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\Desktop\"/>
    </mc:Choice>
  </mc:AlternateContent>
  <xr:revisionPtr revIDLastSave="0" documentId="13_ncr:1_{D8F40950-F083-4267-A74E-3C4BB1CFF2EC}" xr6:coauthVersionLast="41" xr6:coauthVersionMax="41" xr10:uidLastSave="{00000000-0000-0000-0000-000000000000}"/>
  <bookViews>
    <workbookView xWindow="-110" yWindow="-110" windowWidth="18220" windowHeight="11620" xr2:uid="{00000000-000D-0000-FFFF-FFFF00000000}"/>
  </bookViews>
  <sheets>
    <sheet name="検証（USDJPY DW 1.27）" sheetId="28" r:id="rId1"/>
    <sheet name="検証（USDJPY DW 1.5）" sheetId="29" r:id="rId2"/>
    <sheet name="検証（USDJPY DW 2.0)" sheetId="30" r:id="rId3"/>
    <sheet name="画像" sheetId="26" r:id="rId4"/>
    <sheet name="気づき" sheetId="9" r:id="rId5"/>
    <sheet name="検証終了通貨" sheetId="10" r:id="rId6"/>
    <sheet name="テンプレ" sheetId="17" r:id="rId7"/>
  </sheets>
  <calcPr calcId="181029"/>
</workbook>
</file>

<file path=xl/calcChain.xml><?xml version="1.0" encoding="utf-8"?>
<calcChain xmlns="http://schemas.openxmlformats.org/spreadsheetml/2006/main">
  <c r="T108" i="30" l="1"/>
  <c r="R108" i="30"/>
  <c r="M108" i="30"/>
  <c r="K108" i="30"/>
  <c r="T107" i="30"/>
  <c r="R107" i="30"/>
  <c r="C108" i="30" s="1"/>
  <c r="M107" i="30"/>
  <c r="K107" i="30"/>
  <c r="T106" i="30"/>
  <c r="R106" i="30"/>
  <c r="C107" i="30" s="1"/>
  <c r="M106" i="30"/>
  <c r="K106" i="30"/>
  <c r="T105" i="30"/>
  <c r="R105" i="30"/>
  <c r="C106" i="30" s="1"/>
  <c r="M105" i="30"/>
  <c r="K105" i="30"/>
  <c r="T104" i="30"/>
  <c r="R104" i="30"/>
  <c r="C105" i="30" s="1"/>
  <c r="M104" i="30"/>
  <c r="K104" i="30"/>
  <c r="T103" i="30"/>
  <c r="R103" i="30"/>
  <c r="C104" i="30" s="1"/>
  <c r="M103" i="30"/>
  <c r="K103" i="30"/>
  <c r="T102" i="30"/>
  <c r="R102" i="30"/>
  <c r="C103" i="30" s="1"/>
  <c r="M102" i="30"/>
  <c r="K102" i="30"/>
  <c r="T101" i="30"/>
  <c r="R101" i="30"/>
  <c r="C102" i="30" s="1"/>
  <c r="M101" i="30"/>
  <c r="K101" i="30"/>
  <c r="T100" i="30"/>
  <c r="R100" i="30"/>
  <c r="C101" i="30" s="1"/>
  <c r="M100" i="30"/>
  <c r="K100" i="30"/>
  <c r="T99" i="30"/>
  <c r="R99" i="30"/>
  <c r="C100" i="30" s="1"/>
  <c r="M99" i="30"/>
  <c r="K99" i="30"/>
  <c r="T98" i="30"/>
  <c r="R98" i="30"/>
  <c r="C99" i="30" s="1"/>
  <c r="M98" i="30"/>
  <c r="K98" i="30"/>
  <c r="T97" i="30"/>
  <c r="R97" i="30"/>
  <c r="C98" i="30" s="1"/>
  <c r="M97" i="30"/>
  <c r="K97" i="30"/>
  <c r="T96" i="30"/>
  <c r="R96" i="30"/>
  <c r="C97" i="30" s="1"/>
  <c r="M96" i="30"/>
  <c r="K96" i="30"/>
  <c r="T95" i="30"/>
  <c r="R95" i="30"/>
  <c r="C96" i="30" s="1"/>
  <c r="M95" i="30"/>
  <c r="K95" i="30"/>
  <c r="T94" i="30"/>
  <c r="R94" i="30"/>
  <c r="C95" i="30" s="1"/>
  <c r="M94" i="30"/>
  <c r="K94" i="30"/>
  <c r="T93" i="30"/>
  <c r="R93" i="30"/>
  <c r="C94" i="30" s="1"/>
  <c r="M93" i="30"/>
  <c r="K93" i="30"/>
  <c r="T92" i="30"/>
  <c r="R92" i="30"/>
  <c r="C93" i="30" s="1"/>
  <c r="M92" i="30"/>
  <c r="K92" i="30"/>
  <c r="T91" i="30"/>
  <c r="R91" i="30"/>
  <c r="C92" i="30" s="1"/>
  <c r="M91" i="30"/>
  <c r="K91" i="30"/>
  <c r="T90" i="30"/>
  <c r="R90" i="30"/>
  <c r="C91" i="30" s="1"/>
  <c r="M90" i="30"/>
  <c r="K90" i="30"/>
  <c r="T89" i="30"/>
  <c r="R89" i="30"/>
  <c r="C90" i="30" s="1"/>
  <c r="M89" i="30"/>
  <c r="K89" i="30"/>
  <c r="T88" i="30"/>
  <c r="R88" i="30"/>
  <c r="C89" i="30" s="1"/>
  <c r="M88" i="30"/>
  <c r="K88" i="30"/>
  <c r="T87" i="30"/>
  <c r="R87" i="30"/>
  <c r="C88" i="30" s="1"/>
  <c r="M87" i="30"/>
  <c r="K87" i="30"/>
  <c r="T86" i="30"/>
  <c r="R86" i="30"/>
  <c r="C87" i="30" s="1"/>
  <c r="M86" i="30"/>
  <c r="K86" i="30"/>
  <c r="T85" i="30"/>
  <c r="R85" i="30"/>
  <c r="C86" i="30" s="1"/>
  <c r="M85" i="30"/>
  <c r="K85" i="30"/>
  <c r="T84" i="30"/>
  <c r="R84" i="30"/>
  <c r="C85" i="30" s="1"/>
  <c r="M84" i="30"/>
  <c r="K84" i="30"/>
  <c r="T83" i="30"/>
  <c r="R83" i="30"/>
  <c r="C84" i="30" s="1"/>
  <c r="M83" i="30"/>
  <c r="K83" i="30"/>
  <c r="T82" i="30"/>
  <c r="R82" i="30"/>
  <c r="C83" i="30" s="1"/>
  <c r="M82" i="30"/>
  <c r="K82" i="30"/>
  <c r="T81" i="30"/>
  <c r="R81" i="30"/>
  <c r="C82" i="30" s="1"/>
  <c r="M81" i="30"/>
  <c r="K81" i="30"/>
  <c r="T80" i="30"/>
  <c r="R80" i="30"/>
  <c r="C81" i="30" s="1"/>
  <c r="M80" i="30"/>
  <c r="K80" i="30"/>
  <c r="T79" i="30"/>
  <c r="R79" i="30"/>
  <c r="C80" i="30" s="1"/>
  <c r="M79" i="30"/>
  <c r="K79" i="30"/>
  <c r="T78" i="30"/>
  <c r="R78" i="30"/>
  <c r="C79" i="30" s="1"/>
  <c r="M78" i="30"/>
  <c r="K78" i="30"/>
  <c r="T77" i="30"/>
  <c r="R77" i="30"/>
  <c r="C78" i="30" s="1"/>
  <c r="M77" i="30"/>
  <c r="K77" i="30"/>
  <c r="T76" i="30"/>
  <c r="R76" i="30"/>
  <c r="C77" i="30" s="1"/>
  <c r="M76" i="30"/>
  <c r="K76" i="30"/>
  <c r="T75" i="30"/>
  <c r="R75" i="30"/>
  <c r="C76" i="30" s="1"/>
  <c r="M75" i="30"/>
  <c r="K75" i="30"/>
  <c r="T74" i="30"/>
  <c r="R74" i="30"/>
  <c r="C75" i="30" s="1"/>
  <c r="M74" i="30"/>
  <c r="K74" i="30"/>
  <c r="T73" i="30"/>
  <c r="R73" i="30"/>
  <c r="C74" i="30" s="1"/>
  <c r="M73" i="30"/>
  <c r="K73" i="30"/>
  <c r="T72" i="30"/>
  <c r="R72" i="30"/>
  <c r="C73" i="30" s="1"/>
  <c r="M72" i="30"/>
  <c r="K72" i="30"/>
  <c r="T71" i="30"/>
  <c r="R71" i="30"/>
  <c r="C72" i="30" s="1"/>
  <c r="M71" i="30"/>
  <c r="K71" i="30"/>
  <c r="T70" i="30"/>
  <c r="R70" i="30"/>
  <c r="C71" i="30" s="1"/>
  <c r="M70" i="30"/>
  <c r="K70" i="30"/>
  <c r="T69" i="30"/>
  <c r="R69" i="30"/>
  <c r="C70" i="30" s="1"/>
  <c r="M69" i="30"/>
  <c r="K69" i="30"/>
  <c r="T68" i="30"/>
  <c r="R68" i="30"/>
  <c r="C69" i="30" s="1"/>
  <c r="M68" i="30"/>
  <c r="K68" i="30"/>
  <c r="T67" i="30"/>
  <c r="R67" i="30"/>
  <c r="C68" i="30" s="1"/>
  <c r="M67" i="30"/>
  <c r="K67" i="30"/>
  <c r="T66" i="30"/>
  <c r="R66" i="30"/>
  <c r="C67" i="30" s="1"/>
  <c r="M66" i="30"/>
  <c r="K66" i="30"/>
  <c r="T65" i="30"/>
  <c r="R65" i="30"/>
  <c r="C66" i="30" s="1"/>
  <c r="M65" i="30"/>
  <c r="K65" i="30"/>
  <c r="T64" i="30"/>
  <c r="R64" i="30"/>
  <c r="C65" i="30" s="1"/>
  <c r="M64" i="30"/>
  <c r="K64" i="30"/>
  <c r="T63" i="30"/>
  <c r="R63" i="30"/>
  <c r="C64" i="30" s="1"/>
  <c r="M63" i="30"/>
  <c r="K63" i="30"/>
  <c r="T62" i="30"/>
  <c r="R62" i="30"/>
  <c r="C63" i="30" s="1"/>
  <c r="M62" i="30"/>
  <c r="K62" i="30"/>
  <c r="T61" i="30"/>
  <c r="R61" i="30"/>
  <c r="C62" i="30" s="1"/>
  <c r="M61" i="30"/>
  <c r="K61" i="30"/>
  <c r="K9" i="30"/>
  <c r="M9" i="30" s="1"/>
  <c r="R9" i="30" s="1"/>
  <c r="T9" i="30" s="1"/>
  <c r="P2" i="30"/>
  <c r="L2" i="30"/>
  <c r="T108" i="29"/>
  <c r="R108" i="29"/>
  <c r="M108" i="29"/>
  <c r="K108" i="29"/>
  <c r="T107" i="29"/>
  <c r="R107" i="29"/>
  <c r="C108" i="29" s="1"/>
  <c r="M107" i="29"/>
  <c r="K107" i="29"/>
  <c r="T106" i="29"/>
  <c r="R106" i="29"/>
  <c r="C107" i="29" s="1"/>
  <c r="M106" i="29"/>
  <c r="K106" i="29"/>
  <c r="T105" i="29"/>
  <c r="R105" i="29"/>
  <c r="C106" i="29" s="1"/>
  <c r="M105" i="29"/>
  <c r="K105" i="29"/>
  <c r="T104" i="29"/>
  <c r="R104" i="29"/>
  <c r="C105" i="29" s="1"/>
  <c r="M104" i="29"/>
  <c r="K104" i="29"/>
  <c r="T103" i="29"/>
  <c r="R103" i="29"/>
  <c r="C104" i="29" s="1"/>
  <c r="M103" i="29"/>
  <c r="K103" i="29"/>
  <c r="T102" i="29"/>
  <c r="R102" i="29"/>
  <c r="C103" i="29" s="1"/>
  <c r="M102" i="29"/>
  <c r="K102" i="29"/>
  <c r="T101" i="29"/>
  <c r="R101" i="29"/>
  <c r="C102" i="29" s="1"/>
  <c r="M101" i="29"/>
  <c r="K101" i="29"/>
  <c r="T100" i="29"/>
  <c r="R100" i="29"/>
  <c r="C101" i="29" s="1"/>
  <c r="M100" i="29"/>
  <c r="K100" i="29"/>
  <c r="T99" i="29"/>
  <c r="R99" i="29"/>
  <c r="C100" i="29" s="1"/>
  <c r="M99" i="29"/>
  <c r="K99" i="29"/>
  <c r="T98" i="29"/>
  <c r="R98" i="29"/>
  <c r="C99" i="29" s="1"/>
  <c r="M98" i="29"/>
  <c r="K98" i="29"/>
  <c r="T97" i="29"/>
  <c r="R97" i="29"/>
  <c r="C98" i="29" s="1"/>
  <c r="M97" i="29"/>
  <c r="K97" i="29"/>
  <c r="T96" i="29"/>
  <c r="R96" i="29"/>
  <c r="C97" i="29" s="1"/>
  <c r="M96" i="29"/>
  <c r="K96" i="29"/>
  <c r="T95" i="29"/>
  <c r="R95" i="29"/>
  <c r="C96" i="29" s="1"/>
  <c r="M95" i="29"/>
  <c r="K95" i="29"/>
  <c r="T94" i="29"/>
  <c r="R94" i="29"/>
  <c r="C95" i="29" s="1"/>
  <c r="M94" i="29"/>
  <c r="K94" i="29"/>
  <c r="T93" i="29"/>
  <c r="R93" i="29"/>
  <c r="C94" i="29" s="1"/>
  <c r="M93" i="29"/>
  <c r="K93" i="29"/>
  <c r="T92" i="29"/>
  <c r="R92" i="29"/>
  <c r="C93" i="29" s="1"/>
  <c r="M92" i="29"/>
  <c r="K92" i="29"/>
  <c r="T91" i="29"/>
  <c r="R91" i="29"/>
  <c r="C92" i="29" s="1"/>
  <c r="M91" i="29"/>
  <c r="K91" i="29"/>
  <c r="T90" i="29"/>
  <c r="R90" i="29"/>
  <c r="C91" i="29" s="1"/>
  <c r="M90" i="29"/>
  <c r="K90" i="29"/>
  <c r="T89" i="29"/>
  <c r="R89" i="29"/>
  <c r="C90" i="29" s="1"/>
  <c r="M89" i="29"/>
  <c r="K89" i="29"/>
  <c r="T88" i="29"/>
  <c r="R88" i="29"/>
  <c r="C89" i="29" s="1"/>
  <c r="M88" i="29"/>
  <c r="K88" i="29"/>
  <c r="T87" i="29"/>
  <c r="R87" i="29"/>
  <c r="C88" i="29" s="1"/>
  <c r="M87" i="29"/>
  <c r="K87" i="29"/>
  <c r="T86" i="29"/>
  <c r="R86" i="29"/>
  <c r="C87" i="29" s="1"/>
  <c r="M86" i="29"/>
  <c r="K86" i="29"/>
  <c r="T85" i="29"/>
  <c r="R85" i="29"/>
  <c r="C86" i="29" s="1"/>
  <c r="M85" i="29"/>
  <c r="K85" i="29"/>
  <c r="T84" i="29"/>
  <c r="R84" i="29"/>
  <c r="C85" i="29" s="1"/>
  <c r="M84" i="29"/>
  <c r="K84" i="29"/>
  <c r="T83" i="29"/>
  <c r="R83" i="29"/>
  <c r="C84" i="29" s="1"/>
  <c r="M83" i="29"/>
  <c r="K83" i="29"/>
  <c r="T82" i="29"/>
  <c r="R82" i="29"/>
  <c r="C83" i="29" s="1"/>
  <c r="M82" i="29"/>
  <c r="K82" i="29"/>
  <c r="T81" i="29"/>
  <c r="R81" i="29"/>
  <c r="C82" i="29" s="1"/>
  <c r="M81" i="29"/>
  <c r="K81" i="29"/>
  <c r="T80" i="29"/>
  <c r="R80" i="29"/>
  <c r="C81" i="29" s="1"/>
  <c r="M80" i="29"/>
  <c r="K80" i="29"/>
  <c r="T79" i="29"/>
  <c r="R79" i="29"/>
  <c r="C80" i="29" s="1"/>
  <c r="M79" i="29"/>
  <c r="K79" i="29"/>
  <c r="T78" i="29"/>
  <c r="R78" i="29"/>
  <c r="C79" i="29" s="1"/>
  <c r="M78" i="29"/>
  <c r="K78" i="29"/>
  <c r="T77" i="29"/>
  <c r="R77" i="29"/>
  <c r="C78" i="29" s="1"/>
  <c r="M77" i="29"/>
  <c r="K77" i="29"/>
  <c r="T76" i="29"/>
  <c r="R76" i="29"/>
  <c r="C77" i="29" s="1"/>
  <c r="M76" i="29"/>
  <c r="K76" i="29"/>
  <c r="T75" i="29"/>
  <c r="R75" i="29"/>
  <c r="C76" i="29" s="1"/>
  <c r="M75" i="29"/>
  <c r="K75" i="29"/>
  <c r="T74" i="29"/>
  <c r="R74" i="29"/>
  <c r="C75" i="29" s="1"/>
  <c r="M74" i="29"/>
  <c r="K74" i="29"/>
  <c r="T73" i="29"/>
  <c r="R73" i="29"/>
  <c r="C74" i="29" s="1"/>
  <c r="M73" i="29"/>
  <c r="K73" i="29"/>
  <c r="T72" i="29"/>
  <c r="R72" i="29"/>
  <c r="C73" i="29" s="1"/>
  <c r="M72" i="29"/>
  <c r="K72" i="29"/>
  <c r="T71" i="29"/>
  <c r="R71" i="29"/>
  <c r="C72" i="29" s="1"/>
  <c r="M71" i="29"/>
  <c r="K71" i="29"/>
  <c r="T70" i="29"/>
  <c r="R70" i="29"/>
  <c r="C71" i="29" s="1"/>
  <c r="M70" i="29"/>
  <c r="K70" i="29"/>
  <c r="T69" i="29"/>
  <c r="R69" i="29"/>
  <c r="C70" i="29" s="1"/>
  <c r="M69" i="29"/>
  <c r="K69" i="29"/>
  <c r="T68" i="29"/>
  <c r="R68" i="29"/>
  <c r="C69" i="29" s="1"/>
  <c r="M68" i="29"/>
  <c r="K68" i="29"/>
  <c r="T67" i="29"/>
  <c r="R67" i="29"/>
  <c r="C68" i="29" s="1"/>
  <c r="M67" i="29"/>
  <c r="K67" i="29"/>
  <c r="T66" i="29"/>
  <c r="R66" i="29"/>
  <c r="C67" i="29" s="1"/>
  <c r="M66" i="29"/>
  <c r="K66" i="29"/>
  <c r="T65" i="29"/>
  <c r="R65" i="29"/>
  <c r="C66" i="29" s="1"/>
  <c r="M65" i="29"/>
  <c r="K65" i="29"/>
  <c r="T64" i="29"/>
  <c r="R64" i="29"/>
  <c r="C65" i="29" s="1"/>
  <c r="M64" i="29"/>
  <c r="K64" i="29"/>
  <c r="T63" i="29"/>
  <c r="R63" i="29"/>
  <c r="C64" i="29" s="1"/>
  <c r="M63" i="29"/>
  <c r="K63" i="29"/>
  <c r="T62" i="29"/>
  <c r="R62" i="29"/>
  <c r="C63" i="29" s="1"/>
  <c r="M62" i="29"/>
  <c r="K62" i="29"/>
  <c r="T61" i="29"/>
  <c r="R61" i="29"/>
  <c r="C62" i="29" s="1"/>
  <c r="M61" i="29"/>
  <c r="K61" i="29"/>
  <c r="K9" i="29"/>
  <c r="M9" i="29" s="1"/>
  <c r="R9" i="29" s="1"/>
  <c r="P2" i="29"/>
  <c r="L2" i="29"/>
  <c r="C10" i="30" l="1"/>
  <c r="K10" i="30"/>
  <c r="M10" i="30" s="1"/>
  <c r="R10" i="30" s="1"/>
  <c r="T9" i="29"/>
  <c r="C10" i="29"/>
  <c r="T108" i="28"/>
  <c r="R108" i="28"/>
  <c r="M108" i="28"/>
  <c r="K108" i="28"/>
  <c r="T107" i="28"/>
  <c r="R107" i="28"/>
  <c r="C108" i="28" s="1"/>
  <c r="P2" i="28" s="1"/>
  <c r="M107" i="28"/>
  <c r="K107" i="28"/>
  <c r="T106" i="28"/>
  <c r="R106" i="28"/>
  <c r="C107" i="28" s="1"/>
  <c r="M106" i="28"/>
  <c r="K106" i="28"/>
  <c r="T105" i="28"/>
  <c r="R105" i="28"/>
  <c r="C106" i="28" s="1"/>
  <c r="M105" i="28"/>
  <c r="K105" i="28"/>
  <c r="T104" i="28"/>
  <c r="R104" i="28"/>
  <c r="C105" i="28" s="1"/>
  <c r="M104" i="28"/>
  <c r="K104" i="28"/>
  <c r="T103" i="28"/>
  <c r="R103" i="28"/>
  <c r="C104" i="28" s="1"/>
  <c r="M103" i="28"/>
  <c r="K103" i="28"/>
  <c r="T102" i="28"/>
  <c r="R102" i="28"/>
  <c r="C103" i="28" s="1"/>
  <c r="M102" i="28"/>
  <c r="K102" i="28"/>
  <c r="T101" i="28"/>
  <c r="R101" i="28"/>
  <c r="C102" i="28" s="1"/>
  <c r="M101" i="28"/>
  <c r="K101" i="28"/>
  <c r="T100" i="28"/>
  <c r="R100" i="28"/>
  <c r="C101" i="28" s="1"/>
  <c r="M100" i="28"/>
  <c r="K100" i="28"/>
  <c r="T99" i="28"/>
  <c r="R99" i="28"/>
  <c r="C100" i="28" s="1"/>
  <c r="M99" i="28"/>
  <c r="K99" i="28"/>
  <c r="T98" i="28"/>
  <c r="R98" i="28"/>
  <c r="C99" i="28" s="1"/>
  <c r="M98" i="28"/>
  <c r="K98" i="28"/>
  <c r="T97" i="28"/>
  <c r="R97" i="28"/>
  <c r="C98" i="28" s="1"/>
  <c r="M97" i="28"/>
  <c r="K97" i="28"/>
  <c r="T96" i="28"/>
  <c r="R96" i="28"/>
  <c r="C97" i="28" s="1"/>
  <c r="M96" i="28"/>
  <c r="K96" i="28"/>
  <c r="T95" i="28"/>
  <c r="R95" i="28"/>
  <c r="C96" i="28" s="1"/>
  <c r="M95" i="28"/>
  <c r="K95" i="28"/>
  <c r="T94" i="28"/>
  <c r="R94" i="28"/>
  <c r="C95" i="28" s="1"/>
  <c r="M94" i="28"/>
  <c r="K94" i="28"/>
  <c r="T93" i="28"/>
  <c r="R93" i="28"/>
  <c r="C94" i="28" s="1"/>
  <c r="M93" i="28"/>
  <c r="K93" i="28"/>
  <c r="T92" i="28"/>
  <c r="R92" i="28"/>
  <c r="C93" i="28" s="1"/>
  <c r="M92" i="28"/>
  <c r="K92" i="28"/>
  <c r="T91" i="28"/>
  <c r="R91" i="28"/>
  <c r="C92" i="28" s="1"/>
  <c r="M91" i="28"/>
  <c r="K91" i="28"/>
  <c r="T90" i="28"/>
  <c r="R90" i="28"/>
  <c r="C91" i="28" s="1"/>
  <c r="M90" i="28"/>
  <c r="K90" i="28"/>
  <c r="T89" i="28"/>
  <c r="R89" i="28"/>
  <c r="C90" i="28" s="1"/>
  <c r="M89" i="28"/>
  <c r="K89" i="28"/>
  <c r="T88" i="28"/>
  <c r="R88" i="28"/>
  <c r="C89" i="28" s="1"/>
  <c r="M88" i="28"/>
  <c r="K88" i="28"/>
  <c r="T87" i="28"/>
  <c r="R87" i="28"/>
  <c r="C88" i="28" s="1"/>
  <c r="M87" i="28"/>
  <c r="K87" i="28"/>
  <c r="T86" i="28"/>
  <c r="R86" i="28"/>
  <c r="C87" i="28" s="1"/>
  <c r="M86" i="28"/>
  <c r="K86" i="28"/>
  <c r="T85" i="28"/>
  <c r="R85" i="28"/>
  <c r="C86" i="28" s="1"/>
  <c r="M85" i="28"/>
  <c r="K85" i="28"/>
  <c r="T84" i="28"/>
  <c r="R84" i="28"/>
  <c r="C85" i="28" s="1"/>
  <c r="M84" i="28"/>
  <c r="K84" i="28"/>
  <c r="T83" i="28"/>
  <c r="R83" i="28"/>
  <c r="C84" i="28" s="1"/>
  <c r="M83" i="28"/>
  <c r="K83" i="28"/>
  <c r="T82" i="28"/>
  <c r="R82" i="28"/>
  <c r="C83" i="28" s="1"/>
  <c r="M82" i="28"/>
  <c r="K82" i="28"/>
  <c r="T81" i="28"/>
  <c r="R81" i="28"/>
  <c r="C82" i="28" s="1"/>
  <c r="M81" i="28"/>
  <c r="K81" i="28"/>
  <c r="T80" i="28"/>
  <c r="R80" i="28"/>
  <c r="C81" i="28" s="1"/>
  <c r="M80" i="28"/>
  <c r="K80" i="28"/>
  <c r="T79" i="28"/>
  <c r="R79" i="28"/>
  <c r="C80" i="28" s="1"/>
  <c r="M79" i="28"/>
  <c r="K79" i="28"/>
  <c r="T78" i="28"/>
  <c r="R78" i="28"/>
  <c r="C79" i="28" s="1"/>
  <c r="M78" i="28"/>
  <c r="K78" i="28"/>
  <c r="T77" i="28"/>
  <c r="R77" i="28"/>
  <c r="C78" i="28" s="1"/>
  <c r="M77" i="28"/>
  <c r="K77" i="28"/>
  <c r="T76" i="28"/>
  <c r="R76" i="28"/>
  <c r="C77" i="28" s="1"/>
  <c r="M76" i="28"/>
  <c r="K76" i="28"/>
  <c r="T75" i="28"/>
  <c r="R75" i="28"/>
  <c r="C76" i="28" s="1"/>
  <c r="M75" i="28"/>
  <c r="K75" i="28"/>
  <c r="T74" i="28"/>
  <c r="R74" i="28"/>
  <c r="C75" i="28" s="1"/>
  <c r="M74" i="28"/>
  <c r="K74" i="28"/>
  <c r="T73" i="28"/>
  <c r="R73" i="28"/>
  <c r="C74" i="28" s="1"/>
  <c r="M73" i="28"/>
  <c r="K73" i="28"/>
  <c r="T72" i="28"/>
  <c r="R72" i="28"/>
  <c r="C73" i="28" s="1"/>
  <c r="M72" i="28"/>
  <c r="K72" i="28"/>
  <c r="T71" i="28"/>
  <c r="R71" i="28"/>
  <c r="C72" i="28" s="1"/>
  <c r="M71" i="28"/>
  <c r="K71" i="28"/>
  <c r="T70" i="28"/>
  <c r="R70" i="28"/>
  <c r="C71" i="28" s="1"/>
  <c r="M70" i="28"/>
  <c r="K70" i="28"/>
  <c r="T69" i="28"/>
  <c r="R69" i="28"/>
  <c r="C70" i="28" s="1"/>
  <c r="M69" i="28"/>
  <c r="K69" i="28"/>
  <c r="T68" i="28"/>
  <c r="R68" i="28"/>
  <c r="C69" i="28" s="1"/>
  <c r="M68" i="28"/>
  <c r="K68" i="28"/>
  <c r="T67" i="28"/>
  <c r="R67" i="28"/>
  <c r="C68" i="28" s="1"/>
  <c r="M67" i="28"/>
  <c r="K67" i="28"/>
  <c r="T66" i="28"/>
  <c r="R66" i="28"/>
  <c r="C67" i="28" s="1"/>
  <c r="M66" i="28"/>
  <c r="K66" i="28"/>
  <c r="T65" i="28"/>
  <c r="R65" i="28"/>
  <c r="C66" i="28" s="1"/>
  <c r="M65" i="28"/>
  <c r="K65" i="28"/>
  <c r="T64" i="28"/>
  <c r="R64" i="28"/>
  <c r="C65" i="28" s="1"/>
  <c r="M64" i="28"/>
  <c r="K64" i="28"/>
  <c r="T63" i="28"/>
  <c r="R63" i="28"/>
  <c r="C64" i="28" s="1"/>
  <c r="M63" i="28"/>
  <c r="K63" i="28"/>
  <c r="T62" i="28"/>
  <c r="R62" i="28"/>
  <c r="C63" i="28" s="1"/>
  <c r="M62" i="28"/>
  <c r="K62" i="28"/>
  <c r="T61" i="28"/>
  <c r="R61" i="28"/>
  <c r="C62" i="28" s="1"/>
  <c r="M61" i="28"/>
  <c r="K61" i="28"/>
  <c r="R60" i="28"/>
  <c r="C61" i="28" s="1"/>
  <c r="M60" i="28"/>
  <c r="K60" i="28"/>
  <c r="R59" i="28"/>
  <c r="C60" i="28" s="1"/>
  <c r="M59" i="28"/>
  <c r="K59" i="28"/>
  <c r="K9" i="28"/>
  <c r="M9" i="28" s="1"/>
  <c r="R9" i="28" s="1"/>
  <c r="L2" i="28"/>
  <c r="C11" i="30" l="1"/>
  <c r="T10" i="30"/>
  <c r="K10" i="29"/>
  <c r="M10" i="29" s="1"/>
  <c r="R10" i="29" s="1"/>
  <c r="T60" i="28"/>
  <c r="T59" i="28"/>
  <c r="C10" i="28"/>
  <c r="T9" i="28"/>
  <c r="K11" i="30" l="1"/>
  <c r="M11" i="30" s="1"/>
  <c r="R11" i="30" s="1"/>
  <c r="C11" i="29"/>
  <c r="T10" i="29"/>
  <c r="K10" i="28"/>
  <c r="M10" i="28" s="1"/>
  <c r="R10" i="28" s="1"/>
  <c r="R10" i="17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C108" i="17"/>
  <c r="P2" i="17" s="1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M9" i="17" s="1"/>
  <c r="R9" i="17" s="1"/>
  <c r="L2" i="17"/>
  <c r="C12" i="30" l="1"/>
  <c r="T11" i="30"/>
  <c r="K11" i="29"/>
  <c r="M11" i="29" s="1"/>
  <c r="R11" i="29" s="1"/>
  <c r="C11" i="28"/>
  <c r="T10" i="28"/>
  <c r="G5" i="17"/>
  <c r="T9" i="17"/>
  <c r="H4" i="17" s="1"/>
  <c r="C10" i="17"/>
  <c r="C5" i="17"/>
  <c r="I5" i="17" s="1"/>
  <c r="D4" i="17"/>
  <c r="E5" i="17"/>
  <c r="K12" i="30" l="1"/>
  <c r="M12" i="30" s="1"/>
  <c r="R12" i="30" s="1"/>
  <c r="C12" i="29"/>
  <c r="T11" i="29"/>
  <c r="K11" i="28"/>
  <c r="M11" i="28" s="1"/>
  <c r="R11" i="28" s="1"/>
  <c r="L4" i="17"/>
  <c r="P4" i="17"/>
  <c r="T12" i="30" l="1"/>
  <c r="C13" i="30"/>
  <c r="K12" i="29"/>
  <c r="M12" i="29" s="1"/>
  <c r="R12" i="29" s="1"/>
  <c r="C12" i="28"/>
  <c r="T11" i="28"/>
  <c r="K13" i="30" l="1"/>
  <c r="M13" i="30" s="1"/>
  <c r="R13" i="30" s="1"/>
  <c r="T12" i="29"/>
  <c r="C13" i="29"/>
  <c r="K12" i="28"/>
  <c r="M12" i="28" s="1"/>
  <c r="R12" i="28" s="1"/>
  <c r="C14" i="30" l="1"/>
  <c r="T13" i="30"/>
  <c r="K13" i="29"/>
  <c r="M13" i="29" s="1"/>
  <c r="R13" i="29" s="1"/>
  <c r="T12" i="28"/>
  <c r="C13" i="28"/>
  <c r="K14" i="30" l="1"/>
  <c r="M14" i="30" s="1"/>
  <c r="R14" i="30" s="1"/>
  <c r="C14" i="29"/>
  <c r="T13" i="29"/>
  <c r="K13" i="28"/>
  <c r="M13" i="28" s="1"/>
  <c r="R13" i="28" s="1"/>
  <c r="C15" i="30" l="1"/>
  <c r="T14" i="30"/>
  <c r="K14" i="29"/>
  <c r="M14" i="29" s="1"/>
  <c r="R14" i="29" s="1"/>
  <c r="C14" i="28"/>
  <c r="T13" i="28"/>
  <c r="K15" i="30" l="1"/>
  <c r="M15" i="30" s="1"/>
  <c r="R15" i="30" s="1"/>
  <c r="C15" i="29"/>
  <c r="K15" i="29" s="1"/>
  <c r="M15" i="29" s="1"/>
  <c r="R15" i="29" s="1"/>
  <c r="T14" i="29"/>
  <c r="K14" i="28"/>
  <c r="M14" i="28" s="1"/>
  <c r="R14" i="28" s="1"/>
  <c r="C16" i="30" l="1"/>
  <c r="K16" i="30" s="1"/>
  <c r="M16" i="30" s="1"/>
  <c r="R16" i="30" s="1"/>
  <c r="T15" i="30"/>
  <c r="C16" i="29"/>
  <c r="K16" i="29" s="1"/>
  <c r="M16" i="29" s="1"/>
  <c r="R16" i="29" s="1"/>
  <c r="T15" i="29"/>
  <c r="C15" i="28"/>
  <c r="K15" i="28" s="1"/>
  <c r="M15" i="28" s="1"/>
  <c r="R15" i="28" s="1"/>
  <c r="T14" i="28"/>
  <c r="T16" i="30" l="1"/>
  <c r="C17" i="30"/>
  <c r="K17" i="30" s="1"/>
  <c r="M17" i="30" s="1"/>
  <c r="R17" i="30" s="1"/>
  <c r="T16" i="29"/>
  <c r="C17" i="29"/>
  <c r="K17" i="29" s="1"/>
  <c r="M17" i="29" s="1"/>
  <c r="R17" i="29" s="1"/>
  <c r="C16" i="28"/>
  <c r="K16" i="28" s="1"/>
  <c r="M16" i="28" s="1"/>
  <c r="R16" i="28" s="1"/>
  <c r="T15" i="28"/>
  <c r="C18" i="30" l="1"/>
  <c r="K18" i="30" s="1"/>
  <c r="M18" i="30" s="1"/>
  <c r="R18" i="30" s="1"/>
  <c r="T17" i="30"/>
  <c r="C18" i="29"/>
  <c r="K18" i="29" s="1"/>
  <c r="M18" i="29" s="1"/>
  <c r="R18" i="29" s="1"/>
  <c r="T17" i="29"/>
  <c r="T16" i="28"/>
  <c r="C17" i="28"/>
  <c r="K17" i="28" s="1"/>
  <c r="M17" i="28" s="1"/>
  <c r="R17" i="28" s="1"/>
  <c r="C19" i="30" l="1"/>
  <c r="K19" i="30" s="1"/>
  <c r="M19" i="30" s="1"/>
  <c r="R19" i="30" s="1"/>
  <c r="T18" i="30"/>
  <c r="C19" i="29"/>
  <c r="K19" i="29" s="1"/>
  <c r="M19" i="29" s="1"/>
  <c r="R19" i="29" s="1"/>
  <c r="T18" i="29"/>
  <c r="C18" i="28"/>
  <c r="K18" i="28" s="1"/>
  <c r="M18" i="28" s="1"/>
  <c r="R18" i="28" s="1"/>
  <c r="T17" i="28"/>
  <c r="C20" i="30" l="1"/>
  <c r="K20" i="30" s="1"/>
  <c r="M20" i="30" s="1"/>
  <c r="R20" i="30" s="1"/>
  <c r="T19" i="30"/>
  <c r="C20" i="29"/>
  <c r="K20" i="29" s="1"/>
  <c r="M20" i="29" s="1"/>
  <c r="R20" i="29" s="1"/>
  <c r="T19" i="29"/>
  <c r="C19" i="28"/>
  <c r="K19" i="28" s="1"/>
  <c r="M19" i="28" s="1"/>
  <c r="R19" i="28" s="1"/>
  <c r="T18" i="28"/>
  <c r="T20" i="30" l="1"/>
  <c r="C21" i="30"/>
  <c r="K21" i="30" s="1"/>
  <c r="M21" i="30" s="1"/>
  <c r="R21" i="30" s="1"/>
  <c r="T20" i="29"/>
  <c r="C21" i="29"/>
  <c r="K21" i="29" s="1"/>
  <c r="M21" i="29" s="1"/>
  <c r="R21" i="29" s="1"/>
  <c r="C20" i="28"/>
  <c r="K20" i="28" s="1"/>
  <c r="M20" i="28" s="1"/>
  <c r="R20" i="28" s="1"/>
  <c r="T19" i="28"/>
  <c r="C22" i="30" l="1"/>
  <c r="K22" i="30" s="1"/>
  <c r="M22" i="30" s="1"/>
  <c r="R22" i="30" s="1"/>
  <c r="T21" i="30"/>
  <c r="C22" i="29"/>
  <c r="K22" i="29" s="1"/>
  <c r="M22" i="29" s="1"/>
  <c r="R22" i="29" s="1"/>
  <c r="T21" i="29"/>
  <c r="T20" i="28"/>
  <c r="C21" i="28"/>
  <c r="K21" i="28" s="1"/>
  <c r="M21" i="28" s="1"/>
  <c r="R21" i="28" s="1"/>
  <c r="C23" i="30" l="1"/>
  <c r="K23" i="30" s="1"/>
  <c r="M23" i="30" s="1"/>
  <c r="R23" i="30" s="1"/>
  <c r="T22" i="30"/>
  <c r="C23" i="29"/>
  <c r="K23" i="29" s="1"/>
  <c r="M23" i="29" s="1"/>
  <c r="R23" i="29" s="1"/>
  <c r="T22" i="29"/>
  <c r="C22" i="28"/>
  <c r="K22" i="28" s="1"/>
  <c r="M22" i="28" s="1"/>
  <c r="R22" i="28" s="1"/>
  <c r="T21" i="28"/>
  <c r="C24" i="30" l="1"/>
  <c r="K24" i="30" s="1"/>
  <c r="M24" i="30" s="1"/>
  <c r="R24" i="30" s="1"/>
  <c r="T23" i="30"/>
  <c r="C24" i="29"/>
  <c r="K24" i="29" s="1"/>
  <c r="M24" i="29" s="1"/>
  <c r="R24" i="29" s="1"/>
  <c r="T23" i="29"/>
  <c r="C23" i="28"/>
  <c r="K23" i="28" s="1"/>
  <c r="M23" i="28" s="1"/>
  <c r="R23" i="28" s="1"/>
  <c r="T22" i="28"/>
  <c r="T24" i="30" l="1"/>
  <c r="C25" i="30"/>
  <c r="K25" i="30" s="1"/>
  <c r="M25" i="30" s="1"/>
  <c r="R25" i="30" s="1"/>
  <c r="T24" i="29"/>
  <c r="C25" i="29"/>
  <c r="K25" i="29" s="1"/>
  <c r="M25" i="29" s="1"/>
  <c r="R25" i="29" s="1"/>
  <c r="C24" i="28"/>
  <c r="K24" i="28" s="1"/>
  <c r="M24" i="28" s="1"/>
  <c r="R24" i="28" s="1"/>
  <c r="T23" i="28"/>
  <c r="C26" i="30" l="1"/>
  <c r="K26" i="30" s="1"/>
  <c r="M26" i="30" s="1"/>
  <c r="R26" i="30" s="1"/>
  <c r="T25" i="30"/>
  <c r="C26" i="29"/>
  <c r="K26" i="29" s="1"/>
  <c r="M26" i="29" s="1"/>
  <c r="R26" i="29" s="1"/>
  <c r="T25" i="29"/>
  <c r="T24" i="28"/>
  <c r="C25" i="28"/>
  <c r="K25" i="28" s="1"/>
  <c r="M25" i="28" s="1"/>
  <c r="R25" i="28" s="1"/>
  <c r="C27" i="30" l="1"/>
  <c r="K27" i="30" s="1"/>
  <c r="M27" i="30" s="1"/>
  <c r="R27" i="30" s="1"/>
  <c r="T26" i="30"/>
  <c r="C27" i="29"/>
  <c r="K27" i="29" s="1"/>
  <c r="M27" i="29" s="1"/>
  <c r="R27" i="29" s="1"/>
  <c r="T26" i="29"/>
  <c r="C26" i="28"/>
  <c r="K26" i="28" s="1"/>
  <c r="M26" i="28" s="1"/>
  <c r="R26" i="28" s="1"/>
  <c r="T25" i="28"/>
  <c r="C28" i="30" l="1"/>
  <c r="K28" i="30" s="1"/>
  <c r="M28" i="30" s="1"/>
  <c r="R28" i="30" s="1"/>
  <c r="T27" i="30"/>
  <c r="C28" i="29"/>
  <c r="K28" i="29" s="1"/>
  <c r="M28" i="29" s="1"/>
  <c r="R28" i="29" s="1"/>
  <c r="T27" i="29"/>
  <c r="C27" i="28"/>
  <c r="K27" i="28" s="1"/>
  <c r="M27" i="28" s="1"/>
  <c r="R27" i="28" s="1"/>
  <c r="T26" i="28"/>
  <c r="T28" i="30" l="1"/>
  <c r="C29" i="30"/>
  <c r="K29" i="30" s="1"/>
  <c r="M29" i="30" s="1"/>
  <c r="R29" i="30" s="1"/>
  <c r="T28" i="29"/>
  <c r="C29" i="29"/>
  <c r="K29" i="29" s="1"/>
  <c r="M29" i="29" s="1"/>
  <c r="R29" i="29" s="1"/>
  <c r="C28" i="28"/>
  <c r="K28" i="28" s="1"/>
  <c r="M28" i="28" s="1"/>
  <c r="R28" i="28" s="1"/>
  <c r="T27" i="28"/>
  <c r="C30" i="30" l="1"/>
  <c r="K30" i="30" s="1"/>
  <c r="M30" i="30" s="1"/>
  <c r="R30" i="30" s="1"/>
  <c r="T29" i="30"/>
  <c r="C30" i="29"/>
  <c r="K30" i="29" s="1"/>
  <c r="M30" i="29" s="1"/>
  <c r="R30" i="29" s="1"/>
  <c r="T29" i="29"/>
  <c r="T28" i="28"/>
  <c r="C29" i="28"/>
  <c r="K29" i="28" s="1"/>
  <c r="M29" i="28" s="1"/>
  <c r="R29" i="28" s="1"/>
  <c r="C31" i="30" l="1"/>
  <c r="K31" i="30" s="1"/>
  <c r="M31" i="30" s="1"/>
  <c r="R31" i="30" s="1"/>
  <c r="T30" i="30"/>
  <c r="C31" i="29"/>
  <c r="K31" i="29" s="1"/>
  <c r="M31" i="29" s="1"/>
  <c r="R31" i="29" s="1"/>
  <c r="T30" i="29"/>
  <c r="C30" i="28"/>
  <c r="K30" i="28" s="1"/>
  <c r="M30" i="28" s="1"/>
  <c r="R30" i="28" s="1"/>
  <c r="T29" i="28"/>
  <c r="C32" i="30" l="1"/>
  <c r="K32" i="30" s="1"/>
  <c r="M32" i="30" s="1"/>
  <c r="R32" i="30" s="1"/>
  <c r="T31" i="30"/>
  <c r="C32" i="29"/>
  <c r="K32" i="29" s="1"/>
  <c r="M32" i="29" s="1"/>
  <c r="R32" i="29" s="1"/>
  <c r="T31" i="29"/>
  <c r="C31" i="28"/>
  <c r="K31" i="28" s="1"/>
  <c r="M31" i="28" s="1"/>
  <c r="R31" i="28" s="1"/>
  <c r="T30" i="28"/>
  <c r="T32" i="30" l="1"/>
  <c r="C33" i="30"/>
  <c r="K33" i="30" s="1"/>
  <c r="M33" i="30" s="1"/>
  <c r="R33" i="30" s="1"/>
  <c r="T32" i="29"/>
  <c r="C33" i="29"/>
  <c r="K33" i="29" s="1"/>
  <c r="M33" i="29" s="1"/>
  <c r="R33" i="29" s="1"/>
  <c r="C32" i="28"/>
  <c r="K32" i="28" s="1"/>
  <c r="M32" i="28" s="1"/>
  <c r="R32" i="28" s="1"/>
  <c r="T31" i="28"/>
  <c r="C34" i="30" l="1"/>
  <c r="K34" i="30" s="1"/>
  <c r="M34" i="30" s="1"/>
  <c r="R34" i="30" s="1"/>
  <c r="T33" i="30"/>
  <c r="C34" i="29"/>
  <c r="K34" i="29" s="1"/>
  <c r="M34" i="29" s="1"/>
  <c r="R34" i="29" s="1"/>
  <c r="T33" i="29"/>
  <c r="T32" i="28"/>
  <c r="C33" i="28"/>
  <c r="K33" i="28" s="1"/>
  <c r="M33" i="28" s="1"/>
  <c r="R33" i="28" s="1"/>
  <c r="C35" i="30" l="1"/>
  <c r="K35" i="30" s="1"/>
  <c r="M35" i="30" s="1"/>
  <c r="R35" i="30" s="1"/>
  <c r="T34" i="30"/>
  <c r="C35" i="29"/>
  <c r="K35" i="29" s="1"/>
  <c r="M35" i="29" s="1"/>
  <c r="R35" i="29" s="1"/>
  <c r="T34" i="29"/>
  <c r="C34" i="28"/>
  <c r="K34" i="28" s="1"/>
  <c r="M34" i="28" s="1"/>
  <c r="R34" i="28" s="1"/>
  <c r="T33" i="28"/>
  <c r="C36" i="30" l="1"/>
  <c r="K36" i="30" s="1"/>
  <c r="M36" i="30" s="1"/>
  <c r="R36" i="30" s="1"/>
  <c r="T35" i="30"/>
  <c r="C36" i="29"/>
  <c r="K36" i="29" s="1"/>
  <c r="M36" i="29" s="1"/>
  <c r="R36" i="29" s="1"/>
  <c r="T35" i="29"/>
  <c r="C35" i="28"/>
  <c r="K35" i="28" s="1"/>
  <c r="M35" i="28" s="1"/>
  <c r="R35" i="28" s="1"/>
  <c r="T34" i="28"/>
  <c r="T36" i="30" l="1"/>
  <c r="C37" i="30"/>
  <c r="K37" i="30" s="1"/>
  <c r="M37" i="30" s="1"/>
  <c r="R37" i="30" s="1"/>
  <c r="T36" i="29"/>
  <c r="C37" i="29"/>
  <c r="K37" i="29" s="1"/>
  <c r="M37" i="29" s="1"/>
  <c r="R37" i="29" s="1"/>
  <c r="C36" i="28"/>
  <c r="K36" i="28" s="1"/>
  <c r="M36" i="28" s="1"/>
  <c r="R36" i="28" s="1"/>
  <c r="T35" i="28"/>
  <c r="C38" i="30" l="1"/>
  <c r="K38" i="30" s="1"/>
  <c r="M38" i="30" s="1"/>
  <c r="R38" i="30" s="1"/>
  <c r="T37" i="30"/>
  <c r="C38" i="29"/>
  <c r="K38" i="29" s="1"/>
  <c r="M38" i="29" s="1"/>
  <c r="R38" i="29" s="1"/>
  <c r="T37" i="29"/>
  <c r="T36" i="28"/>
  <c r="C37" i="28"/>
  <c r="K37" i="28" s="1"/>
  <c r="M37" i="28" s="1"/>
  <c r="R37" i="28" s="1"/>
  <c r="C39" i="30" l="1"/>
  <c r="K39" i="30" s="1"/>
  <c r="M39" i="30" s="1"/>
  <c r="R39" i="30" s="1"/>
  <c r="T38" i="30"/>
  <c r="C39" i="29"/>
  <c r="K39" i="29" s="1"/>
  <c r="M39" i="29" s="1"/>
  <c r="R39" i="29" s="1"/>
  <c r="T38" i="29"/>
  <c r="C38" i="28"/>
  <c r="K38" i="28" s="1"/>
  <c r="M38" i="28" s="1"/>
  <c r="R38" i="28" s="1"/>
  <c r="T37" i="28"/>
  <c r="C40" i="30" l="1"/>
  <c r="K40" i="30" s="1"/>
  <c r="M40" i="30" s="1"/>
  <c r="R40" i="30" s="1"/>
  <c r="T39" i="30"/>
  <c r="C40" i="29"/>
  <c r="K40" i="29" s="1"/>
  <c r="M40" i="29" s="1"/>
  <c r="R40" i="29" s="1"/>
  <c r="T39" i="29"/>
  <c r="C39" i="28"/>
  <c r="K39" i="28" s="1"/>
  <c r="M39" i="28" s="1"/>
  <c r="R39" i="28" s="1"/>
  <c r="T38" i="28"/>
  <c r="T40" i="30" l="1"/>
  <c r="C41" i="30"/>
  <c r="K41" i="30" s="1"/>
  <c r="M41" i="30" s="1"/>
  <c r="R41" i="30" s="1"/>
  <c r="T40" i="29"/>
  <c r="C41" i="29"/>
  <c r="K41" i="29" s="1"/>
  <c r="M41" i="29" s="1"/>
  <c r="R41" i="29" s="1"/>
  <c r="C40" i="28"/>
  <c r="K40" i="28" s="1"/>
  <c r="M40" i="28" s="1"/>
  <c r="R40" i="28" s="1"/>
  <c r="T39" i="28"/>
  <c r="C42" i="30" l="1"/>
  <c r="K42" i="30" s="1"/>
  <c r="M42" i="30" s="1"/>
  <c r="R42" i="30" s="1"/>
  <c r="T41" i="30"/>
  <c r="C42" i="29"/>
  <c r="K42" i="29" s="1"/>
  <c r="M42" i="29" s="1"/>
  <c r="R42" i="29" s="1"/>
  <c r="T41" i="29"/>
  <c r="T40" i="28"/>
  <c r="C41" i="28"/>
  <c r="K41" i="28" s="1"/>
  <c r="M41" i="28" s="1"/>
  <c r="R41" i="28" s="1"/>
  <c r="C43" i="30" l="1"/>
  <c r="K43" i="30" s="1"/>
  <c r="M43" i="30" s="1"/>
  <c r="R43" i="30" s="1"/>
  <c r="T42" i="30"/>
  <c r="C43" i="29"/>
  <c r="K43" i="29" s="1"/>
  <c r="M43" i="29" s="1"/>
  <c r="R43" i="29" s="1"/>
  <c r="T42" i="29"/>
  <c r="T41" i="28"/>
  <c r="C42" i="28"/>
  <c r="K42" i="28" s="1"/>
  <c r="M42" i="28" s="1"/>
  <c r="R42" i="28" s="1"/>
  <c r="C44" i="30" l="1"/>
  <c r="K44" i="30" s="1"/>
  <c r="M44" i="30" s="1"/>
  <c r="R44" i="30" s="1"/>
  <c r="T43" i="30"/>
  <c r="C44" i="29"/>
  <c r="K44" i="29" s="1"/>
  <c r="M44" i="29" s="1"/>
  <c r="R44" i="29" s="1"/>
  <c r="T43" i="29"/>
  <c r="C43" i="28"/>
  <c r="K43" i="28" s="1"/>
  <c r="M43" i="28" s="1"/>
  <c r="R43" i="28" s="1"/>
  <c r="T42" i="28"/>
  <c r="T44" i="30" l="1"/>
  <c r="C45" i="30"/>
  <c r="K45" i="30" s="1"/>
  <c r="M45" i="30" s="1"/>
  <c r="R45" i="30" s="1"/>
  <c r="T44" i="29"/>
  <c r="C45" i="29"/>
  <c r="K45" i="29" s="1"/>
  <c r="M45" i="29" s="1"/>
  <c r="R45" i="29" s="1"/>
  <c r="C44" i="28"/>
  <c r="K44" i="28" s="1"/>
  <c r="M44" i="28" s="1"/>
  <c r="R44" i="28" s="1"/>
  <c r="T43" i="28"/>
  <c r="C46" i="30" l="1"/>
  <c r="K46" i="30" s="1"/>
  <c r="M46" i="30" s="1"/>
  <c r="R46" i="30" s="1"/>
  <c r="T45" i="30"/>
  <c r="C46" i="29"/>
  <c r="K46" i="29" s="1"/>
  <c r="M46" i="29" s="1"/>
  <c r="R46" i="29" s="1"/>
  <c r="T45" i="29"/>
  <c r="T44" i="28"/>
  <c r="C45" i="28"/>
  <c r="K45" i="28" s="1"/>
  <c r="M45" i="28" s="1"/>
  <c r="R45" i="28" s="1"/>
  <c r="C47" i="30" l="1"/>
  <c r="K47" i="30" s="1"/>
  <c r="M47" i="30" s="1"/>
  <c r="R47" i="30" s="1"/>
  <c r="T46" i="30"/>
  <c r="C47" i="29"/>
  <c r="K47" i="29" s="1"/>
  <c r="M47" i="29" s="1"/>
  <c r="R47" i="29" s="1"/>
  <c r="T46" i="29"/>
  <c r="T45" i="28"/>
  <c r="C46" i="28"/>
  <c r="K46" i="28" s="1"/>
  <c r="M46" i="28" s="1"/>
  <c r="R46" i="28" s="1"/>
  <c r="C48" i="30" l="1"/>
  <c r="K48" i="30" s="1"/>
  <c r="M48" i="30" s="1"/>
  <c r="R48" i="30" s="1"/>
  <c r="T47" i="30"/>
  <c r="C48" i="29"/>
  <c r="K48" i="29" s="1"/>
  <c r="M48" i="29" s="1"/>
  <c r="R48" i="29" s="1"/>
  <c r="T47" i="29"/>
  <c r="C47" i="28"/>
  <c r="K47" i="28" s="1"/>
  <c r="M47" i="28" s="1"/>
  <c r="R47" i="28" s="1"/>
  <c r="T46" i="28"/>
  <c r="T48" i="30" l="1"/>
  <c r="C49" i="30"/>
  <c r="K49" i="30" s="1"/>
  <c r="M49" i="30" s="1"/>
  <c r="R49" i="30" s="1"/>
  <c r="T48" i="29"/>
  <c r="C49" i="29"/>
  <c r="K49" i="29" s="1"/>
  <c r="M49" i="29" s="1"/>
  <c r="R49" i="29" s="1"/>
  <c r="C48" i="28"/>
  <c r="K48" i="28" s="1"/>
  <c r="M48" i="28" s="1"/>
  <c r="R48" i="28" s="1"/>
  <c r="T47" i="28"/>
  <c r="C50" i="30" l="1"/>
  <c r="K50" i="30" s="1"/>
  <c r="M50" i="30" s="1"/>
  <c r="R50" i="30" s="1"/>
  <c r="T49" i="30"/>
  <c r="C50" i="29"/>
  <c r="K50" i="29" s="1"/>
  <c r="M50" i="29" s="1"/>
  <c r="R50" i="29" s="1"/>
  <c r="T49" i="29"/>
  <c r="T48" i="28"/>
  <c r="C49" i="28"/>
  <c r="K49" i="28" s="1"/>
  <c r="M49" i="28" s="1"/>
  <c r="R49" i="28" s="1"/>
  <c r="C51" i="30" l="1"/>
  <c r="K51" i="30" s="1"/>
  <c r="M51" i="30" s="1"/>
  <c r="R51" i="30" s="1"/>
  <c r="T50" i="30"/>
  <c r="C51" i="29"/>
  <c r="K51" i="29" s="1"/>
  <c r="M51" i="29" s="1"/>
  <c r="R51" i="29" s="1"/>
  <c r="T50" i="29"/>
  <c r="T49" i="28"/>
  <c r="C50" i="28"/>
  <c r="K50" i="28" s="1"/>
  <c r="M50" i="28" s="1"/>
  <c r="R50" i="28" s="1"/>
  <c r="C52" i="30" l="1"/>
  <c r="K52" i="30" s="1"/>
  <c r="M52" i="30" s="1"/>
  <c r="R52" i="30" s="1"/>
  <c r="T51" i="30"/>
  <c r="C52" i="29"/>
  <c r="K52" i="29" s="1"/>
  <c r="M52" i="29" s="1"/>
  <c r="R52" i="29" s="1"/>
  <c r="T51" i="29"/>
  <c r="C51" i="28"/>
  <c r="K51" i="28" s="1"/>
  <c r="M51" i="28" s="1"/>
  <c r="R51" i="28" s="1"/>
  <c r="T50" i="28"/>
  <c r="T52" i="30" l="1"/>
  <c r="C53" i="30"/>
  <c r="K53" i="30" s="1"/>
  <c r="M53" i="30" s="1"/>
  <c r="R53" i="30" s="1"/>
  <c r="T52" i="29"/>
  <c r="C53" i="29"/>
  <c r="K53" i="29" s="1"/>
  <c r="M53" i="29" s="1"/>
  <c r="R53" i="29" s="1"/>
  <c r="C52" i="28"/>
  <c r="K52" i="28" s="1"/>
  <c r="M52" i="28" s="1"/>
  <c r="R52" i="28" s="1"/>
  <c r="T51" i="28"/>
  <c r="C54" i="30" l="1"/>
  <c r="K54" i="30" s="1"/>
  <c r="M54" i="30" s="1"/>
  <c r="R54" i="30" s="1"/>
  <c r="T53" i="30"/>
  <c r="C54" i="29"/>
  <c r="K54" i="29" s="1"/>
  <c r="M54" i="29" s="1"/>
  <c r="R54" i="29" s="1"/>
  <c r="T53" i="29"/>
  <c r="T52" i="28"/>
  <c r="C53" i="28"/>
  <c r="K53" i="28" s="1"/>
  <c r="M53" i="28" s="1"/>
  <c r="R53" i="28" s="1"/>
  <c r="C55" i="30" l="1"/>
  <c r="K55" i="30" s="1"/>
  <c r="M55" i="30" s="1"/>
  <c r="R55" i="30" s="1"/>
  <c r="T54" i="30"/>
  <c r="C55" i="29"/>
  <c r="K55" i="29" s="1"/>
  <c r="M55" i="29" s="1"/>
  <c r="R55" i="29" s="1"/>
  <c r="T54" i="29"/>
  <c r="C54" i="28"/>
  <c r="K54" i="28" s="1"/>
  <c r="M54" i="28" s="1"/>
  <c r="R54" i="28" s="1"/>
  <c r="T53" i="28"/>
  <c r="C56" i="30" l="1"/>
  <c r="K56" i="30" s="1"/>
  <c r="M56" i="30" s="1"/>
  <c r="R56" i="30" s="1"/>
  <c r="T55" i="30"/>
  <c r="C56" i="29"/>
  <c r="K56" i="29" s="1"/>
  <c r="M56" i="29" s="1"/>
  <c r="R56" i="29" s="1"/>
  <c r="T55" i="29"/>
  <c r="C55" i="28"/>
  <c r="K55" i="28" s="1"/>
  <c r="M55" i="28" s="1"/>
  <c r="R55" i="28" s="1"/>
  <c r="T54" i="28"/>
  <c r="T56" i="30" l="1"/>
  <c r="C57" i="30"/>
  <c r="K57" i="30" s="1"/>
  <c r="M57" i="30" s="1"/>
  <c r="R57" i="30" s="1"/>
  <c r="T56" i="29"/>
  <c r="C57" i="29"/>
  <c r="K57" i="29" s="1"/>
  <c r="M57" i="29" s="1"/>
  <c r="R57" i="29" s="1"/>
  <c r="C56" i="28"/>
  <c r="K56" i="28" s="1"/>
  <c r="M56" i="28" s="1"/>
  <c r="R56" i="28" s="1"/>
  <c r="T55" i="28"/>
  <c r="C58" i="30" l="1"/>
  <c r="K58" i="30" s="1"/>
  <c r="M58" i="30" s="1"/>
  <c r="R58" i="30" s="1"/>
  <c r="T57" i="30"/>
  <c r="C58" i="29"/>
  <c r="K58" i="29" s="1"/>
  <c r="M58" i="29" s="1"/>
  <c r="R58" i="29" s="1"/>
  <c r="T57" i="29"/>
  <c r="T56" i="28"/>
  <c r="C57" i="28"/>
  <c r="K57" i="28" s="1"/>
  <c r="M57" i="28" s="1"/>
  <c r="R57" i="28" s="1"/>
  <c r="C59" i="30" l="1"/>
  <c r="K59" i="30" s="1"/>
  <c r="M59" i="30" s="1"/>
  <c r="R59" i="30" s="1"/>
  <c r="T58" i="30"/>
  <c r="C59" i="29"/>
  <c r="K59" i="29" s="1"/>
  <c r="M59" i="29" s="1"/>
  <c r="R59" i="29" s="1"/>
  <c r="T58" i="29"/>
  <c r="C58" i="28"/>
  <c r="K58" i="28" s="1"/>
  <c r="M58" i="28" s="1"/>
  <c r="R58" i="28" s="1"/>
  <c r="T57" i="28"/>
  <c r="C60" i="30" l="1"/>
  <c r="K60" i="30" s="1"/>
  <c r="M60" i="30" s="1"/>
  <c r="R60" i="30" s="1"/>
  <c r="T59" i="30"/>
  <c r="C60" i="29"/>
  <c r="K60" i="29" s="1"/>
  <c r="M60" i="29" s="1"/>
  <c r="R60" i="29" s="1"/>
  <c r="T59" i="29"/>
  <c r="C59" i="28"/>
  <c r="T58" i="28"/>
  <c r="H4" i="28" s="1"/>
  <c r="D4" i="28"/>
  <c r="G5" i="28"/>
  <c r="E5" i="28"/>
  <c r="C5" i="28"/>
  <c r="T60" i="30" l="1"/>
  <c r="H4" i="30" s="1"/>
  <c r="C61" i="30"/>
  <c r="E5" i="30"/>
  <c r="C5" i="30"/>
  <c r="G5" i="30"/>
  <c r="D4" i="30"/>
  <c r="T60" i="29"/>
  <c r="H4" i="29" s="1"/>
  <c r="C61" i="29"/>
  <c r="D4" i="29"/>
  <c r="C5" i="29"/>
  <c r="E5" i="29"/>
  <c r="G5" i="29"/>
  <c r="I5" i="28"/>
  <c r="L4" i="28"/>
  <c r="P4" i="28"/>
  <c r="I5" i="30" l="1"/>
  <c r="I5" i="29"/>
  <c r="L4" i="30"/>
  <c r="P4" i="30"/>
  <c r="L4" i="29"/>
  <c r="P4" i="29"/>
</calcChain>
</file>

<file path=xl/sharedStrings.xml><?xml version="1.0" encoding="utf-8"?>
<sst xmlns="http://schemas.openxmlformats.org/spreadsheetml/2006/main" count="585" uniqueCount="96">
  <si>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</si>
  <si>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</si>
  <si>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</si>
  <si>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</si>
  <si>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</si>
  <si>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</si>
  <si>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</si>
  <si>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</si>
  <si>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</si>
  <si>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</si>
  <si>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</si>
  <si>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</si>
  <si>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</si>
  <si>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</si>
  <si>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</si>
  <si>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</si>
  <si>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</si>
  <si>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</si>
  <si>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</si>
  <si>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</si>
  <si>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</si>
  <si>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</si>
  <si>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</si>
  <si>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</si>
  <si>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</si>
  <si>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</si>
  <si>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</si>
  <si>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</si>
  <si>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</si>
  <si>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</si>
  <si>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</si>
  <si>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</si>
  <si>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</si>
  <si>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</si>
  <si>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</si>
  <si>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</si>
  <si>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</si>
  <si>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</si>
  <si>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</si>
  <si>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</si>
  <si>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</si>
  <si>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</si>
  <si>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</si>
  <si>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</si>
  <si>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</si>
  <si>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</si>
  <si>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USDJPY</t>
    <phoneticPr fontId="2"/>
  </si>
  <si>
    <t>USD/JPY</t>
    <phoneticPr fontId="2"/>
  </si>
  <si>
    <t>時間足</t>
    <rPh sb="0" eb="2">
      <t>ジカン</t>
    </rPh>
    <rPh sb="2" eb="3">
      <t>アシ</t>
    </rPh>
    <phoneticPr fontId="2"/>
  </si>
  <si>
    <t>当初資金</t>
    <rPh sb="0" eb="2">
      <t>トウショ</t>
    </rPh>
    <rPh sb="2" eb="4">
      <t>シキン</t>
    </rPh>
    <phoneticPr fontId="2"/>
  </si>
  <si>
    <t>最終資金</t>
    <rPh sb="0" eb="2">
      <t>サイシュウ</t>
    </rPh>
    <rPh sb="2" eb="4">
      <t>シキン</t>
    </rPh>
    <phoneticPr fontId="2"/>
  </si>
  <si>
    <t>エントリー理由</t>
    <rPh sb="5" eb="7">
      <t>リユウ</t>
    </rPh>
    <phoneticPr fontId="2"/>
  </si>
  <si>
    <t>10MA・20MAの両方の上側にキャンドルがあれば買い方向、下側なら売り方向。MAに触れてEB出現でエントリー待ち、EB高値or安値ブレイクでエントリー。</t>
    <phoneticPr fontId="2"/>
  </si>
  <si>
    <t>決済理由</t>
    <rPh sb="0" eb="2">
      <t>ケッサイ</t>
    </rPh>
    <rPh sb="2" eb="4">
      <t>リユウ</t>
    </rPh>
    <phoneticPr fontId="2"/>
  </si>
  <si>
    <t>損益金額</t>
    <rPh sb="0" eb="2">
      <t>ソンエキ</t>
    </rPh>
    <rPh sb="2" eb="4">
      <t>キンガク</t>
    </rPh>
    <phoneticPr fontId="2"/>
  </si>
  <si>
    <t>損益pips</t>
    <rPh sb="0" eb="2">
      <t>ソンエキ</t>
    </rPh>
    <phoneticPr fontId="2"/>
  </si>
  <si>
    <t>最大ドローアップ</t>
    <rPh sb="0" eb="2">
      <t>サイダイ</t>
    </rPh>
    <phoneticPr fontId="2"/>
  </si>
  <si>
    <t>最大ドローダウン</t>
    <rPh sb="0" eb="2">
      <t>サイダイ</t>
    </rPh>
    <phoneticPr fontId="2"/>
  </si>
  <si>
    <t>勝数</t>
    <rPh sb="0" eb="1">
      <t>カ</t>
    </rPh>
    <rPh sb="1" eb="2">
      <t>カズ</t>
    </rPh>
    <phoneticPr fontId="2"/>
  </si>
  <si>
    <t>負数</t>
    <rPh sb="0" eb="1">
      <t>マ</t>
    </rPh>
    <rPh sb="1" eb="2">
      <t>カズ</t>
    </rPh>
    <phoneticPr fontId="2"/>
  </si>
  <si>
    <t>引分</t>
    <rPh sb="0" eb="1">
      <t>ヒ</t>
    </rPh>
    <rPh sb="1" eb="2">
      <t>ワ</t>
    </rPh>
    <phoneticPr fontId="2"/>
  </si>
  <si>
    <t>勝率</t>
    <rPh sb="0" eb="2">
      <t>ショウリツ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</si>
  <si>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</si>
  <si>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</si>
  <si>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No.</t>
    <phoneticPr fontId="2"/>
  </si>
  <si>
    <t>資金</t>
    <rPh sb="0" eb="2">
      <t>シキン</t>
    </rPh>
    <phoneticPr fontId="2"/>
  </si>
  <si>
    <t>エントリー</t>
    <phoneticPr fontId="2"/>
  </si>
  <si>
    <t>リスク（3%）</t>
    <phoneticPr fontId="2"/>
  </si>
  <si>
    <t>ロット</t>
    <phoneticPr fontId="2"/>
  </si>
  <si>
    <t>決済</t>
    <rPh sb="0" eb="2">
      <t>ケッサイ</t>
    </rPh>
    <phoneticPr fontId="2"/>
  </si>
  <si>
    <t>損益</t>
    <rPh sb="0" eb="2">
      <t>ソンエキ</t>
    </rPh>
    <phoneticPr fontId="2"/>
  </si>
  <si>
    <t>西暦</t>
    <rPh sb="0" eb="2">
      <t>セイレキ</t>
    </rPh>
    <phoneticPr fontId="2"/>
  </si>
  <si>
    <t>日付</t>
    <rPh sb="0" eb="2">
      <t>ヒヅケ</t>
    </rPh>
    <phoneticPr fontId="2"/>
  </si>
  <si>
    <t>売買</t>
    <rPh sb="0" eb="2">
      <t>バイバイ</t>
    </rPh>
    <phoneticPr fontId="2"/>
  </si>
  <si>
    <t>レート</t>
    <phoneticPr fontId="2"/>
  </si>
  <si>
    <t>pips</t>
    <phoneticPr fontId="2"/>
  </si>
  <si>
    <t>損失上限</t>
    <rPh sb="0" eb="2">
      <t>ソンシツ</t>
    </rPh>
    <rPh sb="2" eb="4">
      <t>ジョウゲン</t>
    </rPh>
    <phoneticPr fontId="2"/>
  </si>
  <si>
    <t>金額</t>
    <rPh sb="0" eb="2">
      <t>キンガク</t>
    </rPh>
    <phoneticPr fontId="2"/>
  </si>
  <si>
    <t>・FIBの1.5のラインで決済</t>
    <rPh sb="13" eb="15">
      <t>ケッサイ</t>
    </rPh>
    <phoneticPr fontId="2"/>
  </si>
  <si>
    <t>・FIBの2.0のラインで決済</t>
    <rPh sb="13" eb="15">
      <t>ケッサイ</t>
    </rPh>
    <phoneticPr fontId="2"/>
  </si>
  <si>
    <t>EB</t>
    <phoneticPr fontId="2"/>
  </si>
  <si>
    <t>2017/8/18エントリー分　2.0までは届かずカット</t>
    <rPh sb="14" eb="15">
      <t>ブン</t>
    </rPh>
    <rPh sb="22" eb="23">
      <t>トド</t>
    </rPh>
    <phoneticPr fontId="2"/>
  </si>
  <si>
    <t>2017/10/6  エントリー分　切りあがった後は緩やかに下降</t>
    <rPh sb="16" eb="17">
      <t>ブン</t>
    </rPh>
    <rPh sb="18" eb="19">
      <t>キ</t>
    </rPh>
    <rPh sb="24" eb="25">
      <t>アト</t>
    </rPh>
    <rPh sb="26" eb="27">
      <t>ユル</t>
    </rPh>
    <rPh sb="30" eb="32">
      <t>カコウ</t>
    </rPh>
    <phoneticPr fontId="2"/>
  </si>
  <si>
    <t>11/8エントリー分　2.0のラインまで下降した後、損切りあたりまで上昇</t>
    <rPh sb="9" eb="10">
      <t>ブン</t>
    </rPh>
    <rPh sb="20" eb="22">
      <t>カコウ</t>
    </rPh>
    <rPh sb="24" eb="25">
      <t>アト</t>
    </rPh>
    <rPh sb="26" eb="28">
      <t>ソンギ</t>
    </rPh>
    <rPh sb="34" eb="36">
      <t>ジョウショウ</t>
    </rPh>
    <phoneticPr fontId="2"/>
  </si>
  <si>
    <t>2017/11/24エントリー分　損切りになったものの、1.27/1.5のラインまでは戻す</t>
    <rPh sb="15" eb="16">
      <t>ブン</t>
    </rPh>
    <rPh sb="17" eb="19">
      <t>ソンギ</t>
    </rPh>
    <rPh sb="43" eb="44">
      <t>モド</t>
    </rPh>
    <phoneticPr fontId="2"/>
  </si>
  <si>
    <t>1H足</t>
    <rPh sb="2" eb="3">
      <t>アシ</t>
    </rPh>
    <phoneticPr fontId="2"/>
  </si>
  <si>
    <t>3/27エントリー分</t>
    <rPh sb="9" eb="10">
      <t>ブン</t>
    </rPh>
    <phoneticPr fontId="2"/>
  </si>
  <si>
    <t>2018/5/10 エントリー分</t>
    <rPh sb="15" eb="16">
      <t>ブン</t>
    </rPh>
    <phoneticPr fontId="2"/>
  </si>
  <si>
    <t>2018/5/31エントリー分　</t>
    <rPh sb="14" eb="15">
      <t>ブン</t>
    </rPh>
    <phoneticPr fontId="2"/>
  </si>
  <si>
    <t>カットになったものの、その後またゆるやかに上昇。2.0のラインを超える。</t>
    <rPh sb="13" eb="14">
      <t>ゴ</t>
    </rPh>
    <rPh sb="21" eb="23">
      <t>ジョウショウ</t>
    </rPh>
    <rPh sb="32" eb="33">
      <t>コ</t>
    </rPh>
    <phoneticPr fontId="2"/>
  </si>
  <si>
    <t>2018/6/1エントリー分</t>
    <rPh sb="13" eb="14">
      <t>ブン</t>
    </rPh>
    <phoneticPr fontId="2"/>
  </si>
  <si>
    <t>pipsが大きかったので、なかなか１．２７のラインに届かなかったが、損切りにもなりにくく、ゆるやかに上昇して、無事に2.0のラインを超えた。</t>
    <rPh sb="5" eb="6">
      <t>オオ</t>
    </rPh>
    <rPh sb="26" eb="27">
      <t>トド</t>
    </rPh>
    <rPh sb="34" eb="36">
      <t>ソンギ</t>
    </rPh>
    <rPh sb="50" eb="52">
      <t>ジョウショウ</t>
    </rPh>
    <rPh sb="55" eb="57">
      <t>ブジ</t>
    </rPh>
    <rPh sb="66" eb="67">
      <t>コ</t>
    </rPh>
    <phoneticPr fontId="2"/>
  </si>
  <si>
    <t>・FIBの1.27のラインで決済</t>
    <rPh sb="14" eb="16">
      <t>ケッサイ</t>
    </rPh>
    <phoneticPr fontId="2"/>
  </si>
  <si>
    <t>１時間足では、左のローソク足の実体は小さく、逆に右のローソク足は大きいものの時にエントリーするようにしました。差はある方がいいと思いましたが、pipsの大きすぎるものは決済できれば大きな利益につながるものの、決済までいかないこともあるので、これも避けるようにしました。４時間足の時にはほぼ五分五分だった勝率が2.0の時でさえ65.4％まで上がりました。ただ、その分出現率は下がるので、他の方法も一緒に見ていきたいと思いました。</t>
    <rPh sb="1" eb="3">
      <t>ジカン</t>
    </rPh>
    <rPh sb="3" eb="4">
      <t>アシ</t>
    </rPh>
    <rPh sb="7" eb="8">
      <t>ヒダリ</t>
    </rPh>
    <rPh sb="13" eb="14">
      <t>アシ</t>
    </rPh>
    <rPh sb="15" eb="17">
      <t>ジッタイ</t>
    </rPh>
    <rPh sb="18" eb="19">
      <t>チイ</t>
    </rPh>
    <rPh sb="22" eb="23">
      <t>ギャク</t>
    </rPh>
    <rPh sb="24" eb="25">
      <t>ミギ</t>
    </rPh>
    <rPh sb="30" eb="31">
      <t>アシ</t>
    </rPh>
    <rPh sb="32" eb="33">
      <t>オオ</t>
    </rPh>
    <rPh sb="38" eb="39">
      <t>トキ</t>
    </rPh>
    <rPh sb="55" eb="56">
      <t>サ</t>
    </rPh>
    <rPh sb="59" eb="60">
      <t>ホウ</t>
    </rPh>
    <rPh sb="64" eb="65">
      <t>オモ</t>
    </rPh>
    <rPh sb="76" eb="77">
      <t>オオ</t>
    </rPh>
    <rPh sb="84" eb="86">
      <t>ケッサイ</t>
    </rPh>
    <rPh sb="90" eb="91">
      <t>オオ</t>
    </rPh>
    <rPh sb="93" eb="95">
      <t>リエキ</t>
    </rPh>
    <rPh sb="104" eb="106">
      <t>ケッサイ</t>
    </rPh>
    <rPh sb="123" eb="124">
      <t>サ</t>
    </rPh>
    <rPh sb="135" eb="137">
      <t>ジカン</t>
    </rPh>
    <rPh sb="137" eb="138">
      <t>アシ</t>
    </rPh>
    <rPh sb="139" eb="140">
      <t>トキ</t>
    </rPh>
    <rPh sb="144" eb="148">
      <t>ゴブゴブ</t>
    </rPh>
    <rPh sb="151" eb="153">
      <t>ショウリツ</t>
    </rPh>
    <rPh sb="158" eb="159">
      <t>トキ</t>
    </rPh>
    <rPh sb="169" eb="170">
      <t>ア</t>
    </rPh>
    <rPh sb="181" eb="182">
      <t>ブン</t>
    </rPh>
    <rPh sb="182" eb="184">
      <t>シュツゲン</t>
    </rPh>
    <rPh sb="184" eb="185">
      <t>リツ</t>
    </rPh>
    <rPh sb="186" eb="187">
      <t>サ</t>
    </rPh>
    <rPh sb="192" eb="193">
      <t>ホカ</t>
    </rPh>
    <rPh sb="194" eb="196">
      <t>ホウホウ</t>
    </rPh>
    <rPh sb="197" eb="199">
      <t>イッショ</t>
    </rPh>
    <rPh sb="200" eb="201">
      <t>ミ</t>
    </rPh>
    <rPh sb="207" eb="208">
      <t>オモ</t>
    </rPh>
    <phoneticPr fontId="2"/>
  </si>
  <si>
    <t>勝率は五分五分でも、きちんと損切りしていれば資金は増えていくとわかっていても、勝ち続けることができない、負けが続く時は嫌なものです。しかし、今回の検証のように勝率が65～80%あれば、気持ちもずっと楽になります。今回は2017年と2018年に4ヶ月くらいずつ検証しましたが、どちらも1週間に1～2回程度はエントリーできそうなので、私にとってもいいペースだと思いました。</t>
    <rPh sb="0" eb="2">
      <t>ショウリツ</t>
    </rPh>
    <rPh sb="3" eb="7">
      <t>ゴブゴブ</t>
    </rPh>
    <rPh sb="14" eb="15">
      <t>ソン</t>
    </rPh>
    <rPh sb="15" eb="16">
      <t>キ</t>
    </rPh>
    <rPh sb="22" eb="24">
      <t>シキン</t>
    </rPh>
    <rPh sb="25" eb="26">
      <t>フ</t>
    </rPh>
    <rPh sb="39" eb="40">
      <t>カ</t>
    </rPh>
    <rPh sb="41" eb="42">
      <t>ツヅ</t>
    </rPh>
    <rPh sb="52" eb="53">
      <t>マ</t>
    </rPh>
    <rPh sb="55" eb="56">
      <t>ツヅ</t>
    </rPh>
    <rPh sb="57" eb="58">
      <t>トキ</t>
    </rPh>
    <rPh sb="59" eb="60">
      <t>イヤ</t>
    </rPh>
    <rPh sb="70" eb="72">
      <t>コンカイ</t>
    </rPh>
    <rPh sb="73" eb="75">
      <t>ケンショウ</t>
    </rPh>
    <rPh sb="79" eb="81">
      <t>ショウリツ</t>
    </rPh>
    <rPh sb="92" eb="94">
      <t>キモ</t>
    </rPh>
    <rPh sb="99" eb="100">
      <t>ラク</t>
    </rPh>
    <rPh sb="106" eb="108">
      <t>コンカイ</t>
    </rPh>
    <rPh sb="113" eb="114">
      <t>ネン</t>
    </rPh>
    <rPh sb="119" eb="120">
      <t>ネン</t>
    </rPh>
    <rPh sb="123" eb="124">
      <t>ゲツ</t>
    </rPh>
    <rPh sb="129" eb="131">
      <t>ケンショウ</t>
    </rPh>
    <rPh sb="142" eb="144">
      <t>シュウカン</t>
    </rPh>
    <rPh sb="148" eb="149">
      <t>カイ</t>
    </rPh>
    <rPh sb="149" eb="151">
      <t>テイド</t>
    </rPh>
    <rPh sb="165" eb="166">
      <t>ワタシ</t>
    </rPh>
    <rPh sb="178" eb="179">
      <t>オモ</t>
    </rPh>
    <phoneticPr fontId="2"/>
  </si>
  <si>
    <t>OBシステムの検証を進めていきます。デモトレの画面も見てみましたが、慣れていないので、違和感もあります。少しずつ触って慣れていこうと思います。</t>
    <rPh sb="7" eb="9">
      <t>ケンショウ</t>
    </rPh>
    <rPh sb="10" eb="11">
      <t>スス</t>
    </rPh>
    <rPh sb="23" eb="25">
      <t>ガメン</t>
    </rPh>
    <rPh sb="26" eb="27">
      <t>ミ</t>
    </rPh>
    <rPh sb="34" eb="35">
      <t>ナ</t>
    </rPh>
    <rPh sb="43" eb="46">
      <t>イワカン</t>
    </rPh>
    <rPh sb="52" eb="53">
      <t>スコ</t>
    </rPh>
    <rPh sb="56" eb="57">
      <t>サワ</t>
    </rPh>
    <rPh sb="59" eb="60">
      <t>ナ</t>
    </rPh>
    <rPh sb="66" eb="67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</si>
</sst>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438735</xdr:colOff>
      <xdr:row>29</xdr:row>
      <xdr:rowOff>25657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B3528A1-3195-4BF5-9295-6ABC78BCF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11386135" cy="50040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18</xdr:col>
      <xdr:colOff>432385</xdr:colOff>
      <xdr:row>59</xdr:row>
      <xdr:rowOff>12957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D6F59F5-2198-4B65-B103-6B52A313B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1800"/>
          <a:ext cx="11379785" cy="4991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18</xdr:col>
      <xdr:colOff>483187</xdr:colOff>
      <xdr:row>89</xdr:row>
      <xdr:rowOff>63759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EA9D0EC-AF77-4D74-B950-0B0C7FFFC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45800"/>
          <a:ext cx="11430587" cy="50421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18</xdr:col>
      <xdr:colOff>464136</xdr:colOff>
      <xdr:row>119</xdr:row>
      <xdr:rowOff>44708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95B3B26-6392-45AD-85C9-A8B715ECF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179800"/>
          <a:ext cx="11411536" cy="50231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76200</xdr:rowOff>
    </xdr:from>
    <xdr:to>
      <xdr:col>18</xdr:col>
      <xdr:colOff>400633</xdr:colOff>
      <xdr:row>149</xdr:row>
      <xdr:rowOff>127258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E4E93F8-839F-4092-A30D-C3E57085F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1590000"/>
          <a:ext cx="11348033" cy="5029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18</xdr:col>
      <xdr:colOff>406984</xdr:colOff>
      <xdr:row>179</xdr:row>
      <xdr:rowOff>25657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3D0DE138-7259-4046-828C-BD0AC1A7C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6847800"/>
          <a:ext cx="11354384" cy="50040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18</xdr:col>
      <xdr:colOff>381582</xdr:colOff>
      <xdr:row>209</xdr:row>
      <xdr:rowOff>38358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22D5894-D99B-4E9D-B270-D9B4B420D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2181800"/>
          <a:ext cx="11328982" cy="50167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18</xdr:col>
      <xdr:colOff>400633</xdr:colOff>
      <xdr:row>239</xdr:row>
      <xdr:rowOff>25657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EBE2FA1-6C8C-45D3-BEEE-32A92EF72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7515800"/>
          <a:ext cx="11348033" cy="5004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109"/>
  <sheetViews>
    <sheetView tabSelected="1" zoomScale="115" zoomScaleNormal="115" workbookViewId="0">
      <pane ySplit="8" topLeftCell="A9" activePane="bottomLeft" state="frozen"/>
      <selection pane="bottomLeft" activeCell="S3" sqref="S3"/>
    </sheetView>
  </sheetViews>
  <sheetFormatPr defaultRowHeight="13" x14ac:dyDescent="0.2"/>
  <cols>
    <col min="1" max="1" width="2.90625" customWidth="1"/>
    <col min="2" max="18" width="6.6328125" customWidth="1"/>
    <col min="22" max="22" width="10.90625" style="22" bestFit="1" customWidth="1"/>
  </cols>
  <sheetData>
    <row r="2" spans="2:21" x14ac:dyDescent="0.2">
      <c r="B2" s="38" t="s">
        <v>40</v>
      </c>
      <c r="C2" s="38"/>
      <c r="D2" s="41" t="s">
        <v>46</v>
      </c>
      <c r="E2" s="41"/>
      <c r="F2" s="38" t="s">
        <v>48</v>
      </c>
      <c r="G2" s="38"/>
      <c r="H2" s="41" t="s">
        <v>85</v>
      </c>
      <c r="I2" s="41"/>
      <c r="J2" s="38" t="s">
        <v>49</v>
      </c>
      <c r="K2" s="38"/>
      <c r="L2" s="43">
        <f>C9</f>
        <v>100000</v>
      </c>
      <c r="M2" s="41"/>
      <c r="N2" s="38" t="s">
        <v>50</v>
      </c>
      <c r="O2" s="38"/>
      <c r="P2" s="43" t="e">
        <f>C108+R108</f>
        <v>#VALUE!</v>
      </c>
      <c r="Q2" s="41"/>
      <c r="R2" s="1"/>
      <c r="S2" s="1"/>
      <c r="T2" s="1"/>
    </row>
    <row r="3" spans="2:21" ht="57" customHeight="1" x14ac:dyDescent="0.2">
      <c r="B3" s="38" t="s">
        <v>51</v>
      </c>
      <c r="C3" s="38"/>
      <c r="D3" s="47" t="s">
        <v>52</v>
      </c>
      <c r="E3" s="47"/>
      <c r="F3" s="47"/>
      <c r="G3" s="47"/>
      <c r="H3" s="47"/>
      <c r="I3" s="47"/>
      <c r="J3" s="38" t="s">
        <v>53</v>
      </c>
      <c r="K3" s="38"/>
      <c r="L3" s="47" t="s">
        <v>92</v>
      </c>
      <c r="M3" s="48"/>
      <c r="N3" s="48"/>
      <c r="O3" s="48"/>
      <c r="P3" s="48"/>
      <c r="Q3" s="48"/>
      <c r="R3" s="1"/>
      <c r="S3" s="1"/>
    </row>
    <row r="4" spans="2:21" x14ac:dyDescent="0.2">
      <c r="B4" s="38" t="s">
        <v>54</v>
      </c>
      <c r="C4" s="38"/>
      <c r="D4" s="39">
        <f>SUM($R$9:$S$993)</f>
        <v>213970.42063298207</v>
      </c>
      <c r="E4" s="39"/>
      <c r="F4" s="38" t="s">
        <v>55</v>
      </c>
      <c r="G4" s="38"/>
      <c r="H4" s="40">
        <f>SUM($T$9:$U$108)</f>
        <v>921.99999999999955</v>
      </c>
      <c r="I4" s="41"/>
      <c r="J4" s="42" t="s">
        <v>56</v>
      </c>
      <c r="K4" s="42"/>
      <c r="L4" s="43">
        <f>MAX($C$9:$D$990)-C9</f>
        <v>223680.84601338336</v>
      </c>
      <c r="M4" s="43"/>
      <c r="N4" s="42" t="s">
        <v>57</v>
      </c>
      <c r="O4" s="42"/>
      <c r="P4" s="39">
        <f>MIN($C$9:$D$990)-C9</f>
        <v>-2989.9655172415078</v>
      </c>
      <c r="Q4" s="39"/>
      <c r="R4" s="1"/>
      <c r="S4" s="1"/>
      <c r="T4" s="1"/>
    </row>
    <row r="5" spans="2:21" x14ac:dyDescent="0.2">
      <c r="B5" s="21" t="s">
        <v>58</v>
      </c>
      <c r="C5" s="2">
        <f>COUNTIF($R$9:$R$990,"&gt;0")</f>
        <v>42</v>
      </c>
      <c r="D5" s="20" t="s">
        <v>59</v>
      </c>
      <c r="E5" s="15">
        <f>COUNTIF($R$9:$R$990,"&lt;0")</f>
        <v>10</v>
      </c>
      <c r="F5" s="20" t="s">
        <v>60</v>
      </c>
      <c r="G5" s="2">
        <f>COUNTIF($R$9:$R$990,"=0")</f>
        <v>0</v>
      </c>
      <c r="H5" s="20" t="s">
        <v>61</v>
      </c>
      <c r="I5" s="3">
        <f>C5/SUM(C5,E5,G5)</f>
        <v>0.80769230769230771</v>
      </c>
      <c r="J5" s="44" t="s">
        <v>62</v>
      </c>
      <c r="K5" s="38"/>
      <c r="L5" s="45">
        <v>10</v>
      </c>
      <c r="M5" s="46"/>
      <c r="N5" s="17" t="s">
        <v>63</v>
      </c>
      <c r="O5" s="9"/>
      <c r="P5" s="45">
        <v>2</v>
      </c>
      <c r="Q5" s="46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36" t="s">
        <v>64</v>
      </c>
      <c r="C7" s="51" t="s">
        <v>65</v>
      </c>
      <c r="D7" s="52"/>
      <c r="E7" s="55" t="s">
        <v>66</v>
      </c>
      <c r="F7" s="56"/>
      <c r="G7" s="56"/>
      <c r="H7" s="56"/>
      <c r="I7" s="57"/>
      <c r="J7" s="58" t="s">
        <v>67</v>
      </c>
      <c r="K7" s="59"/>
      <c r="L7" s="60"/>
      <c r="M7" s="61" t="s">
        <v>68</v>
      </c>
      <c r="N7" s="62" t="s">
        <v>69</v>
      </c>
      <c r="O7" s="63"/>
      <c r="P7" s="63"/>
      <c r="Q7" s="64"/>
      <c r="R7" s="67" t="s">
        <v>70</v>
      </c>
      <c r="S7" s="67"/>
      <c r="T7" s="67"/>
      <c r="U7" s="67"/>
    </row>
    <row r="8" spans="2:21" x14ac:dyDescent="0.2">
      <c r="B8" s="37"/>
      <c r="C8" s="53"/>
      <c r="D8" s="54"/>
      <c r="E8" s="18" t="s">
        <v>71</v>
      </c>
      <c r="F8" s="18" t="s">
        <v>72</v>
      </c>
      <c r="G8" s="18" t="s">
        <v>73</v>
      </c>
      <c r="H8" s="68" t="s">
        <v>74</v>
      </c>
      <c r="I8" s="57"/>
      <c r="J8" s="4" t="s">
        <v>75</v>
      </c>
      <c r="K8" s="69" t="s">
        <v>76</v>
      </c>
      <c r="L8" s="60"/>
      <c r="M8" s="61"/>
      <c r="N8" s="5" t="s">
        <v>71</v>
      </c>
      <c r="O8" s="5" t="s">
        <v>72</v>
      </c>
      <c r="P8" s="70" t="s">
        <v>74</v>
      </c>
      <c r="Q8" s="64"/>
      <c r="R8" s="67" t="s">
        <v>77</v>
      </c>
      <c r="S8" s="67"/>
      <c r="T8" s="67" t="s">
        <v>75</v>
      </c>
      <c r="U8" s="67"/>
    </row>
    <row r="9" spans="2:21" x14ac:dyDescent="0.2">
      <c r="B9" s="19">
        <v>1</v>
      </c>
      <c r="C9" s="65">
        <v>100000</v>
      </c>
      <c r="D9" s="65"/>
      <c r="E9" s="19">
        <v>2017</v>
      </c>
      <c r="F9" s="8">
        <v>43686</v>
      </c>
      <c r="G9" s="19" t="s">
        <v>3</v>
      </c>
      <c r="H9" s="66">
        <v>110.28</v>
      </c>
      <c r="I9" s="66"/>
      <c r="J9" s="19">
        <v>29</v>
      </c>
      <c r="K9" s="65">
        <f t="shared" ref="K9:K72" si="0">IF(F9="","",C9*0.03)</f>
        <v>3000</v>
      </c>
      <c r="L9" s="65"/>
      <c r="M9" s="6">
        <f>IF(J9="","",(K9/J9)/1000)</f>
        <v>0.10344827586206896</v>
      </c>
      <c r="N9" s="19">
        <v>2017</v>
      </c>
      <c r="O9" s="8">
        <v>43686</v>
      </c>
      <c r="P9" s="66">
        <v>109.98</v>
      </c>
      <c r="Q9" s="66"/>
      <c r="R9" s="49">
        <f>IF(O9="","",(IF(G9="売",H9-P9,P9-H9))*M9*100000)</f>
        <v>3103.4482758620393</v>
      </c>
      <c r="S9" s="49"/>
      <c r="T9" s="50">
        <f>IF(O9="","",IF(R9&lt;0,J9*(-1),IF(G9="買",(P9-H9)*100,(H9-P9)*100)))</f>
        <v>29.999999999999716</v>
      </c>
      <c r="U9" s="50"/>
    </row>
    <row r="10" spans="2:21" x14ac:dyDescent="0.2">
      <c r="B10" s="19">
        <v>2</v>
      </c>
      <c r="C10" s="65">
        <f t="shared" ref="C10:C73" si="1">IF(R9="","",C9+R9)</f>
        <v>103103.44827586204</v>
      </c>
      <c r="D10" s="65"/>
      <c r="E10" s="19">
        <v>2017</v>
      </c>
      <c r="F10" s="8">
        <v>43686</v>
      </c>
      <c r="G10" s="19" t="s">
        <v>4</v>
      </c>
      <c r="H10" s="66">
        <v>109.87</v>
      </c>
      <c r="I10" s="66"/>
      <c r="J10" s="19">
        <v>18</v>
      </c>
      <c r="K10" s="65">
        <f t="shared" si="0"/>
        <v>3093.1034482758614</v>
      </c>
      <c r="L10" s="65"/>
      <c r="M10" s="6">
        <f t="shared" ref="M10:M73" si="2">IF(J10="","",(K10/J10)/1000)</f>
        <v>0.17183908045977009</v>
      </c>
      <c r="N10" s="19">
        <v>2017</v>
      </c>
      <c r="O10" s="8">
        <v>43686</v>
      </c>
      <c r="P10" s="66">
        <v>109.69</v>
      </c>
      <c r="Q10" s="66"/>
      <c r="R10" s="49">
        <f t="shared" ref="R10:R73" si="3">IF(O10="","",(IF(G10="売",H10-P10,P10-H10))*M10*100000)</f>
        <v>-3093.1034482759787</v>
      </c>
      <c r="S10" s="49"/>
      <c r="T10" s="50">
        <f t="shared" ref="T10:T73" si="4">IF(O10="","",IF(R10&lt;0,J10*(-1),IF(G10="買",(P10-H10)*100,(H10-P10)*100)))</f>
        <v>-18</v>
      </c>
      <c r="U10" s="50"/>
    </row>
    <row r="11" spans="2:21" x14ac:dyDescent="0.2">
      <c r="B11" s="19">
        <v>3</v>
      </c>
      <c r="C11" s="65">
        <f t="shared" si="1"/>
        <v>100010.34482758606</v>
      </c>
      <c r="D11" s="65"/>
      <c r="E11" s="19">
        <v>2017</v>
      </c>
      <c r="F11" s="8">
        <v>43693</v>
      </c>
      <c r="G11" s="19" t="s">
        <v>3</v>
      </c>
      <c r="H11" s="66">
        <v>110.49</v>
      </c>
      <c r="I11" s="66"/>
      <c r="J11" s="19">
        <v>22</v>
      </c>
      <c r="K11" s="65">
        <f t="shared" si="0"/>
        <v>3000.3103448275815</v>
      </c>
      <c r="L11" s="65"/>
      <c r="M11" s="6">
        <f t="shared" si="2"/>
        <v>0.13637774294670826</v>
      </c>
      <c r="N11" s="19">
        <v>2017</v>
      </c>
      <c r="O11" s="8">
        <v>43694</v>
      </c>
      <c r="P11" s="66">
        <v>110.71</v>
      </c>
      <c r="Q11" s="66"/>
      <c r="R11" s="49">
        <f t="shared" si="3"/>
        <v>-3000.3103448275665</v>
      </c>
      <c r="S11" s="49"/>
      <c r="T11" s="50">
        <f t="shared" si="4"/>
        <v>-22</v>
      </c>
      <c r="U11" s="50"/>
    </row>
    <row r="12" spans="2:21" x14ac:dyDescent="0.2">
      <c r="B12" s="19">
        <v>4</v>
      </c>
      <c r="C12" s="65">
        <f t="shared" si="1"/>
        <v>97010.034482758492</v>
      </c>
      <c r="D12" s="65"/>
      <c r="E12" s="19">
        <v>2017</v>
      </c>
      <c r="F12" s="8">
        <v>43695</v>
      </c>
      <c r="G12" s="19" t="s">
        <v>3</v>
      </c>
      <c r="H12" s="66">
        <v>109.13</v>
      </c>
      <c r="I12" s="66"/>
      <c r="J12" s="19">
        <v>28</v>
      </c>
      <c r="K12" s="65">
        <f t="shared" si="0"/>
        <v>2910.3010344827549</v>
      </c>
      <c r="L12" s="65"/>
      <c r="M12" s="6">
        <f t="shared" si="2"/>
        <v>0.10393932266009838</v>
      </c>
      <c r="N12" s="19">
        <v>2017</v>
      </c>
      <c r="O12" s="8">
        <v>43695</v>
      </c>
      <c r="P12" s="66">
        <v>108.79</v>
      </c>
      <c r="Q12" s="66"/>
      <c r="R12" s="49">
        <f t="shared" si="3"/>
        <v>3533.9369704432329</v>
      </c>
      <c r="S12" s="49"/>
      <c r="T12" s="50">
        <f t="shared" si="4"/>
        <v>33.99999999999892</v>
      </c>
      <c r="U12" s="50"/>
    </row>
    <row r="13" spans="2:21" x14ac:dyDescent="0.2">
      <c r="B13" s="19">
        <v>5</v>
      </c>
      <c r="C13" s="65">
        <f t="shared" si="1"/>
        <v>100543.97145320172</v>
      </c>
      <c r="D13" s="65"/>
      <c r="E13" s="19">
        <v>2017</v>
      </c>
      <c r="F13" s="8">
        <v>43700</v>
      </c>
      <c r="G13" s="19" t="s">
        <v>4</v>
      </c>
      <c r="H13" s="66">
        <v>109.49</v>
      </c>
      <c r="I13" s="66"/>
      <c r="J13" s="19">
        <v>19</v>
      </c>
      <c r="K13" s="65">
        <f t="shared" si="0"/>
        <v>3016.3191435960516</v>
      </c>
      <c r="L13" s="65"/>
      <c r="M13" s="6">
        <f t="shared" si="2"/>
        <v>0.15875363913663429</v>
      </c>
      <c r="N13" s="19">
        <v>2017</v>
      </c>
      <c r="O13" s="8">
        <v>43700</v>
      </c>
      <c r="P13" s="66">
        <v>109.59</v>
      </c>
      <c r="Q13" s="66"/>
      <c r="R13" s="49">
        <f t="shared" si="3"/>
        <v>1587.5363913664783</v>
      </c>
      <c r="S13" s="49"/>
      <c r="T13" s="50">
        <f t="shared" si="4"/>
        <v>10.000000000000853</v>
      </c>
      <c r="U13" s="50"/>
    </row>
    <row r="14" spans="2:21" x14ac:dyDescent="0.2">
      <c r="B14" s="19">
        <v>6</v>
      </c>
      <c r="C14" s="65">
        <f t="shared" si="1"/>
        <v>102131.5078445682</v>
      </c>
      <c r="D14" s="65"/>
      <c r="E14" s="19">
        <v>2017</v>
      </c>
      <c r="F14" s="8">
        <v>43702</v>
      </c>
      <c r="G14" s="19" t="s">
        <v>4</v>
      </c>
      <c r="H14" s="66">
        <v>109.46</v>
      </c>
      <c r="I14" s="66"/>
      <c r="J14" s="19">
        <v>22</v>
      </c>
      <c r="K14" s="65">
        <f t="shared" si="0"/>
        <v>3063.9452353370461</v>
      </c>
      <c r="L14" s="65"/>
      <c r="M14" s="6">
        <f t="shared" si="2"/>
        <v>0.13927023796986573</v>
      </c>
      <c r="N14" s="19">
        <v>2017</v>
      </c>
      <c r="O14" s="8">
        <v>43702</v>
      </c>
      <c r="P14" s="66">
        <v>109.7</v>
      </c>
      <c r="Q14" s="66"/>
      <c r="R14" s="49">
        <f t="shared" si="3"/>
        <v>3342.4857112769046</v>
      </c>
      <c r="S14" s="49"/>
      <c r="T14" s="50">
        <f t="shared" si="4"/>
        <v>24.000000000000909</v>
      </c>
      <c r="U14" s="50"/>
    </row>
    <row r="15" spans="2:21" x14ac:dyDescent="0.2">
      <c r="B15" s="19">
        <v>7</v>
      </c>
      <c r="C15" s="65">
        <f t="shared" si="1"/>
        <v>105473.99355584511</v>
      </c>
      <c r="D15" s="65"/>
      <c r="E15" s="19">
        <v>2017</v>
      </c>
      <c r="F15" s="8">
        <v>43707</v>
      </c>
      <c r="G15" s="19" t="s">
        <v>4</v>
      </c>
      <c r="H15" s="66">
        <v>110.1</v>
      </c>
      <c r="I15" s="66"/>
      <c r="J15" s="19">
        <v>28</v>
      </c>
      <c r="K15" s="65">
        <f t="shared" si="0"/>
        <v>3164.2198066753531</v>
      </c>
      <c r="L15" s="65"/>
      <c r="M15" s="6">
        <f t="shared" si="2"/>
        <v>0.11300785023840547</v>
      </c>
      <c r="N15" s="19">
        <v>2017</v>
      </c>
      <c r="O15" s="8">
        <v>43708</v>
      </c>
      <c r="P15" s="66">
        <v>110.44</v>
      </c>
      <c r="Q15" s="66"/>
      <c r="R15" s="49">
        <f t="shared" si="3"/>
        <v>3842.2669081058243</v>
      </c>
      <c r="S15" s="49"/>
      <c r="T15" s="50">
        <f t="shared" si="4"/>
        <v>34.000000000000341</v>
      </c>
      <c r="U15" s="50"/>
    </row>
    <row r="16" spans="2:21" x14ac:dyDescent="0.2">
      <c r="B16" s="19">
        <v>8</v>
      </c>
      <c r="C16" s="65">
        <f t="shared" si="1"/>
        <v>109316.26046395094</v>
      </c>
      <c r="D16" s="65"/>
      <c r="E16" s="19">
        <v>2017</v>
      </c>
      <c r="F16" s="8">
        <v>43713</v>
      </c>
      <c r="G16" s="19" t="s">
        <v>3</v>
      </c>
      <c r="H16" s="66">
        <v>109.11</v>
      </c>
      <c r="I16" s="66"/>
      <c r="J16" s="19">
        <v>33</v>
      </c>
      <c r="K16" s="65">
        <f t="shared" si="0"/>
        <v>3279.487813918528</v>
      </c>
      <c r="L16" s="65"/>
      <c r="M16" s="6">
        <f t="shared" si="2"/>
        <v>9.9378418603591756E-2</v>
      </c>
      <c r="N16" s="19">
        <v>2017</v>
      </c>
      <c r="O16" s="8">
        <v>43714</v>
      </c>
      <c r="P16" s="66">
        <v>108.73</v>
      </c>
      <c r="Q16" s="66"/>
      <c r="R16" s="49">
        <f t="shared" si="3"/>
        <v>3776.3799069364418</v>
      </c>
      <c r="S16" s="49"/>
      <c r="T16" s="50">
        <f t="shared" si="4"/>
        <v>37.999999999999545</v>
      </c>
      <c r="U16" s="50"/>
    </row>
    <row r="17" spans="2:21" x14ac:dyDescent="0.2">
      <c r="B17" s="19">
        <v>9</v>
      </c>
      <c r="C17" s="65">
        <f t="shared" si="1"/>
        <v>113092.64037088738</v>
      </c>
      <c r="D17" s="65"/>
      <c r="E17" s="19">
        <v>2017</v>
      </c>
      <c r="F17" s="8">
        <v>43716</v>
      </c>
      <c r="G17" s="19" t="s">
        <v>3</v>
      </c>
      <c r="H17" s="66">
        <v>108.43</v>
      </c>
      <c r="I17" s="66"/>
      <c r="J17" s="19">
        <v>28</v>
      </c>
      <c r="K17" s="65">
        <f t="shared" si="0"/>
        <v>3392.7792111266212</v>
      </c>
      <c r="L17" s="65"/>
      <c r="M17" s="6">
        <f t="shared" si="2"/>
        <v>0.12117068611166505</v>
      </c>
      <c r="N17" s="19">
        <v>2017</v>
      </c>
      <c r="O17" s="8">
        <v>43716</v>
      </c>
      <c r="P17" s="66">
        <v>108.11</v>
      </c>
      <c r="Q17" s="66"/>
      <c r="R17" s="49">
        <f t="shared" si="3"/>
        <v>3877.4619555733711</v>
      </c>
      <c r="S17" s="49"/>
      <c r="T17" s="50">
        <f t="shared" si="4"/>
        <v>32.000000000000739</v>
      </c>
      <c r="U17" s="50"/>
    </row>
    <row r="18" spans="2:21" x14ac:dyDescent="0.2">
      <c r="B18" s="19">
        <v>10</v>
      </c>
      <c r="C18" s="65">
        <f t="shared" si="1"/>
        <v>116970.10232646075</v>
      </c>
      <c r="D18" s="65"/>
      <c r="E18" s="19">
        <v>2017</v>
      </c>
      <c r="F18" s="8">
        <v>43716</v>
      </c>
      <c r="G18" s="19" t="s">
        <v>3</v>
      </c>
      <c r="H18" s="66">
        <v>108.04</v>
      </c>
      <c r="I18" s="66"/>
      <c r="J18" s="19">
        <v>46</v>
      </c>
      <c r="K18" s="65">
        <f t="shared" si="0"/>
        <v>3509.1030697938222</v>
      </c>
      <c r="L18" s="65"/>
      <c r="M18" s="6">
        <f t="shared" si="2"/>
        <v>7.6284849343343966E-2</v>
      </c>
      <c r="N18" s="19">
        <v>2017</v>
      </c>
      <c r="O18" s="8">
        <v>43716</v>
      </c>
      <c r="P18" s="66">
        <v>107.54</v>
      </c>
      <c r="Q18" s="66"/>
      <c r="R18" s="49">
        <f t="shared" si="3"/>
        <v>3814.2424671671984</v>
      </c>
      <c r="S18" s="49"/>
      <c r="T18" s="50">
        <f t="shared" si="4"/>
        <v>50</v>
      </c>
      <c r="U18" s="50"/>
    </row>
    <row r="19" spans="2:21" x14ac:dyDescent="0.2">
      <c r="B19" s="19">
        <v>11</v>
      </c>
      <c r="C19" s="65">
        <f t="shared" si="1"/>
        <v>120784.34479362796</v>
      </c>
      <c r="D19" s="65"/>
      <c r="E19" s="19">
        <v>2017</v>
      </c>
      <c r="F19" s="8">
        <v>43719</v>
      </c>
      <c r="G19" s="19" t="s">
        <v>4</v>
      </c>
      <c r="H19" s="66">
        <v>108.62</v>
      </c>
      <c r="I19" s="66"/>
      <c r="J19" s="19">
        <v>31</v>
      </c>
      <c r="K19" s="65">
        <f t="shared" si="0"/>
        <v>3623.5303438088386</v>
      </c>
      <c r="L19" s="65"/>
      <c r="M19" s="6">
        <f t="shared" si="2"/>
        <v>0.11688807560673674</v>
      </c>
      <c r="N19" s="19">
        <v>2017</v>
      </c>
      <c r="O19" s="8">
        <v>43720</v>
      </c>
      <c r="P19" s="66">
        <v>108.99</v>
      </c>
      <c r="Q19" s="66"/>
      <c r="R19" s="49">
        <f t="shared" si="3"/>
        <v>4324.8587974491466</v>
      </c>
      <c r="S19" s="49"/>
      <c r="T19" s="50">
        <f t="shared" si="4"/>
        <v>36.999999999999034</v>
      </c>
      <c r="U19" s="50"/>
    </row>
    <row r="20" spans="2:21" x14ac:dyDescent="0.2">
      <c r="B20" s="19">
        <v>12</v>
      </c>
      <c r="C20" s="65">
        <f t="shared" si="1"/>
        <v>125109.20359107711</v>
      </c>
      <c r="D20" s="65"/>
      <c r="E20" s="19">
        <v>2017</v>
      </c>
      <c r="F20" s="8">
        <v>43724</v>
      </c>
      <c r="G20" s="19" t="s">
        <v>4</v>
      </c>
      <c r="H20" s="66">
        <v>111.07</v>
      </c>
      <c r="I20" s="66"/>
      <c r="J20" s="19">
        <v>46</v>
      </c>
      <c r="K20" s="65">
        <f t="shared" si="0"/>
        <v>3753.276107732313</v>
      </c>
      <c r="L20" s="65"/>
      <c r="M20" s="6">
        <f t="shared" si="2"/>
        <v>8.1592958863745929E-2</v>
      </c>
      <c r="N20" s="19">
        <v>2017</v>
      </c>
      <c r="O20" s="8">
        <v>43727</v>
      </c>
      <c r="P20" s="66">
        <v>111.64</v>
      </c>
      <c r="Q20" s="66"/>
      <c r="R20" s="49">
        <f t="shared" si="3"/>
        <v>4650.7986552335778</v>
      </c>
      <c r="S20" s="49"/>
      <c r="T20" s="50">
        <f t="shared" si="4"/>
        <v>57.000000000000739</v>
      </c>
      <c r="U20" s="50"/>
    </row>
    <row r="21" spans="2:21" x14ac:dyDescent="0.2">
      <c r="B21" s="19">
        <v>13</v>
      </c>
      <c r="C21" s="65">
        <f t="shared" si="1"/>
        <v>129760.00224631069</v>
      </c>
      <c r="D21" s="65"/>
      <c r="E21" s="19">
        <v>2017</v>
      </c>
      <c r="F21" s="8">
        <v>43726</v>
      </c>
      <c r="G21" s="19" t="s">
        <v>4</v>
      </c>
      <c r="H21" s="66">
        <v>111.39</v>
      </c>
      <c r="I21" s="66"/>
      <c r="J21" s="19">
        <v>23</v>
      </c>
      <c r="K21" s="65">
        <f t="shared" si="0"/>
        <v>3892.8000673893202</v>
      </c>
      <c r="L21" s="65"/>
      <c r="M21" s="6">
        <f t="shared" si="2"/>
        <v>0.16925217684301394</v>
      </c>
      <c r="N21" s="19">
        <v>2017</v>
      </c>
      <c r="O21" s="8">
        <v>43727</v>
      </c>
      <c r="P21" s="66">
        <v>111.61</v>
      </c>
      <c r="Q21" s="66"/>
      <c r="R21" s="49">
        <f t="shared" si="3"/>
        <v>3723.5478905462874</v>
      </c>
      <c r="S21" s="49"/>
      <c r="T21" s="50">
        <f t="shared" si="4"/>
        <v>21.999999999999886</v>
      </c>
      <c r="U21" s="50"/>
    </row>
    <row r="22" spans="2:21" x14ac:dyDescent="0.2">
      <c r="B22" s="19">
        <v>14</v>
      </c>
      <c r="C22" s="65">
        <f t="shared" si="1"/>
        <v>133483.55013685697</v>
      </c>
      <c r="D22" s="65"/>
      <c r="E22" s="19">
        <v>2017</v>
      </c>
      <c r="F22" s="8">
        <v>43743</v>
      </c>
      <c r="G22" s="19" t="s">
        <v>4</v>
      </c>
      <c r="H22" s="66">
        <v>112.85</v>
      </c>
      <c r="I22" s="66"/>
      <c r="J22" s="19">
        <v>13</v>
      </c>
      <c r="K22" s="65">
        <f t="shared" si="0"/>
        <v>4004.5065041057087</v>
      </c>
      <c r="L22" s="65"/>
      <c r="M22" s="6">
        <f t="shared" si="2"/>
        <v>0.30803896185428525</v>
      </c>
      <c r="N22" s="19">
        <v>2017</v>
      </c>
      <c r="O22" s="8">
        <v>43743</v>
      </c>
      <c r="P22" s="66">
        <v>112.72</v>
      </c>
      <c r="Q22" s="66"/>
      <c r="R22" s="49">
        <f t="shared" si="3"/>
        <v>-4004.5065041055686</v>
      </c>
      <c r="S22" s="49"/>
      <c r="T22" s="50">
        <f t="shared" si="4"/>
        <v>-13</v>
      </c>
      <c r="U22" s="50"/>
    </row>
    <row r="23" spans="2:21" x14ac:dyDescent="0.2">
      <c r="B23" s="19">
        <v>15</v>
      </c>
      <c r="C23" s="65">
        <f t="shared" si="1"/>
        <v>129479.0436327514</v>
      </c>
      <c r="D23" s="65"/>
      <c r="E23" s="19">
        <v>2017</v>
      </c>
      <c r="F23" s="8">
        <v>43744</v>
      </c>
      <c r="G23" s="19" t="s">
        <v>4</v>
      </c>
      <c r="H23" s="66">
        <v>112.89</v>
      </c>
      <c r="I23" s="66"/>
      <c r="J23" s="19">
        <v>14</v>
      </c>
      <c r="K23" s="65">
        <f t="shared" si="0"/>
        <v>3884.3713089825419</v>
      </c>
      <c r="L23" s="65"/>
      <c r="M23" s="6">
        <f t="shared" si="2"/>
        <v>0.27745509349875302</v>
      </c>
      <c r="N23" s="19">
        <v>2017</v>
      </c>
      <c r="O23" s="8">
        <v>43744</v>
      </c>
      <c r="P23" s="66">
        <v>113.04</v>
      </c>
      <c r="Q23" s="66"/>
      <c r="R23" s="49">
        <f t="shared" si="3"/>
        <v>4161.8264024814525</v>
      </c>
      <c r="S23" s="49"/>
      <c r="T23" s="50">
        <f t="shared" si="4"/>
        <v>15.000000000000568</v>
      </c>
      <c r="U23" s="50"/>
    </row>
    <row r="24" spans="2:21" x14ac:dyDescent="0.2">
      <c r="B24" s="19">
        <v>16</v>
      </c>
      <c r="C24" s="65">
        <f t="shared" si="1"/>
        <v>133640.87003523286</v>
      </c>
      <c r="D24" s="65"/>
      <c r="E24" s="19">
        <v>2017</v>
      </c>
      <c r="F24" s="8">
        <v>43751</v>
      </c>
      <c r="G24" s="19" t="s">
        <v>3</v>
      </c>
      <c r="H24" s="66">
        <v>112.01</v>
      </c>
      <c r="I24" s="66"/>
      <c r="J24" s="19">
        <v>24</v>
      </c>
      <c r="K24" s="65">
        <f t="shared" si="0"/>
        <v>4009.2261010569855</v>
      </c>
      <c r="L24" s="65"/>
      <c r="M24" s="6">
        <f t="shared" si="2"/>
        <v>0.16705108754404105</v>
      </c>
      <c r="N24" s="19">
        <v>2017</v>
      </c>
      <c r="O24" s="8">
        <v>43751</v>
      </c>
      <c r="P24" s="66">
        <v>111.73</v>
      </c>
      <c r="Q24" s="66"/>
      <c r="R24" s="49">
        <f t="shared" si="3"/>
        <v>4677.4304512331682</v>
      </c>
      <c r="S24" s="49"/>
      <c r="T24" s="50">
        <f t="shared" si="4"/>
        <v>28.000000000000114</v>
      </c>
      <c r="U24" s="50"/>
    </row>
    <row r="25" spans="2:21" x14ac:dyDescent="0.2">
      <c r="B25" s="19">
        <v>17</v>
      </c>
      <c r="C25" s="65">
        <f t="shared" si="1"/>
        <v>138318.30048646603</v>
      </c>
      <c r="D25" s="65"/>
      <c r="E25" s="19">
        <v>2017</v>
      </c>
      <c r="F25" s="8">
        <v>43754</v>
      </c>
      <c r="G25" s="19" t="s">
        <v>3</v>
      </c>
      <c r="H25" s="66">
        <v>111.88</v>
      </c>
      <c r="I25" s="66"/>
      <c r="J25" s="19">
        <v>8</v>
      </c>
      <c r="K25" s="65">
        <f t="shared" si="0"/>
        <v>4149.5490145939812</v>
      </c>
      <c r="L25" s="65"/>
      <c r="M25" s="6">
        <f t="shared" si="2"/>
        <v>0.51869362682424769</v>
      </c>
      <c r="N25" s="19">
        <v>2017</v>
      </c>
      <c r="O25" s="8">
        <v>43754</v>
      </c>
      <c r="P25" s="66">
        <v>111.8</v>
      </c>
      <c r="Q25" s="66"/>
      <c r="R25" s="49">
        <f t="shared" si="3"/>
        <v>4149.5490145938929</v>
      </c>
      <c r="S25" s="49"/>
      <c r="T25" s="50">
        <f t="shared" si="4"/>
        <v>7.9999999999998295</v>
      </c>
      <c r="U25" s="50"/>
    </row>
    <row r="26" spans="2:21" x14ac:dyDescent="0.2">
      <c r="B26" s="19">
        <v>18</v>
      </c>
      <c r="C26" s="65">
        <f t="shared" si="1"/>
        <v>142467.84950105991</v>
      </c>
      <c r="D26" s="65"/>
      <c r="E26" s="19">
        <v>2017</v>
      </c>
      <c r="F26" s="8">
        <v>43758</v>
      </c>
      <c r="G26" s="19" t="s">
        <v>4</v>
      </c>
      <c r="H26" s="66">
        <v>113.31</v>
      </c>
      <c r="I26" s="66"/>
      <c r="J26" s="19">
        <v>25</v>
      </c>
      <c r="K26" s="65">
        <f t="shared" si="0"/>
        <v>4274.0354850317972</v>
      </c>
      <c r="L26" s="65"/>
      <c r="M26" s="6">
        <f t="shared" si="2"/>
        <v>0.17096141940127188</v>
      </c>
      <c r="N26" s="19">
        <v>2017</v>
      </c>
      <c r="O26" s="8">
        <v>43761</v>
      </c>
      <c r="P26" s="66">
        <v>113.58</v>
      </c>
      <c r="Q26" s="66"/>
      <c r="R26" s="49">
        <f t="shared" si="3"/>
        <v>4615.9583238342721</v>
      </c>
      <c r="S26" s="49"/>
      <c r="T26" s="50">
        <f t="shared" si="4"/>
        <v>26.999999999999602</v>
      </c>
      <c r="U26" s="50"/>
    </row>
    <row r="27" spans="2:21" x14ac:dyDescent="0.2">
      <c r="B27" s="19">
        <v>19</v>
      </c>
      <c r="C27" s="65">
        <f t="shared" si="1"/>
        <v>147083.80782489417</v>
      </c>
      <c r="D27" s="65"/>
      <c r="E27" s="19">
        <v>2017</v>
      </c>
      <c r="F27" s="8">
        <v>43764</v>
      </c>
      <c r="G27" s="19" t="s">
        <v>4</v>
      </c>
      <c r="H27" s="66">
        <v>113.88</v>
      </c>
      <c r="I27" s="66"/>
      <c r="J27" s="19">
        <v>27</v>
      </c>
      <c r="K27" s="65">
        <f t="shared" si="0"/>
        <v>4412.5142347468254</v>
      </c>
      <c r="L27" s="65"/>
      <c r="M27" s="6">
        <f t="shared" si="2"/>
        <v>0.1634264531387713</v>
      </c>
      <c r="N27" s="19">
        <v>2017</v>
      </c>
      <c r="O27" s="8">
        <v>43765</v>
      </c>
      <c r="P27" s="66">
        <v>114.18</v>
      </c>
      <c r="Q27" s="66"/>
      <c r="R27" s="49">
        <f t="shared" si="3"/>
        <v>4902.7935941633241</v>
      </c>
      <c r="S27" s="49"/>
      <c r="T27" s="50">
        <f t="shared" si="4"/>
        <v>30.000000000001137</v>
      </c>
      <c r="U27" s="50"/>
    </row>
    <row r="28" spans="2:21" x14ac:dyDescent="0.2">
      <c r="B28" s="19">
        <v>20</v>
      </c>
      <c r="C28" s="65">
        <f t="shared" si="1"/>
        <v>151986.60141905749</v>
      </c>
      <c r="D28" s="65"/>
      <c r="E28" s="19">
        <v>2017</v>
      </c>
      <c r="F28" s="8">
        <v>43768</v>
      </c>
      <c r="G28" s="19" t="s">
        <v>3</v>
      </c>
      <c r="H28" s="66">
        <v>113.58</v>
      </c>
      <c r="I28" s="66"/>
      <c r="J28" s="19">
        <v>19</v>
      </c>
      <c r="K28" s="65">
        <f t="shared" si="0"/>
        <v>4559.5980425717244</v>
      </c>
      <c r="L28" s="65"/>
      <c r="M28" s="6">
        <f t="shared" si="2"/>
        <v>0.23997884434588021</v>
      </c>
      <c r="N28" s="19">
        <v>2017</v>
      </c>
      <c r="O28" s="8">
        <v>43769</v>
      </c>
      <c r="P28" s="66">
        <v>113.35</v>
      </c>
      <c r="Q28" s="66"/>
      <c r="R28" s="49">
        <f t="shared" si="3"/>
        <v>5519.5134199553404</v>
      </c>
      <c r="S28" s="49"/>
      <c r="T28" s="50">
        <f t="shared" si="4"/>
        <v>23.000000000000398</v>
      </c>
      <c r="U28" s="50"/>
    </row>
    <row r="29" spans="2:21" x14ac:dyDescent="0.2">
      <c r="B29" s="19">
        <v>21</v>
      </c>
      <c r="C29" s="65">
        <f t="shared" si="1"/>
        <v>157506.11483901282</v>
      </c>
      <c r="D29" s="65"/>
      <c r="E29" s="19">
        <v>2017</v>
      </c>
      <c r="F29" s="8">
        <v>43783</v>
      </c>
      <c r="G29" s="19" t="s">
        <v>4</v>
      </c>
      <c r="H29" s="66">
        <v>113.71</v>
      </c>
      <c r="I29" s="66"/>
      <c r="J29" s="19">
        <v>13</v>
      </c>
      <c r="K29" s="65">
        <f t="shared" si="0"/>
        <v>4725.1834451703844</v>
      </c>
      <c r="L29" s="65"/>
      <c r="M29" s="6">
        <f t="shared" si="2"/>
        <v>0.3634756496284911</v>
      </c>
      <c r="N29" s="19">
        <v>2017</v>
      </c>
      <c r="O29" s="8">
        <v>43783</v>
      </c>
      <c r="P29" s="66">
        <v>113.84</v>
      </c>
      <c r="Q29" s="66"/>
      <c r="R29" s="49">
        <f t="shared" si="3"/>
        <v>4725.1834451707355</v>
      </c>
      <c r="S29" s="49"/>
      <c r="T29" s="50">
        <f t="shared" si="4"/>
        <v>13.000000000000966</v>
      </c>
      <c r="U29" s="50"/>
    </row>
    <row r="30" spans="2:21" x14ac:dyDescent="0.2">
      <c r="B30" s="19">
        <v>22</v>
      </c>
      <c r="C30" s="65">
        <f t="shared" si="1"/>
        <v>162231.29828418355</v>
      </c>
      <c r="D30" s="65"/>
      <c r="E30" s="19">
        <v>2017</v>
      </c>
      <c r="F30" s="8">
        <v>43784</v>
      </c>
      <c r="G30" s="19" t="s">
        <v>3</v>
      </c>
      <c r="H30" s="66">
        <v>113.16</v>
      </c>
      <c r="I30" s="66"/>
      <c r="J30" s="19">
        <v>34</v>
      </c>
      <c r="K30" s="65">
        <f t="shared" si="0"/>
        <v>4866.938948525506</v>
      </c>
      <c r="L30" s="65"/>
      <c r="M30" s="6">
        <f t="shared" si="2"/>
        <v>0.14314526319192666</v>
      </c>
      <c r="N30" s="19">
        <v>2017</v>
      </c>
      <c r="O30" s="8">
        <v>43784</v>
      </c>
      <c r="P30" s="66">
        <v>112.75</v>
      </c>
      <c r="Q30" s="66"/>
      <c r="R30" s="49">
        <f t="shared" si="3"/>
        <v>5868.9557908689449</v>
      </c>
      <c r="S30" s="49"/>
      <c r="T30" s="50">
        <f t="shared" si="4"/>
        <v>40.999999999999659</v>
      </c>
      <c r="U30" s="50"/>
    </row>
    <row r="31" spans="2:21" x14ac:dyDescent="0.2">
      <c r="B31" s="19">
        <v>23</v>
      </c>
      <c r="C31" s="65">
        <f t="shared" si="1"/>
        <v>168100.25407505248</v>
      </c>
      <c r="D31" s="65"/>
      <c r="E31" s="19">
        <v>2017</v>
      </c>
      <c r="F31" s="8">
        <v>43791</v>
      </c>
      <c r="G31" s="19" t="s">
        <v>3</v>
      </c>
      <c r="H31" s="66">
        <v>111.87</v>
      </c>
      <c r="I31" s="66"/>
      <c r="J31" s="19">
        <v>31</v>
      </c>
      <c r="K31" s="65">
        <f t="shared" si="0"/>
        <v>5043.0076222515745</v>
      </c>
      <c r="L31" s="65"/>
      <c r="M31" s="6">
        <f t="shared" si="2"/>
        <v>0.16267766523392177</v>
      </c>
      <c r="N31" s="19">
        <v>2017</v>
      </c>
      <c r="O31" s="8">
        <v>43792</v>
      </c>
      <c r="P31" s="66">
        <v>111.51</v>
      </c>
      <c r="Q31" s="66"/>
      <c r="R31" s="49">
        <f t="shared" si="3"/>
        <v>5856.3959484211746</v>
      </c>
      <c r="S31" s="49"/>
      <c r="T31" s="50">
        <f t="shared" si="4"/>
        <v>35.999999999999943</v>
      </c>
      <c r="U31" s="50"/>
    </row>
    <row r="32" spans="2:21" x14ac:dyDescent="0.2">
      <c r="B32" s="19">
        <v>24</v>
      </c>
      <c r="C32" s="65">
        <f t="shared" si="1"/>
        <v>173956.65002347366</v>
      </c>
      <c r="D32" s="65"/>
      <c r="E32" s="19">
        <v>2017</v>
      </c>
      <c r="F32" s="8">
        <v>43793</v>
      </c>
      <c r="G32" s="19" t="s">
        <v>4</v>
      </c>
      <c r="H32" s="66">
        <v>111.48</v>
      </c>
      <c r="I32" s="66"/>
      <c r="J32" s="19">
        <v>15</v>
      </c>
      <c r="K32" s="65">
        <f t="shared" si="0"/>
        <v>5218.6995007042096</v>
      </c>
      <c r="L32" s="65"/>
      <c r="M32" s="6">
        <f t="shared" si="2"/>
        <v>0.34791330004694732</v>
      </c>
      <c r="N32" s="19">
        <v>2017</v>
      </c>
      <c r="O32" s="8">
        <v>43793</v>
      </c>
      <c r="P32" s="66">
        <v>111.33</v>
      </c>
      <c r="Q32" s="66"/>
      <c r="R32" s="49">
        <f t="shared" si="3"/>
        <v>-5218.699500704407</v>
      </c>
      <c r="S32" s="49"/>
      <c r="T32" s="50">
        <f t="shared" si="4"/>
        <v>-15</v>
      </c>
      <c r="U32" s="50"/>
    </row>
    <row r="33" spans="2:21" x14ac:dyDescent="0.2">
      <c r="B33" s="19">
        <v>25</v>
      </c>
      <c r="C33" s="65">
        <f t="shared" si="1"/>
        <v>168737.95052276924</v>
      </c>
      <c r="D33" s="65"/>
      <c r="E33" s="19">
        <v>2017</v>
      </c>
      <c r="F33" s="8">
        <v>43796</v>
      </c>
      <c r="G33" s="19" t="s">
        <v>4</v>
      </c>
      <c r="H33" s="66">
        <v>111.65</v>
      </c>
      <c r="I33" s="66"/>
      <c r="J33" s="19">
        <v>17</v>
      </c>
      <c r="K33" s="65">
        <f t="shared" si="0"/>
        <v>5062.1385156830775</v>
      </c>
      <c r="L33" s="65"/>
      <c r="M33" s="6">
        <f t="shared" si="2"/>
        <v>0.29777285386371044</v>
      </c>
      <c r="N33" s="19">
        <v>2017</v>
      </c>
      <c r="O33" s="8">
        <v>43796</v>
      </c>
      <c r="P33" s="66">
        <v>111.48</v>
      </c>
      <c r="Q33" s="66"/>
      <c r="R33" s="49">
        <f t="shared" si="3"/>
        <v>-5062.1385156831284</v>
      </c>
      <c r="S33" s="49"/>
      <c r="T33" s="50">
        <f t="shared" si="4"/>
        <v>-17</v>
      </c>
      <c r="U33" s="50"/>
    </row>
    <row r="34" spans="2:21" x14ac:dyDescent="0.2">
      <c r="B34" s="19">
        <v>26</v>
      </c>
      <c r="C34" s="65">
        <f t="shared" si="1"/>
        <v>163675.81200708612</v>
      </c>
      <c r="D34" s="65"/>
      <c r="E34" s="19">
        <v>2017</v>
      </c>
      <c r="F34" s="8">
        <v>43806</v>
      </c>
      <c r="G34" s="19" t="s">
        <v>4</v>
      </c>
      <c r="H34" s="66">
        <v>112.33</v>
      </c>
      <c r="I34" s="66"/>
      <c r="J34" s="19">
        <v>12</v>
      </c>
      <c r="K34" s="65">
        <f t="shared" si="0"/>
        <v>4910.2743602125838</v>
      </c>
      <c r="L34" s="65"/>
      <c r="M34" s="6">
        <f t="shared" si="2"/>
        <v>0.4091895300177153</v>
      </c>
      <c r="N34" s="19">
        <v>2017</v>
      </c>
      <c r="O34" s="8">
        <v>43806</v>
      </c>
      <c r="P34" s="66">
        <v>112.42</v>
      </c>
      <c r="Q34" s="66"/>
      <c r="R34" s="49">
        <f t="shared" si="3"/>
        <v>3682.7057701595772</v>
      </c>
      <c r="S34" s="49"/>
      <c r="T34" s="50">
        <f t="shared" si="4"/>
        <v>9.0000000000003411</v>
      </c>
      <c r="U34" s="50"/>
    </row>
    <row r="35" spans="2:21" x14ac:dyDescent="0.2">
      <c r="B35" s="19">
        <v>27</v>
      </c>
      <c r="C35" s="65">
        <f t="shared" si="1"/>
        <v>167358.5177772457</v>
      </c>
      <c r="D35" s="65"/>
      <c r="E35" s="19">
        <v>2018</v>
      </c>
      <c r="F35" s="8">
        <v>43497</v>
      </c>
      <c r="G35" s="19" t="s">
        <v>4</v>
      </c>
      <c r="H35" s="66">
        <v>109.38</v>
      </c>
      <c r="I35" s="66"/>
      <c r="J35" s="19">
        <v>17</v>
      </c>
      <c r="K35" s="65">
        <f t="shared" si="0"/>
        <v>5020.7555333173705</v>
      </c>
      <c r="L35" s="65"/>
      <c r="M35" s="6">
        <f t="shared" si="2"/>
        <v>0.29533856078337478</v>
      </c>
      <c r="N35" s="19">
        <v>2018</v>
      </c>
      <c r="O35" s="8">
        <v>43497</v>
      </c>
      <c r="P35" s="66">
        <v>109.56</v>
      </c>
      <c r="Q35" s="66"/>
      <c r="R35" s="49">
        <f t="shared" si="3"/>
        <v>5316.0940941009476</v>
      </c>
      <c r="S35" s="49"/>
      <c r="T35" s="50">
        <f t="shared" si="4"/>
        <v>18.000000000000682</v>
      </c>
      <c r="U35" s="50"/>
    </row>
    <row r="36" spans="2:21" x14ac:dyDescent="0.2">
      <c r="B36" s="19">
        <v>28</v>
      </c>
      <c r="C36" s="65">
        <f t="shared" si="1"/>
        <v>172674.61187134666</v>
      </c>
      <c r="D36" s="65"/>
      <c r="E36" s="19">
        <v>2018</v>
      </c>
      <c r="F36" s="8">
        <v>43511</v>
      </c>
      <c r="G36" s="19" t="s">
        <v>3</v>
      </c>
      <c r="H36" s="66">
        <v>106.91</v>
      </c>
      <c r="I36" s="66"/>
      <c r="J36" s="19">
        <v>27</v>
      </c>
      <c r="K36" s="65">
        <f t="shared" si="0"/>
        <v>5180.2383561403994</v>
      </c>
      <c r="L36" s="65"/>
      <c r="M36" s="6">
        <f t="shared" si="2"/>
        <v>0.19186067985705182</v>
      </c>
      <c r="N36" s="19">
        <v>2018</v>
      </c>
      <c r="O36" s="8">
        <v>43511</v>
      </c>
      <c r="P36" s="66">
        <v>106.57</v>
      </c>
      <c r="Q36" s="66"/>
      <c r="R36" s="49">
        <f t="shared" si="3"/>
        <v>6523.2631151398264</v>
      </c>
      <c r="S36" s="49"/>
      <c r="T36" s="50">
        <f t="shared" si="4"/>
        <v>34.000000000000341</v>
      </c>
      <c r="U36" s="50"/>
    </row>
    <row r="37" spans="2:21" x14ac:dyDescent="0.2">
      <c r="B37" s="19">
        <v>29</v>
      </c>
      <c r="C37" s="65">
        <f t="shared" si="1"/>
        <v>179197.87498648648</v>
      </c>
      <c r="D37" s="65"/>
      <c r="E37" s="19">
        <v>2018</v>
      </c>
      <c r="F37" s="8">
        <v>43515</v>
      </c>
      <c r="G37" s="19" t="s">
        <v>4</v>
      </c>
      <c r="H37" s="66">
        <v>106.57</v>
      </c>
      <c r="I37" s="66"/>
      <c r="J37" s="19">
        <v>13</v>
      </c>
      <c r="K37" s="65">
        <f t="shared" si="0"/>
        <v>5375.9362495945943</v>
      </c>
      <c r="L37" s="65"/>
      <c r="M37" s="6">
        <f t="shared" si="2"/>
        <v>0.41353355766112265</v>
      </c>
      <c r="N37" s="19">
        <v>2018</v>
      </c>
      <c r="O37" s="8">
        <v>43516</v>
      </c>
      <c r="P37" s="66">
        <v>106.69</v>
      </c>
      <c r="Q37" s="66"/>
      <c r="R37" s="49">
        <f t="shared" si="3"/>
        <v>4962.4026919336602</v>
      </c>
      <c r="S37" s="49"/>
      <c r="T37" s="50">
        <f t="shared" si="4"/>
        <v>12.000000000000455</v>
      </c>
      <c r="U37" s="50"/>
    </row>
    <row r="38" spans="2:21" x14ac:dyDescent="0.2">
      <c r="B38" s="19">
        <v>30</v>
      </c>
      <c r="C38" s="65">
        <f t="shared" si="1"/>
        <v>184160.27767842013</v>
      </c>
      <c r="D38" s="65"/>
      <c r="E38" s="19">
        <v>2018</v>
      </c>
      <c r="F38" s="8">
        <v>43517</v>
      </c>
      <c r="G38" s="19" t="s">
        <v>4</v>
      </c>
      <c r="H38" s="66">
        <v>107.07</v>
      </c>
      <c r="I38" s="66"/>
      <c r="J38" s="19">
        <v>25</v>
      </c>
      <c r="K38" s="65">
        <f t="shared" si="0"/>
        <v>5524.8083303526037</v>
      </c>
      <c r="L38" s="65"/>
      <c r="M38" s="6">
        <f t="shared" si="2"/>
        <v>0.22099233321410414</v>
      </c>
      <c r="N38" s="19">
        <v>2018</v>
      </c>
      <c r="O38" s="8">
        <v>43517</v>
      </c>
      <c r="P38" s="66">
        <v>107.6</v>
      </c>
      <c r="Q38" s="66"/>
      <c r="R38" s="49">
        <f t="shared" si="3"/>
        <v>11712.593660347546</v>
      </c>
      <c r="S38" s="49"/>
      <c r="T38" s="50">
        <f t="shared" si="4"/>
        <v>53.000000000000114</v>
      </c>
      <c r="U38" s="50"/>
    </row>
    <row r="39" spans="2:21" x14ac:dyDescent="0.2">
      <c r="B39" s="19">
        <v>31</v>
      </c>
      <c r="C39" s="65">
        <f t="shared" si="1"/>
        <v>195872.87133876767</v>
      </c>
      <c r="D39" s="65"/>
      <c r="E39" s="19">
        <v>2018</v>
      </c>
      <c r="F39" s="8">
        <v>43517</v>
      </c>
      <c r="G39" s="19" t="s">
        <v>4</v>
      </c>
      <c r="H39" s="66">
        <v>107.34</v>
      </c>
      <c r="I39" s="66"/>
      <c r="J39" s="19">
        <v>14</v>
      </c>
      <c r="K39" s="65">
        <f t="shared" si="0"/>
        <v>5876.1861401630294</v>
      </c>
      <c r="L39" s="65"/>
      <c r="M39" s="6">
        <f t="shared" si="2"/>
        <v>0.41972758144021638</v>
      </c>
      <c r="N39" s="19">
        <v>2018</v>
      </c>
      <c r="O39" s="8">
        <v>43517</v>
      </c>
      <c r="P39" s="66">
        <v>107.48</v>
      </c>
      <c r="Q39" s="66"/>
      <c r="R39" s="49">
        <f t="shared" si="3"/>
        <v>5876.1861401630531</v>
      </c>
      <c r="S39" s="49"/>
      <c r="T39" s="50">
        <f t="shared" si="4"/>
        <v>14.000000000000057</v>
      </c>
      <c r="U39" s="50"/>
    </row>
    <row r="40" spans="2:21" x14ac:dyDescent="0.2">
      <c r="B40" s="19">
        <v>32</v>
      </c>
      <c r="C40" s="65">
        <f t="shared" si="1"/>
        <v>201749.05747893071</v>
      </c>
      <c r="D40" s="65"/>
      <c r="E40" s="19">
        <v>2018</v>
      </c>
      <c r="F40" s="8">
        <v>43526</v>
      </c>
      <c r="G40" s="19" t="s">
        <v>3</v>
      </c>
      <c r="H40" s="66">
        <v>105.73</v>
      </c>
      <c r="I40" s="66"/>
      <c r="J40" s="19">
        <v>41</v>
      </c>
      <c r="K40" s="65">
        <f t="shared" si="0"/>
        <v>6052.4717243679215</v>
      </c>
      <c r="L40" s="65"/>
      <c r="M40" s="6">
        <f t="shared" si="2"/>
        <v>0.14762126156994929</v>
      </c>
      <c r="N40" s="19">
        <v>2018</v>
      </c>
      <c r="O40" s="8">
        <v>43527</v>
      </c>
      <c r="P40" s="66">
        <v>106.14</v>
      </c>
      <c r="Q40" s="66"/>
      <c r="R40" s="49">
        <f t="shared" si="3"/>
        <v>-6052.4717243678697</v>
      </c>
      <c r="S40" s="49"/>
      <c r="T40" s="50">
        <f t="shared" si="4"/>
        <v>-41</v>
      </c>
      <c r="U40" s="50"/>
    </row>
    <row r="41" spans="2:21" x14ac:dyDescent="0.2">
      <c r="B41" s="19">
        <v>33</v>
      </c>
      <c r="C41" s="65">
        <f t="shared" si="1"/>
        <v>195696.58575456284</v>
      </c>
      <c r="D41" s="65"/>
      <c r="E41" s="19">
        <v>2018</v>
      </c>
      <c r="F41" s="8">
        <v>43533</v>
      </c>
      <c r="G41" s="19" t="s">
        <v>4</v>
      </c>
      <c r="H41" s="66">
        <v>106.34</v>
      </c>
      <c r="I41" s="66"/>
      <c r="J41" s="19">
        <v>20</v>
      </c>
      <c r="K41" s="65">
        <f t="shared" si="0"/>
        <v>5870.8975726368853</v>
      </c>
      <c r="L41" s="65"/>
      <c r="M41" s="6">
        <f t="shared" si="2"/>
        <v>0.29354487863184425</v>
      </c>
      <c r="N41" s="19">
        <v>2018</v>
      </c>
      <c r="O41" s="8">
        <v>43533</v>
      </c>
      <c r="P41" s="66">
        <v>106.54</v>
      </c>
      <c r="Q41" s="66"/>
      <c r="R41" s="49">
        <f t="shared" si="3"/>
        <v>5870.8975726369681</v>
      </c>
      <c r="S41" s="49"/>
      <c r="T41" s="50">
        <f t="shared" si="4"/>
        <v>20.000000000000284</v>
      </c>
      <c r="U41" s="50"/>
    </row>
    <row r="42" spans="2:21" x14ac:dyDescent="0.2">
      <c r="B42" s="19">
        <v>34</v>
      </c>
      <c r="C42" s="65">
        <f t="shared" si="1"/>
        <v>201567.48332719982</v>
      </c>
      <c r="D42" s="65"/>
      <c r="E42" s="19">
        <v>2018</v>
      </c>
      <c r="F42" s="8">
        <v>43533</v>
      </c>
      <c r="G42" s="19" t="s">
        <v>4</v>
      </c>
      <c r="H42" s="66">
        <v>106.78</v>
      </c>
      <c r="I42" s="66"/>
      <c r="J42" s="19">
        <v>15</v>
      </c>
      <c r="K42" s="65">
        <f t="shared" si="0"/>
        <v>6047.0244998159942</v>
      </c>
      <c r="L42" s="65"/>
      <c r="M42" s="6">
        <f t="shared" si="2"/>
        <v>0.40313496665439957</v>
      </c>
      <c r="N42" s="19">
        <v>2018</v>
      </c>
      <c r="O42" s="8">
        <v>43533</v>
      </c>
      <c r="P42" s="66">
        <v>106.94</v>
      </c>
      <c r="Q42" s="66"/>
      <c r="R42" s="49">
        <f t="shared" si="3"/>
        <v>6450.1594664702552</v>
      </c>
      <c r="S42" s="49"/>
      <c r="T42" s="50">
        <f t="shared" si="4"/>
        <v>15.999999999999659</v>
      </c>
      <c r="U42" s="50"/>
    </row>
    <row r="43" spans="2:21" x14ac:dyDescent="0.2">
      <c r="B43" s="19">
        <v>35</v>
      </c>
      <c r="C43" s="65">
        <f t="shared" si="1"/>
        <v>208017.64279367006</v>
      </c>
      <c r="D43" s="65"/>
      <c r="E43" s="19">
        <v>2018</v>
      </c>
      <c r="F43" s="8">
        <v>43533</v>
      </c>
      <c r="G43" s="19" t="s">
        <v>4</v>
      </c>
      <c r="H43" s="66">
        <v>106.7</v>
      </c>
      <c r="I43" s="66"/>
      <c r="J43" s="19">
        <v>13</v>
      </c>
      <c r="K43" s="65">
        <f t="shared" si="0"/>
        <v>6240.5292838101013</v>
      </c>
      <c r="L43" s="65"/>
      <c r="M43" s="6">
        <f t="shared" si="2"/>
        <v>0.48004071413923854</v>
      </c>
      <c r="N43" s="19">
        <v>2018</v>
      </c>
      <c r="O43" s="8">
        <v>43533</v>
      </c>
      <c r="P43" s="66">
        <v>106.96</v>
      </c>
      <c r="Q43" s="66"/>
      <c r="R43" s="49">
        <f t="shared" si="3"/>
        <v>12481.058567619766</v>
      </c>
      <c r="S43" s="49"/>
      <c r="T43" s="50">
        <f t="shared" si="4"/>
        <v>25.999999999999091</v>
      </c>
      <c r="U43" s="50"/>
    </row>
    <row r="44" spans="2:21" x14ac:dyDescent="0.2">
      <c r="B44" s="19">
        <v>36</v>
      </c>
      <c r="C44" s="65">
        <f t="shared" si="1"/>
        <v>220498.70136128983</v>
      </c>
      <c r="D44" s="65"/>
      <c r="E44" s="19">
        <v>2018</v>
      </c>
      <c r="F44" s="8">
        <v>43538</v>
      </c>
      <c r="G44" s="19" t="s">
        <v>3</v>
      </c>
      <c r="H44" s="66">
        <v>106.49</v>
      </c>
      <c r="I44" s="66"/>
      <c r="J44" s="19">
        <v>27</v>
      </c>
      <c r="K44" s="65">
        <f t="shared" si="0"/>
        <v>6614.9610408386943</v>
      </c>
      <c r="L44" s="65"/>
      <c r="M44" s="6">
        <f t="shared" si="2"/>
        <v>0.24499855706809978</v>
      </c>
      <c r="N44" s="19">
        <v>2018</v>
      </c>
      <c r="O44" s="8">
        <v>43539</v>
      </c>
      <c r="P44" s="66">
        <v>106.18</v>
      </c>
      <c r="Q44" s="66"/>
      <c r="R44" s="49">
        <f t="shared" si="3"/>
        <v>7594.9552691108011</v>
      </c>
      <c r="S44" s="49"/>
      <c r="T44" s="50">
        <f t="shared" si="4"/>
        <v>30.999999999998806</v>
      </c>
      <c r="U44" s="50"/>
    </row>
    <row r="45" spans="2:21" x14ac:dyDescent="0.2">
      <c r="B45" s="19">
        <v>37</v>
      </c>
      <c r="C45" s="65">
        <f t="shared" si="1"/>
        <v>228093.65663040063</v>
      </c>
      <c r="D45" s="65"/>
      <c r="E45" s="19">
        <v>2018</v>
      </c>
      <c r="F45" s="8">
        <v>43539</v>
      </c>
      <c r="G45" s="19" t="s">
        <v>3</v>
      </c>
      <c r="H45" s="66">
        <v>106.1</v>
      </c>
      <c r="I45" s="66"/>
      <c r="J45" s="19">
        <v>27</v>
      </c>
      <c r="K45" s="65">
        <f t="shared" si="0"/>
        <v>6842.8096989120186</v>
      </c>
      <c r="L45" s="65"/>
      <c r="M45" s="6">
        <f t="shared" si="2"/>
        <v>0.2534373962560007</v>
      </c>
      <c r="N45" s="19">
        <v>2018</v>
      </c>
      <c r="O45" s="8">
        <v>43539</v>
      </c>
      <c r="P45" s="66">
        <v>105.81</v>
      </c>
      <c r="Q45" s="66"/>
      <c r="R45" s="49">
        <f t="shared" si="3"/>
        <v>7349.6844914238191</v>
      </c>
      <c r="S45" s="49"/>
      <c r="T45" s="50">
        <f t="shared" si="4"/>
        <v>28.999999999999204</v>
      </c>
      <c r="U45" s="50"/>
    </row>
    <row r="46" spans="2:21" x14ac:dyDescent="0.2">
      <c r="B46" s="19">
        <v>38</v>
      </c>
      <c r="C46" s="65">
        <f t="shared" si="1"/>
        <v>235443.34112182446</v>
      </c>
      <c r="D46" s="65"/>
      <c r="E46" s="19">
        <v>2018</v>
      </c>
      <c r="F46" s="8">
        <v>43545</v>
      </c>
      <c r="G46" s="19" t="s">
        <v>4</v>
      </c>
      <c r="H46" s="66">
        <v>106.47</v>
      </c>
      <c r="I46" s="66"/>
      <c r="J46" s="19">
        <v>12</v>
      </c>
      <c r="K46" s="65">
        <f t="shared" si="0"/>
        <v>7063.3002336547333</v>
      </c>
      <c r="L46" s="65"/>
      <c r="M46" s="6">
        <f t="shared" si="2"/>
        <v>0.58860835280456114</v>
      </c>
      <c r="N46" s="19">
        <v>2018</v>
      </c>
      <c r="O46" s="8">
        <v>43545</v>
      </c>
      <c r="P46" s="66">
        <v>106.35</v>
      </c>
      <c r="Q46" s="66"/>
      <c r="R46" s="49">
        <f t="shared" si="3"/>
        <v>-7063.3002336550007</v>
      </c>
      <c r="S46" s="49"/>
      <c r="T46" s="50">
        <f t="shared" si="4"/>
        <v>-12</v>
      </c>
      <c r="U46" s="50"/>
    </row>
    <row r="47" spans="2:21" x14ac:dyDescent="0.2">
      <c r="B47" s="19">
        <v>39</v>
      </c>
      <c r="C47" s="65">
        <f t="shared" si="1"/>
        <v>228380.04088816946</v>
      </c>
      <c r="D47" s="65"/>
      <c r="E47" s="19">
        <v>2018</v>
      </c>
      <c r="F47" s="8">
        <v>43546</v>
      </c>
      <c r="G47" s="19" t="s">
        <v>3</v>
      </c>
      <c r="H47" s="66">
        <v>105.53</v>
      </c>
      <c r="I47" s="66"/>
      <c r="J47" s="19">
        <v>27</v>
      </c>
      <c r="K47" s="65">
        <f t="shared" si="0"/>
        <v>6851.4012266450836</v>
      </c>
      <c r="L47" s="65"/>
      <c r="M47" s="6">
        <f t="shared" si="2"/>
        <v>0.25375560098685496</v>
      </c>
      <c r="N47" s="19">
        <v>2018</v>
      </c>
      <c r="O47" s="8">
        <v>43547</v>
      </c>
      <c r="P47" s="66">
        <v>105.8</v>
      </c>
      <c r="Q47" s="66"/>
      <c r="R47" s="49">
        <f t="shared" si="3"/>
        <v>-6851.4012266449836</v>
      </c>
      <c r="S47" s="49"/>
      <c r="T47" s="50">
        <f t="shared" si="4"/>
        <v>-27</v>
      </c>
      <c r="U47" s="50"/>
    </row>
    <row r="48" spans="2:21" x14ac:dyDescent="0.2">
      <c r="B48" s="19">
        <v>40</v>
      </c>
      <c r="C48" s="65">
        <f t="shared" si="1"/>
        <v>221528.63966152447</v>
      </c>
      <c r="D48" s="65"/>
      <c r="E48" s="19">
        <v>2018</v>
      </c>
      <c r="F48" s="8">
        <v>43560</v>
      </c>
      <c r="G48" s="19" t="s">
        <v>4</v>
      </c>
      <c r="H48" s="66">
        <v>107.09</v>
      </c>
      <c r="I48" s="66"/>
      <c r="J48" s="19">
        <v>27</v>
      </c>
      <c r="K48" s="65">
        <f t="shared" si="0"/>
        <v>6645.8591898457344</v>
      </c>
      <c r="L48" s="65"/>
      <c r="M48" s="6">
        <f t="shared" si="2"/>
        <v>0.24614293295724943</v>
      </c>
      <c r="N48" s="19">
        <v>2018</v>
      </c>
      <c r="O48" s="8">
        <v>43560</v>
      </c>
      <c r="P48" s="66">
        <v>107.41</v>
      </c>
      <c r="Q48" s="66"/>
      <c r="R48" s="49">
        <f t="shared" si="3"/>
        <v>7876.5738546318134</v>
      </c>
      <c r="S48" s="49"/>
      <c r="T48" s="50">
        <f t="shared" si="4"/>
        <v>31.999999999999318</v>
      </c>
      <c r="U48" s="50"/>
    </row>
    <row r="49" spans="2:21" x14ac:dyDescent="0.2">
      <c r="B49" s="19">
        <v>41</v>
      </c>
      <c r="C49" s="65">
        <f t="shared" si="1"/>
        <v>229405.21351615628</v>
      </c>
      <c r="D49" s="65"/>
      <c r="E49" s="19">
        <v>2018</v>
      </c>
      <c r="F49" s="8">
        <v>43579</v>
      </c>
      <c r="G49" s="19" t="s">
        <v>4</v>
      </c>
      <c r="H49" s="66">
        <v>108.74</v>
      </c>
      <c r="I49" s="66"/>
      <c r="J49" s="19">
        <v>7</v>
      </c>
      <c r="K49" s="65">
        <f t="shared" si="0"/>
        <v>6882.1564054846876</v>
      </c>
      <c r="L49" s="65"/>
      <c r="M49" s="6">
        <f t="shared" si="2"/>
        <v>0.98316520078352676</v>
      </c>
      <c r="N49" s="19">
        <v>2018</v>
      </c>
      <c r="O49" s="8">
        <v>43579</v>
      </c>
      <c r="P49" s="66">
        <v>108.94</v>
      </c>
      <c r="Q49" s="66"/>
      <c r="R49" s="49">
        <f t="shared" si="3"/>
        <v>19663.304015670816</v>
      </c>
      <c r="S49" s="49"/>
      <c r="T49" s="50">
        <f t="shared" si="4"/>
        <v>20.000000000000284</v>
      </c>
      <c r="U49" s="50"/>
    </row>
    <row r="50" spans="2:21" x14ac:dyDescent="0.2">
      <c r="B50" s="19">
        <v>42</v>
      </c>
      <c r="C50" s="65">
        <f t="shared" si="1"/>
        <v>249068.51753182709</v>
      </c>
      <c r="D50" s="65"/>
      <c r="E50" s="19">
        <v>2018</v>
      </c>
      <c r="F50" s="8">
        <v>43579</v>
      </c>
      <c r="G50" s="19" t="s">
        <v>4</v>
      </c>
      <c r="H50" s="66">
        <v>108.88</v>
      </c>
      <c r="I50" s="66"/>
      <c r="J50" s="19">
        <v>18</v>
      </c>
      <c r="K50" s="65">
        <f t="shared" si="0"/>
        <v>7472.0555259548128</v>
      </c>
      <c r="L50" s="65"/>
      <c r="M50" s="6">
        <f t="shared" si="2"/>
        <v>0.41511419588637849</v>
      </c>
      <c r="N50" s="19">
        <v>2018</v>
      </c>
      <c r="O50" s="8">
        <v>43579</v>
      </c>
      <c r="P50" s="66">
        <v>109.08</v>
      </c>
      <c r="Q50" s="66"/>
      <c r="R50" s="49">
        <f t="shared" si="3"/>
        <v>8302.2839177276874</v>
      </c>
      <c r="S50" s="49"/>
      <c r="T50" s="50">
        <f t="shared" si="4"/>
        <v>20.000000000000284</v>
      </c>
      <c r="U50" s="50"/>
    </row>
    <row r="51" spans="2:21" x14ac:dyDescent="0.2">
      <c r="B51" s="19">
        <v>43</v>
      </c>
      <c r="C51" s="65">
        <f t="shared" si="1"/>
        <v>257370.80144955477</v>
      </c>
      <c r="D51" s="65"/>
      <c r="E51" s="19">
        <v>2018</v>
      </c>
      <c r="F51" s="8">
        <v>43579</v>
      </c>
      <c r="G51" s="19" t="s">
        <v>4</v>
      </c>
      <c r="H51" s="66">
        <v>108.87</v>
      </c>
      <c r="I51" s="66"/>
      <c r="J51" s="19">
        <v>12</v>
      </c>
      <c r="K51" s="65">
        <f t="shared" si="0"/>
        <v>7721.1240434866431</v>
      </c>
      <c r="L51" s="65"/>
      <c r="M51" s="6">
        <f t="shared" si="2"/>
        <v>0.64342700362388694</v>
      </c>
      <c r="N51" s="19">
        <v>2018</v>
      </c>
      <c r="O51" s="8">
        <v>43579</v>
      </c>
      <c r="P51" s="66">
        <v>109</v>
      </c>
      <c r="Q51" s="66"/>
      <c r="R51" s="49">
        <f t="shared" si="3"/>
        <v>8364.5510471102371</v>
      </c>
      <c r="S51" s="49"/>
      <c r="T51" s="50">
        <f t="shared" si="4"/>
        <v>12.999999999999545</v>
      </c>
      <c r="U51" s="50"/>
    </row>
    <row r="52" spans="2:21" x14ac:dyDescent="0.2">
      <c r="B52" s="19">
        <v>44</v>
      </c>
      <c r="C52" s="65">
        <f t="shared" si="1"/>
        <v>265735.35249666503</v>
      </c>
      <c r="D52" s="65"/>
      <c r="E52" s="19">
        <v>2018</v>
      </c>
      <c r="F52" s="8">
        <v>43587</v>
      </c>
      <c r="G52" s="19" t="s">
        <v>4</v>
      </c>
      <c r="H52" s="66">
        <v>109.73</v>
      </c>
      <c r="I52" s="66"/>
      <c r="J52" s="19">
        <v>22</v>
      </c>
      <c r="K52" s="65">
        <f t="shared" si="0"/>
        <v>7972.0605748999506</v>
      </c>
      <c r="L52" s="65"/>
      <c r="M52" s="6">
        <f t="shared" si="2"/>
        <v>0.36236638976817953</v>
      </c>
      <c r="N52" s="19">
        <v>2018</v>
      </c>
      <c r="O52" s="8">
        <v>43587</v>
      </c>
      <c r="P52" s="66">
        <v>109.98</v>
      </c>
      <c r="Q52" s="66"/>
      <c r="R52" s="49">
        <f t="shared" si="3"/>
        <v>9059.1597442044877</v>
      </c>
      <c r="S52" s="49"/>
      <c r="T52" s="50">
        <f t="shared" si="4"/>
        <v>25</v>
      </c>
      <c r="U52" s="50"/>
    </row>
    <row r="53" spans="2:21" x14ac:dyDescent="0.2">
      <c r="B53" s="19">
        <v>45</v>
      </c>
      <c r="C53" s="65">
        <f t="shared" si="1"/>
        <v>274794.51224086952</v>
      </c>
      <c r="D53" s="65"/>
      <c r="E53" s="19">
        <v>2018</v>
      </c>
      <c r="F53" s="8">
        <v>43589</v>
      </c>
      <c r="G53" s="19" t="s">
        <v>3</v>
      </c>
      <c r="H53" s="66">
        <v>108.98</v>
      </c>
      <c r="I53" s="66"/>
      <c r="J53" s="19">
        <v>26</v>
      </c>
      <c r="K53" s="65">
        <f t="shared" si="0"/>
        <v>8243.8353672260855</v>
      </c>
      <c r="L53" s="65"/>
      <c r="M53" s="6">
        <f t="shared" si="2"/>
        <v>0.31707059104715712</v>
      </c>
      <c r="N53" s="19">
        <v>2018</v>
      </c>
      <c r="O53" s="8">
        <v>43589</v>
      </c>
      <c r="P53" s="66">
        <v>108.69</v>
      </c>
      <c r="Q53" s="66"/>
      <c r="R53" s="49">
        <f t="shared" si="3"/>
        <v>9195.0471403677548</v>
      </c>
      <c r="S53" s="49"/>
      <c r="T53" s="50">
        <f t="shared" si="4"/>
        <v>29.000000000000625</v>
      </c>
      <c r="U53" s="50"/>
    </row>
    <row r="54" spans="2:21" x14ac:dyDescent="0.2">
      <c r="B54" s="19">
        <v>46</v>
      </c>
      <c r="C54" s="65">
        <f t="shared" si="1"/>
        <v>283989.55938123725</v>
      </c>
      <c r="D54" s="65"/>
      <c r="E54" s="19">
        <v>2018</v>
      </c>
      <c r="F54" s="8">
        <v>43595</v>
      </c>
      <c r="G54" s="19" t="s">
        <v>4</v>
      </c>
      <c r="H54" s="66">
        <v>109.73</v>
      </c>
      <c r="I54" s="66"/>
      <c r="J54" s="19">
        <v>14</v>
      </c>
      <c r="K54" s="65">
        <f t="shared" si="0"/>
        <v>8519.686781437118</v>
      </c>
      <c r="L54" s="65"/>
      <c r="M54" s="6">
        <f t="shared" si="2"/>
        <v>0.60854905581693697</v>
      </c>
      <c r="N54" s="19">
        <v>2018</v>
      </c>
      <c r="O54" s="8">
        <v>43595</v>
      </c>
      <c r="P54" s="66">
        <v>109.88</v>
      </c>
      <c r="Q54" s="66"/>
      <c r="R54" s="49">
        <f t="shared" si="3"/>
        <v>9128.2358372535364</v>
      </c>
      <c r="S54" s="49"/>
      <c r="T54" s="50">
        <f t="shared" si="4"/>
        <v>14.999999999999147</v>
      </c>
      <c r="U54" s="50"/>
    </row>
    <row r="55" spans="2:21" x14ac:dyDescent="0.2">
      <c r="B55" s="19">
        <v>47</v>
      </c>
      <c r="C55" s="65">
        <f t="shared" si="1"/>
        <v>293117.79521849076</v>
      </c>
      <c r="D55" s="65"/>
      <c r="E55" s="19">
        <v>2018</v>
      </c>
      <c r="F55" s="8">
        <v>43599</v>
      </c>
      <c r="G55" s="19" t="s">
        <v>4</v>
      </c>
      <c r="H55" s="66">
        <v>109.5</v>
      </c>
      <c r="I55" s="66"/>
      <c r="J55" s="19">
        <v>20</v>
      </c>
      <c r="K55" s="65">
        <f t="shared" si="0"/>
        <v>8793.5338565547227</v>
      </c>
      <c r="L55" s="65"/>
      <c r="M55" s="6">
        <f t="shared" si="2"/>
        <v>0.43967669282773614</v>
      </c>
      <c r="N55" s="19">
        <v>2018</v>
      </c>
      <c r="O55" s="8">
        <v>43600</v>
      </c>
      <c r="P55" s="66">
        <v>109.7</v>
      </c>
      <c r="Q55" s="66"/>
      <c r="R55" s="49">
        <f t="shared" si="3"/>
        <v>8793.5338565548464</v>
      </c>
      <c r="S55" s="49"/>
      <c r="T55" s="50">
        <f t="shared" si="4"/>
        <v>20.000000000000284</v>
      </c>
      <c r="U55" s="50"/>
    </row>
    <row r="56" spans="2:21" x14ac:dyDescent="0.2">
      <c r="B56" s="19">
        <v>48</v>
      </c>
      <c r="C56" s="65">
        <f t="shared" si="1"/>
        <v>301911.32907504559</v>
      </c>
      <c r="D56" s="65"/>
      <c r="E56" s="19">
        <v>2018</v>
      </c>
      <c r="F56" s="8">
        <v>43603</v>
      </c>
      <c r="G56" s="19" t="s">
        <v>4</v>
      </c>
      <c r="H56" s="66">
        <v>110.81</v>
      </c>
      <c r="I56" s="66"/>
      <c r="J56" s="19">
        <v>10</v>
      </c>
      <c r="K56" s="65">
        <f t="shared" si="0"/>
        <v>9057.3398722513666</v>
      </c>
      <c r="L56" s="65"/>
      <c r="M56" s="6">
        <f t="shared" si="2"/>
        <v>0.90573398722513665</v>
      </c>
      <c r="N56" s="19">
        <v>2018</v>
      </c>
      <c r="O56" s="8">
        <v>43603</v>
      </c>
      <c r="P56" s="66">
        <v>110.91</v>
      </c>
      <c r="Q56" s="66"/>
      <c r="R56" s="49">
        <f t="shared" si="3"/>
        <v>9057.3398722508518</v>
      </c>
      <c r="S56" s="49"/>
      <c r="T56" s="50">
        <f t="shared" si="4"/>
        <v>9.9999999999994316</v>
      </c>
      <c r="U56" s="50"/>
    </row>
    <row r="57" spans="2:21" x14ac:dyDescent="0.2">
      <c r="B57" s="19">
        <v>49</v>
      </c>
      <c r="C57" s="65">
        <f t="shared" si="1"/>
        <v>310968.66894729645</v>
      </c>
      <c r="D57" s="65"/>
      <c r="E57" s="19">
        <v>2018</v>
      </c>
      <c r="F57" s="8">
        <v>43608</v>
      </c>
      <c r="G57" s="19" t="s">
        <v>3</v>
      </c>
      <c r="H57" s="66">
        <v>110.41</v>
      </c>
      <c r="I57" s="66"/>
      <c r="J57" s="19">
        <v>48</v>
      </c>
      <c r="K57" s="65">
        <f t="shared" si="0"/>
        <v>9329.0600684188939</v>
      </c>
      <c r="L57" s="65"/>
      <c r="M57" s="6">
        <f t="shared" si="2"/>
        <v>0.19435541809206028</v>
      </c>
      <c r="N57" s="19">
        <v>2018</v>
      </c>
      <c r="O57" s="8">
        <v>43608</v>
      </c>
      <c r="P57" s="66">
        <v>109.81</v>
      </c>
      <c r="Q57" s="66"/>
      <c r="R57" s="49">
        <f t="shared" si="3"/>
        <v>11661.325085523507</v>
      </c>
      <c r="S57" s="49"/>
      <c r="T57" s="50">
        <f t="shared" si="4"/>
        <v>59.999999999999432</v>
      </c>
      <c r="U57" s="50"/>
    </row>
    <row r="58" spans="2:21" x14ac:dyDescent="0.2">
      <c r="B58" s="19">
        <v>50</v>
      </c>
      <c r="C58" s="65">
        <f t="shared" si="1"/>
        <v>322629.99403281993</v>
      </c>
      <c r="D58" s="65"/>
      <c r="E58" s="19">
        <v>2018</v>
      </c>
      <c r="F58" s="8">
        <v>43616</v>
      </c>
      <c r="G58" s="19" t="s">
        <v>4</v>
      </c>
      <c r="H58" s="66">
        <v>108.98</v>
      </c>
      <c r="I58" s="66"/>
      <c r="J58" s="19">
        <v>18</v>
      </c>
      <c r="K58" s="65">
        <f t="shared" si="0"/>
        <v>9678.8998209845977</v>
      </c>
      <c r="L58" s="65"/>
      <c r="M58" s="6">
        <f t="shared" si="2"/>
        <v>0.53771665672136659</v>
      </c>
      <c r="N58" s="19">
        <v>2018</v>
      </c>
      <c r="O58" s="8">
        <v>43616</v>
      </c>
      <c r="P58" s="66">
        <v>108.8</v>
      </c>
      <c r="Q58" s="66"/>
      <c r="R58" s="49">
        <f t="shared" si="3"/>
        <v>-9678.8998209849651</v>
      </c>
      <c r="S58" s="49"/>
      <c r="T58" s="50">
        <f t="shared" si="4"/>
        <v>-18</v>
      </c>
      <c r="U58" s="50"/>
    </row>
    <row r="59" spans="2:21" x14ac:dyDescent="0.2">
      <c r="B59" s="19">
        <v>51</v>
      </c>
      <c r="C59" s="65">
        <f t="shared" si="1"/>
        <v>312951.09421183495</v>
      </c>
      <c r="D59" s="65"/>
      <c r="E59" s="19">
        <v>2018</v>
      </c>
      <c r="F59" s="8">
        <v>43617</v>
      </c>
      <c r="G59" s="19" t="s">
        <v>4</v>
      </c>
      <c r="H59" s="66">
        <v>109.45</v>
      </c>
      <c r="I59" s="66"/>
      <c r="J59" s="19">
        <v>28</v>
      </c>
      <c r="K59" s="65">
        <f t="shared" si="0"/>
        <v>9388.5328263550473</v>
      </c>
      <c r="L59" s="65"/>
      <c r="M59" s="6">
        <f t="shared" si="2"/>
        <v>0.33530474379839453</v>
      </c>
      <c r="N59" s="19">
        <v>2018</v>
      </c>
      <c r="O59" s="8">
        <v>43620</v>
      </c>
      <c r="P59" s="66">
        <v>109.77</v>
      </c>
      <c r="Q59" s="66"/>
      <c r="R59" s="49">
        <f t="shared" si="3"/>
        <v>10729.751801548397</v>
      </c>
      <c r="S59" s="49"/>
      <c r="T59" s="50">
        <f t="shared" si="4"/>
        <v>31.999999999999318</v>
      </c>
      <c r="U59" s="50"/>
    </row>
    <row r="60" spans="2:21" x14ac:dyDescent="0.2">
      <c r="B60" s="19">
        <v>52</v>
      </c>
      <c r="C60" s="65">
        <f t="shared" si="1"/>
        <v>323680.84601338336</v>
      </c>
      <c r="D60" s="65"/>
      <c r="E60" s="19">
        <v>2018</v>
      </c>
      <c r="F60" s="8">
        <v>43622</v>
      </c>
      <c r="G60" s="19" t="s">
        <v>4</v>
      </c>
      <c r="H60" s="66">
        <v>110.07</v>
      </c>
      <c r="I60" s="66"/>
      <c r="J60" s="19">
        <v>22</v>
      </c>
      <c r="K60" s="65">
        <f t="shared" si="0"/>
        <v>9710.4253804015007</v>
      </c>
      <c r="L60" s="65"/>
      <c r="M60" s="6">
        <f t="shared" si="2"/>
        <v>0.44138297183643188</v>
      </c>
      <c r="N60" s="19">
        <v>2018</v>
      </c>
      <c r="O60" s="8">
        <v>43623</v>
      </c>
      <c r="P60" s="66">
        <v>109.85</v>
      </c>
      <c r="Q60" s="66"/>
      <c r="R60" s="49">
        <f t="shared" si="3"/>
        <v>-9710.4253804014515</v>
      </c>
      <c r="S60" s="49"/>
      <c r="T60" s="50">
        <f t="shared" si="4"/>
        <v>-22</v>
      </c>
      <c r="U60" s="50"/>
    </row>
    <row r="61" spans="2:21" x14ac:dyDescent="0.2">
      <c r="B61" s="19">
        <v>53</v>
      </c>
      <c r="C61" s="65">
        <f t="shared" si="1"/>
        <v>313970.42063298193</v>
      </c>
      <c r="D61" s="65"/>
      <c r="E61" s="19"/>
      <c r="F61" s="8"/>
      <c r="G61" s="19" t="s">
        <v>3</v>
      </c>
      <c r="H61" s="66"/>
      <c r="I61" s="66"/>
      <c r="J61" s="19"/>
      <c r="K61" s="65" t="str">
        <f t="shared" si="0"/>
        <v/>
      </c>
      <c r="L61" s="65"/>
      <c r="M61" s="6" t="str">
        <f t="shared" si="2"/>
        <v/>
      </c>
      <c r="N61" s="19"/>
      <c r="O61" s="8"/>
      <c r="P61" s="66"/>
      <c r="Q61" s="66"/>
      <c r="R61" s="49" t="str">
        <f t="shared" si="3"/>
        <v/>
      </c>
      <c r="S61" s="49"/>
      <c r="T61" s="50" t="str">
        <f t="shared" si="4"/>
        <v/>
      </c>
      <c r="U61" s="50"/>
    </row>
    <row r="62" spans="2:21" x14ac:dyDescent="0.2">
      <c r="B62" s="19">
        <v>54</v>
      </c>
      <c r="C62" s="65" t="str">
        <f t="shared" si="1"/>
        <v/>
      </c>
      <c r="D62" s="65"/>
      <c r="E62" s="19"/>
      <c r="F62" s="8"/>
      <c r="G62" s="19" t="s">
        <v>3</v>
      </c>
      <c r="H62" s="66"/>
      <c r="I62" s="66"/>
      <c r="J62" s="19"/>
      <c r="K62" s="65" t="str">
        <f t="shared" si="0"/>
        <v/>
      </c>
      <c r="L62" s="65"/>
      <c r="M62" s="6" t="str">
        <f t="shared" si="2"/>
        <v/>
      </c>
      <c r="N62" s="19"/>
      <c r="O62" s="8"/>
      <c r="P62" s="66"/>
      <c r="Q62" s="66"/>
      <c r="R62" s="49" t="str">
        <f t="shared" si="3"/>
        <v/>
      </c>
      <c r="S62" s="49"/>
      <c r="T62" s="50" t="str">
        <f t="shared" si="4"/>
        <v/>
      </c>
      <c r="U62" s="50"/>
    </row>
    <row r="63" spans="2:21" x14ac:dyDescent="0.2">
      <c r="B63" s="19">
        <v>55</v>
      </c>
      <c r="C63" s="65" t="str">
        <f t="shared" si="1"/>
        <v/>
      </c>
      <c r="D63" s="65"/>
      <c r="E63" s="19"/>
      <c r="F63" s="8"/>
      <c r="G63" s="19" t="s">
        <v>4</v>
      </c>
      <c r="H63" s="66"/>
      <c r="I63" s="66"/>
      <c r="J63" s="19"/>
      <c r="K63" s="65" t="str">
        <f t="shared" si="0"/>
        <v/>
      </c>
      <c r="L63" s="65"/>
      <c r="M63" s="6" t="str">
        <f t="shared" si="2"/>
        <v/>
      </c>
      <c r="N63" s="19"/>
      <c r="O63" s="8"/>
      <c r="P63" s="66"/>
      <c r="Q63" s="66"/>
      <c r="R63" s="49" t="str">
        <f t="shared" si="3"/>
        <v/>
      </c>
      <c r="S63" s="49"/>
      <c r="T63" s="50" t="str">
        <f t="shared" si="4"/>
        <v/>
      </c>
      <c r="U63" s="50"/>
    </row>
    <row r="64" spans="2:21" x14ac:dyDescent="0.2">
      <c r="B64" s="19">
        <v>56</v>
      </c>
      <c r="C64" s="65" t="str">
        <f t="shared" si="1"/>
        <v/>
      </c>
      <c r="D64" s="65"/>
      <c r="E64" s="19"/>
      <c r="F64" s="8"/>
      <c r="G64" s="19" t="s">
        <v>3</v>
      </c>
      <c r="H64" s="66"/>
      <c r="I64" s="66"/>
      <c r="J64" s="19"/>
      <c r="K64" s="65" t="str">
        <f t="shared" si="0"/>
        <v/>
      </c>
      <c r="L64" s="65"/>
      <c r="M64" s="6" t="str">
        <f t="shared" si="2"/>
        <v/>
      </c>
      <c r="N64" s="19"/>
      <c r="O64" s="8"/>
      <c r="P64" s="66"/>
      <c r="Q64" s="66"/>
      <c r="R64" s="49" t="str">
        <f t="shared" si="3"/>
        <v/>
      </c>
      <c r="S64" s="49"/>
      <c r="T64" s="50" t="str">
        <f t="shared" si="4"/>
        <v/>
      </c>
      <c r="U64" s="50"/>
    </row>
    <row r="65" spans="2:21" x14ac:dyDescent="0.2">
      <c r="B65" s="19">
        <v>57</v>
      </c>
      <c r="C65" s="65" t="str">
        <f t="shared" si="1"/>
        <v/>
      </c>
      <c r="D65" s="65"/>
      <c r="E65" s="19"/>
      <c r="F65" s="8"/>
      <c r="G65" s="19" t="s">
        <v>3</v>
      </c>
      <c r="H65" s="66"/>
      <c r="I65" s="66"/>
      <c r="J65" s="19"/>
      <c r="K65" s="65" t="str">
        <f t="shared" si="0"/>
        <v/>
      </c>
      <c r="L65" s="65"/>
      <c r="M65" s="6" t="str">
        <f t="shared" si="2"/>
        <v/>
      </c>
      <c r="N65" s="19"/>
      <c r="O65" s="8"/>
      <c r="P65" s="66"/>
      <c r="Q65" s="66"/>
      <c r="R65" s="49" t="str">
        <f t="shared" si="3"/>
        <v/>
      </c>
      <c r="S65" s="49"/>
      <c r="T65" s="50" t="str">
        <f t="shared" si="4"/>
        <v/>
      </c>
      <c r="U65" s="50"/>
    </row>
    <row r="66" spans="2:21" x14ac:dyDescent="0.2">
      <c r="B66" s="19">
        <v>58</v>
      </c>
      <c r="C66" s="65" t="str">
        <f t="shared" si="1"/>
        <v/>
      </c>
      <c r="D66" s="65"/>
      <c r="E66" s="19"/>
      <c r="F66" s="8"/>
      <c r="G66" s="19" t="s">
        <v>3</v>
      </c>
      <c r="H66" s="66"/>
      <c r="I66" s="66"/>
      <c r="J66" s="19"/>
      <c r="K66" s="65" t="str">
        <f t="shared" si="0"/>
        <v/>
      </c>
      <c r="L66" s="65"/>
      <c r="M66" s="6" t="str">
        <f t="shared" si="2"/>
        <v/>
      </c>
      <c r="N66" s="19"/>
      <c r="O66" s="8"/>
      <c r="P66" s="66"/>
      <c r="Q66" s="66"/>
      <c r="R66" s="49" t="str">
        <f t="shared" si="3"/>
        <v/>
      </c>
      <c r="S66" s="49"/>
      <c r="T66" s="50" t="str">
        <f t="shared" si="4"/>
        <v/>
      </c>
      <c r="U66" s="50"/>
    </row>
    <row r="67" spans="2:21" x14ac:dyDescent="0.2">
      <c r="B67" s="19">
        <v>59</v>
      </c>
      <c r="C67" s="65" t="str">
        <f t="shared" si="1"/>
        <v/>
      </c>
      <c r="D67" s="65"/>
      <c r="E67" s="19"/>
      <c r="F67" s="8"/>
      <c r="G67" s="19" t="s">
        <v>3</v>
      </c>
      <c r="H67" s="66"/>
      <c r="I67" s="66"/>
      <c r="J67" s="19"/>
      <c r="K67" s="65" t="str">
        <f t="shared" si="0"/>
        <v/>
      </c>
      <c r="L67" s="65"/>
      <c r="M67" s="6" t="str">
        <f t="shared" si="2"/>
        <v/>
      </c>
      <c r="N67" s="19"/>
      <c r="O67" s="8"/>
      <c r="P67" s="66"/>
      <c r="Q67" s="66"/>
      <c r="R67" s="49" t="str">
        <f t="shared" si="3"/>
        <v/>
      </c>
      <c r="S67" s="49"/>
      <c r="T67" s="50" t="str">
        <f t="shared" si="4"/>
        <v/>
      </c>
      <c r="U67" s="50"/>
    </row>
    <row r="68" spans="2:21" x14ac:dyDescent="0.2">
      <c r="B68" s="19">
        <v>60</v>
      </c>
      <c r="C68" s="65" t="str">
        <f t="shared" si="1"/>
        <v/>
      </c>
      <c r="D68" s="65"/>
      <c r="E68" s="19"/>
      <c r="F68" s="8"/>
      <c r="G68" s="19" t="s">
        <v>4</v>
      </c>
      <c r="H68" s="66"/>
      <c r="I68" s="66"/>
      <c r="J68" s="19"/>
      <c r="K68" s="65" t="str">
        <f t="shared" si="0"/>
        <v/>
      </c>
      <c r="L68" s="65"/>
      <c r="M68" s="6" t="str">
        <f t="shared" si="2"/>
        <v/>
      </c>
      <c r="N68" s="19"/>
      <c r="O68" s="8"/>
      <c r="P68" s="66"/>
      <c r="Q68" s="66"/>
      <c r="R68" s="49" t="str">
        <f t="shared" si="3"/>
        <v/>
      </c>
      <c r="S68" s="49"/>
      <c r="T68" s="50" t="str">
        <f t="shared" si="4"/>
        <v/>
      </c>
      <c r="U68" s="50"/>
    </row>
    <row r="69" spans="2:21" x14ac:dyDescent="0.2">
      <c r="B69" s="19">
        <v>61</v>
      </c>
      <c r="C69" s="65" t="str">
        <f t="shared" si="1"/>
        <v/>
      </c>
      <c r="D69" s="65"/>
      <c r="E69" s="19"/>
      <c r="F69" s="8"/>
      <c r="G69" s="19" t="s">
        <v>4</v>
      </c>
      <c r="H69" s="66"/>
      <c r="I69" s="66"/>
      <c r="J69" s="19"/>
      <c r="K69" s="65" t="str">
        <f t="shared" si="0"/>
        <v/>
      </c>
      <c r="L69" s="65"/>
      <c r="M69" s="6" t="str">
        <f t="shared" si="2"/>
        <v/>
      </c>
      <c r="N69" s="19"/>
      <c r="O69" s="8"/>
      <c r="P69" s="66"/>
      <c r="Q69" s="66"/>
      <c r="R69" s="49" t="str">
        <f t="shared" si="3"/>
        <v/>
      </c>
      <c r="S69" s="49"/>
      <c r="T69" s="50" t="str">
        <f t="shared" si="4"/>
        <v/>
      </c>
      <c r="U69" s="50"/>
    </row>
    <row r="70" spans="2:21" x14ac:dyDescent="0.2">
      <c r="B70" s="19">
        <v>62</v>
      </c>
      <c r="C70" s="65" t="str">
        <f t="shared" si="1"/>
        <v/>
      </c>
      <c r="D70" s="65"/>
      <c r="E70" s="19"/>
      <c r="F70" s="8"/>
      <c r="G70" s="19" t="s">
        <v>3</v>
      </c>
      <c r="H70" s="66"/>
      <c r="I70" s="66"/>
      <c r="J70" s="19"/>
      <c r="K70" s="65" t="str">
        <f t="shared" si="0"/>
        <v/>
      </c>
      <c r="L70" s="65"/>
      <c r="M70" s="6" t="str">
        <f t="shared" si="2"/>
        <v/>
      </c>
      <c r="N70" s="19"/>
      <c r="O70" s="8"/>
      <c r="P70" s="66"/>
      <c r="Q70" s="66"/>
      <c r="R70" s="49" t="str">
        <f t="shared" si="3"/>
        <v/>
      </c>
      <c r="S70" s="49"/>
      <c r="T70" s="50" t="str">
        <f t="shared" si="4"/>
        <v/>
      </c>
      <c r="U70" s="50"/>
    </row>
    <row r="71" spans="2:21" x14ac:dyDescent="0.2">
      <c r="B71" s="19">
        <v>63</v>
      </c>
      <c r="C71" s="65" t="str">
        <f t="shared" si="1"/>
        <v/>
      </c>
      <c r="D71" s="65"/>
      <c r="E71" s="19"/>
      <c r="F71" s="8"/>
      <c r="G71" s="19" t="s">
        <v>4</v>
      </c>
      <c r="H71" s="66"/>
      <c r="I71" s="66"/>
      <c r="J71" s="19"/>
      <c r="K71" s="65" t="str">
        <f t="shared" si="0"/>
        <v/>
      </c>
      <c r="L71" s="65"/>
      <c r="M71" s="6" t="str">
        <f t="shared" si="2"/>
        <v/>
      </c>
      <c r="N71" s="19"/>
      <c r="O71" s="8"/>
      <c r="P71" s="66"/>
      <c r="Q71" s="66"/>
      <c r="R71" s="49" t="str">
        <f t="shared" si="3"/>
        <v/>
      </c>
      <c r="S71" s="49"/>
      <c r="T71" s="50" t="str">
        <f t="shared" si="4"/>
        <v/>
      </c>
      <c r="U71" s="50"/>
    </row>
    <row r="72" spans="2:21" x14ac:dyDescent="0.2">
      <c r="B72" s="19">
        <v>64</v>
      </c>
      <c r="C72" s="65" t="str">
        <f t="shared" si="1"/>
        <v/>
      </c>
      <c r="D72" s="65"/>
      <c r="E72" s="19"/>
      <c r="F72" s="8"/>
      <c r="G72" s="19" t="s">
        <v>3</v>
      </c>
      <c r="H72" s="66"/>
      <c r="I72" s="66"/>
      <c r="J72" s="19"/>
      <c r="K72" s="65" t="str">
        <f t="shared" si="0"/>
        <v/>
      </c>
      <c r="L72" s="65"/>
      <c r="M72" s="6" t="str">
        <f t="shared" si="2"/>
        <v/>
      </c>
      <c r="N72" s="19"/>
      <c r="O72" s="8"/>
      <c r="P72" s="66"/>
      <c r="Q72" s="66"/>
      <c r="R72" s="49" t="str">
        <f t="shared" si="3"/>
        <v/>
      </c>
      <c r="S72" s="49"/>
      <c r="T72" s="50" t="str">
        <f t="shared" si="4"/>
        <v/>
      </c>
      <c r="U72" s="50"/>
    </row>
    <row r="73" spans="2:21" x14ac:dyDescent="0.2">
      <c r="B73" s="19">
        <v>65</v>
      </c>
      <c r="C73" s="65" t="str">
        <f t="shared" si="1"/>
        <v/>
      </c>
      <c r="D73" s="65"/>
      <c r="E73" s="19"/>
      <c r="F73" s="8"/>
      <c r="G73" s="19" t="s">
        <v>4</v>
      </c>
      <c r="H73" s="66"/>
      <c r="I73" s="66"/>
      <c r="J73" s="19"/>
      <c r="K73" s="65" t="str">
        <f t="shared" ref="K73:K108" si="5">IF(F73="","",C73*0.03)</f>
        <v/>
      </c>
      <c r="L73" s="65"/>
      <c r="M73" s="6" t="str">
        <f t="shared" si="2"/>
        <v/>
      </c>
      <c r="N73" s="19"/>
      <c r="O73" s="8"/>
      <c r="P73" s="66"/>
      <c r="Q73" s="66"/>
      <c r="R73" s="49" t="str">
        <f t="shared" si="3"/>
        <v/>
      </c>
      <c r="S73" s="49"/>
      <c r="T73" s="50" t="str">
        <f t="shared" si="4"/>
        <v/>
      </c>
      <c r="U73" s="50"/>
    </row>
    <row r="74" spans="2:21" x14ac:dyDescent="0.2">
      <c r="B74" s="19">
        <v>66</v>
      </c>
      <c r="C74" s="65" t="str">
        <f t="shared" ref="C74:C108" si="6">IF(R73="","",C73+R73)</f>
        <v/>
      </c>
      <c r="D74" s="65"/>
      <c r="E74" s="19"/>
      <c r="F74" s="8"/>
      <c r="G74" s="19" t="s">
        <v>4</v>
      </c>
      <c r="H74" s="66"/>
      <c r="I74" s="66"/>
      <c r="J74" s="19"/>
      <c r="K74" s="65" t="str">
        <f t="shared" si="5"/>
        <v/>
      </c>
      <c r="L74" s="65"/>
      <c r="M74" s="6" t="str">
        <f t="shared" ref="M74:M108" si="7">IF(J74="","",(K74/J74)/1000)</f>
        <v/>
      </c>
      <c r="N74" s="19"/>
      <c r="O74" s="8"/>
      <c r="P74" s="66"/>
      <c r="Q74" s="6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 x14ac:dyDescent="0.2">
      <c r="B75" s="19">
        <v>67</v>
      </c>
      <c r="C75" s="65" t="str">
        <f t="shared" si="6"/>
        <v/>
      </c>
      <c r="D75" s="65"/>
      <c r="E75" s="19"/>
      <c r="F75" s="8"/>
      <c r="G75" s="19" t="s">
        <v>3</v>
      </c>
      <c r="H75" s="66"/>
      <c r="I75" s="66"/>
      <c r="J75" s="19"/>
      <c r="K75" s="65" t="str">
        <f t="shared" si="5"/>
        <v/>
      </c>
      <c r="L75" s="65"/>
      <c r="M75" s="6" t="str">
        <f t="shared" si="7"/>
        <v/>
      </c>
      <c r="N75" s="19"/>
      <c r="O75" s="8"/>
      <c r="P75" s="66"/>
      <c r="Q75" s="66"/>
      <c r="R75" s="49" t="str">
        <f t="shared" si="8"/>
        <v/>
      </c>
      <c r="S75" s="49"/>
      <c r="T75" s="50" t="str">
        <f t="shared" si="9"/>
        <v/>
      </c>
      <c r="U75" s="50"/>
    </row>
    <row r="76" spans="2:21" x14ac:dyDescent="0.2">
      <c r="B76" s="19">
        <v>68</v>
      </c>
      <c r="C76" s="65" t="str">
        <f t="shared" si="6"/>
        <v/>
      </c>
      <c r="D76" s="65"/>
      <c r="E76" s="19"/>
      <c r="F76" s="8"/>
      <c r="G76" s="19" t="s">
        <v>3</v>
      </c>
      <c r="H76" s="66"/>
      <c r="I76" s="66"/>
      <c r="J76" s="19"/>
      <c r="K76" s="65" t="str">
        <f t="shared" si="5"/>
        <v/>
      </c>
      <c r="L76" s="65"/>
      <c r="M76" s="6" t="str">
        <f t="shared" si="7"/>
        <v/>
      </c>
      <c r="N76" s="19"/>
      <c r="O76" s="8"/>
      <c r="P76" s="66"/>
      <c r="Q76" s="66"/>
      <c r="R76" s="49" t="str">
        <f t="shared" si="8"/>
        <v/>
      </c>
      <c r="S76" s="49"/>
      <c r="T76" s="50" t="str">
        <f t="shared" si="9"/>
        <v/>
      </c>
      <c r="U76" s="50"/>
    </row>
    <row r="77" spans="2:21" x14ac:dyDescent="0.2">
      <c r="B77" s="19">
        <v>69</v>
      </c>
      <c r="C77" s="65" t="str">
        <f t="shared" si="6"/>
        <v/>
      </c>
      <c r="D77" s="65"/>
      <c r="E77" s="19"/>
      <c r="F77" s="8"/>
      <c r="G77" s="19" t="s">
        <v>3</v>
      </c>
      <c r="H77" s="66"/>
      <c r="I77" s="66"/>
      <c r="J77" s="19"/>
      <c r="K77" s="65" t="str">
        <f t="shared" si="5"/>
        <v/>
      </c>
      <c r="L77" s="65"/>
      <c r="M77" s="6" t="str">
        <f t="shared" si="7"/>
        <v/>
      </c>
      <c r="N77" s="19"/>
      <c r="O77" s="8"/>
      <c r="P77" s="66"/>
      <c r="Q77" s="66"/>
      <c r="R77" s="49" t="str">
        <f t="shared" si="8"/>
        <v/>
      </c>
      <c r="S77" s="49"/>
      <c r="T77" s="50" t="str">
        <f t="shared" si="9"/>
        <v/>
      </c>
      <c r="U77" s="50"/>
    </row>
    <row r="78" spans="2:21" x14ac:dyDescent="0.2">
      <c r="B78" s="19">
        <v>70</v>
      </c>
      <c r="C78" s="65" t="str">
        <f t="shared" si="6"/>
        <v/>
      </c>
      <c r="D78" s="65"/>
      <c r="E78" s="19"/>
      <c r="F78" s="8"/>
      <c r="G78" s="19" t="s">
        <v>4</v>
      </c>
      <c r="H78" s="66"/>
      <c r="I78" s="66"/>
      <c r="J78" s="19"/>
      <c r="K78" s="65" t="str">
        <f t="shared" si="5"/>
        <v/>
      </c>
      <c r="L78" s="65"/>
      <c r="M78" s="6" t="str">
        <f t="shared" si="7"/>
        <v/>
      </c>
      <c r="N78" s="19"/>
      <c r="O78" s="8"/>
      <c r="P78" s="66"/>
      <c r="Q78" s="66"/>
      <c r="R78" s="49" t="str">
        <f t="shared" si="8"/>
        <v/>
      </c>
      <c r="S78" s="49"/>
      <c r="T78" s="50" t="str">
        <f t="shared" si="9"/>
        <v/>
      </c>
      <c r="U78" s="50"/>
    </row>
    <row r="79" spans="2:21" x14ac:dyDescent="0.2">
      <c r="B79" s="19">
        <v>71</v>
      </c>
      <c r="C79" s="65" t="str">
        <f t="shared" si="6"/>
        <v/>
      </c>
      <c r="D79" s="65"/>
      <c r="E79" s="19"/>
      <c r="F79" s="8"/>
      <c r="G79" s="19" t="s">
        <v>3</v>
      </c>
      <c r="H79" s="66"/>
      <c r="I79" s="66"/>
      <c r="J79" s="19"/>
      <c r="K79" s="65" t="str">
        <f t="shared" si="5"/>
        <v/>
      </c>
      <c r="L79" s="65"/>
      <c r="M79" s="6" t="str">
        <f t="shared" si="7"/>
        <v/>
      </c>
      <c r="N79" s="19"/>
      <c r="O79" s="8"/>
      <c r="P79" s="66"/>
      <c r="Q79" s="66"/>
      <c r="R79" s="49" t="str">
        <f t="shared" si="8"/>
        <v/>
      </c>
      <c r="S79" s="49"/>
      <c r="T79" s="50" t="str">
        <f t="shared" si="9"/>
        <v/>
      </c>
      <c r="U79" s="50"/>
    </row>
    <row r="80" spans="2:21" x14ac:dyDescent="0.2">
      <c r="B80" s="19">
        <v>72</v>
      </c>
      <c r="C80" s="65" t="str">
        <f t="shared" si="6"/>
        <v/>
      </c>
      <c r="D80" s="65"/>
      <c r="E80" s="19"/>
      <c r="F80" s="8"/>
      <c r="G80" s="19" t="s">
        <v>4</v>
      </c>
      <c r="H80" s="66"/>
      <c r="I80" s="66"/>
      <c r="J80" s="19"/>
      <c r="K80" s="65" t="str">
        <f t="shared" si="5"/>
        <v/>
      </c>
      <c r="L80" s="65"/>
      <c r="M80" s="6" t="str">
        <f t="shared" si="7"/>
        <v/>
      </c>
      <c r="N80" s="19"/>
      <c r="O80" s="8"/>
      <c r="P80" s="66"/>
      <c r="Q80" s="66"/>
      <c r="R80" s="49" t="str">
        <f t="shared" si="8"/>
        <v/>
      </c>
      <c r="S80" s="49"/>
      <c r="T80" s="50" t="str">
        <f t="shared" si="9"/>
        <v/>
      </c>
      <c r="U80" s="50"/>
    </row>
    <row r="81" spans="2:21" x14ac:dyDescent="0.2">
      <c r="B81" s="19">
        <v>73</v>
      </c>
      <c r="C81" s="65" t="str">
        <f t="shared" si="6"/>
        <v/>
      </c>
      <c r="D81" s="65"/>
      <c r="E81" s="19"/>
      <c r="F81" s="8"/>
      <c r="G81" s="19" t="s">
        <v>3</v>
      </c>
      <c r="H81" s="66"/>
      <c r="I81" s="66"/>
      <c r="J81" s="19"/>
      <c r="K81" s="65" t="str">
        <f t="shared" si="5"/>
        <v/>
      </c>
      <c r="L81" s="65"/>
      <c r="M81" s="6" t="str">
        <f t="shared" si="7"/>
        <v/>
      </c>
      <c r="N81" s="19"/>
      <c r="O81" s="8"/>
      <c r="P81" s="66"/>
      <c r="Q81" s="66"/>
      <c r="R81" s="49" t="str">
        <f t="shared" si="8"/>
        <v/>
      </c>
      <c r="S81" s="49"/>
      <c r="T81" s="50" t="str">
        <f t="shared" si="9"/>
        <v/>
      </c>
      <c r="U81" s="50"/>
    </row>
    <row r="82" spans="2:21" x14ac:dyDescent="0.2">
      <c r="B82" s="19">
        <v>74</v>
      </c>
      <c r="C82" s="65" t="str">
        <f t="shared" si="6"/>
        <v/>
      </c>
      <c r="D82" s="65"/>
      <c r="E82" s="19"/>
      <c r="F82" s="8"/>
      <c r="G82" s="19" t="s">
        <v>3</v>
      </c>
      <c r="H82" s="66"/>
      <c r="I82" s="66"/>
      <c r="J82" s="19"/>
      <c r="K82" s="65" t="str">
        <f t="shared" si="5"/>
        <v/>
      </c>
      <c r="L82" s="65"/>
      <c r="M82" s="6" t="str">
        <f t="shared" si="7"/>
        <v/>
      </c>
      <c r="N82" s="19"/>
      <c r="O82" s="8"/>
      <c r="P82" s="66"/>
      <c r="Q82" s="66"/>
      <c r="R82" s="49" t="str">
        <f t="shared" si="8"/>
        <v/>
      </c>
      <c r="S82" s="49"/>
      <c r="T82" s="50" t="str">
        <f t="shared" si="9"/>
        <v/>
      </c>
      <c r="U82" s="50"/>
    </row>
    <row r="83" spans="2:21" x14ac:dyDescent="0.2">
      <c r="B83" s="19">
        <v>75</v>
      </c>
      <c r="C83" s="65" t="str">
        <f t="shared" si="6"/>
        <v/>
      </c>
      <c r="D83" s="65"/>
      <c r="E83" s="19"/>
      <c r="F83" s="8"/>
      <c r="G83" s="19" t="s">
        <v>3</v>
      </c>
      <c r="H83" s="66"/>
      <c r="I83" s="66"/>
      <c r="J83" s="19"/>
      <c r="K83" s="65" t="str">
        <f t="shared" si="5"/>
        <v/>
      </c>
      <c r="L83" s="65"/>
      <c r="M83" s="6" t="str">
        <f t="shared" si="7"/>
        <v/>
      </c>
      <c r="N83" s="19"/>
      <c r="O83" s="8"/>
      <c r="P83" s="66"/>
      <c r="Q83" s="66"/>
      <c r="R83" s="49" t="str">
        <f t="shared" si="8"/>
        <v/>
      </c>
      <c r="S83" s="49"/>
      <c r="T83" s="50" t="str">
        <f t="shared" si="9"/>
        <v/>
      </c>
      <c r="U83" s="50"/>
    </row>
    <row r="84" spans="2:21" x14ac:dyDescent="0.2">
      <c r="B84" s="19">
        <v>76</v>
      </c>
      <c r="C84" s="65" t="str">
        <f t="shared" si="6"/>
        <v/>
      </c>
      <c r="D84" s="65"/>
      <c r="E84" s="19"/>
      <c r="F84" s="8"/>
      <c r="G84" s="19" t="s">
        <v>3</v>
      </c>
      <c r="H84" s="66"/>
      <c r="I84" s="66"/>
      <c r="J84" s="19"/>
      <c r="K84" s="65" t="str">
        <f t="shared" si="5"/>
        <v/>
      </c>
      <c r="L84" s="65"/>
      <c r="M84" s="6" t="str">
        <f t="shared" si="7"/>
        <v/>
      </c>
      <c r="N84" s="19"/>
      <c r="O84" s="8"/>
      <c r="P84" s="66"/>
      <c r="Q84" s="66"/>
      <c r="R84" s="49" t="str">
        <f t="shared" si="8"/>
        <v/>
      </c>
      <c r="S84" s="49"/>
      <c r="T84" s="50" t="str">
        <f t="shared" si="9"/>
        <v/>
      </c>
      <c r="U84" s="50"/>
    </row>
    <row r="85" spans="2:21" x14ac:dyDescent="0.2">
      <c r="B85" s="19">
        <v>77</v>
      </c>
      <c r="C85" s="65" t="str">
        <f t="shared" si="6"/>
        <v/>
      </c>
      <c r="D85" s="65"/>
      <c r="E85" s="19"/>
      <c r="F85" s="8"/>
      <c r="G85" s="19" t="s">
        <v>4</v>
      </c>
      <c r="H85" s="66"/>
      <c r="I85" s="66"/>
      <c r="J85" s="19"/>
      <c r="K85" s="65" t="str">
        <f t="shared" si="5"/>
        <v/>
      </c>
      <c r="L85" s="65"/>
      <c r="M85" s="6" t="str">
        <f t="shared" si="7"/>
        <v/>
      </c>
      <c r="N85" s="19"/>
      <c r="O85" s="8"/>
      <c r="P85" s="66"/>
      <c r="Q85" s="66"/>
      <c r="R85" s="49" t="str">
        <f t="shared" si="8"/>
        <v/>
      </c>
      <c r="S85" s="49"/>
      <c r="T85" s="50" t="str">
        <f t="shared" si="9"/>
        <v/>
      </c>
      <c r="U85" s="50"/>
    </row>
    <row r="86" spans="2:21" x14ac:dyDescent="0.2">
      <c r="B86" s="19">
        <v>78</v>
      </c>
      <c r="C86" s="65" t="str">
        <f t="shared" si="6"/>
        <v/>
      </c>
      <c r="D86" s="65"/>
      <c r="E86" s="19"/>
      <c r="F86" s="8"/>
      <c r="G86" s="19" t="s">
        <v>3</v>
      </c>
      <c r="H86" s="66"/>
      <c r="I86" s="66"/>
      <c r="J86" s="19"/>
      <c r="K86" s="65" t="str">
        <f t="shared" si="5"/>
        <v/>
      </c>
      <c r="L86" s="65"/>
      <c r="M86" s="6" t="str">
        <f t="shared" si="7"/>
        <v/>
      </c>
      <c r="N86" s="19"/>
      <c r="O86" s="8"/>
      <c r="P86" s="66"/>
      <c r="Q86" s="66"/>
      <c r="R86" s="49" t="str">
        <f t="shared" si="8"/>
        <v/>
      </c>
      <c r="S86" s="49"/>
      <c r="T86" s="50" t="str">
        <f t="shared" si="9"/>
        <v/>
      </c>
      <c r="U86" s="50"/>
    </row>
    <row r="87" spans="2:21" x14ac:dyDescent="0.2">
      <c r="B87" s="19">
        <v>79</v>
      </c>
      <c r="C87" s="65" t="str">
        <f t="shared" si="6"/>
        <v/>
      </c>
      <c r="D87" s="65"/>
      <c r="E87" s="19"/>
      <c r="F87" s="8"/>
      <c r="G87" s="19" t="s">
        <v>4</v>
      </c>
      <c r="H87" s="66"/>
      <c r="I87" s="66"/>
      <c r="J87" s="19"/>
      <c r="K87" s="65" t="str">
        <f t="shared" si="5"/>
        <v/>
      </c>
      <c r="L87" s="65"/>
      <c r="M87" s="6" t="str">
        <f t="shared" si="7"/>
        <v/>
      </c>
      <c r="N87" s="19"/>
      <c r="O87" s="8"/>
      <c r="P87" s="66"/>
      <c r="Q87" s="66"/>
      <c r="R87" s="49" t="str">
        <f t="shared" si="8"/>
        <v/>
      </c>
      <c r="S87" s="49"/>
      <c r="T87" s="50" t="str">
        <f t="shared" si="9"/>
        <v/>
      </c>
      <c r="U87" s="50"/>
    </row>
    <row r="88" spans="2:21" x14ac:dyDescent="0.2">
      <c r="B88" s="19">
        <v>80</v>
      </c>
      <c r="C88" s="65" t="str">
        <f t="shared" si="6"/>
        <v/>
      </c>
      <c r="D88" s="65"/>
      <c r="E88" s="19"/>
      <c r="F88" s="8"/>
      <c r="G88" s="19" t="s">
        <v>4</v>
      </c>
      <c r="H88" s="66"/>
      <c r="I88" s="66"/>
      <c r="J88" s="19"/>
      <c r="K88" s="65" t="str">
        <f t="shared" si="5"/>
        <v/>
      </c>
      <c r="L88" s="65"/>
      <c r="M88" s="6" t="str">
        <f t="shared" si="7"/>
        <v/>
      </c>
      <c r="N88" s="19"/>
      <c r="O88" s="8"/>
      <c r="P88" s="66"/>
      <c r="Q88" s="66"/>
      <c r="R88" s="49" t="str">
        <f t="shared" si="8"/>
        <v/>
      </c>
      <c r="S88" s="49"/>
      <c r="T88" s="50" t="str">
        <f t="shared" si="9"/>
        <v/>
      </c>
      <c r="U88" s="50"/>
    </row>
    <row r="89" spans="2:21" x14ac:dyDescent="0.2">
      <c r="B89" s="19">
        <v>81</v>
      </c>
      <c r="C89" s="65" t="str">
        <f t="shared" si="6"/>
        <v/>
      </c>
      <c r="D89" s="65"/>
      <c r="E89" s="19"/>
      <c r="F89" s="8"/>
      <c r="G89" s="19" t="s">
        <v>4</v>
      </c>
      <c r="H89" s="66"/>
      <c r="I89" s="66"/>
      <c r="J89" s="19"/>
      <c r="K89" s="65" t="str">
        <f t="shared" si="5"/>
        <v/>
      </c>
      <c r="L89" s="65"/>
      <c r="M89" s="6" t="str">
        <f t="shared" si="7"/>
        <v/>
      </c>
      <c r="N89" s="19"/>
      <c r="O89" s="8"/>
      <c r="P89" s="66"/>
      <c r="Q89" s="66"/>
      <c r="R89" s="49" t="str">
        <f t="shared" si="8"/>
        <v/>
      </c>
      <c r="S89" s="49"/>
      <c r="T89" s="50" t="str">
        <f t="shared" si="9"/>
        <v/>
      </c>
      <c r="U89" s="50"/>
    </row>
    <row r="90" spans="2:21" x14ac:dyDescent="0.2">
      <c r="B90" s="19">
        <v>82</v>
      </c>
      <c r="C90" s="65" t="str">
        <f t="shared" si="6"/>
        <v/>
      </c>
      <c r="D90" s="65"/>
      <c r="E90" s="19"/>
      <c r="F90" s="8"/>
      <c r="G90" s="19" t="s">
        <v>4</v>
      </c>
      <c r="H90" s="66"/>
      <c r="I90" s="66"/>
      <c r="J90" s="19"/>
      <c r="K90" s="65" t="str">
        <f t="shared" si="5"/>
        <v/>
      </c>
      <c r="L90" s="65"/>
      <c r="M90" s="6" t="str">
        <f t="shared" si="7"/>
        <v/>
      </c>
      <c r="N90" s="19"/>
      <c r="O90" s="8"/>
      <c r="P90" s="66"/>
      <c r="Q90" s="66"/>
      <c r="R90" s="49" t="str">
        <f t="shared" si="8"/>
        <v/>
      </c>
      <c r="S90" s="49"/>
      <c r="T90" s="50" t="str">
        <f t="shared" si="9"/>
        <v/>
      </c>
      <c r="U90" s="50"/>
    </row>
    <row r="91" spans="2:21" x14ac:dyDescent="0.2">
      <c r="B91" s="19">
        <v>83</v>
      </c>
      <c r="C91" s="65" t="str">
        <f t="shared" si="6"/>
        <v/>
      </c>
      <c r="D91" s="65"/>
      <c r="E91" s="19"/>
      <c r="F91" s="8"/>
      <c r="G91" s="19" t="s">
        <v>4</v>
      </c>
      <c r="H91" s="66"/>
      <c r="I91" s="66"/>
      <c r="J91" s="19"/>
      <c r="K91" s="65" t="str">
        <f t="shared" si="5"/>
        <v/>
      </c>
      <c r="L91" s="65"/>
      <c r="M91" s="6" t="str">
        <f t="shared" si="7"/>
        <v/>
      </c>
      <c r="N91" s="19"/>
      <c r="O91" s="8"/>
      <c r="P91" s="66"/>
      <c r="Q91" s="66"/>
      <c r="R91" s="49" t="str">
        <f t="shared" si="8"/>
        <v/>
      </c>
      <c r="S91" s="49"/>
      <c r="T91" s="50" t="str">
        <f t="shared" si="9"/>
        <v/>
      </c>
      <c r="U91" s="50"/>
    </row>
    <row r="92" spans="2:21" x14ac:dyDescent="0.2">
      <c r="B92" s="19">
        <v>84</v>
      </c>
      <c r="C92" s="65" t="str">
        <f t="shared" si="6"/>
        <v/>
      </c>
      <c r="D92" s="65"/>
      <c r="E92" s="19"/>
      <c r="F92" s="8"/>
      <c r="G92" s="19" t="s">
        <v>3</v>
      </c>
      <c r="H92" s="66"/>
      <c r="I92" s="66"/>
      <c r="J92" s="19"/>
      <c r="K92" s="65" t="str">
        <f t="shared" si="5"/>
        <v/>
      </c>
      <c r="L92" s="65"/>
      <c r="M92" s="6" t="str">
        <f t="shared" si="7"/>
        <v/>
      </c>
      <c r="N92" s="19"/>
      <c r="O92" s="8"/>
      <c r="P92" s="66"/>
      <c r="Q92" s="66"/>
      <c r="R92" s="49" t="str">
        <f t="shared" si="8"/>
        <v/>
      </c>
      <c r="S92" s="49"/>
      <c r="T92" s="50" t="str">
        <f t="shared" si="9"/>
        <v/>
      </c>
      <c r="U92" s="50"/>
    </row>
    <row r="93" spans="2:21" x14ac:dyDescent="0.2">
      <c r="B93" s="19">
        <v>85</v>
      </c>
      <c r="C93" s="65" t="str">
        <f t="shared" si="6"/>
        <v/>
      </c>
      <c r="D93" s="65"/>
      <c r="E93" s="19"/>
      <c r="F93" s="8"/>
      <c r="G93" s="19" t="s">
        <v>4</v>
      </c>
      <c r="H93" s="66"/>
      <c r="I93" s="66"/>
      <c r="J93" s="19"/>
      <c r="K93" s="65" t="str">
        <f t="shared" si="5"/>
        <v/>
      </c>
      <c r="L93" s="65"/>
      <c r="M93" s="6" t="str">
        <f t="shared" si="7"/>
        <v/>
      </c>
      <c r="N93" s="19"/>
      <c r="O93" s="8"/>
      <c r="P93" s="66"/>
      <c r="Q93" s="66"/>
      <c r="R93" s="49" t="str">
        <f t="shared" si="8"/>
        <v/>
      </c>
      <c r="S93" s="49"/>
      <c r="T93" s="50" t="str">
        <f t="shared" si="9"/>
        <v/>
      </c>
      <c r="U93" s="50"/>
    </row>
    <row r="94" spans="2:21" x14ac:dyDescent="0.2">
      <c r="B94" s="19">
        <v>86</v>
      </c>
      <c r="C94" s="65" t="str">
        <f t="shared" si="6"/>
        <v/>
      </c>
      <c r="D94" s="65"/>
      <c r="E94" s="19"/>
      <c r="F94" s="8"/>
      <c r="G94" s="19" t="s">
        <v>3</v>
      </c>
      <c r="H94" s="66"/>
      <c r="I94" s="66"/>
      <c r="J94" s="19"/>
      <c r="K94" s="65" t="str">
        <f t="shared" si="5"/>
        <v/>
      </c>
      <c r="L94" s="65"/>
      <c r="M94" s="6" t="str">
        <f t="shared" si="7"/>
        <v/>
      </c>
      <c r="N94" s="19"/>
      <c r="O94" s="8"/>
      <c r="P94" s="66"/>
      <c r="Q94" s="66"/>
      <c r="R94" s="49" t="str">
        <f t="shared" si="8"/>
        <v/>
      </c>
      <c r="S94" s="49"/>
      <c r="T94" s="50" t="str">
        <f t="shared" si="9"/>
        <v/>
      </c>
      <c r="U94" s="50"/>
    </row>
    <row r="95" spans="2:21" x14ac:dyDescent="0.2">
      <c r="B95" s="19">
        <v>87</v>
      </c>
      <c r="C95" s="65" t="str">
        <f t="shared" si="6"/>
        <v/>
      </c>
      <c r="D95" s="65"/>
      <c r="E95" s="19"/>
      <c r="F95" s="8"/>
      <c r="G95" s="19" t="s">
        <v>4</v>
      </c>
      <c r="H95" s="66"/>
      <c r="I95" s="66"/>
      <c r="J95" s="19"/>
      <c r="K95" s="65" t="str">
        <f t="shared" si="5"/>
        <v/>
      </c>
      <c r="L95" s="65"/>
      <c r="M95" s="6" t="str">
        <f t="shared" si="7"/>
        <v/>
      </c>
      <c r="N95" s="19"/>
      <c r="O95" s="8"/>
      <c r="P95" s="66"/>
      <c r="Q95" s="66"/>
      <c r="R95" s="49" t="str">
        <f t="shared" si="8"/>
        <v/>
      </c>
      <c r="S95" s="49"/>
      <c r="T95" s="50" t="str">
        <f t="shared" si="9"/>
        <v/>
      </c>
      <c r="U95" s="50"/>
    </row>
    <row r="96" spans="2:21" x14ac:dyDescent="0.2">
      <c r="B96" s="19">
        <v>88</v>
      </c>
      <c r="C96" s="65" t="str">
        <f t="shared" si="6"/>
        <v/>
      </c>
      <c r="D96" s="65"/>
      <c r="E96" s="19"/>
      <c r="F96" s="8"/>
      <c r="G96" s="19" t="s">
        <v>3</v>
      </c>
      <c r="H96" s="66"/>
      <c r="I96" s="66"/>
      <c r="J96" s="19"/>
      <c r="K96" s="65" t="str">
        <f t="shared" si="5"/>
        <v/>
      </c>
      <c r="L96" s="65"/>
      <c r="M96" s="6" t="str">
        <f t="shared" si="7"/>
        <v/>
      </c>
      <c r="N96" s="19"/>
      <c r="O96" s="8"/>
      <c r="P96" s="66"/>
      <c r="Q96" s="66"/>
      <c r="R96" s="49" t="str">
        <f t="shared" si="8"/>
        <v/>
      </c>
      <c r="S96" s="49"/>
      <c r="T96" s="50" t="str">
        <f t="shared" si="9"/>
        <v/>
      </c>
      <c r="U96" s="50"/>
    </row>
    <row r="97" spans="2:21" x14ac:dyDescent="0.2">
      <c r="B97" s="19">
        <v>89</v>
      </c>
      <c r="C97" s="65" t="str">
        <f t="shared" si="6"/>
        <v/>
      </c>
      <c r="D97" s="65"/>
      <c r="E97" s="19"/>
      <c r="F97" s="8"/>
      <c r="G97" s="19" t="s">
        <v>4</v>
      </c>
      <c r="H97" s="66"/>
      <c r="I97" s="66"/>
      <c r="J97" s="19"/>
      <c r="K97" s="65" t="str">
        <f t="shared" si="5"/>
        <v/>
      </c>
      <c r="L97" s="65"/>
      <c r="M97" s="6" t="str">
        <f t="shared" si="7"/>
        <v/>
      </c>
      <c r="N97" s="19"/>
      <c r="O97" s="8"/>
      <c r="P97" s="66"/>
      <c r="Q97" s="66"/>
      <c r="R97" s="49" t="str">
        <f t="shared" si="8"/>
        <v/>
      </c>
      <c r="S97" s="49"/>
      <c r="T97" s="50" t="str">
        <f t="shared" si="9"/>
        <v/>
      </c>
      <c r="U97" s="50"/>
    </row>
    <row r="98" spans="2:21" x14ac:dyDescent="0.2">
      <c r="B98" s="19">
        <v>90</v>
      </c>
      <c r="C98" s="65" t="str">
        <f t="shared" si="6"/>
        <v/>
      </c>
      <c r="D98" s="65"/>
      <c r="E98" s="19"/>
      <c r="F98" s="8"/>
      <c r="G98" s="19" t="s">
        <v>3</v>
      </c>
      <c r="H98" s="66"/>
      <c r="I98" s="66"/>
      <c r="J98" s="19"/>
      <c r="K98" s="65" t="str">
        <f t="shared" si="5"/>
        <v/>
      </c>
      <c r="L98" s="65"/>
      <c r="M98" s="6" t="str">
        <f t="shared" si="7"/>
        <v/>
      </c>
      <c r="N98" s="19"/>
      <c r="O98" s="8"/>
      <c r="P98" s="66"/>
      <c r="Q98" s="66"/>
      <c r="R98" s="49" t="str">
        <f t="shared" si="8"/>
        <v/>
      </c>
      <c r="S98" s="49"/>
      <c r="T98" s="50" t="str">
        <f t="shared" si="9"/>
        <v/>
      </c>
      <c r="U98" s="50"/>
    </row>
    <row r="99" spans="2:21" x14ac:dyDescent="0.2">
      <c r="B99" s="19">
        <v>91</v>
      </c>
      <c r="C99" s="65" t="str">
        <f t="shared" si="6"/>
        <v/>
      </c>
      <c r="D99" s="65"/>
      <c r="E99" s="19"/>
      <c r="F99" s="8"/>
      <c r="G99" s="19" t="s">
        <v>4</v>
      </c>
      <c r="H99" s="66"/>
      <c r="I99" s="66"/>
      <c r="J99" s="19"/>
      <c r="K99" s="65" t="str">
        <f t="shared" si="5"/>
        <v/>
      </c>
      <c r="L99" s="65"/>
      <c r="M99" s="6" t="str">
        <f t="shared" si="7"/>
        <v/>
      </c>
      <c r="N99" s="19"/>
      <c r="O99" s="8"/>
      <c r="P99" s="66"/>
      <c r="Q99" s="66"/>
      <c r="R99" s="49" t="str">
        <f t="shared" si="8"/>
        <v/>
      </c>
      <c r="S99" s="49"/>
      <c r="T99" s="50" t="str">
        <f t="shared" si="9"/>
        <v/>
      </c>
      <c r="U99" s="50"/>
    </row>
    <row r="100" spans="2:21" x14ac:dyDescent="0.2">
      <c r="B100" s="19">
        <v>92</v>
      </c>
      <c r="C100" s="65" t="str">
        <f t="shared" si="6"/>
        <v/>
      </c>
      <c r="D100" s="65"/>
      <c r="E100" s="19"/>
      <c r="F100" s="8"/>
      <c r="G100" s="19" t="s">
        <v>4</v>
      </c>
      <c r="H100" s="66"/>
      <c r="I100" s="66"/>
      <c r="J100" s="19"/>
      <c r="K100" s="65" t="str">
        <f t="shared" si="5"/>
        <v/>
      </c>
      <c r="L100" s="65"/>
      <c r="M100" s="6" t="str">
        <f t="shared" si="7"/>
        <v/>
      </c>
      <c r="N100" s="19"/>
      <c r="O100" s="8"/>
      <c r="P100" s="66"/>
      <c r="Q100" s="66"/>
      <c r="R100" s="49" t="str">
        <f t="shared" si="8"/>
        <v/>
      </c>
      <c r="S100" s="49"/>
      <c r="T100" s="50" t="str">
        <f t="shared" si="9"/>
        <v/>
      </c>
      <c r="U100" s="50"/>
    </row>
    <row r="101" spans="2:21" x14ac:dyDescent="0.2">
      <c r="B101" s="19">
        <v>93</v>
      </c>
      <c r="C101" s="65" t="str">
        <f t="shared" si="6"/>
        <v/>
      </c>
      <c r="D101" s="65"/>
      <c r="E101" s="19"/>
      <c r="F101" s="8"/>
      <c r="G101" s="19" t="s">
        <v>3</v>
      </c>
      <c r="H101" s="66"/>
      <c r="I101" s="66"/>
      <c r="J101" s="19"/>
      <c r="K101" s="65" t="str">
        <f t="shared" si="5"/>
        <v/>
      </c>
      <c r="L101" s="65"/>
      <c r="M101" s="6" t="str">
        <f t="shared" si="7"/>
        <v/>
      </c>
      <c r="N101" s="19"/>
      <c r="O101" s="8"/>
      <c r="P101" s="66"/>
      <c r="Q101" s="66"/>
      <c r="R101" s="49" t="str">
        <f t="shared" si="8"/>
        <v/>
      </c>
      <c r="S101" s="49"/>
      <c r="T101" s="50" t="str">
        <f t="shared" si="9"/>
        <v/>
      </c>
      <c r="U101" s="50"/>
    </row>
    <row r="102" spans="2:21" x14ac:dyDescent="0.2">
      <c r="B102" s="19">
        <v>94</v>
      </c>
      <c r="C102" s="65" t="str">
        <f t="shared" si="6"/>
        <v/>
      </c>
      <c r="D102" s="65"/>
      <c r="E102" s="19"/>
      <c r="F102" s="8"/>
      <c r="G102" s="19" t="s">
        <v>3</v>
      </c>
      <c r="H102" s="66"/>
      <c r="I102" s="66"/>
      <c r="J102" s="19"/>
      <c r="K102" s="65" t="str">
        <f t="shared" si="5"/>
        <v/>
      </c>
      <c r="L102" s="65"/>
      <c r="M102" s="6" t="str">
        <f t="shared" si="7"/>
        <v/>
      </c>
      <c r="N102" s="19"/>
      <c r="O102" s="8"/>
      <c r="P102" s="66"/>
      <c r="Q102" s="66"/>
      <c r="R102" s="49" t="str">
        <f t="shared" si="8"/>
        <v/>
      </c>
      <c r="S102" s="49"/>
      <c r="T102" s="50" t="str">
        <f t="shared" si="9"/>
        <v/>
      </c>
      <c r="U102" s="50"/>
    </row>
    <row r="103" spans="2:21" x14ac:dyDescent="0.2">
      <c r="B103" s="19">
        <v>95</v>
      </c>
      <c r="C103" s="65" t="str">
        <f t="shared" si="6"/>
        <v/>
      </c>
      <c r="D103" s="65"/>
      <c r="E103" s="19"/>
      <c r="F103" s="8"/>
      <c r="G103" s="19" t="s">
        <v>3</v>
      </c>
      <c r="H103" s="66"/>
      <c r="I103" s="66"/>
      <c r="J103" s="19"/>
      <c r="K103" s="65" t="str">
        <f t="shared" si="5"/>
        <v/>
      </c>
      <c r="L103" s="65"/>
      <c r="M103" s="6" t="str">
        <f t="shared" si="7"/>
        <v/>
      </c>
      <c r="N103" s="19"/>
      <c r="O103" s="8"/>
      <c r="P103" s="66"/>
      <c r="Q103" s="66"/>
      <c r="R103" s="49" t="str">
        <f t="shared" si="8"/>
        <v/>
      </c>
      <c r="S103" s="49"/>
      <c r="T103" s="50" t="str">
        <f t="shared" si="9"/>
        <v/>
      </c>
      <c r="U103" s="50"/>
    </row>
    <row r="104" spans="2:21" x14ac:dyDescent="0.2">
      <c r="B104" s="19">
        <v>96</v>
      </c>
      <c r="C104" s="65" t="str">
        <f t="shared" si="6"/>
        <v/>
      </c>
      <c r="D104" s="65"/>
      <c r="E104" s="19"/>
      <c r="F104" s="8"/>
      <c r="G104" s="19" t="s">
        <v>4</v>
      </c>
      <c r="H104" s="66"/>
      <c r="I104" s="66"/>
      <c r="J104" s="19"/>
      <c r="K104" s="65" t="str">
        <f t="shared" si="5"/>
        <v/>
      </c>
      <c r="L104" s="65"/>
      <c r="M104" s="6" t="str">
        <f t="shared" si="7"/>
        <v/>
      </c>
      <c r="N104" s="19"/>
      <c r="O104" s="8"/>
      <c r="P104" s="66"/>
      <c r="Q104" s="66"/>
      <c r="R104" s="49" t="str">
        <f t="shared" si="8"/>
        <v/>
      </c>
      <c r="S104" s="49"/>
      <c r="T104" s="50" t="str">
        <f t="shared" si="9"/>
        <v/>
      </c>
      <c r="U104" s="50"/>
    </row>
    <row r="105" spans="2:21" x14ac:dyDescent="0.2">
      <c r="B105" s="19">
        <v>97</v>
      </c>
      <c r="C105" s="65" t="str">
        <f t="shared" si="6"/>
        <v/>
      </c>
      <c r="D105" s="65"/>
      <c r="E105" s="19"/>
      <c r="F105" s="8"/>
      <c r="G105" s="19" t="s">
        <v>3</v>
      </c>
      <c r="H105" s="66"/>
      <c r="I105" s="66"/>
      <c r="J105" s="19"/>
      <c r="K105" s="65" t="str">
        <f t="shared" si="5"/>
        <v/>
      </c>
      <c r="L105" s="65"/>
      <c r="M105" s="6" t="str">
        <f t="shared" si="7"/>
        <v/>
      </c>
      <c r="N105" s="19"/>
      <c r="O105" s="8"/>
      <c r="P105" s="66"/>
      <c r="Q105" s="66"/>
      <c r="R105" s="49" t="str">
        <f t="shared" si="8"/>
        <v/>
      </c>
      <c r="S105" s="49"/>
      <c r="T105" s="50" t="str">
        <f t="shared" si="9"/>
        <v/>
      </c>
      <c r="U105" s="50"/>
    </row>
    <row r="106" spans="2:21" x14ac:dyDescent="0.2">
      <c r="B106" s="19">
        <v>98</v>
      </c>
      <c r="C106" s="65" t="str">
        <f t="shared" si="6"/>
        <v/>
      </c>
      <c r="D106" s="65"/>
      <c r="E106" s="19"/>
      <c r="F106" s="8"/>
      <c r="G106" s="19" t="s">
        <v>4</v>
      </c>
      <c r="H106" s="66"/>
      <c r="I106" s="66"/>
      <c r="J106" s="19"/>
      <c r="K106" s="65" t="str">
        <f t="shared" si="5"/>
        <v/>
      </c>
      <c r="L106" s="65"/>
      <c r="M106" s="6" t="str">
        <f t="shared" si="7"/>
        <v/>
      </c>
      <c r="N106" s="19"/>
      <c r="O106" s="8"/>
      <c r="P106" s="66"/>
      <c r="Q106" s="66"/>
      <c r="R106" s="49" t="str">
        <f t="shared" si="8"/>
        <v/>
      </c>
      <c r="S106" s="49"/>
      <c r="T106" s="50" t="str">
        <f t="shared" si="9"/>
        <v/>
      </c>
      <c r="U106" s="50"/>
    </row>
    <row r="107" spans="2:21" x14ac:dyDescent="0.2">
      <c r="B107" s="19">
        <v>99</v>
      </c>
      <c r="C107" s="65" t="str">
        <f t="shared" si="6"/>
        <v/>
      </c>
      <c r="D107" s="65"/>
      <c r="E107" s="19"/>
      <c r="F107" s="8"/>
      <c r="G107" s="19" t="s">
        <v>4</v>
      </c>
      <c r="H107" s="66"/>
      <c r="I107" s="66"/>
      <c r="J107" s="19"/>
      <c r="K107" s="65" t="str">
        <f t="shared" si="5"/>
        <v/>
      </c>
      <c r="L107" s="65"/>
      <c r="M107" s="6" t="str">
        <f t="shared" si="7"/>
        <v/>
      </c>
      <c r="N107" s="19"/>
      <c r="O107" s="8"/>
      <c r="P107" s="66"/>
      <c r="Q107" s="66"/>
      <c r="R107" s="49" t="str">
        <f t="shared" si="8"/>
        <v/>
      </c>
      <c r="S107" s="49"/>
      <c r="T107" s="50" t="str">
        <f t="shared" si="9"/>
        <v/>
      </c>
      <c r="U107" s="50"/>
    </row>
    <row r="108" spans="2:21" x14ac:dyDescent="0.2">
      <c r="B108" s="19">
        <v>100</v>
      </c>
      <c r="C108" s="65" t="str">
        <f t="shared" si="6"/>
        <v/>
      </c>
      <c r="D108" s="65"/>
      <c r="E108" s="19"/>
      <c r="F108" s="8"/>
      <c r="G108" s="19" t="s">
        <v>3</v>
      </c>
      <c r="H108" s="66"/>
      <c r="I108" s="66"/>
      <c r="J108" s="19"/>
      <c r="K108" s="65" t="str">
        <f t="shared" si="5"/>
        <v/>
      </c>
      <c r="L108" s="65"/>
      <c r="M108" s="6" t="str">
        <f t="shared" si="7"/>
        <v/>
      </c>
      <c r="N108" s="19"/>
      <c r="O108" s="8"/>
      <c r="P108" s="66"/>
      <c r="Q108" s="66"/>
      <c r="R108" s="49" t="str">
        <f t="shared" si="8"/>
        <v/>
      </c>
      <c r="S108" s="49"/>
      <c r="T108" s="50" t="str">
        <f t="shared" si="9"/>
        <v/>
      </c>
      <c r="U108" s="50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7:U7"/>
    <mergeCell ref="H8:I8"/>
    <mergeCell ref="K8:L8"/>
    <mergeCell ref="P8:Q8"/>
    <mergeCell ref="R8:S8"/>
    <mergeCell ref="T8:U8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7:B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</mergeCells>
  <phoneticPr fontId="2"/>
  <conditionalFormatting sqref="G46">
    <cfRule type="cellIs" dxfId="31" priority="1" stopIfTrue="1" operator="equal">
      <formula>"買"</formula>
    </cfRule>
    <cfRule type="cellIs" dxfId="30" priority="2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5" stopIfTrue="1" operator="equal">
      <formula>"買"</formula>
    </cfRule>
    <cfRule type="cellIs" dxfId="26" priority="6" stopIfTrue="1" operator="equal">
      <formula>"売"</formula>
    </cfRule>
  </conditionalFormatting>
  <conditionalFormatting sqref="G13">
    <cfRule type="cellIs" dxfId="25" priority="3" stopIfTrue="1" operator="equal">
      <formula>"買"</formula>
    </cfRule>
    <cfRule type="cellIs" dxfId="24" priority="4" stopIfTrue="1" operator="equal">
      <formula>"売"</formula>
    </cfRule>
  </conditionalFormatting>
  <dataValidations count="1">
    <dataValidation type="list" allowBlank="1" showInputMessage="1" showErrorMessage="1" sqref="G9:G108" xr:uid="{33FFCAAC-1702-4889-A611-548606862B18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AF72-C8A4-4C2E-841F-D27492C40A9C}">
  <dimension ref="B2:V109"/>
  <sheetViews>
    <sheetView topLeftCell="C1" zoomScale="115" zoomScaleNormal="115" workbookViewId="0">
      <pane ySplit="8" topLeftCell="A9" activePane="bottomLeft" state="frozen"/>
      <selection pane="bottomLeft" activeCell="P6" sqref="P6"/>
    </sheetView>
  </sheetViews>
  <sheetFormatPr defaultRowHeight="13" x14ac:dyDescent="0.2"/>
  <cols>
    <col min="1" max="1" width="2.90625" customWidth="1"/>
    <col min="2" max="18" width="6.6328125" customWidth="1"/>
    <col min="22" max="22" width="10.90625" style="22" bestFit="1" customWidth="1"/>
  </cols>
  <sheetData>
    <row r="2" spans="2:21" x14ac:dyDescent="0.2">
      <c r="B2" s="38" t="s">
        <v>40</v>
      </c>
      <c r="C2" s="38"/>
      <c r="D2" s="41" t="s">
        <v>46</v>
      </c>
      <c r="E2" s="41"/>
      <c r="F2" s="38" t="s">
        <v>48</v>
      </c>
      <c r="G2" s="38"/>
      <c r="H2" s="41" t="s">
        <v>85</v>
      </c>
      <c r="I2" s="41"/>
      <c r="J2" s="38" t="s">
        <v>49</v>
      </c>
      <c r="K2" s="38"/>
      <c r="L2" s="43">
        <f>C9</f>
        <v>100000</v>
      </c>
      <c r="M2" s="41"/>
      <c r="N2" s="38" t="s">
        <v>50</v>
      </c>
      <c r="O2" s="38"/>
      <c r="P2" s="43" t="e">
        <f>C108+R108</f>
        <v>#VALUE!</v>
      </c>
      <c r="Q2" s="41"/>
      <c r="R2" s="1"/>
      <c r="S2" s="1"/>
      <c r="T2" s="1"/>
    </row>
    <row r="3" spans="2:21" ht="57" customHeight="1" x14ac:dyDescent="0.2">
      <c r="B3" s="38" t="s">
        <v>51</v>
      </c>
      <c r="C3" s="38"/>
      <c r="D3" s="47" t="s">
        <v>52</v>
      </c>
      <c r="E3" s="47"/>
      <c r="F3" s="47"/>
      <c r="G3" s="47"/>
      <c r="H3" s="47"/>
      <c r="I3" s="47"/>
      <c r="J3" s="38" t="s">
        <v>53</v>
      </c>
      <c r="K3" s="38"/>
      <c r="L3" s="47" t="s">
        <v>78</v>
      </c>
      <c r="M3" s="48"/>
      <c r="N3" s="48"/>
      <c r="O3" s="48"/>
      <c r="P3" s="48"/>
      <c r="Q3" s="48"/>
      <c r="R3" s="1"/>
      <c r="S3" s="1"/>
    </row>
    <row r="4" spans="2:21" x14ac:dyDescent="0.2">
      <c r="B4" s="38" t="s">
        <v>54</v>
      </c>
      <c r="C4" s="38"/>
      <c r="D4" s="39">
        <f>SUM($R$9:$S$993)</f>
        <v>259190.6814075046</v>
      </c>
      <c r="E4" s="39"/>
      <c r="F4" s="38" t="s">
        <v>55</v>
      </c>
      <c r="G4" s="38"/>
      <c r="H4" s="40">
        <f>SUM($T$9:$U$108)</f>
        <v>1013.9999999999984</v>
      </c>
      <c r="I4" s="41"/>
      <c r="J4" s="42" t="s">
        <v>56</v>
      </c>
      <c r="K4" s="42"/>
      <c r="L4" s="43">
        <f>MAX($C$9:$D$990)-C9</f>
        <v>270299.67155412846</v>
      </c>
      <c r="M4" s="43"/>
      <c r="N4" s="42" t="s">
        <v>57</v>
      </c>
      <c r="O4" s="42"/>
      <c r="P4" s="39">
        <f>MIN($C$9:$D$990)-C9</f>
        <v>-2405.9586206897511</v>
      </c>
      <c r="Q4" s="39"/>
      <c r="R4" s="1"/>
      <c r="S4" s="1"/>
      <c r="T4" s="1"/>
    </row>
    <row r="5" spans="2:21" x14ac:dyDescent="0.2">
      <c r="B5" s="21" t="s">
        <v>58</v>
      </c>
      <c r="C5" s="2">
        <f>COUNTIF($R$9:$R$990,"&gt;0")</f>
        <v>40</v>
      </c>
      <c r="D5" s="20" t="s">
        <v>59</v>
      </c>
      <c r="E5" s="15">
        <f>COUNTIF($R$9:$R$990,"&lt;0")</f>
        <v>12</v>
      </c>
      <c r="F5" s="20" t="s">
        <v>60</v>
      </c>
      <c r="G5" s="2">
        <f>COUNTIF($R$9:$R$990,"=0")</f>
        <v>0</v>
      </c>
      <c r="H5" s="20" t="s">
        <v>61</v>
      </c>
      <c r="I5" s="3">
        <f>C5/SUM(C5,E5,G5)</f>
        <v>0.76923076923076927</v>
      </c>
      <c r="J5" s="44" t="s">
        <v>62</v>
      </c>
      <c r="K5" s="38"/>
      <c r="L5" s="45">
        <v>10</v>
      </c>
      <c r="M5" s="46"/>
      <c r="N5" s="17" t="s">
        <v>63</v>
      </c>
      <c r="O5" s="9"/>
      <c r="P5" s="45">
        <v>3</v>
      </c>
      <c r="Q5" s="46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36" t="s">
        <v>64</v>
      </c>
      <c r="C7" s="51" t="s">
        <v>65</v>
      </c>
      <c r="D7" s="52"/>
      <c r="E7" s="55" t="s">
        <v>66</v>
      </c>
      <c r="F7" s="56"/>
      <c r="G7" s="56"/>
      <c r="H7" s="56"/>
      <c r="I7" s="57"/>
      <c r="J7" s="58" t="s">
        <v>67</v>
      </c>
      <c r="K7" s="59"/>
      <c r="L7" s="60"/>
      <c r="M7" s="61" t="s">
        <v>68</v>
      </c>
      <c r="N7" s="62" t="s">
        <v>69</v>
      </c>
      <c r="O7" s="63"/>
      <c r="P7" s="63"/>
      <c r="Q7" s="64"/>
      <c r="R7" s="67" t="s">
        <v>70</v>
      </c>
      <c r="S7" s="67"/>
      <c r="T7" s="67"/>
      <c r="U7" s="67"/>
    </row>
    <row r="8" spans="2:21" x14ac:dyDescent="0.2">
      <c r="B8" s="37"/>
      <c r="C8" s="53"/>
      <c r="D8" s="54"/>
      <c r="E8" s="18" t="s">
        <v>71</v>
      </c>
      <c r="F8" s="18" t="s">
        <v>72</v>
      </c>
      <c r="G8" s="18" t="s">
        <v>73</v>
      </c>
      <c r="H8" s="68" t="s">
        <v>74</v>
      </c>
      <c r="I8" s="57"/>
      <c r="J8" s="4" t="s">
        <v>75</v>
      </c>
      <c r="K8" s="69" t="s">
        <v>76</v>
      </c>
      <c r="L8" s="60"/>
      <c r="M8" s="61"/>
      <c r="N8" s="5" t="s">
        <v>71</v>
      </c>
      <c r="O8" s="5" t="s">
        <v>72</v>
      </c>
      <c r="P8" s="70" t="s">
        <v>74</v>
      </c>
      <c r="Q8" s="64"/>
      <c r="R8" s="67" t="s">
        <v>77</v>
      </c>
      <c r="S8" s="67"/>
      <c r="T8" s="67" t="s">
        <v>75</v>
      </c>
      <c r="U8" s="67"/>
    </row>
    <row r="9" spans="2:21" x14ac:dyDescent="0.2">
      <c r="B9" s="19">
        <v>1</v>
      </c>
      <c r="C9" s="65">
        <v>100000</v>
      </c>
      <c r="D9" s="65"/>
      <c r="E9" s="19">
        <v>2017</v>
      </c>
      <c r="F9" s="8">
        <v>43686</v>
      </c>
      <c r="G9" s="19" t="s">
        <v>3</v>
      </c>
      <c r="H9" s="66">
        <v>110.28</v>
      </c>
      <c r="I9" s="66"/>
      <c r="J9" s="19">
        <v>29</v>
      </c>
      <c r="K9" s="65">
        <f t="shared" ref="K9:K72" si="0">IF(F9="","",C9*0.03)</f>
        <v>3000</v>
      </c>
      <c r="L9" s="65"/>
      <c r="M9" s="6">
        <f>IF(J9="","",(K9/J9)/1000)</f>
        <v>0.10344827586206896</v>
      </c>
      <c r="N9" s="19">
        <v>2017</v>
      </c>
      <c r="O9" s="8">
        <v>43686</v>
      </c>
      <c r="P9" s="66">
        <v>109.92</v>
      </c>
      <c r="Q9" s="66"/>
      <c r="R9" s="49">
        <f>IF(O9="","",(IF(G9="売",H9-P9,P9-H9))*M9*100000)</f>
        <v>3724.1379310344769</v>
      </c>
      <c r="S9" s="49"/>
      <c r="T9" s="50">
        <f>IF(O9="","",IF(R9&lt;0,J9*(-1),IF(G9="買",(P9-H9)*100,(H9-P9)*100)))</f>
        <v>35.999999999999943</v>
      </c>
      <c r="U9" s="50"/>
    </row>
    <row r="10" spans="2:21" x14ac:dyDescent="0.2">
      <c r="B10" s="19">
        <v>2</v>
      </c>
      <c r="C10" s="65">
        <f t="shared" ref="C10:C73" si="1">IF(R9="","",C9+R9)</f>
        <v>103724.13793103448</v>
      </c>
      <c r="D10" s="65"/>
      <c r="E10" s="19">
        <v>2017</v>
      </c>
      <c r="F10" s="8">
        <v>43686</v>
      </c>
      <c r="G10" s="19" t="s">
        <v>4</v>
      </c>
      <c r="H10" s="66">
        <v>109.87</v>
      </c>
      <c r="I10" s="66"/>
      <c r="J10" s="19">
        <v>18</v>
      </c>
      <c r="K10" s="65">
        <f t="shared" si="0"/>
        <v>3111.7241379310344</v>
      </c>
      <c r="L10" s="65"/>
      <c r="M10" s="6">
        <f t="shared" ref="M10:M73" si="2">IF(J10="","",(K10/J10)/1000)</f>
        <v>0.17287356321839081</v>
      </c>
      <c r="N10" s="19">
        <v>2017</v>
      </c>
      <c r="O10" s="8">
        <v>43686</v>
      </c>
      <c r="P10" s="66">
        <v>109.69</v>
      </c>
      <c r="Q10" s="66"/>
      <c r="R10" s="49">
        <f t="shared" ref="R10:R73" si="3">IF(O10="","",(IF(G10="売",H10-P10,P10-H10))*M10*100000)</f>
        <v>-3111.7241379311527</v>
      </c>
      <c r="S10" s="49"/>
      <c r="T10" s="50">
        <f t="shared" ref="T10:T73" si="4">IF(O10="","",IF(R10&lt;0,J10*(-1),IF(G10="買",(P10-H10)*100,(H10-P10)*100)))</f>
        <v>-18</v>
      </c>
      <c r="U10" s="50"/>
    </row>
    <row r="11" spans="2:21" x14ac:dyDescent="0.2">
      <c r="B11" s="19">
        <v>3</v>
      </c>
      <c r="C11" s="65">
        <f t="shared" si="1"/>
        <v>100612.41379310333</v>
      </c>
      <c r="D11" s="65"/>
      <c r="E11" s="19">
        <v>2017</v>
      </c>
      <c r="F11" s="8">
        <v>43693</v>
      </c>
      <c r="G11" s="19" t="s">
        <v>3</v>
      </c>
      <c r="H11" s="66">
        <v>110.49</v>
      </c>
      <c r="I11" s="66"/>
      <c r="J11" s="19">
        <v>22</v>
      </c>
      <c r="K11" s="65">
        <f t="shared" si="0"/>
        <v>3018.3724137930999</v>
      </c>
      <c r="L11" s="65"/>
      <c r="M11" s="6">
        <f t="shared" si="2"/>
        <v>0.13719874608150454</v>
      </c>
      <c r="N11" s="19">
        <v>2017</v>
      </c>
      <c r="O11" s="8">
        <v>43694</v>
      </c>
      <c r="P11" s="66">
        <v>110.71</v>
      </c>
      <c r="Q11" s="66"/>
      <c r="R11" s="49">
        <f t="shared" si="3"/>
        <v>-3018.3724137930844</v>
      </c>
      <c r="S11" s="49"/>
      <c r="T11" s="50">
        <f t="shared" si="4"/>
        <v>-22</v>
      </c>
      <c r="U11" s="50"/>
    </row>
    <row r="12" spans="2:21" x14ac:dyDescent="0.2">
      <c r="B12" s="19">
        <v>4</v>
      </c>
      <c r="C12" s="65">
        <f t="shared" si="1"/>
        <v>97594.041379310249</v>
      </c>
      <c r="D12" s="65"/>
      <c r="E12" s="19">
        <v>2017</v>
      </c>
      <c r="F12" s="8">
        <v>43695</v>
      </c>
      <c r="G12" s="19" t="s">
        <v>3</v>
      </c>
      <c r="H12" s="66">
        <v>109.13</v>
      </c>
      <c r="I12" s="66"/>
      <c r="J12" s="19">
        <v>28</v>
      </c>
      <c r="K12" s="65">
        <f t="shared" si="0"/>
        <v>2927.8212413793071</v>
      </c>
      <c r="L12" s="65"/>
      <c r="M12" s="6">
        <f t="shared" si="2"/>
        <v>0.10456504433497525</v>
      </c>
      <c r="N12" s="19">
        <v>2017</v>
      </c>
      <c r="O12" s="8">
        <v>43695</v>
      </c>
      <c r="P12" s="66">
        <v>108.72</v>
      </c>
      <c r="Q12" s="66"/>
      <c r="R12" s="49">
        <f t="shared" si="3"/>
        <v>4287.1668177339498</v>
      </c>
      <c r="S12" s="49"/>
      <c r="T12" s="50">
        <f t="shared" si="4"/>
        <v>40.999999999999659</v>
      </c>
      <c r="U12" s="50"/>
    </row>
    <row r="13" spans="2:21" x14ac:dyDescent="0.2">
      <c r="B13" s="19">
        <v>5</v>
      </c>
      <c r="C13" s="65">
        <f t="shared" si="1"/>
        <v>101881.20819704419</v>
      </c>
      <c r="D13" s="65"/>
      <c r="E13" s="19">
        <v>2017</v>
      </c>
      <c r="F13" s="8">
        <v>43700</v>
      </c>
      <c r="G13" s="19" t="s">
        <v>4</v>
      </c>
      <c r="H13" s="66">
        <v>109.49</v>
      </c>
      <c r="I13" s="66"/>
      <c r="J13" s="19">
        <v>19</v>
      </c>
      <c r="K13" s="65">
        <f t="shared" si="0"/>
        <v>3056.4362459113258</v>
      </c>
      <c r="L13" s="65"/>
      <c r="M13" s="6">
        <f t="shared" si="2"/>
        <v>0.16086506557428029</v>
      </c>
      <c r="N13" s="19">
        <v>2017</v>
      </c>
      <c r="O13" s="8">
        <v>43700</v>
      </c>
      <c r="P13" s="66">
        <v>109.73</v>
      </c>
      <c r="Q13" s="66"/>
      <c r="R13" s="49">
        <f t="shared" si="3"/>
        <v>3860.7615737828733</v>
      </c>
      <c r="S13" s="49"/>
      <c r="T13" s="50">
        <f t="shared" si="4"/>
        <v>24.000000000000909</v>
      </c>
      <c r="U13" s="50"/>
    </row>
    <row r="14" spans="2:21" x14ac:dyDescent="0.2">
      <c r="B14" s="19">
        <v>6</v>
      </c>
      <c r="C14" s="65">
        <f t="shared" si="1"/>
        <v>105741.96977082707</v>
      </c>
      <c r="D14" s="65"/>
      <c r="E14" s="19">
        <v>2017</v>
      </c>
      <c r="F14" s="8">
        <v>43702</v>
      </c>
      <c r="G14" s="19" t="s">
        <v>4</v>
      </c>
      <c r="H14" s="66">
        <v>109.46</v>
      </c>
      <c r="I14" s="66"/>
      <c r="J14" s="19">
        <v>22</v>
      </c>
      <c r="K14" s="65">
        <f t="shared" si="0"/>
        <v>3172.2590931248119</v>
      </c>
      <c r="L14" s="65"/>
      <c r="M14" s="6">
        <f t="shared" si="2"/>
        <v>0.14419359514203692</v>
      </c>
      <c r="N14" s="19">
        <v>2017</v>
      </c>
      <c r="O14" s="8">
        <v>43702</v>
      </c>
      <c r="P14" s="66">
        <v>109.75</v>
      </c>
      <c r="Q14" s="66"/>
      <c r="R14" s="49">
        <f t="shared" si="3"/>
        <v>4181.614259119161</v>
      </c>
      <c r="S14" s="49"/>
      <c r="T14" s="50">
        <f t="shared" si="4"/>
        <v>29.000000000000625</v>
      </c>
      <c r="U14" s="50"/>
    </row>
    <row r="15" spans="2:21" x14ac:dyDescent="0.2">
      <c r="B15" s="19">
        <v>7</v>
      </c>
      <c r="C15" s="65">
        <f t="shared" si="1"/>
        <v>109923.58402994623</v>
      </c>
      <c r="D15" s="65"/>
      <c r="E15" s="19">
        <v>2017</v>
      </c>
      <c r="F15" s="8">
        <v>43707</v>
      </c>
      <c r="G15" s="19" t="s">
        <v>4</v>
      </c>
      <c r="H15" s="66">
        <v>110.1</v>
      </c>
      <c r="I15" s="66"/>
      <c r="J15" s="19">
        <v>28</v>
      </c>
      <c r="K15" s="65">
        <f t="shared" si="0"/>
        <v>3297.7075208983865</v>
      </c>
      <c r="L15" s="65"/>
      <c r="M15" s="6">
        <f t="shared" si="2"/>
        <v>0.11777526860351381</v>
      </c>
      <c r="N15" s="19">
        <v>2017</v>
      </c>
      <c r="O15" s="8">
        <v>43708</v>
      </c>
      <c r="P15" s="66">
        <v>110.51</v>
      </c>
      <c r="Q15" s="66"/>
      <c r="R15" s="49">
        <f t="shared" si="3"/>
        <v>4828.7860127441936</v>
      </c>
      <c r="S15" s="49"/>
      <c r="T15" s="50">
        <f t="shared" si="4"/>
        <v>41.00000000000108</v>
      </c>
      <c r="U15" s="50"/>
    </row>
    <row r="16" spans="2:21" x14ac:dyDescent="0.2">
      <c r="B16" s="19">
        <v>8</v>
      </c>
      <c r="C16" s="65">
        <f t="shared" si="1"/>
        <v>114752.37004269043</v>
      </c>
      <c r="D16" s="65"/>
      <c r="E16" s="19">
        <v>2017</v>
      </c>
      <c r="F16" s="8">
        <v>43713</v>
      </c>
      <c r="G16" s="19" t="s">
        <v>3</v>
      </c>
      <c r="H16" s="66">
        <v>109.11</v>
      </c>
      <c r="I16" s="66"/>
      <c r="J16" s="19">
        <v>33</v>
      </c>
      <c r="K16" s="65">
        <f t="shared" si="0"/>
        <v>3442.5711012807128</v>
      </c>
      <c r="L16" s="65"/>
      <c r="M16" s="6">
        <f t="shared" si="2"/>
        <v>0.10432033640244584</v>
      </c>
      <c r="N16" s="19">
        <v>2017</v>
      </c>
      <c r="O16" s="8">
        <v>43714</v>
      </c>
      <c r="P16" s="66">
        <v>108.66</v>
      </c>
      <c r="Q16" s="66"/>
      <c r="R16" s="49">
        <f t="shared" si="3"/>
        <v>4694.4151381100928</v>
      </c>
      <c r="S16" s="49"/>
      <c r="T16" s="50">
        <f t="shared" si="4"/>
        <v>45.000000000000284</v>
      </c>
      <c r="U16" s="50"/>
    </row>
    <row r="17" spans="2:21" x14ac:dyDescent="0.2">
      <c r="B17" s="19">
        <v>9</v>
      </c>
      <c r="C17" s="65">
        <f t="shared" si="1"/>
        <v>119446.78518080052</v>
      </c>
      <c r="D17" s="65"/>
      <c r="E17" s="19">
        <v>2017</v>
      </c>
      <c r="F17" s="8">
        <v>43716</v>
      </c>
      <c r="G17" s="19" t="s">
        <v>3</v>
      </c>
      <c r="H17" s="66">
        <v>108.43</v>
      </c>
      <c r="I17" s="66"/>
      <c r="J17" s="19">
        <v>28</v>
      </c>
      <c r="K17" s="65">
        <f t="shared" si="0"/>
        <v>3583.4035554240154</v>
      </c>
      <c r="L17" s="65"/>
      <c r="M17" s="6">
        <f t="shared" si="2"/>
        <v>0.12797869840800055</v>
      </c>
      <c r="N17" s="19">
        <v>2017</v>
      </c>
      <c r="O17" s="8">
        <v>43716</v>
      </c>
      <c r="P17" s="66">
        <v>108.04</v>
      </c>
      <c r="Q17" s="66"/>
      <c r="R17" s="49">
        <f t="shared" si="3"/>
        <v>4991.1692379120295</v>
      </c>
      <c r="S17" s="49"/>
      <c r="T17" s="50">
        <f t="shared" si="4"/>
        <v>39.000000000000057</v>
      </c>
      <c r="U17" s="50"/>
    </row>
    <row r="18" spans="2:21" x14ac:dyDescent="0.2">
      <c r="B18" s="19">
        <v>10</v>
      </c>
      <c r="C18" s="65">
        <f t="shared" si="1"/>
        <v>124437.95441871256</v>
      </c>
      <c r="D18" s="65"/>
      <c r="E18" s="19">
        <v>2017</v>
      </c>
      <c r="F18" s="8">
        <v>43716</v>
      </c>
      <c r="G18" s="19" t="s">
        <v>3</v>
      </c>
      <c r="H18" s="66">
        <v>108.04</v>
      </c>
      <c r="I18" s="66"/>
      <c r="J18" s="19">
        <v>46</v>
      </c>
      <c r="K18" s="65">
        <f t="shared" si="0"/>
        <v>3733.1386325613767</v>
      </c>
      <c r="L18" s="65"/>
      <c r="M18" s="6">
        <f t="shared" si="2"/>
        <v>8.1155187664377751E-2</v>
      </c>
      <c r="N18" s="19">
        <v>2017</v>
      </c>
      <c r="O18" s="8">
        <v>43716</v>
      </c>
      <c r="P18" s="66">
        <v>107.45</v>
      </c>
      <c r="Q18" s="66"/>
      <c r="R18" s="49">
        <f t="shared" si="3"/>
        <v>4788.1560721983151</v>
      </c>
      <c r="S18" s="49"/>
      <c r="T18" s="50">
        <f t="shared" si="4"/>
        <v>59.000000000000341</v>
      </c>
      <c r="U18" s="50"/>
    </row>
    <row r="19" spans="2:21" x14ac:dyDescent="0.2">
      <c r="B19" s="19">
        <v>11</v>
      </c>
      <c r="C19" s="65">
        <f t="shared" si="1"/>
        <v>129226.11049091087</v>
      </c>
      <c r="D19" s="65"/>
      <c r="E19" s="19">
        <v>2017</v>
      </c>
      <c r="F19" s="8">
        <v>43719</v>
      </c>
      <c r="G19" s="19" t="s">
        <v>4</v>
      </c>
      <c r="H19" s="66">
        <v>108.62</v>
      </c>
      <c r="I19" s="66"/>
      <c r="J19" s="19">
        <v>31</v>
      </c>
      <c r="K19" s="65">
        <f t="shared" si="0"/>
        <v>3876.7833147273259</v>
      </c>
      <c r="L19" s="65"/>
      <c r="M19" s="6">
        <f t="shared" si="2"/>
        <v>0.12505752628152664</v>
      </c>
      <c r="N19" s="19">
        <v>2017</v>
      </c>
      <c r="O19" s="8">
        <v>43720</v>
      </c>
      <c r="P19" s="66">
        <v>109.05</v>
      </c>
      <c r="Q19" s="66"/>
      <c r="R19" s="49">
        <f t="shared" si="3"/>
        <v>5377.4736301055527</v>
      </c>
      <c r="S19" s="49"/>
      <c r="T19" s="50">
        <f t="shared" si="4"/>
        <v>42.999999999999261</v>
      </c>
      <c r="U19" s="50"/>
    </row>
    <row r="20" spans="2:21" x14ac:dyDescent="0.2">
      <c r="B20" s="19">
        <v>12</v>
      </c>
      <c r="C20" s="65">
        <f t="shared" si="1"/>
        <v>134603.58412101644</v>
      </c>
      <c r="D20" s="65"/>
      <c r="E20" s="19">
        <v>2017</v>
      </c>
      <c r="F20" s="8">
        <v>43724</v>
      </c>
      <c r="G20" s="19" t="s">
        <v>4</v>
      </c>
      <c r="H20" s="66">
        <v>111.07</v>
      </c>
      <c r="I20" s="66"/>
      <c r="J20" s="19">
        <v>46</v>
      </c>
      <c r="K20" s="65">
        <f t="shared" si="0"/>
        <v>4038.1075236304928</v>
      </c>
      <c r="L20" s="65"/>
      <c r="M20" s="6">
        <f t="shared" si="2"/>
        <v>8.778494616588027E-2</v>
      </c>
      <c r="N20" s="19">
        <v>2017</v>
      </c>
      <c r="O20" s="8">
        <v>43727</v>
      </c>
      <c r="P20" s="66">
        <v>111.75</v>
      </c>
      <c r="Q20" s="66"/>
      <c r="R20" s="49">
        <f t="shared" si="3"/>
        <v>5969.3763392799183</v>
      </c>
      <c r="S20" s="49"/>
      <c r="T20" s="50">
        <f t="shared" si="4"/>
        <v>68.000000000000682</v>
      </c>
      <c r="U20" s="50"/>
    </row>
    <row r="21" spans="2:21" x14ac:dyDescent="0.2">
      <c r="B21" s="19">
        <v>13</v>
      </c>
      <c r="C21" s="65">
        <f t="shared" si="1"/>
        <v>140572.96046029637</v>
      </c>
      <c r="D21" s="65"/>
      <c r="E21" s="19">
        <v>2017</v>
      </c>
      <c r="F21" s="8">
        <v>43726</v>
      </c>
      <c r="G21" s="19" t="s">
        <v>4</v>
      </c>
      <c r="H21" s="66">
        <v>111.39</v>
      </c>
      <c r="I21" s="66"/>
      <c r="J21" s="19">
        <v>23</v>
      </c>
      <c r="K21" s="65">
        <f t="shared" si="0"/>
        <v>4217.1888138088907</v>
      </c>
      <c r="L21" s="65"/>
      <c r="M21" s="6">
        <f t="shared" si="2"/>
        <v>0.18335603538299525</v>
      </c>
      <c r="N21" s="19">
        <v>2017</v>
      </c>
      <c r="O21" s="8">
        <v>43727</v>
      </c>
      <c r="P21" s="66">
        <v>111.69</v>
      </c>
      <c r="Q21" s="66"/>
      <c r="R21" s="49">
        <f t="shared" si="3"/>
        <v>5500.681061489805</v>
      </c>
      <c r="S21" s="49"/>
      <c r="T21" s="50">
        <f t="shared" si="4"/>
        <v>29.999999999999716</v>
      </c>
      <c r="U21" s="50"/>
    </row>
    <row r="22" spans="2:21" x14ac:dyDescent="0.2">
      <c r="B22" s="19">
        <v>14</v>
      </c>
      <c r="C22" s="65">
        <f t="shared" si="1"/>
        <v>146073.64152178616</v>
      </c>
      <c r="D22" s="65"/>
      <c r="E22" s="19">
        <v>2017</v>
      </c>
      <c r="F22" s="8">
        <v>43743</v>
      </c>
      <c r="G22" s="19" t="s">
        <v>4</v>
      </c>
      <c r="H22" s="66">
        <v>112.85</v>
      </c>
      <c r="I22" s="66"/>
      <c r="J22" s="19">
        <v>13</v>
      </c>
      <c r="K22" s="65">
        <f t="shared" si="0"/>
        <v>4382.2092456535847</v>
      </c>
      <c r="L22" s="65"/>
      <c r="M22" s="6">
        <f t="shared" si="2"/>
        <v>0.33709301889642962</v>
      </c>
      <c r="N22" s="19">
        <v>2017</v>
      </c>
      <c r="O22" s="8">
        <v>43743</v>
      </c>
      <c r="P22" s="66">
        <v>112.72</v>
      </c>
      <c r="Q22" s="66"/>
      <c r="R22" s="49">
        <f t="shared" si="3"/>
        <v>-4382.2092456534319</v>
      </c>
      <c r="S22" s="49"/>
      <c r="T22" s="50">
        <f t="shared" si="4"/>
        <v>-13</v>
      </c>
      <c r="U22" s="50"/>
    </row>
    <row r="23" spans="2:21" x14ac:dyDescent="0.2">
      <c r="B23" s="19">
        <v>15</v>
      </c>
      <c r="C23" s="65">
        <f t="shared" si="1"/>
        <v>141691.43227613272</v>
      </c>
      <c r="D23" s="65"/>
      <c r="E23" s="19">
        <v>2017</v>
      </c>
      <c r="F23" s="8">
        <v>43744</v>
      </c>
      <c r="G23" s="19" t="s">
        <v>4</v>
      </c>
      <c r="H23" s="66">
        <v>112.89</v>
      </c>
      <c r="I23" s="66"/>
      <c r="J23" s="19">
        <v>14</v>
      </c>
      <c r="K23" s="65">
        <f t="shared" si="0"/>
        <v>4250.7429682839811</v>
      </c>
      <c r="L23" s="65"/>
      <c r="M23" s="6">
        <f t="shared" si="2"/>
        <v>0.30362449773457006</v>
      </c>
      <c r="N23" s="19">
        <v>2017</v>
      </c>
      <c r="O23" s="8">
        <v>43744</v>
      </c>
      <c r="P23" s="66">
        <v>113.07</v>
      </c>
      <c r="Q23" s="66"/>
      <c r="R23" s="49">
        <f t="shared" si="3"/>
        <v>5465.2409592220365</v>
      </c>
      <c r="S23" s="49"/>
      <c r="T23" s="50">
        <f t="shared" si="4"/>
        <v>17.999999999999261</v>
      </c>
      <c r="U23" s="50"/>
    </row>
    <row r="24" spans="2:21" x14ac:dyDescent="0.2">
      <c r="B24" s="19">
        <v>16</v>
      </c>
      <c r="C24" s="65">
        <f t="shared" si="1"/>
        <v>147156.67323535477</v>
      </c>
      <c r="D24" s="65"/>
      <c r="E24" s="19">
        <v>2017</v>
      </c>
      <c r="F24" s="8">
        <v>43751</v>
      </c>
      <c r="G24" s="19" t="s">
        <v>3</v>
      </c>
      <c r="H24" s="66">
        <v>112.01</v>
      </c>
      <c r="I24" s="66"/>
      <c r="J24" s="19">
        <v>24</v>
      </c>
      <c r="K24" s="65">
        <f t="shared" si="0"/>
        <v>4414.7001970606434</v>
      </c>
      <c r="L24" s="65"/>
      <c r="M24" s="6">
        <f t="shared" si="2"/>
        <v>0.18394584154419349</v>
      </c>
      <c r="N24" s="19">
        <v>2017</v>
      </c>
      <c r="O24" s="8">
        <v>43751</v>
      </c>
      <c r="P24" s="66">
        <v>111.67</v>
      </c>
      <c r="Q24" s="66"/>
      <c r="R24" s="49">
        <f t="shared" si="3"/>
        <v>6254.1586125026415</v>
      </c>
      <c r="S24" s="49"/>
      <c r="T24" s="50">
        <f t="shared" si="4"/>
        <v>34.000000000000341</v>
      </c>
      <c r="U24" s="50"/>
    </row>
    <row r="25" spans="2:21" x14ac:dyDescent="0.2">
      <c r="B25" s="19">
        <v>17</v>
      </c>
      <c r="C25" s="65">
        <f t="shared" si="1"/>
        <v>153410.83184785742</v>
      </c>
      <c r="D25" s="65"/>
      <c r="E25" s="19">
        <v>2017</v>
      </c>
      <c r="F25" s="8">
        <v>43754</v>
      </c>
      <c r="G25" s="19" t="s">
        <v>3</v>
      </c>
      <c r="H25" s="66">
        <v>111.88</v>
      </c>
      <c r="I25" s="66"/>
      <c r="J25" s="19">
        <v>8</v>
      </c>
      <c r="K25" s="65">
        <f t="shared" si="0"/>
        <v>4602.3249554357226</v>
      </c>
      <c r="L25" s="65"/>
      <c r="M25" s="6">
        <f t="shared" si="2"/>
        <v>0.57529061942946536</v>
      </c>
      <c r="N25" s="19">
        <v>2017</v>
      </c>
      <c r="O25" s="8">
        <v>43754</v>
      </c>
      <c r="P25" s="66">
        <v>111.79</v>
      </c>
      <c r="Q25" s="66"/>
      <c r="R25" s="49">
        <f t="shared" si="3"/>
        <v>5177.615574864567</v>
      </c>
      <c r="S25" s="49"/>
      <c r="T25" s="50">
        <f t="shared" si="4"/>
        <v>8.99999999999892</v>
      </c>
      <c r="U25" s="50"/>
    </row>
    <row r="26" spans="2:21" x14ac:dyDescent="0.2">
      <c r="B26" s="19">
        <v>18</v>
      </c>
      <c r="C26" s="65">
        <f t="shared" si="1"/>
        <v>158588.44742272198</v>
      </c>
      <c r="D26" s="65"/>
      <c r="E26" s="19">
        <v>2017</v>
      </c>
      <c r="F26" s="8">
        <v>43758</v>
      </c>
      <c r="G26" s="19" t="s">
        <v>4</v>
      </c>
      <c r="H26" s="66">
        <v>113.31</v>
      </c>
      <c r="I26" s="66"/>
      <c r="J26" s="19">
        <v>25</v>
      </c>
      <c r="K26" s="65">
        <f t="shared" si="0"/>
        <v>4757.6534226816593</v>
      </c>
      <c r="L26" s="65"/>
      <c r="M26" s="6">
        <f t="shared" si="2"/>
        <v>0.19030613690726636</v>
      </c>
      <c r="N26" s="19">
        <v>2017</v>
      </c>
      <c r="O26" s="8">
        <v>43761</v>
      </c>
      <c r="P26" s="66">
        <v>113.61</v>
      </c>
      <c r="Q26" s="66"/>
      <c r="R26" s="49">
        <f t="shared" si="3"/>
        <v>5709.1841072179368</v>
      </c>
      <c r="S26" s="49"/>
      <c r="T26" s="50">
        <f t="shared" si="4"/>
        <v>29.999999999999716</v>
      </c>
      <c r="U26" s="50"/>
    </row>
    <row r="27" spans="2:21" x14ac:dyDescent="0.2">
      <c r="B27" s="19">
        <v>19</v>
      </c>
      <c r="C27" s="65">
        <f t="shared" si="1"/>
        <v>164297.63152993991</v>
      </c>
      <c r="D27" s="65"/>
      <c r="E27" s="19">
        <v>2017</v>
      </c>
      <c r="F27" s="8">
        <v>43764</v>
      </c>
      <c r="G27" s="19" t="s">
        <v>4</v>
      </c>
      <c r="H27" s="66">
        <v>113.88</v>
      </c>
      <c r="I27" s="66"/>
      <c r="J27" s="19">
        <v>27</v>
      </c>
      <c r="K27" s="65">
        <f t="shared" si="0"/>
        <v>4928.9289458981975</v>
      </c>
      <c r="L27" s="65"/>
      <c r="M27" s="6">
        <f t="shared" si="2"/>
        <v>0.18255292392215547</v>
      </c>
      <c r="N27" s="19">
        <v>2017</v>
      </c>
      <c r="O27" s="8">
        <v>43765</v>
      </c>
      <c r="P27" s="66">
        <v>114.24</v>
      </c>
      <c r="Q27" s="66"/>
      <c r="R27" s="49">
        <f t="shared" si="3"/>
        <v>6571.9052611975858</v>
      </c>
      <c r="S27" s="49"/>
      <c r="T27" s="50">
        <f t="shared" si="4"/>
        <v>35.999999999999943</v>
      </c>
      <c r="U27" s="50"/>
    </row>
    <row r="28" spans="2:21" x14ac:dyDescent="0.2">
      <c r="B28" s="19">
        <v>20</v>
      </c>
      <c r="C28" s="65">
        <f t="shared" si="1"/>
        <v>170869.53679113751</v>
      </c>
      <c r="D28" s="65"/>
      <c r="E28" s="19">
        <v>2017</v>
      </c>
      <c r="F28" s="8">
        <v>43768</v>
      </c>
      <c r="G28" s="19" t="s">
        <v>3</v>
      </c>
      <c r="H28" s="66">
        <v>113.58</v>
      </c>
      <c r="I28" s="66"/>
      <c r="J28" s="19">
        <v>19</v>
      </c>
      <c r="K28" s="65">
        <f t="shared" si="0"/>
        <v>5126.0861037341247</v>
      </c>
      <c r="L28" s="65"/>
      <c r="M28" s="6">
        <f t="shared" si="2"/>
        <v>0.26979400545969079</v>
      </c>
      <c r="N28" s="19">
        <v>2017</v>
      </c>
      <c r="O28" s="8">
        <v>43769</v>
      </c>
      <c r="P28" s="66">
        <v>113.31</v>
      </c>
      <c r="Q28" s="66"/>
      <c r="R28" s="49">
        <f t="shared" si="3"/>
        <v>7284.4381474115444</v>
      </c>
      <c r="S28" s="49"/>
      <c r="T28" s="50">
        <f t="shared" si="4"/>
        <v>26.999999999999602</v>
      </c>
      <c r="U28" s="50"/>
    </row>
    <row r="29" spans="2:21" x14ac:dyDescent="0.2">
      <c r="B29" s="19">
        <v>21</v>
      </c>
      <c r="C29" s="65">
        <f t="shared" si="1"/>
        <v>178153.97493854904</v>
      </c>
      <c r="D29" s="65"/>
      <c r="E29" s="19">
        <v>2017</v>
      </c>
      <c r="F29" s="8">
        <v>43783</v>
      </c>
      <c r="G29" s="19" t="s">
        <v>4</v>
      </c>
      <c r="H29" s="66">
        <v>113.71</v>
      </c>
      <c r="I29" s="66"/>
      <c r="J29" s="19">
        <v>13</v>
      </c>
      <c r="K29" s="65">
        <f t="shared" si="0"/>
        <v>5344.6192481564713</v>
      </c>
      <c r="L29" s="65"/>
      <c r="M29" s="6">
        <f t="shared" si="2"/>
        <v>0.41112455755049782</v>
      </c>
      <c r="N29" s="19">
        <v>2017</v>
      </c>
      <c r="O29" s="8">
        <v>43783</v>
      </c>
      <c r="P29" s="66">
        <v>113.87</v>
      </c>
      <c r="Q29" s="66"/>
      <c r="R29" s="49">
        <f t="shared" si="3"/>
        <v>6577.9929208084095</v>
      </c>
      <c r="S29" s="49"/>
      <c r="T29" s="50">
        <f t="shared" si="4"/>
        <v>16.00000000000108</v>
      </c>
      <c r="U29" s="50"/>
    </row>
    <row r="30" spans="2:21" x14ac:dyDescent="0.2">
      <c r="B30" s="19">
        <v>22</v>
      </c>
      <c r="C30" s="65">
        <f t="shared" si="1"/>
        <v>184731.96785935745</v>
      </c>
      <c r="D30" s="65"/>
      <c r="E30" s="19">
        <v>2017</v>
      </c>
      <c r="F30" s="8">
        <v>43784</v>
      </c>
      <c r="G30" s="19" t="s">
        <v>3</v>
      </c>
      <c r="H30" s="66">
        <v>113.16</v>
      </c>
      <c r="I30" s="66"/>
      <c r="J30" s="19">
        <v>34</v>
      </c>
      <c r="K30" s="65">
        <f t="shared" si="0"/>
        <v>5541.9590357807228</v>
      </c>
      <c r="L30" s="65"/>
      <c r="M30" s="6">
        <f t="shared" si="2"/>
        <v>0.16299879517002125</v>
      </c>
      <c r="N30" s="19">
        <v>2017</v>
      </c>
      <c r="O30" s="8">
        <v>43784</v>
      </c>
      <c r="P30" s="66">
        <v>112.68</v>
      </c>
      <c r="Q30" s="66"/>
      <c r="R30" s="49">
        <f t="shared" si="3"/>
        <v>7823.9421681608537</v>
      </c>
      <c r="S30" s="49"/>
      <c r="T30" s="50">
        <f t="shared" si="4"/>
        <v>47.999999999998977</v>
      </c>
      <c r="U30" s="50"/>
    </row>
    <row r="31" spans="2:21" x14ac:dyDescent="0.2">
      <c r="B31" s="19">
        <v>23</v>
      </c>
      <c r="C31" s="65">
        <f t="shared" si="1"/>
        <v>192555.91002751832</v>
      </c>
      <c r="D31" s="65"/>
      <c r="E31" s="19">
        <v>2017</v>
      </c>
      <c r="F31" s="8">
        <v>43791</v>
      </c>
      <c r="G31" s="19" t="s">
        <v>3</v>
      </c>
      <c r="H31" s="66">
        <v>111.87</v>
      </c>
      <c r="I31" s="66"/>
      <c r="J31" s="19">
        <v>31</v>
      </c>
      <c r="K31" s="65">
        <f t="shared" si="0"/>
        <v>5776.6773008255495</v>
      </c>
      <c r="L31" s="65"/>
      <c r="M31" s="6">
        <f t="shared" si="2"/>
        <v>0.18634442905888871</v>
      </c>
      <c r="N31" s="19">
        <v>2017</v>
      </c>
      <c r="O31" s="8">
        <v>43792</v>
      </c>
      <c r="P31" s="66">
        <v>111.44</v>
      </c>
      <c r="Q31" s="66"/>
      <c r="R31" s="49">
        <f t="shared" si="3"/>
        <v>8012.8104495323414</v>
      </c>
      <c r="S31" s="49"/>
      <c r="T31" s="50">
        <f t="shared" si="4"/>
        <v>43.000000000000682</v>
      </c>
      <c r="U31" s="50"/>
    </row>
    <row r="32" spans="2:21" x14ac:dyDescent="0.2">
      <c r="B32" s="19">
        <v>24</v>
      </c>
      <c r="C32" s="65">
        <f t="shared" si="1"/>
        <v>200568.72047705067</v>
      </c>
      <c r="D32" s="65"/>
      <c r="E32" s="19">
        <v>2017</v>
      </c>
      <c r="F32" s="8">
        <v>43793</v>
      </c>
      <c r="G32" s="19" t="s">
        <v>4</v>
      </c>
      <c r="H32" s="66">
        <v>111.48</v>
      </c>
      <c r="I32" s="66"/>
      <c r="J32" s="19">
        <v>15</v>
      </c>
      <c r="K32" s="65">
        <f t="shared" si="0"/>
        <v>6017.0616143115194</v>
      </c>
      <c r="L32" s="65"/>
      <c r="M32" s="6">
        <f t="shared" si="2"/>
        <v>0.40113744095410131</v>
      </c>
      <c r="N32" s="19">
        <v>2017</v>
      </c>
      <c r="O32" s="8">
        <v>43793</v>
      </c>
      <c r="P32" s="66">
        <v>111.33</v>
      </c>
      <c r="Q32" s="66"/>
      <c r="R32" s="49">
        <f t="shared" si="3"/>
        <v>-6017.0616143117477</v>
      </c>
      <c r="S32" s="49"/>
      <c r="T32" s="50">
        <f t="shared" si="4"/>
        <v>-15</v>
      </c>
      <c r="U32" s="50"/>
    </row>
    <row r="33" spans="2:21" x14ac:dyDescent="0.2">
      <c r="B33" s="19">
        <v>25</v>
      </c>
      <c r="C33" s="65">
        <f t="shared" si="1"/>
        <v>194551.65886273893</v>
      </c>
      <c r="D33" s="65"/>
      <c r="E33" s="19">
        <v>2017</v>
      </c>
      <c r="F33" s="8">
        <v>43796</v>
      </c>
      <c r="G33" s="19" t="s">
        <v>4</v>
      </c>
      <c r="H33" s="66">
        <v>111.65</v>
      </c>
      <c r="I33" s="66"/>
      <c r="J33" s="19">
        <v>17</v>
      </c>
      <c r="K33" s="65">
        <f t="shared" si="0"/>
        <v>5836.5497658821678</v>
      </c>
      <c r="L33" s="65"/>
      <c r="M33" s="6">
        <f t="shared" si="2"/>
        <v>0.34332645681659812</v>
      </c>
      <c r="N33" s="19">
        <v>2017</v>
      </c>
      <c r="O33" s="8">
        <v>43796</v>
      </c>
      <c r="P33" s="66">
        <v>111.48</v>
      </c>
      <c r="Q33" s="66"/>
      <c r="R33" s="49">
        <f t="shared" si="3"/>
        <v>-5836.5497658822269</v>
      </c>
      <c r="S33" s="49"/>
      <c r="T33" s="50">
        <f t="shared" si="4"/>
        <v>-17</v>
      </c>
      <c r="U33" s="50"/>
    </row>
    <row r="34" spans="2:21" x14ac:dyDescent="0.2">
      <c r="B34" s="19">
        <v>26</v>
      </c>
      <c r="C34" s="65">
        <f t="shared" si="1"/>
        <v>188715.1090968567</v>
      </c>
      <c r="D34" s="65"/>
      <c r="E34" s="19">
        <v>2017</v>
      </c>
      <c r="F34" s="8">
        <v>43806</v>
      </c>
      <c r="G34" s="19" t="s">
        <v>4</v>
      </c>
      <c r="H34" s="66">
        <v>112.33</v>
      </c>
      <c r="I34" s="66"/>
      <c r="J34" s="19">
        <v>12</v>
      </c>
      <c r="K34" s="65">
        <f t="shared" si="0"/>
        <v>5661.4532729057009</v>
      </c>
      <c r="L34" s="65"/>
      <c r="M34" s="6">
        <f t="shared" si="2"/>
        <v>0.47178777274214173</v>
      </c>
      <c r="N34" s="19">
        <v>2017</v>
      </c>
      <c r="O34" s="8">
        <v>43806</v>
      </c>
      <c r="P34" s="66">
        <v>112.44</v>
      </c>
      <c r="Q34" s="66"/>
      <c r="R34" s="49">
        <f t="shared" si="3"/>
        <v>5189.6655001635327</v>
      </c>
      <c r="S34" s="49"/>
      <c r="T34" s="50">
        <f t="shared" si="4"/>
        <v>10.999999999999943</v>
      </c>
      <c r="U34" s="50"/>
    </row>
    <row r="35" spans="2:21" x14ac:dyDescent="0.2">
      <c r="B35" s="19">
        <v>27</v>
      </c>
      <c r="C35" s="65">
        <f t="shared" si="1"/>
        <v>193904.77459702024</v>
      </c>
      <c r="D35" s="65"/>
      <c r="E35" s="19">
        <v>2018</v>
      </c>
      <c r="F35" s="8">
        <v>43497</v>
      </c>
      <c r="G35" s="19" t="s">
        <v>4</v>
      </c>
      <c r="H35" s="66">
        <v>109.38</v>
      </c>
      <c r="I35" s="66"/>
      <c r="J35" s="19">
        <v>17</v>
      </c>
      <c r="K35" s="65">
        <f t="shared" si="0"/>
        <v>5817.1432379106072</v>
      </c>
      <c r="L35" s="65"/>
      <c r="M35" s="6">
        <f t="shared" si="2"/>
        <v>0.34218489634768273</v>
      </c>
      <c r="N35" s="19">
        <v>2018</v>
      </c>
      <c r="O35" s="8">
        <v>43497</v>
      </c>
      <c r="P35" s="66">
        <v>109.59</v>
      </c>
      <c r="Q35" s="66"/>
      <c r="R35" s="49">
        <f t="shared" si="3"/>
        <v>7185.8828233016093</v>
      </c>
      <c r="S35" s="49"/>
      <c r="T35" s="50">
        <f t="shared" si="4"/>
        <v>21.000000000000796</v>
      </c>
      <c r="U35" s="50"/>
    </row>
    <row r="36" spans="2:21" x14ac:dyDescent="0.2">
      <c r="B36" s="19">
        <v>28</v>
      </c>
      <c r="C36" s="65">
        <f t="shared" si="1"/>
        <v>201090.65742032183</v>
      </c>
      <c r="D36" s="65"/>
      <c r="E36" s="19">
        <v>2018</v>
      </c>
      <c r="F36" s="8">
        <v>43511</v>
      </c>
      <c r="G36" s="19" t="s">
        <v>3</v>
      </c>
      <c r="H36" s="66">
        <v>106.91</v>
      </c>
      <c r="I36" s="66"/>
      <c r="J36" s="19">
        <v>27</v>
      </c>
      <c r="K36" s="65">
        <f t="shared" si="0"/>
        <v>6032.719722609655</v>
      </c>
      <c r="L36" s="65"/>
      <c r="M36" s="6">
        <f t="shared" si="2"/>
        <v>0.2234340638003576</v>
      </c>
      <c r="N36" s="19">
        <v>2018</v>
      </c>
      <c r="O36" s="8">
        <v>43511</v>
      </c>
      <c r="P36" s="66">
        <v>106.51</v>
      </c>
      <c r="Q36" s="66"/>
      <c r="R36" s="49">
        <f t="shared" si="3"/>
        <v>8937.362552014114</v>
      </c>
      <c r="S36" s="49"/>
      <c r="T36" s="50">
        <f t="shared" si="4"/>
        <v>39.999999999999147</v>
      </c>
      <c r="U36" s="50"/>
    </row>
    <row r="37" spans="2:21" x14ac:dyDescent="0.2">
      <c r="B37" s="19">
        <v>29</v>
      </c>
      <c r="C37" s="65">
        <f t="shared" si="1"/>
        <v>210028.01997233595</v>
      </c>
      <c r="D37" s="65"/>
      <c r="E37" s="19">
        <v>2018</v>
      </c>
      <c r="F37" s="8">
        <v>43515</v>
      </c>
      <c r="G37" s="19" t="s">
        <v>4</v>
      </c>
      <c r="H37" s="66">
        <v>106.57</v>
      </c>
      <c r="I37" s="66"/>
      <c r="J37" s="19">
        <v>13</v>
      </c>
      <c r="K37" s="65">
        <f t="shared" si="0"/>
        <v>6300.8405991700783</v>
      </c>
      <c r="L37" s="65"/>
      <c r="M37" s="6">
        <f t="shared" si="2"/>
        <v>0.48468004609000603</v>
      </c>
      <c r="N37" s="19">
        <v>2018</v>
      </c>
      <c r="O37" s="8">
        <v>43516</v>
      </c>
      <c r="P37" s="66">
        <v>106.71</v>
      </c>
      <c r="Q37" s="66"/>
      <c r="R37" s="49">
        <f t="shared" si="3"/>
        <v>6785.5206452601124</v>
      </c>
      <c r="S37" s="49"/>
      <c r="T37" s="50">
        <f t="shared" si="4"/>
        <v>14.000000000000057</v>
      </c>
      <c r="U37" s="50"/>
    </row>
    <row r="38" spans="2:21" x14ac:dyDescent="0.2">
      <c r="B38" s="19">
        <v>30</v>
      </c>
      <c r="C38" s="65">
        <f t="shared" si="1"/>
        <v>216813.54061759607</v>
      </c>
      <c r="D38" s="65"/>
      <c r="E38" s="19">
        <v>2018</v>
      </c>
      <c r="F38" s="8">
        <v>43517</v>
      </c>
      <c r="G38" s="19" t="s">
        <v>4</v>
      </c>
      <c r="H38" s="66">
        <v>107.07</v>
      </c>
      <c r="I38" s="66"/>
      <c r="J38" s="19">
        <v>25</v>
      </c>
      <c r="K38" s="65">
        <f t="shared" si="0"/>
        <v>6504.4062185278817</v>
      </c>
      <c r="L38" s="65"/>
      <c r="M38" s="6">
        <f t="shared" si="2"/>
        <v>0.26017624874111528</v>
      </c>
      <c r="N38" s="19">
        <v>2018</v>
      </c>
      <c r="O38" s="8">
        <v>43517</v>
      </c>
      <c r="P38" s="66">
        <v>107.65</v>
      </c>
      <c r="Q38" s="66"/>
      <c r="R38" s="49">
        <f t="shared" si="3"/>
        <v>15090.222426985012</v>
      </c>
      <c r="S38" s="49"/>
      <c r="T38" s="50">
        <f t="shared" si="4"/>
        <v>58.000000000001251</v>
      </c>
      <c r="U38" s="50"/>
    </row>
    <row r="39" spans="2:21" x14ac:dyDescent="0.2">
      <c r="B39" s="19">
        <v>31</v>
      </c>
      <c r="C39" s="65">
        <f t="shared" si="1"/>
        <v>231903.76304458108</v>
      </c>
      <c r="D39" s="65"/>
      <c r="E39" s="19">
        <v>2018</v>
      </c>
      <c r="F39" s="8">
        <v>43517</v>
      </c>
      <c r="G39" s="19" t="s">
        <v>4</v>
      </c>
      <c r="H39" s="66">
        <v>107.34</v>
      </c>
      <c r="I39" s="66"/>
      <c r="J39" s="19">
        <v>14</v>
      </c>
      <c r="K39" s="65">
        <f t="shared" si="0"/>
        <v>6957.1128913374323</v>
      </c>
      <c r="L39" s="65"/>
      <c r="M39" s="6">
        <f t="shared" si="2"/>
        <v>0.49693663509553088</v>
      </c>
      <c r="N39" s="19">
        <v>2018</v>
      </c>
      <c r="O39" s="8">
        <v>43517</v>
      </c>
      <c r="P39" s="66">
        <v>107.51</v>
      </c>
      <c r="Q39" s="66"/>
      <c r="R39" s="49">
        <f t="shared" si="3"/>
        <v>8447.9227966241087</v>
      </c>
      <c r="S39" s="49"/>
      <c r="T39" s="50">
        <f t="shared" si="4"/>
        <v>17.000000000000171</v>
      </c>
      <c r="U39" s="50"/>
    </row>
    <row r="40" spans="2:21" x14ac:dyDescent="0.2">
      <c r="B40" s="19">
        <v>32</v>
      </c>
      <c r="C40" s="65">
        <f t="shared" si="1"/>
        <v>240351.68584120518</v>
      </c>
      <c r="D40" s="65"/>
      <c r="E40" s="19">
        <v>2018</v>
      </c>
      <c r="F40" s="8">
        <v>43526</v>
      </c>
      <c r="G40" s="19" t="s">
        <v>3</v>
      </c>
      <c r="H40" s="66">
        <v>105.73</v>
      </c>
      <c r="I40" s="66"/>
      <c r="J40" s="19">
        <v>41</v>
      </c>
      <c r="K40" s="65">
        <f t="shared" si="0"/>
        <v>7210.5505752361551</v>
      </c>
      <c r="L40" s="65"/>
      <c r="M40" s="6">
        <f t="shared" si="2"/>
        <v>0.17586708720088182</v>
      </c>
      <c r="N40" s="19">
        <v>2018</v>
      </c>
      <c r="O40" s="8">
        <v>43527</v>
      </c>
      <c r="P40" s="66">
        <v>106.14</v>
      </c>
      <c r="Q40" s="66"/>
      <c r="R40" s="49">
        <f t="shared" si="3"/>
        <v>-7210.550575236095</v>
      </c>
      <c r="S40" s="49"/>
      <c r="T40" s="50">
        <f t="shared" si="4"/>
        <v>-41</v>
      </c>
      <c r="U40" s="50"/>
    </row>
    <row r="41" spans="2:21" x14ac:dyDescent="0.2">
      <c r="B41" s="19">
        <v>33</v>
      </c>
      <c r="C41" s="65">
        <f t="shared" si="1"/>
        <v>233141.13526596909</v>
      </c>
      <c r="D41" s="65"/>
      <c r="E41" s="19">
        <v>2018</v>
      </c>
      <c r="F41" s="8">
        <v>43533</v>
      </c>
      <c r="G41" s="19" t="s">
        <v>4</v>
      </c>
      <c r="H41" s="66">
        <v>106.34</v>
      </c>
      <c r="I41" s="66"/>
      <c r="J41" s="19">
        <v>20</v>
      </c>
      <c r="K41" s="65">
        <f t="shared" si="0"/>
        <v>6994.2340579790725</v>
      </c>
      <c r="L41" s="65"/>
      <c r="M41" s="6">
        <f t="shared" si="2"/>
        <v>0.34971170289895359</v>
      </c>
      <c r="N41" s="19">
        <v>2018</v>
      </c>
      <c r="O41" s="8">
        <v>43533</v>
      </c>
      <c r="P41" s="66">
        <v>106.58</v>
      </c>
      <c r="Q41" s="66"/>
      <c r="R41" s="49">
        <f t="shared" si="3"/>
        <v>8393.0808695747073</v>
      </c>
      <c r="S41" s="49"/>
      <c r="T41" s="50">
        <f t="shared" si="4"/>
        <v>23.999999999999488</v>
      </c>
      <c r="U41" s="50"/>
    </row>
    <row r="42" spans="2:21" x14ac:dyDescent="0.2">
      <c r="B42" s="19">
        <v>34</v>
      </c>
      <c r="C42" s="65">
        <f t="shared" si="1"/>
        <v>241534.2161355438</v>
      </c>
      <c r="D42" s="65"/>
      <c r="E42" s="19">
        <v>2018</v>
      </c>
      <c r="F42" s="8">
        <v>43533</v>
      </c>
      <c r="G42" s="19" t="s">
        <v>4</v>
      </c>
      <c r="H42" s="66">
        <v>106.78</v>
      </c>
      <c r="I42" s="66"/>
      <c r="J42" s="19">
        <v>15</v>
      </c>
      <c r="K42" s="65">
        <f t="shared" si="0"/>
        <v>7246.026484066314</v>
      </c>
      <c r="L42" s="65"/>
      <c r="M42" s="6">
        <f t="shared" si="2"/>
        <v>0.48306843227108759</v>
      </c>
      <c r="N42" s="19">
        <v>2018</v>
      </c>
      <c r="O42" s="8">
        <v>43533</v>
      </c>
      <c r="P42" s="66">
        <v>106.97</v>
      </c>
      <c r="Q42" s="66"/>
      <c r="R42" s="49">
        <f t="shared" si="3"/>
        <v>9178.3002131505546</v>
      </c>
      <c r="S42" s="49"/>
      <c r="T42" s="50">
        <f t="shared" si="4"/>
        <v>18.999999999999773</v>
      </c>
      <c r="U42" s="50"/>
    </row>
    <row r="43" spans="2:21" x14ac:dyDescent="0.2">
      <c r="B43" s="19">
        <v>35</v>
      </c>
      <c r="C43" s="65">
        <f t="shared" si="1"/>
        <v>250712.51634869436</v>
      </c>
      <c r="D43" s="65"/>
      <c r="E43" s="19">
        <v>2018</v>
      </c>
      <c r="F43" s="8">
        <v>43533</v>
      </c>
      <c r="G43" s="19" t="s">
        <v>4</v>
      </c>
      <c r="H43" s="66">
        <v>106.7</v>
      </c>
      <c r="I43" s="66"/>
      <c r="J43" s="19">
        <v>13</v>
      </c>
      <c r="K43" s="65">
        <f t="shared" si="0"/>
        <v>7521.3754904608304</v>
      </c>
      <c r="L43" s="65"/>
      <c r="M43" s="6">
        <f t="shared" si="2"/>
        <v>0.57856734542006394</v>
      </c>
      <c r="N43" s="19">
        <v>2018</v>
      </c>
      <c r="O43" s="8">
        <v>43533</v>
      </c>
      <c r="P43" s="66">
        <v>106.99</v>
      </c>
      <c r="Q43" s="66"/>
      <c r="R43" s="49">
        <f t="shared" si="3"/>
        <v>16778.453017181393</v>
      </c>
      <c r="S43" s="49"/>
      <c r="T43" s="50">
        <f t="shared" si="4"/>
        <v>28.999999999999204</v>
      </c>
      <c r="U43" s="50"/>
    </row>
    <row r="44" spans="2:21" x14ac:dyDescent="0.2">
      <c r="B44" s="19">
        <v>36</v>
      </c>
      <c r="C44" s="65">
        <f t="shared" si="1"/>
        <v>267490.96936587576</v>
      </c>
      <c r="D44" s="65"/>
      <c r="E44" s="19">
        <v>2018</v>
      </c>
      <c r="F44" s="8">
        <v>43538</v>
      </c>
      <c r="G44" s="19" t="s">
        <v>3</v>
      </c>
      <c r="H44" s="66">
        <v>106.49</v>
      </c>
      <c r="I44" s="66"/>
      <c r="J44" s="19">
        <v>27</v>
      </c>
      <c r="K44" s="65">
        <f t="shared" si="0"/>
        <v>8024.7290809762726</v>
      </c>
      <c r="L44" s="65"/>
      <c r="M44" s="6">
        <f t="shared" si="2"/>
        <v>0.29721218818430639</v>
      </c>
      <c r="N44" s="19">
        <v>2018</v>
      </c>
      <c r="O44" s="8">
        <v>43539</v>
      </c>
      <c r="P44" s="66">
        <v>106.13</v>
      </c>
      <c r="Q44" s="66"/>
      <c r="R44" s="49">
        <f t="shared" si="3"/>
        <v>10699.638774635014</v>
      </c>
      <c r="S44" s="49"/>
      <c r="T44" s="50">
        <f t="shared" si="4"/>
        <v>35.999999999999943</v>
      </c>
      <c r="U44" s="50"/>
    </row>
    <row r="45" spans="2:21" x14ac:dyDescent="0.2">
      <c r="B45" s="19">
        <v>37</v>
      </c>
      <c r="C45" s="65">
        <f t="shared" si="1"/>
        <v>278190.6081405108</v>
      </c>
      <c r="D45" s="65"/>
      <c r="E45" s="19">
        <v>2018</v>
      </c>
      <c r="F45" s="8">
        <v>43539</v>
      </c>
      <c r="G45" s="19" t="s">
        <v>3</v>
      </c>
      <c r="H45" s="66">
        <v>106.1</v>
      </c>
      <c r="I45" s="66"/>
      <c r="J45" s="19">
        <v>27</v>
      </c>
      <c r="K45" s="65">
        <f t="shared" si="0"/>
        <v>8345.7182442153244</v>
      </c>
      <c r="L45" s="65"/>
      <c r="M45" s="6">
        <f t="shared" si="2"/>
        <v>0.30910067571167865</v>
      </c>
      <c r="N45" s="19">
        <v>2018</v>
      </c>
      <c r="O45" s="8">
        <v>43539</v>
      </c>
      <c r="P45" s="66">
        <v>106.37</v>
      </c>
      <c r="Q45" s="66"/>
      <c r="R45" s="49">
        <f t="shared" si="3"/>
        <v>-8345.7182442156391</v>
      </c>
      <c r="S45" s="49"/>
      <c r="T45" s="50">
        <f t="shared" si="4"/>
        <v>-27</v>
      </c>
      <c r="U45" s="50"/>
    </row>
    <row r="46" spans="2:21" x14ac:dyDescent="0.2">
      <c r="B46" s="19">
        <v>38</v>
      </c>
      <c r="C46" s="65">
        <f t="shared" si="1"/>
        <v>269844.88989629515</v>
      </c>
      <c r="D46" s="65"/>
      <c r="E46" s="19">
        <v>2018</v>
      </c>
      <c r="F46" s="8">
        <v>43545</v>
      </c>
      <c r="G46" s="19" t="s">
        <v>4</v>
      </c>
      <c r="H46" s="66">
        <v>106.47</v>
      </c>
      <c r="I46" s="66"/>
      <c r="J46" s="19">
        <v>12</v>
      </c>
      <c r="K46" s="65">
        <f t="shared" si="0"/>
        <v>8095.3466968888542</v>
      </c>
      <c r="L46" s="65"/>
      <c r="M46" s="6">
        <f t="shared" si="2"/>
        <v>0.67461222474073779</v>
      </c>
      <c r="N46" s="19">
        <v>2018</v>
      </c>
      <c r="O46" s="8">
        <v>43545</v>
      </c>
      <c r="P46" s="66">
        <v>106.35</v>
      </c>
      <c r="Q46" s="66"/>
      <c r="R46" s="49">
        <f t="shared" si="3"/>
        <v>-8095.3466968891607</v>
      </c>
      <c r="S46" s="49"/>
      <c r="T46" s="50">
        <f t="shared" si="4"/>
        <v>-12</v>
      </c>
      <c r="U46" s="50"/>
    </row>
    <row r="47" spans="2:21" x14ac:dyDescent="0.2">
      <c r="B47" s="19">
        <v>39</v>
      </c>
      <c r="C47" s="65">
        <f t="shared" si="1"/>
        <v>261749.54319940598</v>
      </c>
      <c r="D47" s="65"/>
      <c r="E47" s="19">
        <v>2018</v>
      </c>
      <c r="F47" s="8">
        <v>43546</v>
      </c>
      <c r="G47" s="19" t="s">
        <v>3</v>
      </c>
      <c r="H47" s="66">
        <v>105.53</v>
      </c>
      <c r="I47" s="66"/>
      <c r="J47" s="19">
        <v>27</v>
      </c>
      <c r="K47" s="65">
        <f t="shared" si="0"/>
        <v>7852.4862959821794</v>
      </c>
      <c r="L47" s="65"/>
      <c r="M47" s="6">
        <f t="shared" si="2"/>
        <v>0.29083282577711778</v>
      </c>
      <c r="N47" s="19">
        <v>2018</v>
      </c>
      <c r="O47" s="8">
        <v>43547</v>
      </c>
      <c r="P47" s="66">
        <v>105.8</v>
      </c>
      <c r="Q47" s="66"/>
      <c r="R47" s="49">
        <f t="shared" si="3"/>
        <v>-7852.4862959820639</v>
      </c>
      <c r="S47" s="49"/>
      <c r="T47" s="50">
        <f t="shared" si="4"/>
        <v>-27</v>
      </c>
      <c r="U47" s="50"/>
    </row>
    <row r="48" spans="2:21" x14ac:dyDescent="0.2">
      <c r="B48" s="19">
        <v>40</v>
      </c>
      <c r="C48" s="65">
        <f t="shared" si="1"/>
        <v>253897.05690342392</v>
      </c>
      <c r="D48" s="65"/>
      <c r="E48" s="19">
        <v>2018</v>
      </c>
      <c r="F48" s="8">
        <v>43560</v>
      </c>
      <c r="G48" s="19" t="s">
        <v>4</v>
      </c>
      <c r="H48" s="66">
        <v>107.09</v>
      </c>
      <c r="I48" s="66"/>
      <c r="J48" s="19">
        <v>27</v>
      </c>
      <c r="K48" s="65">
        <f t="shared" si="0"/>
        <v>7616.9117071027176</v>
      </c>
      <c r="L48" s="65"/>
      <c r="M48" s="6">
        <f t="shared" si="2"/>
        <v>0.28210784100380437</v>
      </c>
      <c r="N48" s="19">
        <v>2018</v>
      </c>
      <c r="O48" s="8">
        <v>43560</v>
      </c>
      <c r="P48" s="66">
        <v>107.47</v>
      </c>
      <c r="Q48" s="66"/>
      <c r="R48" s="49">
        <f t="shared" si="3"/>
        <v>10720.097958144439</v>
      </c>
      <c r="S48" s="49"/>
      <c r="T48" s="50">
        <f t="shared" si="4"/>
        <v>37.999999999999545</v>
      </c>
      <c r="U48" s="50"/>
    </row>
    <row r="49" spans="2:21" x14ac:dyDescent="0.2">
      <c r="B49" s="19">
        <v>41</v>
      </c>
      <c r="C49" s="65">
        <f t="shared" si="1"/>
        <v>264617.15486156836</v>
      </c>
      <c r="D49" s="65"/>
      <c r="E49" s="19">
        <v>2018</v>
      </c>
      <c r="F49" s="8">
        <v>43579</v>
      </c>
      <c r="G49" s="19" t="s">
        <v>4</v>
      </c>
      <c r="H49" s="66">
        <v>108.74</v>
      </c>
      <c r="I49" s="66"/>
      <c r="J49" s="19">
        <v>7</v>
      </c>
      <c r="K49" s="65">
        <f t="shared" si="0"/>
        <v>7938.5146458470508</v>
      </c>
      <c r="L49" s="65"/>
      <c r="M49" s="6">
        <f t="shared" si="2"/>
        <v>1.134073520835293</v>
      </c>
      <c r="N49" s="19">
        <v>2018</v>
      </c>
      <c r="O49" s="8">
        <v>43579</v>
      </c>
      <c r="P49" s="66">
        <v>108.96</v>
      </c>
      <c r="Q49" s="66"/>
      <c r="R49" s="49">
        <f t="shared" si="3"/>
        <v>24949.617458376317</v>
      </c>
      <c r="S49" s="49"/>
      <c r="T49" s="50">
        <f t="shared" si="4"/>
        <v>21.999999999999886</v>
      </c>
      <c r="U49" s="50"/>
    </row>
    <row r="50" spans="2:21" x14ac:dyDescent="0.2">
      <c r="B50" s="19">
        <v>42</v>
      </c>
      <c r="C50" s="65">
        <f t="shared" si="1"/>
        <v>289566.77231994469</v>
      </c>
      <c r="D50" s="65"/>
      <c r="E50" s="19">
        <v>2018</v>
      </c>
      <c r="F50" s="8">
        <v>43579</v>
      </c>
      <c r="G50" s="19" t="s">
        <v>4</v>
      </c>
      <c r="H50" s="66">
        <v>108.88</v>
      </c>
      <c r="I50" s="66"/>
      <c r="J50" s="19">
        <v>18</v>
      </c>
      <c r="K50" s="65">
        <f t="shared" si="0"/>
        <v>8687.0031695983398</v>
      </c>
      <c r="L50" s="65"/>
      <c r="M50" s="6">
        <f t="shared" si="2"/>
        <v>0.48261128719990781</v>
      </c>
      <c r="N50" s="19">
        <v>2018</v>
      </c>
      <c r="O50" s="8">
        <v>43579</v>
      </c>
      <c r="P50" s="66">
        <v>109.12</v>
      </c>
      <c r="Q50" s="66"/>
      <c r="R50" s="49">
        <f t="shared" si="3"/>
        <v>11582.670892798225</v>
      </c>
      <c r="S50" s="49"/>
      <c r="T50" s="50">
        <f t="shared" si="4"/>
        <v>24.000000000000909</v>
      </c>
      <c r="U50" s="50"/>
    </row>
    <row r="51" spans="2:21" x14ac:dyDescent="0.2">
      <c r="B51" s="19">
        <v>43</v>
      </c>
      <c r="C51" s="65">
        <f t="shared" si="1"/>
        <v>301149.44321274292</v>
      </c>
      <c r="D51" s="65"/>
      <c r="E51" s="19">
        <v>2018</v>
      </c>
      <c r="F51" s="8">
        <v>43579</v>
      </c>
      <c r="G51" s="19" t="s">
        <v>4</v>
      </c>
      <c r="H51" s="66">
        <v>108.87</v>
      </c>
      <c r="I51" s="66"/>
      <c r="J51" s="19">
        <v>12</v>
      </c>
      <c r="K51" s="65">
        <f t="shared" si="0"/>
        <v>9034.4832963822864</v>
      </c>
      <c r="L51" s="65"/>
      <c r="M51" s="6">
        <f t="shared" si="2"/>
        <v>0.75287360803185721</v>
      </c>
      <c r="N51" s="19">
        <v>2018</v>
      </c>
      <c r="O51" s="8">
        <v>43579</v>
      </c>
      <c r="P51" s="66">
        <v>109.03</v>
      </c>
      <c r="Q51" s="66"/>
      <c r="R51" s="49">
        <f t="shared" si="3"/>
        <v>12045.977728509459</v>
      </c>
      <c r="S51" s="49"/>
      <c r="T51" s="50">
        <f t="shared" si="4"/>
        <v>15.999999999999659</v>
      </c>
      <c r="U51" s="50"/>
    </row>
    <row r="52" spans="2:21" x14ac:dyDescent="0.2">
      <c r="B52" s="19">
        <v>44</v>
      </c>
      <c r="C52" s="65">
        <f t="shared" si="1"/>
        <v>313195.42094125238</v>
      </c>
      <c r="D52" s="65"/>
      <c r="E52" s="19">
        <v>2018</v>
      </c>
      <c r="F52" s="8">
        <v>43587</v>
      </c>
      <c r="G52" s="19" t="s">
        <v>4</v>
      </c>
      <c r="H52" s="66">
        <v>109.73</v>
      </c>
      <c r="I52" s="66"/>
      <c r="J52" s="19">
        <v>22</v>
      </c>
      <c r="K52" s="65">
        <f t="shared" si="0"/>
        <v>9395.8626282375717</v>
      </c>
      <c r="L52" s="65"/>
      <c r="M52" s="6">
        <f t="shared" si="2"/>
        <v>0.42708466491988961</v>
      </c>
      <c r="N52" s="19">
        <v>2018</v>
      </c>
      <c r="O52" s="8">
        <v>43588</v>
      </c>
      <c r="P52" s="66">
        <v>110.03</v>
      </c>
      <c r="Q52" s="66"/>
      <c r="R52" s="49">
        <f t="shared" si="3"/>
        <v>12812.539947596566</v>
      </c>
      <c r="S52" s="49"/>
      <c r="T52" s="50">
        <f t="shared" si="4"/>
        <v>29.999999999999716</v>
      </c>
      <c r="U52" s="50"/>
    </row>
    <row r="53" spans="2:21" x14ac:dyDescent="0.2">
      <c r="B53" s="19">
        <v>45</v>
      </c>
      <c r="C53" s="65">
        <f t="shared" si="1"/>
        <v>326007.96088884893</v>
      </c>
      <c r="D53" s="65"/>
      <c r="E53" s="19">
        <v>2018</v>
      </c>
      <c r="F53" s="8">
        <v>43589</v>
      </c>
      <c r="G53" s="19" t="s">
        <v>3</v>
      </c>
      <c r="H53" s="66">
        <v>108.98</v>
      </c>
      <c r="I53" s="66"/>
      <c r="J53" s="19">
        <v>26</v>
      </c>
      <c r="K53" s="65">
        <f t="shared" si="0"/>
        <v>9780.2388266654671</v>
      </c>
      <c r="L53" s="65"/>
      <c r="M53" s="6">
        <f t="shared" si="2"/>
        <v>0.37616303179482563</v>
      </c>
      <c r="N53" s="19">
        <v>2018</v>
      </c>
      <c r="O53" s="8">
        <v>43589</v>
      </c>
      <c r="P53" s="66">
        <v>109.24</v>
      </c>
      <c r="Q53" s="66"/>
      <c r="R53" s="49">
        <f t="shared" si="3"/>
        <v>-9780.2388266651251</v>
      </c>
      <c r="S53" s="49"/>
      <c r="T53" s="50">
        <f t="shared" si="4"/>
        <v>-26</v>
      </c>
      <c r="U53" s="50"/>
    </row>
    <row r="54" spans="2:21" x14ac:dyDescent="0.2">
      <c r="B54" s="19">
        <v>46</v>
      </c>
      <c r="C54" s="65">
        <f t="shared" si="1"/>
        <v>316227.72206218378</v>
      </c>
      <c r="D54" s="65"/>
      <c r="E54" s="19">
        <v>2018</v>
      </c>
      <c r="F54" s="8">
        <v>43595</v>
      </c>
      <c r="G54" s="19" t="s">
        <v>4</v>
      </c>
      <c r="H54" s="66">
        <v>109.73</v>
      </c>
      <c r="I54" s="66"/>
      <c r="J54" s="19">
        <v>14</v>
      </c>
      <c r="K54" s="65">
        <f t="shared" si="0"/>
        <v>9486.8316618655135</v>
      </c>
      <c r="L54" s="65"/>
      <c r="M54" s="6">
        <f t="shared" si="2"/>
        <v>0.67763083299039384</v>
      </c>
      <c r="N54" s="19">
        <v>2018</v>
      </c>
      <c r="O54" s="8">
        <v>43595</v>
      </c>
      <c r="P54" s="66">
        <v>109.91</v>
      </c>
      <c r="Q54" s="66"/>
      <c r="R54" s="49">
        <f t="shared" si="3"/>
        <v>12197.354993826588</v>
      </c>
      <c r="S54" s="49"/>
      <c r="T54" s="50">
        <f t="shared" si="4"/>
        <v>17.999999999999261</v>
      </c>
      <c r="U54" s="50"/>
    </row>
    <row r="55" spans="2:21" x14ac:dyDescent="0.2">
      <c r="B55" s="19">
        <v>47</v>
      </c>
      <c r="C55" s="65">
        <f t="shared" si="1"/>
        <v>328425.07705601037</v>
      </c>
      <c r="D55" s="65"/>
      <c r="E55" s="19">
        <v>2018</v>
      </c>
      <c r="F55" s="8">
        <v>43599</v>
      </c>
      <c r="G55" s="19" t="s">
        <v>4</v>
      </c>
      <c r="H55" s="66">
        <v>109.5</v>
      </c>
      <c r="I55" s="66"/>
      <c r="J55" s="19">
        <v>20</v>
      </c>
      <c r="K55" s="65">
        <f t="shared" si="0"/>
        <v>9852.7523116803113</v>
      </c>
      <c r="L55" s="65"/>
      <c r="M55" s="6">
        <f t="shared" si="2"/>
        <v>0.49263761558401559</v>
      </c>
      <c r="N55" s="19">
        <v>2018</v>
      </c>
      <c r="O55" s="8">
        <v>43600</v>
      </c>
      <c r="P55" s="66">
        <v>109.74</v>
      </c>
      <c r="Q55" s="66"/>
      <c r="R55" s="49">
        <f t="shared" si="3"/>
        <v>11823.302774016121</v>
      </c>
      <c r="S55" s="49"/>
      <c r="T55" s="50">
        <f t="shared" si="4"/>
        <v>23.999999999999488</v>
      </c>
      <c r="U55" s="50"/>
    </row>
    <row r="56" spans="2:21" x14ac:dyDescent="0.2">
      <c r="B56" s="19">
        <v>48</v>
      </c>
      <c r="C56" s="65">
        <f t="shared" si="1"/>
        <v>340248.37983002648</v>
      </c>
      <c r="D56" s="65"/>
      <c r="E56" s="19">
        <v>2018</v>
      </c>
      <c r="F56" s="8">
        <v>43603</v>
      </c>
      <c r="G56" s="19" t="s">
        <v>4</v>
      </c>
      <c r="H56" s="66">
        <v>110.81</v>
      </c>
      <c r="I56" s="66"/>
      <c r="J56" s="19">
        <v>10</v>
      </c>
      <c r="K56" s="65">
        <f t="shared" si="0"/>
        <v>10207.451394900794</v>
      </c>
      <c r="L56" s="65"/>
      <c r="M56" s="6">
        <f t="shared" si="2"/>
        <v>1.0207451394900795</v>
      </c>
      <c r="N56" s="19">
        <v>2018</v>
      </c>
      <c r="O56" s="8">
        <v>43603</v>
      </c>
      <c r="P56" s="66">
        <v>110.93</v>
      </c>
      <c r="Q56" s="66"/>
      <c r="R56" s="49">
        <f t="shared" si="3"/>
        <v>12248.941673881418</v>
      </c>
      <c r="S56" s="49"/>
      <c r="T56" s="50">
        <f t="shared" si="4"/>
        <v>12.000000000000455</v>
      </c>
      <c r="U56" s="50"/>
    </row>
    <row r="57" spans="2:21" x14ac:dyDescent="0.2">
      <c r="B57" s="19">
        <v>49</v>
      </c>
      <c r="C57" s="65">
        <f t="shared" si="1"/>
        <v>352497.32150390791</v>
      </c>
      <c r="D57" s="65"/>
      <c r="E57" s="19">
        <v>2018</v>
      </c>
      <c r="F57" s="8">
        <v>43608</v>
      </c>
      <c r="G57" s="19" t="s">
        <v>3</v>
      </c>
      <c r="H57" s="66">
        <v>110.41</v>
      </c>
      <c r="I57" s="66"/>
      <c r="J57" s="19">
        <v>48</v>
      </c>
      <c r="K57" s="65">
        <f t="shared" si="0"/>
        <v>10574.919645117237</v>
      </c>
      <c r="L57" s="65"/>
      <c r="M57" s="6">
        <f t="shared" si="2"/>
        <v>0.22031082593994245</v>
      </c>
      <c r="N57" s="19">
        <v>2018</v>
      </c>
      <c r="O57" s="8">
        <v>43608</v>
      </c>
      <c r="P57" s="66">
        <v>109.76</v>
      </c>
      <c r="Q57" s="66"/>
      <c r="R57" s="49">
        <f t="shared" si="3"/>
        <v>14320.203686096072</v>
      </c>
      <c r="S57" s="49"/>
      <c r="T57" s="50">
        <f t="shared" si="4"/>
        <v>64.999999999999147</v>
      </c>
      <c r="U57" s="50"/>
    </row>
    <row r="58" spans="2:21" x14ac:dyDescent="0.2">
      <c r="B58" s="19">
        <v>50</v>
      </c>
      <c r="C58" s="65">
        <f t="shared" si="1"/>
        <v>366817.52519000397</v>
      </c>
      <c r="D58" s="65"/>
      <c r="E58" s="19">
        <v>2018</v>
      </c>
      <c r="F58" s="8">
        <v>43616</v>
      </c>
      <c r="G58" s="19" t="s">
        <v>4</v>
      </c>
      <c r="H58" s="66">
        <v>108.98</v>
      </c>
      <c r="I58" s="66"/>
      <c r="J58" s="19">
        <v>18</v>
      </c>
      <c r="K58" s="65">
        <f t="shared" si="0"/>
        <v>11004.525755700119</v>
      </c>
      <c r="L58" s="65"/>
      <c r="M58" s="6">
        <f t="shared" si="2"/>
        <v>0.61136254198333995</v>
      </c>
      <c r="N58" s="19">
        <v>2018</v>
      </c>
      <c r="O58" s="8">
        <v>43616</v>
      </c>
      <c r="P58" s="66">
        <v>108.8</v>
      </c>
      <c r="Q58" s="66"/>
      <c r="R58" s="49">
        <f t="shared" si="3"/>
        <v>-11004.525755700537</v>
      </c>
      <c r="S58" s="49"/>
      <c r="T58" s="50">
        <f t="shared" si="4"/>
        <v>-18</v>
      </c>
      <c r="U58" s="50"/>
    </row>
    <row r="59" spans="2:21" x14ac:dyDescent="0.2">
      <c r="B59" s="19">
        <v>51</v>
      </c>
      <c r="C59" s="65">
        <f t="shared" si="1"/>
        <v>355812.99943430343</v>
      </c>
      <c r="D59" s="65"/>
      <c r="E59" s="19">
        <v>2018</v>
      </c>
      <c r="F59" s="8">
        <v>43617</v>
      </c>
      <c r="G59" s="19" t="s">
        <v>4</v>
      </c>
      <c r="H59" s="66">
        <v>109.45</v>
      </c>
      <c r="I59" s="66"/>
      <c r="J59" s="19">
        <v>28</v>
      </c>
      <c r="K59" s="65">
        <f t="shared" si="0"/>
        <v>10674.389983029103</v>
      </c>
      <c r="L59" s="65"/>
      <c r="M59" s="6">
        <f t="shared" si="2"/>
        <v>0.38122821367961079</v>
      </c>
      <c r="N59" s="19">
        <v>2018</v>
      </c>
      <c r="O59" s="8">
        <v>43621</v>
      </c>
      <c r="P59" s="66">
        <v>109.83</v>
      </c>
      <c r="Q59" s="66"/>
      <c r="R59" s="49">
        <f t="shared" si="3"/>
        <v>14486.672119825036</v>
      </c>
      <c r="S59" s="49"/>
      <c r="T59" s="50">
        <f t="shared" si="4"/>
        <v>37.999999999999545</v>
      </c>
      <c r="U59" s="50"/>
    </row>
    <row r="60" spans="2:21" x14ac:dyDescent="0.2">
      <c r="B60" s="19">
        <v>52</v>
      </c>
      <c r="C60" s="65">
        <f t="shared" si="1"/>
        <v>370299.67155412846</v>
      </c>
      <c r="D60" s="65"/>
      <c r="E60" s="19">
        <v>2018</v>
      </c>
      <c r="F60" s="8">
        <v>43622</v>
      </c>
      <c r="G60" s="19" t="s">
        <v>4</v>
      </c>
      <c r="H60" s="66">
        <v>110.07</v>
      </c>
      <c r="I60" s="66"/>
      <c r="J60" s="19">
        <v>22</v>
      </c>
      <c r="K60" s="65">
        <f t="shared" si="0"/>
        <v>11108.990146623853</v>
      </c>
      <c r="L60" s="65"/>
      <c r="M60" s="6">
        <f t="shared" si="2"/>
        <v>0.50495409757381149</v>
      </c>
      <c r="N60" s="19">
        <v>2018</v>
      </c>
      <c r="O60" s="8">
        <v>43623</v>
      </c>
      <c r="P60" s="66">
        <v>109.85</v>
      </c>
      <c r="Q60" s="66"/>
      <c r="R60" s="49">
        <f t="shared" si="3"/>
        <v>-11108.990146623795</v>
      </c>
      <c r="S60" s="49"/>
      <c r="T60" s="50">
        <f t="shared" si="4"/>
        <v>-22</v>
      </c>
      <c r="U60" s="50"/>
    </row>
    <row r="61" spans="2:21" x14ac:dyDescent="0.2">
      <c r="B61" s="19">
        <v>53</v>
      </c>
      <c r="C61" s="65">
        <f t="shared" si="1"/>
        <v>359190.68140750466</v>
      </c>
      <c r="D61" s="65"/>
      <c r="E61" s="19"/>
      <c r="F61" s="8"/>
      <c r="G61" s="19" t="s">
        <v>3</v>
      </c>
      <c r="H61" s="66"/>
      <c r="I61" s="66"/>
      <c r="J61" s="19"/>
      <c r="K61" s="65" t="str">
        <f t="shared" si="0"/>
        <v/>
      </c>
      <c r="L61" s="65"/>
      <c r="M61" s="6" t="str">
        <f t="shared" si="2"/>
        <v/>
      </c>
      <c r="N61" s="19"/>
      <c r="O61" s="8"/>
      <c r="P61" s="66"/>
      <c r="Q61" s="66"/>
      <c r="R61" s="49" t="str">
        <f t="shared" si="3"/>
        <v/>
      </c>
      <c r="S61" s="49"/>
      <c r="T61" s="50" t="str">
        <f t="shared" si="4"/>
        <v/>
      </c>
      <c r="U61" s="50"/>
    </row>
    <row r="62" spans="2:21" x14ac:dyDescent="0.2">
      <c r="B62" s="19">
        <v>54</v>
      </c>
      <c r="C62" s="65" t="str">
        <f t="shared" si="1"/>
        <v/>
      </c>
      <c r="D62" s="65"/>
      <c r="E62" s="19"/>
      <c r="F62" s="8"/>
      <c r="G62" s="19" t="s">
        <v>3</v>
      </c>
      <c r="H62" s="66"/>
      <c r="I62" s="66"/>
      <c r="J62" s="19"/>
      <c r="K62" s="65" t="str">
        <f t="shared" si="0"/>
        <v/>
      </c>
      <c r="L62" s="65"/>
      <c r="M62" s="6" t="str">
        <f t="shared" si="2"/>
        <v/>
      </c>
      <c r="N62" s="19"/>
      <c r="O62" s="8"/>
      <c r="P62" s="66"/>
      <c r="Q62" s="66"/>
      <c r="R62" s="49" t="str">
        <f t="shared" si="3"/>
        <v/>
      </c>
      <c r="S62" s="49"/>
      <c r="T62" s="50" t="str">
        <f t="shared" si="4"/>
        <v/>
      </c>
      <c r="U62" s="50"/>
    </row>
    <row r="63" spans="2:21" x14ac:dyDescent="0.2">
      <c r="B63" s="19">
        <v>55</v>
      </c>
      <c r="C63" s="65" t="str">
        <f t="shared" si="1"/>
        <v/>
      </c>
      <c r="D63" s="65"/>
      <c r="E63" s="19"/>
      <c r="F63" s="8"/>
      <c r="G63" s="19" t="s">
        <v>4</v>
      </c>
      <c r="H63" s="66"/>
      <c r="I63" s="66"/>
      <c r="J63" s="19"/>
      <c r="K63" s="65" t="str">
        <f t="shared" si="0"/>
        <v/>
      </c>
      <c r="L63" s="65"/>
      <c r="M63" s="6" t="str">
        <f t="shared" si="2"/>
        <v/>
      </c>
      <c r="N63" s="19"/>
      <c r="O63" s="8"/>
      <c r="P63" s="66"/>
      <c r="Q63" s="66"/>
      <c r="R63" s="49" t="str">
        <f t="shared" si="3"/>
        <v/>
      </c>
      <c r="S63" s="49"/>
      <c r="T63" s="50" t="str">
        <f t="shared" si="4"/>
        <v/>
      </c>
      <c r="U63" s="50"/>
    </row>
    <row r="64" spans="2:21" x14ac:dyDescent="0.2">
      <c r="B64" s="19">
        <v>56</v>
      </c>
      <c r="C64" s="65" t="str">
        <f t="shared" si="1"/>
        <v/>
      </c>
      <c r="D64" s="65"/>
      <c r="E64" s="19"/>
      <c r="F64" s="8"/>
      <c r="G64" s="19" t="s">
        <v>3</v>
      </c>
      <c r="H64" s="66"/>
      <c r="I64" s="66"/>
      <c r="J64" s="19"/>
      <c r="K64" s="65" t="str">
        <f t="shared" si="0"/>
        <v/>
      </c>
      <c r="L64" s="65"/>
      <c r="M64" s="6" t="str">
        <f t="shared" si="2"/>
        <v/>
      </c>
      <c r="N64" s="19"/>
      <c r="O64" s="8"/>
      <c r="P64" s="66"/>
      <c r="Q64" s="66"/>
      <c r="R64" s="49" t="str">
        <f t="shared" si="3"/>
        <v/>
      </c>
      <c r="S64" s="49"/>
      <c r="T64" s="50" t="str">
        <f t="shared" si="4"/>
        <v/>
      </c>
      <c r="U64" s="50"/>
    </row>
    <row r="65" spans="2:21" x14ac:dyDescent="0.2">
      <c r="B65" s="19">
        <v>57</v>
      </c>
      <c r="C65" s="65" t="str">
        <f t="shared" si="1"/>
        <v/>
      </c>
      <c r="D65" s="65"/>
      <c r="E65" s="19"/>
      <c r="F65" s="8"/>
      <c r="G65" s="19" t="s">
        <v>3</v>
      </c>
      <c r="H65" s="66"/>
      <c r="I65" s="66"/>
      <c r="J65" s="19"/>
      <c r="K65" s="65" t="str">
        <f t="shared" si="0"/>
        <v/>
      </c>
      <c r="L65" s="65"/>
      <c r="M65" s="6" t="str">
        <f t="shared" si="2"/>
        <v/>
      </c>
      <c r="N65" s="19"/>
      <c r="O65" s="8"/>
      <c r="P65" s="66"/>
      <c r="Q65" s="66"/>
      <c r="R65" s="49" t="str">
        <f t="shared" si="3"/>
        <v/>
      </c>
      <c r="S65" s="49"/>
      <c r="T65" s="50" t="str">
        <f t="shared" si="4"/>
        <v/>
      </c>
      <c r="U65" s="50"/>
    </row>
    <row r="66" spans="2:21" x14ac:dyDescent="0.2">
      <c r="B66" s="19">
        <v>58</v>
      </c>
      <c r="C66" s="65" t="str">
        <f t="shared" si="1"/>
        <v/>
      </c>
      <c r="D66" s="65"/>
      <c r="E66" s="19"/>
      <c r="F66" s="8"/>
      <c r="G66" s="19" t="s">
        <v>3</v>
      </c>
      <c r="H66" s="66"/>
      <c r="I66" s="66"/>
      <c r="J66" s="19"/>
      <c r="K66" s="65" t="str">
        <f t="shared" si="0"/>
        <v/>
      </c>
      <c r="L66" s="65"/>
      <c r="M66" s="6" t="str">
        <f t="shared" si="2"/>
        <v/>
      </c>
      <c r="N66" s="19"/>
      <c r="O66" s="8"/>
      <c r="P66" s="66"/>
      <c r="Q66" s="66"/>
      <c r="R66" s="49" t="str">
        <f t="shared" si="3"/>
        <v/>
      </c>
      <c r="S66" s="49"/>
      <c r="T66" s="50" t="str">
        <f t="shared" si="4"/>
        <v/>
      </c>
      <c r="U66" s="50"/>
    </row>
    <row r="67" spans="2:21" x14ac:dyDescent="0.2">
      <c r="B67" s="19">
        <v>59</v>
      </c>
      <c r="C67" s="65" t="str">
        <f t="shared" si="1"/>
        <v/>
      </c>
      <c r="D67" s="65"/>
      <c r="E67" s="19"/>
      <c r="F67" s="8"/>
      <c r="G67" s="19" t="s">
        <v>3</v>
      </c>
      <c r="H67" s="66"/>
      <c r="I67" s="66"/>
      <c r="J67" s="19"/>
      <c r="K67" s="65" t="str">
        <f t="shared" si="0"/>
        <v/>
      </c>
      <c r="L67" s="65"/>
      <c r="M67" s="6" t="str">
        <f t="shared" si="2"/>
        <v/>
      </c>
      <c r="N67" s="19"/>
      <c r="O67" s="8"/>
      <c r="P67" s="66"/>
      <c r="Q67" s="66"/>
      <c r="R67" s="49" t="str">
        <f t="shared" si="3"/>
        <v/>
      </c>
      <c r="S67" s="49"/>
      <c r="T67" s="50" t="str">
        <f t="shared" si="4"/>
        <v/>
      </c>
      <c r="U67" s="50"/>
    </row>
    <row r="68" spans="2:21" x14ac:dyDescent="0.2">
      <c r="B68" s="19">
        <v>60</v>
      </c>
      <c r="C68" s="65" t="str">
        <f t="shared" si="1"/>
        <v/>
      </c>
      <c r="D68" s="65"/>
      <c r="E68" s="19"/>
      <c r="F68" s="8"/>
      <c r="G68" s="19" t="s">
        <v>4</v>
      </c>
      <c r="H68" s="66"/>
      <c r="I68" s="66"/>
      <c r="J68" s="19"/>
      <c r="K68" s="65" t="str">
        <f t="shared" si="0"/>
        <v/>
      </c>
      <c r="L68" s="65"/>
      <c r="M68" s="6" t="str">
        <f t="shared" si="2"/>
        <v/>
      </c>
      <c r="N68" s="19"/>
      <c r="O68" s="8"/>
      <c r="P68" s="66"/>
      <c r="Q68" s="66"/>
      <c r="R68" s="49" t="str">
        <f t="shared" si="3"/>
        <v/>
      </c>
      <c r="S68" s="49"/>
      <c r="T68" s="50" t="str">
        <f t="shared" si="4"/>
        <v/>
      </c>
      <c r="U68" s="50"/>
    </row>
    <row r="69" spans="2:21" x14ac:dyDescent="0.2">
      <c r="B69" s="19">
        <v>61</v>
      </c>
      <c r="C69" s="65" t="str">
        <f t="shared" si="1"/>
        <v/>
      </c>
      <c r="D69" s="65"/>
      <c r="E69" s="19"/>
      <c r="F69" s="8"/>
      <c r="G69" s="19" t="s">
        <v>4</v>
      </c>
      <c r="H69" s="66"/>
      <c r="I69" s="66"/>
      <c r="J69" s="19"/>
      <c r="K69" s="65" t="str">
        <f t="shared" si="0"/>
        <v/>
      </c>
      <c r="L69" s="65"/>
      <c r="M69" s="6" t="str">
        <f t="shared" si="2"/>
        <v/>
      </c>
      <c r="N69" s="19"/>
      <c r="O69" s="8"/>
      <c r="P69" s="66"/>
      <c r="Q69" s="66"/>
      <c r="R69" s="49" t="str">
        <f t="shared" si="3"/>
        <v/>
      </c>
      <c r="S69" s="49"/>
      <c r="T69" s="50" t="str">
        <f t="shared" si="4"/>
        <v/>
      </c>
      <c r="U69" s="50"/>
    </row>
    <row r="70" spans="2:21" x14ac:dyDescent="0.2">
      <c r="B70" s="19">
        <v>62</v>
      </c>
      <c r="C70" s="65" t="str">
        <f t="shared" si="1"/>
        <v/>
      </c>
      <c r="D70" s="65"/>
      <c r="E70" s="19"/>
      <c r="F70" s="8"/>
      <c r="G70" s="19" t="s">
        <v>3</v>
      </c>
      <c r="H70" s="66"/>
      <c r="I70" s="66"/>
      <c r="J70" s="19"/>
      <c r="K70" s="65" t="str">
        <f t="shared" si="0"/>
        <v/>
      </c>
      <c r="L70" s="65"/>
      <c r="M70" s="6" t="str">
        <f t="shared" si="2"/>
        <v/>
      </c>
      <c r="N70" s="19"/>
      <c r="O70" s="8"/>
      <c r="P70" s="66"/>
      <c r="Q70" s="66"/>
      <c r="R70" s="49" t="str">
        <f t="shared" si="3"/>
        <v/>
      </c>
      <c r="S70" s="49"/>
      <c r="T70" s="50" t="str">
        <f t="shared" si="4"/>
        <v/>
      </c>
      <c r="U70" s="50"/>
    </row>
    <row r="71" spans="2:21" x14ac:dyDescent="0.2">
      <c r="B71" s="19">
        <v>63</v>
      </c>
      <c r="C71" s="65" t="str">
        <f t="shared" si="1"/>
        <v/>
      </c>
      <c r="D71" s="65"/>
      <c r="E71" s="19"/>
      <c r="F71" s="8"/>
      <c r="G71" s="19" t="s">
        <v>4</v>
      </c>
      <c r="H71" s="66"/>
      <c r="I71" s="66"/>
      <c r="J71" s="19"/>
      <c r="K71" s="65" t="str">
        <f t="shared" si="0"/>
        <v/>
      </c>
      <c r="L71" s="65"/>
      <c r="M71" s="6" t="str">
        <f t="shared" si="2"/>
        <v/>
      </c>
      <c r="N71" s="19"/>
      <c r="O71" s="8"/>
      <c r="P71" s="66"/>
      <c r="Q71" s="66"/>
      <c r="R71" s="49" t="str">
        <f t="shared" si="3"/>
        <v/>
      </c>
      <c r="S71" s="49"/>
      <c r="T71" s="50" t="str">
        <f t="shared" si="4"/>
        <v/>
      </c>
      <c r="U71" s="50"/>
    </row>
    <row r="72" spans="2:21" x14ac:dyDescent="0.2">
      <c r="B72" s="19">
        <v>64</v>
      </c>
      <c r="C72" s="65" t="str">
        <f t="shared" si="1"/>
        <v/>
      </c>
      <c r="D72" s="65"/>
      <c r="E72" s="19"/>
      <c r="F72" s="8"/>
      <c r="G72" s="19" t="s">
        <v>3</v>
      </c>
      <c r="H72" s="66"/>
      <c r="I72" s="66"/>
      <c r="J72" s="19"/>
      <c r="K72" s="65" t="str">
        <f t="shared" si="0"/>
        <v/>
      </c>
      <c r="L72" s="65"/>
      <c r="M72" s="6" t="str">
        <f t="shared" si="2"/>
        <v/>
      </c>
      <c r="N72" s="19"/>
      <c r="O72" s="8"/>
      <c r="P72" s="66"/>
      <c r="Q72" s="66"/>
      <c r="R72" s="49" t="str">
        <f t="shared" si="3"/>
        <v/>
      </c>
      <c r="S72" s="49"/>
      <c r="T72" s="50" t="str">
        <f t="shared" si="4"/>
        <v/>
      </c>
      <c r="U72" s="50"/>
    </row>
    <row r="73" spans="2:21" x14ac:dyDescent="0.2">
      <c r="B73" s="19">
        <v>65</v>
      </c>
      <c r="C73" s="65" t="str">
        <f t="shared" si="1"/>
        <v/>
      </c>
      <c r="D73" s="65"/>
      <c r="E73" s="19"/>
      <c r="F73" s="8"/>
      <c r="G73" s="19" t="s">
        <v>4</v>
      </c>
      <c r="H73" s="66"/>
      <c r="I73" s="66"/>
      <c r="J73" s="19"/>
      <c r="K73" s="65" t="str">
        <f t="shared" ref="K73:K108" si="5">IF(F73="","",C73*0.03)</f>
        <v/>
      </c>
      <c r="L73" s="65"/>
      <c r="M73" s="6" t="str">
        <f t="shared" si="2"/>
        <v/>
      </c>
      <c r="N73" s="19"/>
      <c r="O73" s="8"/>
      <c r="P73" s="66"/>
      <c r="Q73" s="66"/>
      <c r="R73" s="49" t="str">
        <f t="shared" si="3"/>
        <v/>
      </c>
      <c r="S73" s="49"/>
      <c r="T73" s="50" t="str">
        <f t="shared" si="4"/>
        <v/>
      </c>
      <c r="U73" s="50"/>
    </row>
    <row r="74" spans="2:21" x14ac:dyDescent="0.2">
      <c r="B74" s="19">
        <v>66</v>
      </c>
      <c r="C74" s="65" t="str">
        <f t="shared" ref="C74:C108" si="6">IF(R73="","",C73+R73)</f>
        <v/>
      </c>
      <c r="D74" s="65"/>
      <c r="E74" s="19"/>
      <c r="F74" s="8"/>
      <c r="G74" s="19" t="s">
        <v>4</v>
      </c>
      <c r="H74" s="66"/>
      <c r="I74" s="66"/>
      <c r="J74" s="19"/>
      <c r="K74" s="65" t="str">
        <f t="shared" si="5"/>
        <v/>
      </c>
      <c r="L74" s="65"/>
      <c r="M74" s="6" t="str">
        <f t="shared" ref="M74:M108" si="7">IF(J74="","",(K74/J74)/1000)</f>
        <v/>
      </c>
      <c r="N74" s="19"/>
      <c r="O74" s="8"/>
      <c r="P74" s="66"/>
      <c r="Q74" s="6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 x14ac:dyDescent="0.2">
      <c r="B75" s="19">
        <v>67</v>
      </c>
      <c r="C75" s="65" t="str">
        <f t="shared" si="6"/>
        <v/>
      </c>
      <c r="D75" s="65"/>
      <c r="E75" s="19"/>
      <c r="F75" s="8"/>
      <c r="G75" s="19" t="s">
        <v>3</v>
      </c>
      <c r="H75" s="66"/>
      <c r="I75" s="66"/>
      <c r="J75" s="19"/>
      <c r="K75" s="65" t="str">
        <f t="shared" si="5"/>
        <v/>
      </c>
      <c r="L75" s="65"/>
      <c r="M75" s="6" t="str">
        <f t="shared" si="7"/>
        <v/>
      </c>
      <c r="N75" s="19"/>
      <c r="O75" s="8"/>
      <c r="P75" s="66"/>
      <c r="Q75" s="66"/>
      <c r="R75" s="49" t="str">
        <f t="shared" si="8"/>
        <v/>
      </c>
      <c r="S75" s="49"/>
      <c r="T75" s="50" t="str">
        <f t="shared" si="9"/>
        <v/>
      </c>
      <c r="U75" s="50"/>
    </row>
    <row r="76" spans="2:21" x14ac:dyDescent="0.2">
      <c r="B76" s="19">
        <v>68</v>
      </c>
      <c r="C76" s="65" t="str">
        <f t="shared" si="6"/>
        <v/>
      </c>
      <c r="D76" s="65"/>
      <c r="E76" s="19"/>
      <c r="F76" s="8"/>
      <c r="G76" s="19" t="s">
        <v>3</v>
      </c>
      <c r="H76" s="66"/>
      <c r="I76" s="66"/>
      <c r="J76" s="19"/>
      <c r="K76" s="65" t="str">
        <f t="shared" si="5"/>
        <v/>
      </c>
      <c r="L76" s="65"/>
      <c r="M76" s="6" t="str">
        <f t="shared" si="7"/>
        <v/>
      </c>
      <c r="N76" s="19"/>
      <c r="O76" s="8"/>
      <c r="P76" s="66"/>
      <c r="Q76" s="66"/>
      <c r="R76" s="49" t="str">
        <f t="shared" si="8"/>
        <v/>
      </c>
      <c r="S76" s="49"/>
      <c r="T76" s="50" t="str">
        <f t="shared" si="9"/>
        <v/>
      </c>
      <c r="U76" s="50"/>
    </row>
    <row r="77" spans="2:21" x14ac:dyDescent="0.2">
      <c r="B77" s="19">
        <v>69</v>
      </c>
      <c r="C77" s="65" t="str">
        <f t="shared" si="6"/>
        <v/>
      </c>
      <c r="D77" s="65"/>
      <c r="E77" s="19"/>
      <c r="F77" s="8"/>
      <c r="G77" s="19" t="s">
        <v>3</v>
      </c>
      <c r="H77" s="66"/>
      <c r="I77" s="66"/>
      <c r="J77" s="19"/>
      <c r="K77" s="65" t="str">
        <f t="shared" si="5"/>
        <v/>
      </c>
      <c r="L77" s="65"/>
      <c r="M77" s="6" t="str">
        <f t="shared" si="7"/>
        <v/>
      </c>
      <c r="N77" s="19"/>
      <c r="O77" s="8"/>
      <c r="P77" s="66"/>
      <c r="Q77" s="66"/>
      <c r="R77" s="49" t="str">
        <f t="shared" si="8"/>
        <v/>
      </c>
      <c r="S77" s="49"/>
      <c r="T77" s="50" t="str">
        <f t="shared" si="9"/>
        <v/>
      </c>
      <c r="U77" s="50"/>
    </row>
    <row r="78" spans="2:21" x14ac:dyDescent="0.2">
      <c r="B78" s="19">
        <v>70</v>
      </c>
      <c r="C78" s="65" t="str">
        <f t="shared" si="6"/>
        <v/>
      </c>
      <c r="D78" s="65"/>
      <c r="E78" s="19"/>
      <c r="F78" s="8"/>
      <c r="G78" s="19" t="s">
        <v>4</v>
      </c>
      <c r="H78" s="66"/>
      <c r="I78" s="66"/>
      <c r="J78" s="19"/>
      <c r="K78" s="65" t="str">
        <f t="shared" si="5"/>
        <v/>
      </c>
      <c r="L78" s="65"/>
      <c r="M78" s="6" t="str">
        <f t="shared" si="7"/>
        <v/>
      </c>
      <c r="N78" s="19"/>
      <c r="O78" s="8"/>
      <c r="P78" s="66"/>
      <c r="Q78" s="66"/>
      <c r="R78" s="49" t="str">
        <f t="shared" si="8"/>
        <v/>
      </c>
      <c r="S78" s="49"/>
      <c r="T78" s="50" t="str">
        <f t="shared" si="9"/>
        <v/>
      </c>
      <c r="U78" s="50"/>
    </row>
    <row r="79" spans="2:21" x14ac:dyDescent="0.2">
      <c r="B79" s="19">
        <v>71</v>
      </c>
      <c r="C79" s="65" t="str">
        <f t="shared" si="6"/>
        <v/>
      </c>
      <c r="D79" s="65"/>
      <c r="E79" s="19"/>
      <c r="F79" s="8"/>
      <c r="G79" s="19" t="s">
        <v>3</v>
      </c>
      <c r="H79" s="66"/>
      <c r="I79" s="66"/>
      <c r="J79" s="19"/>
      <c r="K79" s="65" t="str">
        <f t="shared" si="5"/>
        <v/>
      </c>
      <c r="L79" s="65"/>
      <c r="M79" s="6" t="str">
        <f t="shared" si="7"/>
        <v/>
      </c>
      <c r="N79" s="19"/>
      <c r="O79" s="8"/>
      <c r="P79" s="66"/>
      <c r="Q79" s="66"/>
      <c r="R79" s="49" t="str">
        <f t="shared" si="8"/>
        <v/>
      </c>
      <c r="S79" s="49"/>
      <c r="T79" s="50" t="str">
        <f t="shared" si="9"/>
        <v/>
      </c>
      <c r="U79" s="50"/>
    </row>
    <row r="80" spans="2:21" x14ac:dyDescent="0.2">
      <c r="B80" s="19">
        <v>72</v>
      </c>
      <c r="C80" s="65" t="str">
        <f t="shared" si="6"/>
        <v/>
      </c>
      <c r="D80" s="65"/>
      <c r="E80" s="19"/>
      <c r="F80" s="8"/>
      <c r="G80" s="19" t="s">
        <v>4</v>
      </c>
      <c r="H80" s="66"/>
      <c r="I80" s="66"/>
      <c r="J80" s="19"/>
      <c r="K80" s="65" t="str">
        <f t="shared" si="5"/>
        <v/>
      </c>
      <c r="L80" s="65"/>
      <c r="M80" s="6" t="str">
        <f t="shared" si="7"/>
        <v/>
      </c>
      <c r="N80" s="19"/>
      <c r="O80" s="8"/>
      <c r="P80" s="66"/>
      <c r="Q80" s="66"/>
      <c r="R80" s="49" t="str">
        <f t="shared" si="8"/>
        <v/>
      </c>
      <c r="S80" s="49"/>
      <c r="T80" s="50" t="str">
        <f t="shared" si="9"/>
        <v/>
      </c>
      <c r="U80" s="50"/>
    </row>
    <row r="81" spans="2:21" x14ac:dyDescent="0.2">
      <c r="B81" s="19">
        <v>73</v>
      </c>
      <c r="C81" s="65" t="str">
        <f t="shared" si="6"/>
        <v/>
      </c>
      <c r="D81" s="65"/>
      <c r="E81" s="19"/>
      <c r="F81" s="8"/>
      <c r="G81" s="19" t="s">
        <v>3</v>
      </c>
      <c r="H81" s="66"/>
      <c r="I81" s="66"/>
      <c r="J81" s="19"/>
      <c r="K81" s="65" t="str">
        <f t="shared" si="5"/>
        <v/>
      </c>
      <c r="L81" s="65"/>
      <c r="M81" s="6" t="str">
        <f t="shared" si="7"/>
        <v/>
      </c>
      <c r="N81" s="19"/>
      <c r="O81" s="8"/>
      <c r="P81" s="66"/>
      <c r="Q81" s="66"/>
      <c r="R81" s="49" t="str">
        <f t="shared" si="8"/>
        <v/>
      </c>
      <c r="S81" s="49"/>
      <c r="T81" s="50" t="str">
        <f t="shared" si="9"/>
        <v/>
      </c>
      <c r="U81" s="50"/>
    </row>
    <row r="82" spans="2:21" x14ac:dyDescent="0.2">
      <c r="B82" s="19">
        <v>74</v>
      </c>
      <c r="C82" s="65" t="str">
        <f t="shared" si="6"/>
        <v/>
      </c>
      <c r="D82" s="65"/>
      <c r="E82" s="19"/>
      <c r="F82" s="8"/>
      <c r="G82" s="19" t="s">
        <v>3</v>
      </c>
      <c r="H82" s="66"/>
      <c r="I82" s="66"/>
      <c r="J82" s="19"/>
      <c r="K82" s="65" t="str">
        <f t="shared" si="5"/>
        <v/>
      </c>
      <c r="L82" s="65"/>
      <c r="M82" s="6" t="str">
        <f t="shared" si="7"/>
        <v/>
      </c>
      <c r="N82" s="19"/>
      <c r="O82" s="8"/>
      <c r="P82" s="66"/>
      <c r="Q82" s="66"/>
      <c r="R82" s="49" t="str">
        <f t="shared" si="8"/>
        <v/>
      </c>
      <c r="S82" s="49"/>
      <c r="T82" s="50" t="str">
        <f t="shared" si="9"/>
        <v/>
      </c>
      <c r="U82" s="50"/>
    </row>
    <row r="83" spans="2:21" x14ac:dyDescent="0.2">
      <c r="B83" s="19">
        <v>75</v>
      </c>
      <c r="C83" s="65" t="str">
        <f t="shared" si="6"/>
        <v/>
      </c>
      <c r="D83" s="65"/>
      <c r="E83" s="19"/>
      <c r="F83" s="8"/>
      <c r="G83" s="19" t="s">
        <v>3</v>
      </c>
      <c r="H83" s="66"/>
      <c r="I83" s="66"/>
      <c r="J83" s="19"/>
      <c r="K83" s="65" t="str">
        <f t="shared" si="5"/>
        <v/>
      </c>
      <c r="L83" s="65"/>
      <c r="M83" s="6" t="str">
        <f t="shared" si="7"/>
        <v/>
      </c>
      <c r="N83" s="19"/>
      <c r="O83" s="8"/>
      <c r="P83" s="66"/>
      <c r="Q83" s="66"/>
      <c r="R83" s="49" t="str">
        <f t="shared" si="8"/>
        <v/>
      </c>
      <c r="S83" s="49"/>
      <c r="T83" s="50" t="str">
        <f t="shared" si="9"/>
        <v/>
      </c>
      <c r="U83" s="50"/>
    </row>
    <row r="84" spans="2:21" x14ac:dyDescent="0.2">
      <c r="B84" s="19">
        <v>76</v>
      </c>
      <c r="C84" s="65" t="str">
        <f t="shared" si="6"/>
        <v/>
      </c>
      <c r="D84" s="65"/>
      <c r="E84" s="19"/>
      <c r="F84" s="8"/>
      <c r="G84" s="19" t="s">
        <v>3</v>
      </c>
      <c r="H84" s="66"/>
      <c r="I84" s="66"/>
      <c r="J84" s="19"/>
      <c r="K84" s="65" t="str">
        <f t="shared" si="5"/>
        <v/>
      </c>
      <c r="L84" s="65"/>
      <c r="M84" s="6" t="str">
        <f t="shared" si="7"/>
        <v/>
      </c>
      <c r="N84" s="19"/>
      <c r="O84" s="8"/>
      <c r="P84" s="66"/>
      <c r="Q84" s="66"/>
      <c r="R84" s="49" t="str">
        <f t="shared" si="8"/>
        <v/>
      </c>
      <c r="S84" s="49"/>
      <c r="T84" s="50" t="str">
        <f t="shared" si="9"/>
        <v/>
      </c>
      <c r="U84" s="50"/>
    </row>
    <row r="85" spans="2:21" x14ac:dyDescent="0.2">
      <c r="B85" s="19">
        <v>77</v>
      </c>
      <c r="C85" s="65" t="str">
        <f t="shared" si="6"/>
        <v/>
      </c>
      <c r="D85" s="65"/>
      <c r="E85" s="19"/>
      <c r="F85" s="8"/>
      <c r="G85" s="19" t="s">
        <v>4</v>
      </c>
      <c r="H85" s="66"/>
      <c r="I85" s="66"/>
      <c r="J85" s="19"/>
      <c r="K85" s="65" t="str">
        <f t="shared" si="5"/>
        <v/>
      </c>
      <c r="L85" s="65"/>
      <c r="M85" s="6" t="str">
        <f t="shared" si="7"/>
        <v/>
      </c>
      <c r="N85" s="19"/>
      <c r="O85" s="8"/>
      <c r="P85" s="66"/>
      <c r="Q85" s="66"/>
      <c r="R85" s="49" t="str">
        <f t="shared" si="8"/>
        <v/>
      </c>
      <c r="S85" s="49"/>
      <c r="T85" s="50" t="str">
        <f t="shared" si="9"/>
        <v/>
      </c>
      <c r="U85" s="50"/>
    </row>
    <row r="86" spans="2:21" x14ac:dyDescent="0.2">
      <c r="B86" s="19">
        <v>78</v>
      </c>
      <c r="C86" s="65" t="str">
        <f t="shared" si="6"/>
        <v/>
      </c>
      <c r="D86" s="65"/>
      <c r="E86" s="19"/>
      <c r="F86" s="8"/>
      <c r="G86" s="19" t="s">
        <v>3</v>
      </c>
      <c r="H86" s="66"/>
      <c r="I86" s="66"/>
      <c r="J86" s="19"/>
      <c r="K86" s="65" t="str">
        <f t="shared" si="5"/>
        <v/>
      </c>
      <c r="L86" s="65"/>
      <c r="M86" s="6" t="str">
        <f t="shared" si="7"/>
        <v/>
      </c>
      <c r="N86" s="19"/>
      <c r="O86" s="8"/>
      <c r="P86" s="66"/>
      <c r="Q86" s="66"/>
      <c r="R86" s="49" t="str">
        <f t="shared" si="8"/>
        <v/>
      </c>
      <c r="S86" s="49"/>
      <c r="T86" s="50" t="str">
        <f t="shared" si="9"/>
        <v/>
      </c>
      <c r="U86" s="50"/>
    </row>
    <row r="87" spans="2:21" x14ac:dyDescent="0.2">
      <c r="B87" s="19">
        <v>79</v>
      </c>
      <c r="C87" s="65" t="str">
        <f t="shared" si="6"/>
        <v/>
      </c>
      <c r="D87" s="65"/>
      <c r="E87" s="19"/>
      <c r="F87" s="8"/>
      <c r="G87" s="19" t="s">
        <v>4</v>
      </c>
      <c r="H87" s="66"/>
      <c r="I87" s="66"/>
      <c r="J87" s="19"/>
      <c r="K87" s="65" t="str">
        <f t="shared" si="5"/>
        <v/>
      </c>
      <c r="L87" s="65"/>
      <c r="M87" s="6" t="str">
        <f t="shared" si="7"/>
        <v/>
      </c>
      <c r="N87" s="19"/>
      <c r="O87" s="8"/>
      <c r="P87" s="66"/>
      <c r="Q87" s="66"/>
      <c r="R87" s="49" t="str">
        <f t="shared" si="8"/>
        <v/>
      </c>
      <c r="S87" s="49"/>
      <c r="T87" s="50" t="str">
        <f t="shared" si="9"/>
        <v/>
      </c>
      <c r="U87" s="50"/>
    </row>
    <row r="88" spans="2:21" x14ac:dyDescent="0.2">
      <c r="B88" s="19">
        <v>80</v>
      </c>
      <c r="C88" s="65" t="str">
        <f t="shared" si="6"/>
        <v/>
      </c>
      <c r="D88" s="65"/>
      <c r="E88" s="19"/>
      <c r="F88" s="8"/>
      <c r="G88" s="19" t="s">
        <v>4</v>
      </c>
      <c r="H88" s="66"/>
      <c r="I88" s="66"/>
      <c r="J88" s="19"/>
      <c r="K88" s="65" t="str">
        <f t="shared" si="5"/>
        <v/>
      </c>
      <c r="L88" s="65"/>
      <c r="M88" s="6" t="str">
        <f t="shared" si="7"/>
        <v/>
      </c>
      <c r="N88" s="19"/>
      <c r="O88" s="8"/>
      <c r="P88" s="66"/>
      <c r="Q88" s="66"/>
      <c r="R88" s="49" t="str">
        <f t="shared" si="8"/>
        <v/>
      </c>
      <c r="S88" s="49"/>
      <c r="T88" s="50" t="str">
        <f t="shared" si="9"/>
        <v/>
      </c>
      <c r="U88" s="50"/>
    </row>
    <row r="89" spans="2:21" x14ac:dyDescent="0.2">
      <c r="B89" s="19">
        <v>81</v>
      </c>
      <c r="C89" s="65" t="str">
        <f t="shared" si="6"/>
        <v/>
      </c>
      <c r="D89" s="65"/>
      <c r="E89" s="19"/>
      <c r="F89" s="8"/>
      <c r="G89" s="19" t="s">
        <v>4</v>
      </c>
      <c r="H89" s="66"/>
      <c r="I89" s="66"/>
      <c r="J89" s="19"/>
      <c r="K89" s="65" t="str">
        <f t="shared" si="5"/>
        <v/>
      </c>
      <c r="L89" s="65"/>
      <c r="M89" s="6" t="str">
        <f t="shared" si="7"/>
        <v/>
      </c>
      <c r="N89" s="19"/>
      <c r="O89" s="8"/>
      <c r="P89" s="66"/>
      <c r="Q89" s="66"/>
      <c r="R89" s="49" t="str">
        <f t="shared" si="8"/>
        <v/>
      </c>
      <c r="S89" s="49"/>
      <c r="T89" s="50" t="str">
        <f t="shared" si="9"/>
        <v/>
      </c>
      <c r="U89" s="50"/>
    </row>
    <row r="90" spans="2:21" x14ac:dyDescent="0.2">
      <c r="B90" s="19">
        <v>82</v>
      </c>
      <c r="C90" s="65" t="str">
        <f t="shared" si="6"/>
        <v/>
      </c>
      <c r="D90" s="65"/>
      <c r="E90" s="19"/>
      <c r="F90" s="8"/>
      <c r="G90" s="19" t="s">
        <v>4</v>
      </c>
      <c r="H90" s="66"/>
      <c r="I90" s="66"/>
      <c r="J90" s="19"/>
      <c r="K90" s="65" t="str">
        <f t="shared" si="5"/>
        <v/>
      </c>
      <c r="L90" s="65"/>
      <c r="M90" s="6" t="str">
        <f t="shared" si="7"/>
        <v/>
      </c>
      <c r="N90" s="19"/>
      <c r="O90" s="8"/>
      <c r="P90" s="66"/>
      <c r="Q90" s="66"/>
      <c r="R90" s="49" t="str">
        <f t="shared" si="8"/>
        <v/>
      </c>
      <c r="S90" s="49"/>
      <c r="T90" s="50" t="str">
        <f t="shared" si="9"/>
        <v/>
      </c>
      <c r="U90" s="50"/>
    </row>
    <row r="91" spans="2:21" x14ac:dyDescent="0.2">
      <c r="B91" s="19">
        <v>83</v>
      </c>
      <c r="C91" s="65" t="str">
        <f t="shared" si="6"/>
        <v/>
      </c>
      <c r="D91" s="65"/>
      <c r="E91" s="19"/>
      <c r="F91" s="8"/>
      <c r="G91" s="19" t="s">
        <v>4</v>
      </c>
      <c r="H91" s="66"/>
      <c r="I91" s="66"/>
      <c r="J91" s="19"/>
      <c r="K91" s="65" t="str">
        <f t="shared" si="5"/>
        <v/>
      </c>
      <c r="L91" s="65"/>
      <c r="M91" s="6" t="str">
        <f t="shared" si="7"/>
        <v/>
      </c>
      <c r="N91" s="19"/>
      <c r="O91" s="8"/>
      <c r="P91" s="66"/>
      <c r="Q91" s="66"/>
      <c r="R91" s="49" t="str">
        <f t="shared" si="8"/>
        <v/>
      </c>
      <c r="S91" s="49"/>
      <c r="T91" s="50" t="str">
        <f t="shared" si="9"/>
        <v/>
      </c>
      <c r="U91" s="50"/>
    </row>
    <row r="92" spans="2:21" x14ac:dyDescent="0.2">
      <c r="B92" s="19">
        <v>84</v>
      </c>
      <c r="C92" s="65" t="str">
        <f t="shared" si="6"/>
        <v/>
      </c>
      <c r="D92" s="65"/>
      <c r="E92" s="19"/>
      <c r="F92" s="8"/>
      <c r="G92" s="19" t="s">
        <v>3</v>
      </c>
      <c r="H92" s="66"/>
      <c r="I92" s="66"/>
      <c r="J92" s="19"/>
      <c r="K92" s="65" t="str">
        <f t="shared" si="5"/>
        <v/>
      </c>
      <c r="L92" s="65"/>
      <c r="M92" s="6" t="str">
        <f t="shared" si="7"/>
        <v/>
      </c>
      <c r="N92" s="19"/>
      <c r="O92" s="8"/>
      <c r="P92" s="66"/>
      <c r="Q92" s="66"/>
      <c r="R92" s="49" t="str">
        <f t="shared" si="8"/>
        <v/>
      </c>
      <c r="S92" s="49"/>
      <c r="T92" s="50" t="str">
        <f t="shared" si="9"/>
        <v/>
      </c>
      <c r="U92" s="50"/>
    </row>
    <row r="93" spans="2:21" x14ac:dyDescent="0.2">
      <c r="B93" s="19">
        <v>85</v>
      </c>
      <c r="C93" s="65" t="str">
        <f t="shared" si="6"/>
        <v/>
      </c>
      <c r="D93" s="65"/>
      <c r="E93" s="19"/>
      <c r="F93" s="8"/>
      <c r="G93" s="19" t="s">
        <v>4</v>
      </c>
      <c r="H93" s="66"/>
      <c r="I93" s="66"/>
      <c r="J93" s="19"/>
      <c r="K93" s="65" t="str">
        <f t="shared" si="5"/>
        <v/>
      </c>
      <c r="L93" s="65"/>
      <c r="M93" s="6" t="str">
        <f t="shared" si="7"/>
        <v/>
      </c>
      <c r="N93" s="19"/>
      <c r="O93" s="8"/>
      <c r="P93" s="66"/>
      <c r="Q93" s="66"/>
      <c r="R93" s="49" t="str">
        <f t="shared" si="8"/>
        <v/>
      </c>
      <c r="S93" s="49"/>
      <c r="T93" s="50" t="str">
        <f t="shared" si="9"/>
        <v/>
      </c>
      <c r="U93" s="50"/>
    </row>
    <row r="94" spans="2:21" x14ac:dyDescent="0.2">
      <c r="B94" s="19">
        <v>86</v>
      </c>
      <c r="C94" s="65" t="str">
        <f t="shared" si="6"/>
        <v/>
      </c>
      <c r="D94" s="65"/>
      <c r="E94" s="19"/>
      <c r="F94" s="8"/>
      <c r="G94" s="19" t="s">
        <v>3</v>
      </c>
      <c r="H94" s="66"/>
      <c r="I94" s="66"/>
      <c r="J94" s="19"/>
      <c r="K94" s="65" t="str">
        <f t="shared" si="5"/>
        <v/>
      </c>
      <c r="L94" s="65"/>
      <c r="M94" s="6" t="str">
        <f t="shared" si="7"/>
        <v/>
      </c>
      <c r="N94" s="19"/>
      <c r="O94" s="8"/>
      <c r="P94" s="66"/>
      <c r="Q94" s="66"/>
      <c r="R94" s="49" t="str">
        <f t="shared" si="8"/>
        <v/>
      </c>
      <c r="S94" s="49"/>
      <c r="T94" s="50" t="str">
        <f t="shared" si="9"/>
        <v/>
      </c>
      <c r="U94" s="50"/>
    </row>
    <row r="95" spans="2:21" x14ac:dyDescent="0.2">
      <c r="B95" s="19">
        <v>87</v>
      </c>
      <c r="C95" s="65" t="str">
        <f t="shared" si="6"/>
        <v/>
      </c>
      <c r="D95" s="65"/>
      <c r="E95" s="19"/>
      <c r="F95" s="8"/>
      <c r="G95" s="19" t="s">
        <v>4</v>
      </c>
      <c r="H95" s="66"/>
      <c r="I95" s="66"/>
      <c r="J95" s="19"/>
      <c r="K95" s="65" t="str">
        <f t="shared" si="5"/>
        <v/>
      </c>
      <c r="L95" s="65"/>
      <c r="M95" s="6" t="str">
        <f t="shared" si="7"/>
        <v/>
      </c>
      <c r="N95" s="19"/>
      <c r="O95" s="8"/>
      <c r="P95" s="66"/>
      <c r="Q95" s="66"/>
      <c r="R95" s="49" t="str">
        <f t="shared" si="8"/>
        <v/>
      </c>
      <c r="S95" s="49"/>
      <c r="T95" s="50" t="str">
        <f t="shared" si="9"/>
        <v/>
      </c>
      <c r="U95" s="50"/>
    </row>
    <row r="96" spans="2:21" x14ac:dyDescent="0.2">
      <c r="B96" s="19">
        <v>88</v>
      </c>
      <c r="C96" s="65" t="str">
        <f t="shared" si="6"/>
        <v/>
      </c>
      <c r="D96" s="65"/>
      <c r="E96" s="19"/>
      <c r="F96" s="8"/>
      <c r="G96" s="19" t="s">
        <v>3</v>
      </c>
      <c r="H96" s="66"/>
      <c r="I96" s="66"/>
      <c r="J96" s="19"/>
      <c r="K96" s="65" t="str">
        <f t="shared" si="5"/>
        <v/>
      </c>
      <c r="L96" s="65"/>
      <c r="M96" s="6" t="str">
        <f t="shared" si="7"/>
        <v/>
      </c>
      <c r="N96" s="19"/>
      <c r="O96" s="8"/>
      <c r="P96" s="66"/>
      <c r="Q96" s="66"/>
      <c r="R96" s="49" t="str">
        <f t="shared" si="8"/>
        <v/>
      </c>
      <c r="S96" s="49"/>
      <c r="T96" s="50" t="str">
        <f t="shared" si="9"/>
        <v/>
      </c>
      <c r="U96" s="50"/>
    </row>
    <row r="97" spans="2:21" x14ac:dyDescent="0.2">
      <c r="B97" s="19">
        <v>89</v>
      </c>
      <c r="C97" s="65" t="str">
        <f t="shared" si="6"/>
        <v/>
      </c>
      <c r="D97" s="65"/>
      <c r="E97" s="19"/>
      <c r="F97" s="8"/>
      <c r="G97" s="19" t="s">
        <v>4</v>
      </c>
      <c r="H97" s="66"/>
      <c r="I97" s="66"/>
      <c r="J97" s="19"/>
      <c r="K97" s="65" t="str">
        <f t="shared" si="5"/>
        <v/>
      </c>
      <c r="L97" s="65"/>
      <c r="M97" s="6" t="str">
        <f t="shared" si="7"/>
        <v/>
      </c>
      <c r="N97" s="19"/>
      <c r="O97" s="8"/>
      <c r="P97" s="66"/>
      <c r="Q97" s="66"/>
      <c r="R97" s="49" t="str">
        <f t="shared" si="8"/>
        <v/>
      </c>
      <c r="S97" s="49"/>
      <c r="T97" s="50" t="str">
        <f t="shared" si="9"/>
        <v/>
      </c>
      <c r="U97" s="50"/>
    </row>
    <row r="98" spans="2:21" x14ac:dyDescent="0.2">
      <c r="B98" s="19">
        <v>90</v>
      </c>
      <c r="C98" s="65" t="str">
        <f t="shared" si="6"/>
        <v/>
      </c>
      <c r="D98" s="65"/>
      <c r="E98" s="19"/>
      <c r="F98" s="8"/>
      <c r="G98" s="19" t="s">
        <v>3</v>
      </c>
      <c r="H98" s="66"/>
      <c r="I98" s="66"/>
      <c r="J98" s="19"/>
      <c r="K98" s="65" t="str">
        <f t="shared" si="5"/>
        <v/>
      </c>
      <c r="L98" s="65"/>
      <c r="M98" s="6" t="str">
        <f t="shared" si="7"/>
        <v/>
      </c>
      <c r="N98" s="19"/>
      <c r="O98" s="8"/>
      <c r="P98" s="66"/>
      <c r="Q98" s="66"/>
      <c r="R98" s="49" t="str">
        <f t="shared" si="8"/>
        <v/>
      </c>
      <c r="S98" s="49"/>
      <c r="T98" s="50" t="str">
        <f t="shared" si="9"/>
        <v/>
      </c>
      <c r="U98" s="50"/>
    </row>
    <row r="99" spans="2:21" x14ac:dyDescent="0.2">
      <c r="B99" s="19">
        <v>91</v>
      </c>
      <c r="C99" s="65" t="str">
        <f t="shared" si="6"/>
        <v/>
      </c>
      <c r="D99" s="65"/>
      <c r="E99" s="19"/>
      <c r="F99" s="8"/>
      <c r="G99" s="19" t="s">
        <v>4</v>
      </c>
      <c r="H99" s="66"/>
      <c r="I99" s="66"/>
      <c r="J99" s="19"/>
      <c r="K99" s="65" t="str">
        <f t="shared" si="5"/>
        <v/>
      </c>
      <c r="L99" s="65"/>
      <c r="M99" s="6" t="str">
        <f t="shared" si="7"/>
        <v/>
      </c>
      <c r="N99" s="19"/>
      <c r="O99" s="8"/>
      <c r="P99" s="66"/>
      <c r="Q99" s="66"/>
      <c r="R99" s="49" t="str">
        <f t="shared" si="8"/>
        <v/>
      </c>
      <c r="S99" s="49"/>
      <c r="T99" s="50" t="str">
        <f t="shared" si="9"/>
        <v/>
      </c>
      <c r="U99" s="50"/>
    </row>
    <row r="100" spans="2:21" x14ac:dyDescent="0.2">
      <c r="B100" s="19">
        <v>92</v>
      </c>
      <c r="C100" s="65" t="str">
        <f t="shared" si="6"/>
        <v/>
      </c>
      <c r="D100" s="65"/>
      <c r="E100" s="19"/>
      <c r="F100" s="8"/>
      <c r="G100" s="19" t="s">
        <v>4</v>
      </c>
      <c r="H100" s="66"/>
      <c r="I100" s="66"/>
      <c r="J100" s="19"/>
      <c r="K100" s="65" t="str">
        <f t="shared" si="5"/>
        <v/>
      </c>
      <c r="L100" s="65"/>
      <c r="M100" s="6" t="str">
        <f t="shared" si="7"/>
        <v/>
      </c>
      <c r="N100" s="19"/>
      <c r="O100" s="8"/>
      <c r="P100" s="66"/>
      <c r="Q100" s="66"/>
      <c r="R100" s="49" t="str">
        <f t="shared" si="8"/>
        <v/>
      </c>
      <c r="S100" s="49"/>
      <c r="T100" s="50" t="str">
        <f t="shared" si="9"/>
        <v/>
      </c>
      <c r="U100" s="50"/>
    </row>
    <row r="101" spans="2:21" x14ac:dyDescent="0.2">
      <c r="B101" s="19">
        <v>93</v>
      </c>
      <c r="C101" s="65" t="str">
        <f t="shared" si="6"/>
        <v/>
      </c>
      <c r="D101" s="65"/>
      <c r="E101" s="19"/>
      <c r="F101" s="8"/>
      <c r="G101" s="19" t="s">
        <v>3</v>
      </c>
      <c r="H101" s="66"/>
      <c r="I101" s="66"/>
      <c r="J101" s="19"/>
      <c r="K101" s="65" t="str">
        <f t="shared" si="5"/>
        <v/>
      </c>
      <c r="L101" s="65"/>
      <c r="M101" s="6" t="str">
        <f t="shared" si="7"/>
        <v/>
      </c>
      <c r="N101" s="19"/>
      <c r="O101" s="8"/>
      <c r="P101" s="66"/>
      <c r="Q101" s="66"/>
      <c r="R101" s="49" t="str">
        <f t="shared" si="8"/>
        <v/>
      </c>
      <c r="S101" s="49"/>
      <c r="T101" s="50" t="str">
        <f t="shared" si="9"/>
        <v/>
      </c>
      <c r="U101" s="50"/>
    </row>
    <row r="102" spans="2:21" x14ac:dyDescent="0.2">
      <c r="B102" s="19">
        <v>94</v>
      </c>
      <c r="C102" s="65" t="str">
        <f t="shared" si="6"/>
        <v/>
      </c>
      <c r="D102" s="65"/>
      <c r="E102" s="19"/>
      <c r="F102" s="8"/>
      <c r="G102" s="19" t="s">
        <v>3</v>
      </c>
      <c r="H102" s="66"/>
      <c r="I102" s="66"/>
      <c r="J102" s="19"/>
      <c r="K102" s="65" t="str">
        <f t="shared" si="5"/>
        <v/>
      </c>
      <c r="L102" s="65"/>
      <c r="M102" s="6" t="str">
        <f t="shared" si="7"/>
        <v/>
      </c>
      <c r="N102" s="19"/>
      <c r="O102" s="8"/>
      <c r="P102" s="66"/>
      <c r="Q102" s="66"/>
      <c r="R102" s="49" t="str">
        <f t="shared" si="8"/>
        <v/>
      </c>
      <c r="S102" s="49"/>
      <c r="T102" s="50" t="str">
        <f t="shared" si="9"/>
        <v/>
      </c>
      <c r="U102" s="50"/>
    </row>
    <row r="103" spans="2:21" x14ac:dyDescent="0.2">
      <c r="B103" s="19">
        <v>95</v>
      </c>
      <c r="C103" s="65" t="str">
        <f t="shared" si="6"/>
        <v/>
      </c>
      <c r="D103" s="65"/>
      <c r="E103" s="19"/>
      <c r="F103" s="8"/>
      <c r="G103" s="19" t="s">
        <v>3</v>
      </c>
      <c r="H103" s="66"/>
      <c r="I103" s="66"/>
      <c r="J103" s="19"/>
      <c r="K103" s="65" t="str">
        <f t="shared" si="5"/>
        <v/>
      </c>
      <c r="L103" s="65"/>
      <c r="M103" s="6" t="str">
        <f t="shared" si="7"/>
        <v/>
      </c>
      <c r="N103" s="19"/>
      <c r="O103" s="8"/>
      <c r="P103" s="66"/>
      <c r="Q103" s="66"/>
      <c r="R103" s="49" t="str">
        <f t="shared" si="8"/>
        <v/>
      </c>
      <c r="S103" s="49"/>
      <c r="T103" s="50" t="str">
        <f t="shared" si="9"/>
        <v/>
      </c>
      <c r="U103" s="50"/>
    </row>
    <row r="104" spans="2:21" x14ac:dyDescent="0.2">
      <c r="B104" s="19">
        <v>96</v>
      </c>
      <c r="C104" s="65" t="str">
        <f t="shared" si="6"/>
        <v/>
      </c>
      <c r="D104" s="65"/>
      <c r="E104" s="19"/>
      <c r="F104" s="8"/>
      <c r="G104" s="19" t="s">
        <v>4</v>
      </c>
      <c r="H104" s="66"/>
      <c r="I104" s="66"/>
      <c r="J104" s="19"/>
      <c r="K104" s="65" t="str">
        <f t="shared" si="5"/>
        <v/>
      </c>
      <c r="L104" s="65"/>
      <c r="M104" s="6" t="str">
        <f t="shared" si="7"/>
        <v/>
      </c>
      <c r="N104" s="19"/>
      <c r="O104" s="8"/>
      <c r="P104" s="66"/>
      <c r="Q104" s="66"/>
      <c r="R104" s="49" t="str">
        <f t="shared" si="8"/>
        <v/>
      </c>
      <c r="S104" s="49"/>
      <c r="T104" s="50" t="str">
        <f t="shared" si="9"/>
        <v/>
      </c>
      <c r="U104" s="50"/>
    </row>
    <row r="105" spans="2:21" x14ac:dyDescent="0.2">
      <c r="B105" s="19">
        <v>97</v>
      </c>
      <c r="C105" s="65" t="str">
        <f t="shared" si="6"/>
        <v/>
      </c>
      <c r="D105" s="65"/>
      <c r="E105" s="19"/>
      <c r="F105" s="8"/>
      <c r="G105" s="19" t="s">
        <v>3</v>
      </c>
      <c r="H105" s="66"/>
      <c r="I105" s="66"/>
      <c r="J105" s="19"/>
      <c r="K105" s="65" t="str">
        <f t="shared" si="5"/>
        <v/>
      </c>
      <c r="L105" s="65"/>
      <c r="M105" s="6" t="str">
        <f t="shared" si="7"/>
        <v/>
      </c>
      <c r="N105" s="19"/>
      <c r="O105" s="8"/>
      <c r="P105" s="66"/>
      <c r="Q105" s="66"/>
      <c r="R105" s="49" t="str">
        <f t="shared" si="8"/>
        <v/>
      </c>
      <c r="S105" s="49"/>
      <c r="T105" s="50" t="str">
        <f t="shared" si="9"/>
        <v/>
      </c>
      <c r="U105" s="50"/>
    </row>
    <row r="106" spans="2:21" x14ac:dyDescent="0.2">
      <c r="B106" s="19">
        <v>98</v>
      </c>
      <c r="C106" s="65" t="str">
        <f t="shared" si="6"/>
        <v/>
      </c>
      <c r="D106" s="65"/>
      <c r="E106" s="19"/>
      <c r="F106" s="8"/>
      <c r="G106" s="19" t="s">
        <v>4</v>
      </c>
      <c r="H106" s="66"/>
      <c r="I106" s="66"/>
      <c r="J106" s="19"/>
      <c r="K106" s="65" t="str">
        <f t="shared" si="5"/>
        <v/>
      </c>
      <c r="L106" s="65"/>
      <c r="M106" s="6" t="str">
        <f t="shared" si="7"/>
        <v/>
      </c>
      <c r="N106" s="19"/>
      <c r="O106" s="8"/>
      <c r="P106" s="66"/>
      <c r="Q106" s="66"/>
      <c r="R106" s="49" t="str">
        <f t="shared" si="8"/>
        <v/>
      </c>
      <c r="S106" s="49"/>
      <c r="T106" s="50" t="str">
        <f t="shared" si="9"/>
        <v/>
      </c>
      <c r="U106" s="50"/>
    </row>
    <row r="107" spans="2:21" x14ac:dyDescent="0.2">
      <c r="B107" s="19">
        <v>99</v>
      </c>
      <c r="C107" s="65" t="str">
        <f t="shared" si="6"/>
        <v/>
      </c>
      <c r="D107" s="65"/>
      <c r="E107" s="19"/>
      <c r="F107" s="8"/>
      <c r="G107" s="19" t="s">
        <v>4</v>
      </c>
      <c r="H107" s="66"/>
      <c r="I107" s="66"/>
      <c r="J107" s="19"/>
      <c r="K107" s="65" t="str">
        <f t="shared" si="5"/>
        <v/>
      </c>
      <c r="L107" s="65"/>
      <c r="M107" s="6" t="str">
        <f t="shared" si="7"/>
        <v/>
      </c>
      <c r="N107" s="19"/>
      <c r="O107" s="8"/>
      <c r="P107" s="66"/>
      <c r="Q107" s="66"/>
      <c r="R107" s="49" t="str">
        <f t="shared" si="8"/>
        <v/>
      </c>
      <c r="S107" s="49"/>
      <c r="T107" s="50" t="str">
        <f t="shared" si="9"/>
        <v/>
      </c>
      <c r="U107" s="50"/>
    </row>
    <row r="108" spans="2:21" x14ac:dyDescent="0.2">
      <c r="B108" s="19">
        <v>100</v>
      </c>
      <c r="C108" s="65" t="str">
        <f t="shared" si="6"/>
        <v/>
      </c>
      <c r="D108" s="65"/>
      <c r="E108" s="19"/>
      <c r="F108" s="8"/>
      <c r="G108" s="19" t="s">
        <v>3</v>
      </c>
      <c r="H108" s="66"/>
      <c r="I108" s="66"/>
      <c r="J108" s="19"/>
      <c r="K108" s="65" t="str">
        <f t="shared" si="5"/>
        <v/>
      </c>
      <c r="L108" s="65"/>
      <c r="M108" s="6" t="str">
        <f t="shared" si="7"/>
        <v/>
      </c>
      <c r="N108" s="19"/>
      <c r="O108" s="8"/>
      <c r="P108" s="66"/>
      <c r="Q108" s="66"/>
      <c r="R108" s="49" t="str">
        <f t="shared" si="8"/>
        <v/>
      </c>
      <c r="S108" s="49"/>
      <c r="T108" s="50" t="str">
        <f t="shared" si="9"/>
        <v/>
      </c>
      <c r="U108" s="50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 xr:uid="{F3644C82-063F-4128-A26D-06B8AA324872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4A71-69A5-4C75-AD2F-0B4232EE0D9F}">
  <dimension ref="B2:V109"/>
  <sheetViews>
    <sheetView topLeftCell="C1" zoomScale="115" zoomScaleNormal="115" workbookViewId="0">
      <pane ySplit="8" topLeftCell="A9" activePane="bottomLeft" state="frozen"/>
      <selection pane="bottomLeft" activeCell="L6" sqref="L6"/>
    </sheetView>
  </sheetViews>
  <sheetFormatPr defaultRowHeight="13" x14ac:dyDescent="0.2"/>
  <cols>
    <col min="1" max="1" width="2.90625" customWidth="1"/>
    <col min="2" max="18" width="6.6328125" customWidth="1"/>
    <col min="22" max="22" width="10.90625" style="22" bestFit="1" customWidth="1"/>
  </cols>
  <sheetData>
    <row r="2" spans="2:21" x14ac:dyDescent="0.2">
      <c r="B2" s="38" t="s">
        <v>40</v>
      </c>
      <c r="C2" s="38"/>
      <c r="D2" s="41" t="s">
        <v>46</v>
      </c>
      <c r="E2" s="41"/>
      <c r="F2" s="38" t="s">
        <v>48</v>
      </c>
      <c r="G2" s="38"/>
      <c r="H2" s="41" t="s">
        <v>85</v>
      </c>
      <c r="I2" s="41"/>
      <c r="J2" s="38" t="s">
        <v>49</v>
      </c>
      <c r="K2" s="38"/>
      <c r="L2" s="43">
        <f>C9</f>
        <v>100000</v>
      </c>
      <c r="M2" s="41"/>
      <c r="N2" s="38" t="s">
        <v>50</v>
      </c>
      <c r="O2" s="38"/>
      <c r="P2" s="43" t="e">
        <f>C108+R108</f>
        <v>#VALUE!</v>
      </c>
      <c r="Q2" s="41"/>
      <c r="R2" s="1"/>
      <c r="S2" s="1"/>
      <c r="T2" s="1"/>
    </row>
    <row r="3" spans="2:21" ht="57" customHeight="1" x14ac:dyDescent="0.2">
      <c r="B3" s="38" t="s">
        <v>51</v>
      </c>
      <c r="C3" s="38"/>
      <c r="D3" s="47" t="s">
        <v>52</v>
      </c>
      <c r="E3" s="47"/>
      <c r="F3" s="47"/>
      <c r="G3" s="47"/>
      <c r="H3" s="47"/>
      <c r="I3" s="47"/>
      <c r="J3" s="38" t="s">
        <v>53</v>
      </c>
      <c r="K3" s="38"/>
      <c r="L3" s="47" t="s">
        <v>79</v>
      </c>
      <c r="M3" s="48"/>
      <c r="N3" s="48"/>
      <c r="O3" s="48"/>
      <c r="P3" s="48"/>
      <c r="Q3" s="48"/>
      <c r="R3" s="1"/>
      <c r="S3" s="1"/>
    </row>
    <row r="4" spans="2:21" x14ac:dyDescent="0.2">
      <c r="B4" s="38" t="s">
        <v>54</v>
      </c>
      <c r="C4" s="38"/>
      <c r="D4" s="39">
        <f>SUM($R$9:$S$993)</f>
        <v>252213.51891851696</v>
      </c>
      <c r="E4" s="39"/>
      <c r="F4" s="38" t="s">
        <v>55</v>
      </c>
      <c r="G4" s="38"/>
      <c r="H4" s="40">
        <f>SUM($T$9:$U$108)</f>
        <v>913.99999999999682</v>
      </c>
      <c r="I4" s="41"/>
      <c r="J4" s="42" t="s">
        <v>56</v>
      </c>
      <c r="K4" s="42"/>
      <c r="L4" s="43">
        <f>MAX($C$9:$D$990)-C9</f>
        <v>263106.72053455358</v>
      </c>
      <c r="M4" s="43"/>
      <c r="N4" s="42" t="s">
        <v>57</v>
      </c>
      <c r="O4" s="42"/>
      <c r="P4" s="39">
        <f>MIN($C$9:$D$990)-C9</f>
        <v>-4106.3920344829094</v>
      </c>
      <c r="Q4" s="39"/>
      <c r="R4" s="1"/>
      <c r="S4" s="1"/>
      <c r="T4" s="1"/>
    </row>
    <row r="5" spans="2:21" x14ac:dyDescent="0.2">
      <c r="B5" s="21" t="s">
        <v>58</v>
      </c>
      <c r="C5" s="2">
        <f>COUNTIF($R$9:$R$990,"&gt;0")</f>
        <v>34</v>
      </c>
      <c r="D5" s="20" t="s">
        <v>59</v>
      </c>
      <c r="E5" s="15">
        <f>COUNTIF($R$9:$R$990,"&lt;0")</f>
        <v>18</v>
      </c>
      <c r="F5" s="20" t="s">
        <v>60</v>
      </c>
      <c r="G5" s="2">
        <f>COUNTIF($R$9:$R$990,"=0")</f>
        <v>0</v>
      </c>
      <c r="H5" s="20" t="s">
        <v>61</v>
      </c>
      <c r="I5" s="3">
        <f>C5/SUM(C5,E5,G5)</f>
        <v>0.65384615384615385</v>
      </c>
      <c r="J5" s="44" t="s">
        <v>62</v>
      </c>
      <c r="K5" s="38"/>
      <c r="L5" s="45">
        <v>7</v>
      </c>
      <c r="M5" s="46"/>
      <c r="N5" s="17" t="s">
        <v>63</v>
      </c>
      <c r="O5" s="9"/>
      <c r="P5" s="45">
        <v>4</v>
      </c>
      <c r="Q5" s="46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36" t="s">
        <v>64</v>
      </c>
      <c r="C7" s="51" t="s">
        <v>65</v>
      </c>
      <c r="D7" s="52"/>
      <c r="E7" s="55" t="s">
        <v>66</v>
      </c>
      <c r="F7" s="56"/>
      <c r="G7" s="56"/>
      <c r="H7" s="56"/>
      <c r="I7" s="57"/>
      <c r="J7" s="58" t="s">
        <v>67</v>
      </c>
      <c r="K7" s="59"/>
      <c r="L7" s="60"/>
      <c r="M7" s="61" t="s">
        <v>68</v>
      </c>
      <c r="N7" s="62" t="s">
        <v>69</v>
      </c>
      <c r="O7" s="63"/>
      <c r="P7" s="63"/>
      <c r="Q7" s="64"/>
      <c r="R7" s="67" t="s">
        <v>70</v>
      </c>
      <c r="S7" s="67"/>
      <c r="T7" s="67"/>
      <c r="U7" s="67"/>
    </row>
    <row r="8" spans="2:21" x14ac:dyDescent="0.2">
      <c r="B8" s="37"/>
      <c r="C8" s="53"/>
      <c r="D8" s="54"/>
      <c r="E8" s="18" t="s">
        <v>71</v>
      </c>
      <c r="F8" s="18" t="s">
        <v>72</v>
      </c>
      <c r="G8" s="18" t="s">
        <v>73</v>
      </c>
      <c r="H8" s="68" t="s">
        <v>74</v>
      </c>
      <c r="I8" s="57"/>
      <c r="J8" s="4" t="s">
        <v>75</v>
      </c>
      <c r="K8" s="69" t="s">
        <v>76</v>
      </c>
      <c r="L8" s="60"/>
      <c r="M8" s="61"/>
      <c r="N8" s="5" t="s">
        <v>71</v>
      </c>
      <c r="O8" s="5" t="s">
        <v>72</v>
      </c>
      <c r="P8" s="70" t="s">
        <v>74</v>
      </c>
      <c r="Q8" s="64"/>
      <c r="R8" s="67" t="s">
        <v>77</v>
      </c>
      <c r="S8" s="67"/>
      <c r="T8" s="67" t="s">
        <v>75</v>
      </c>
      <c r="U8" s="67"/>
    </row>
    <row r="9" spans="2:21" x14ac:dyDescent="0.2">
      <c r="B9" s="19">
        <v>1</v>
      </c>
      <c r="C9" s="65">
        <v>100000</v>
      </c>
      <c r="D9" s="65"/>
      <c r="E9" s="19">
        <v>2017</v>
      </c>
      <c r="F9" s="8">
        <v>43686</v>
      </c>
      <c r="G9" s="19" t="s">
        <v>3</v>
      </c>
      <c r="H9" s="66">
        <v>110.28</v>
      </c>
      <c r="I9" s="66"/>
      <c r="J9" s="19">
        <v>29</v>
      </c>
      <c r="K9" s="65">
        <f t="shared" ref="K9:K72" si="0">IF(F9="","",C9*0.03)</f>
        <v>3000</v>
      </c>
      <c r="L9" s="65"/>
      <c r="M9" s="6">
        <f>IF(J9="","",(K9/J9)/1000)</f>
        <v>0.10344827586206896</v>
      </c>
      <c r="N9" s="19">
        <v>2017</v>
      </c>
      <c r="O9" s="8">
        <v>43686</v>
      </c>
      <c r="P9" s="66">
        <v>109.79</v>
      </c>
      <c r="Q9" s="66"/>
      <c r="R9" s="49">
        <f>IF(O9="","",(IF(G9="売",H9-P9,P9-H9))*M9*100000)</f>
        <v>5068.9655172413268</v>
      </c>
      <c r="S9" s="49"/>
      <c r="T9" s="50">
        <f>IF(O9="","",IF(R9&lt;0,J9*(-1),IF(G9="買",(P9-H9)*100,(H9-P9)*100)))</f>
        <v>48.999999999999488</v>
      </c>
      <c r="U9" s="50"/>
    </row>
    <row r="10" spans="2:21" x14ac:dyDescent="0.2">
      <c r="B10" s="19">
        <v>2</v>
      </c>
      <c r="C10" s="65">
        <f t="shared" ref="C10:C73" si="1">IF(R9="","",C9+R9)</f>
        <v>105068.96551724133</v>
      </c>
      <c r="D10" s="65"/>
      <c r="E10" s="19">
        <v>2017</v>
      </c>
      <c r="F10" s="8">
        <v>43686</v>
      </c>
      <c r="G10" s="19" t="s">
        <v>4</v>
      </c>
      <c r="H10" s="66">
        <v>109.87</v>
      </c>
      <c r="I10" s="66"/>
      <c r="J10" s="19">
        <v>18</v>
      </c>
      <c r="K10" s="65">
        <f t="shared" si="0"/>
        <v>3152.06896551724</v>
      </c>
      <c r="L10" s="65"/>
      <c r="M10" s="6">
        <f t="shared" ref="M10:M73" si="2">IF(J10="","",(K10/J10)/1000)</f>
        <v>0.17511494252873555</v>
      </c>
      <c r="N10" s="19">
        <v>2017</v>
      </c>
      <c r="O10" s="8">
        <v>43686</v>
      </c>
      <c r="P10" s="66">
        <v>109.69</v>
      </c>
      <c r="Q10" s="66"/>
      <c r="R10" s="49">
        <f t="shared" ref="R10:R73" si="3">IF(O10="","",(IF(G10="売",H10-P10,P10-H10))*M10*100000)</f>
        <v>-3152.0689655173592</v>
      </c>
      <c r="S10" s="49"/>
      <c r="T10" s="50">
        <f t="shared" ref="T10:T73" si="4">IF(O10="","",IF(R10&lt;0,J10*(-1),IF(G10="買",(P10-H10)*100,(H10-P10)*100)))</f>
        <v>-18</v>
      </c>
      <c r="U10" s="50"/>
    </row>
    <row r="11" spans="2:21" x14ac:dyDescent="0.2">
      <c r="B11" s="19">
        <v>3</v>
      </c>
      <c r="C11" s="65">
        <f t="shared" si="1"/>
        <v>101916.89655172397</v>
      </c>
      <c r="D11" s="65"/>
      <c r="E11" s="19">
        <v>2017</v>
      </c>
      <c r="F11" s="8">
        <v>43693</v>
      </c>
      <c r="G11" s="19" t="s">
        <v>3</v>
      </c>
      <c r="H11" s="66">
        <v>110.49</v>
      </c>
      <c r="I11" s="66"/>
      <c r="J11" s="19">
        <v>22</v>
      </c>
      <c r="K11" s="65">
        <f t="shared" si="0"/>
        <v>3057.5068965517189</v>
      </c>
      <c r="L11" s="65"/>
      <c r="M11" s="6">
        <f t="shared" si="2"/>
        <v>0.13897758620689632</v>
      </c>
      <c r="N11" s="19">
        <v>2017</v>
      </c>
      <c r="O11" s="8">
        <v>43694</v>
      </c>
      <c r="P11" s="66">
        <v>110.71</v>
      </c>
      <c r="Q11" s="66"/>
      <c r="R11" s="49">
        <f t="shared" si="3"/>
        <v>-3057.506896551703</v>
      </c>
      <c r="S11" s="49"/>
      <c r="T11" s="50">
        <f t="shared" si="4"/>
        <v>-22</v>
      </c>
      <c r="U11" s="50"/>
    </row>
    <row r="12" spans="2:21" x14ac:dyDescent="0.2">
      <c r="B12" s="19">
        <v>4</v>
      </c>
      <c r="C12" s="65">
        <f t="shared" si="1"/>
        <v>98859.389655172272</v>
      </c>
      <c r="D12" s="65"/>
      <c r="E12" s="19">
        <v>2017</v>
      </c>
      <c r="F12" s="8">
        <v>43695</v>
      </c>
      <c r="G12" s="19" t="s">
        <v>3</v>
      </c>
      <c r="H12" s="66">
        <v>109.13</v>
      </c>
      <c r="I12" s="66"/>
      <c r="J12" s="19">
        <v>28</v>
      </c>
      <c r="K12" s="65">
        <f t="shared" si="0"/>
        <v>2965.7816896551681</v>
      </c>
      <c r="L12" s="65"/>
      <c r="M12" s="6">
        <f t="shared" si="2"/>
        <v>0.10592077463054171</v>
      </c>
      <c r="N12" s="19">
        <v>2017</v>
      </c>
      <c r="O12" s="8">
        <v>43696</v>
      </c>
      <c r="P12" s="66">
        <v>109.41</v>
      </c>
      <c r="Q12" s="66"/>
      <c r="R12" s="49">
        <f t="shared" si="3"/>
        <v>-2965.7816896551799</v>
      </c>
      <c r="S12" s="49"/>
      <c r="T12" s="50">
        <f t="shared" si="4"/>
        <v>-28</v>
      </c>
      <c r="U12" s="50"/>
    </row>
    <row r="13" spans="2:21" x14ac:dyDescent="0.2">
      <c r="B13" s="19">
        <v>5</v>
      </c>
      <c r="C13" s="65">
        <f t="shared" si="1"/>
        <v>95893.607965517091</v>
      </c>
      <c r="D13" s="65"/>
      <c r="E13" s="19">
        <v>2017</v>
      </c>
      <c r="F13" s="8">
        <v>43700</v>
      </c>
      <c r="G13" s="19" t="s">
        <v>4</v>
      </c>
      <c r="H13" s="66">
        <v>109.49</v>
      </c>
      <c r="I13" s="66"/>
      <c r="J13" s="19">
        <v>19</v>
      </c>
      <c r="K13" s="65">
        <f t="shared" si="0"/>
        <v>2876.8082389655128</v>
      </c>
      <c r="L13" s="65"/>
      <c r="M13" s="6">
        <f t="shared" si="2"/>
        <v>0.15141095994555331</v>
      </c>
      <c r="N13" s="19">
        <v>2017</v>
      </c>
      <c r="O13" s="8">
        <v>43700</v>
      </c>
      <c r="P13" s="66">
        <v>109.81</v>
      </c>
      <c r="Q13" s="66"/>
      <c r="R13" s="49">
        <f t="shared" si="3"/>
        <v>4845.150718257818</v>
      </c>
      <c r="S13" s="49"/>
      <c r="T13" s="50">
        <f t="shared" si="4"/>
        <v>32.000000000000739</v>
      </c>
      <c r="U13" s="50"/>
    </row>
    <row r="14" spans="2:21" x14ac:dyDescent="0.2">
      <c r="B14" s="19">
        <v>6</v>
      </c>
      <c r="C14" s="65">
        <f t="shared" si="1"/>
        <v>100738.75868377491</v>
      </c>
      <c r="D14" s="65"/>
      <c r="E14" s="19">
        <v>2017</v>
      </c>
      <c r="F14" s="8">
        <v>43702</v>
      </c>
      <c r="G14" s="19" t="s">
        <v>4</v>
      </c>
      <c r="H14" s="66">
        <v>109.46</v>
      </c>
      <c r="I14" s="66"/>
      <c r="J14" s="19">
        <v>22</v>
      </c>
      <c r="K14" s="65">
        <f t="shared" si="0"/>
        <v>3022.1627605132471</v>
      </c>
      <c r="L14" s="65"/>
      <c r="M14" s="6">
        <f t="shared" si="2"/>
        <v>0.13737103456878397</v>
      </c>
      <c r="N14" s="19">
        <v>2017</v>
      </c>
      <c r="O14" s="8">
        <v>43702</v>
      </c>
      <c r="P14" s="66">
        <v>109.24</v>
      </c>
      <c r="Q14" s="66"/>
      <c r="R14" s="49">
        <f t="shared" si="3"/>
        <v>-3022.1627605132317</v>
      </c>
      <c r="S14" s="49"/>
      <c r="T14" s="50">
        <f t="shared" si="4"/>
        <v>-22</v>
      </c>
      <c r="U14" s="50"/>
    </row>
    <row r="15" spans="2:21" x14ac:dyDescent="0.2">
      <c r="B15" s="19">
        <v>7</v>
      </c>
      <c r="C15" s="65">
        <f t="shared" si="1"/>
        <v>97716.595923261673</v>
      </c>
      <c r="D15" s="65"/>
      <c r="E15" s="19">
        <v>2017</v>
      </c>
      <c r="F15" s="8">
        <v>43707</v>
      </c>
      <c r="G15" s="19" t="s">
        <v>4</v>
      </c>
      <c r="H15" s="66">
        <v>110.1</v>
      </c>
      <c r="I15" s="66"/>
      <c r="J15" s="19">
        <v>28</v>
      </c>
      <c r="K15" s="65">
        <f t="shared" si="0"/>
        <v>2931.4978776978501</v>
      </c>
      <c r="L15" s="65"/>
      <c r="M15" s="6">
        <f t="shared" si="2"/>
        <v>0.10469635277492322</v>
      </c>
      <c r="N15" s="19">
        <v>2017</v>
      </c>
      <c r="O15" s="8">
        <v>43708</v>
      </c>
      <c r="P15" s="66">
        <v>110.64</v>
      </c>
      <c r="Q15" s="66"/>
      <c r="R15" s="49">
        <f t="shared" si="3"/>
        <v>5653.6030498459195</v>
      </c>
      <c r="S15" s="49"/>
      <c r="T15" s="50">
        <f t="shared" si="4"/>
        <v>54.000000000000625</v>
      </c>
      <c r="U15" s="50"/>
    </row>
    <row r="16" spans="2:21" x14ac:dyDescent="0.2">
      <c r="B16" s="19">
        <v>8</v>
      </c>
      <c r="C16" s="65">
        <f t="shared" si="1"/>
        <v>103370.19897310759</v>
      </c>
      <c r="D16" s="65"/>
      <c r="E16" s="19">
        <v>2017</v>
      </c>
      <c r="F16" s="8">
        <v>43713</v>
      </c>
      <c r="G16" s="19" t="s">
        <v>3</v>
      </c>
      <c r="H16" s="66">
        <v>109.11</v>
      </c>
      <c r="I16" s="66"/>
      <c r="J16" s="19">
        <v>33</v>
      </c>
      <c r="K16" s="65">
        <f t="shared" si="0"/>
        <v>3101.1059691932273</v>
      </c>
      <c r="L16" s="65"/>
      <c r="M16" s="6">
        <f t="shared" si="2"/>
        <v>9.3972908157370527E-2</v>
      </c>
      <c r="N16" s="19">
        <v>2017</v>
      </c>
      <c r="O16" s="8">
        <v>43714</v>
      </c>
      <c r="P16" s="66">
        <v>108.51</v>
      </c>
      <c r="Q16" s="66"/>
      <c r="R16" s="49">
        <f t="shared" si="3"/>
        <v>5638.3744894421779</v>
      </c>
      <c r="S16" s="49"/>
      <c r="T16" s="50">
        <f t="shared" si="4"/>
        <v>59.999999999999432</v>
      </c>
      <c r="U16" s="50"/>
    </row>
    <row r="17" spans="2:21" x14ac:dyDescent="0.2">
      <c r="B17" s="19">
        <v>9</v>
      </c>
      <c r="C17" s="65">
        <f t="shared" si="1"/>
        <v>109008.57346254977</v>
      </c>
      <c r="D17" s="65"/>
      <c r="E17" s="19">
        <v>2017</v>
      </c>
      <c r="F17" s="8">
        <v>43716</v>
      </c>
      <c r="G17" s="19" t="s">
        <v>3</v>
      </c>
      <c r="H17" s="66">
        <v>108.43</v>
      </c>
      <c r="I17" s="66"/>
      <c r="J17" s="19">
        <v>28</v>
      </c>
      <c r="K17" s="65">
        <f t="shared" si="0"/>
        <v>3270.2572038764929</v>
      </c>
      <c r="L17" s="65"/>
      <c r="M17" s="6">
        <f t="shared" si="2"/>
        <v>0.11679490013844618</v>
      </c>
      <c r="N17" s="19">
        <v>2017</v>
      </c>
      <c r="O17" s="8">
        <v>43716</v>
      </c>
      <c r="P17" s="66">
        <v>107.91</v>
      </c>
      <c r="Q17" s="66"/>
      <c r="R17" s="49">
        <f t="shared" si="3"/>
        <v>6073.3348071993214</v>
      </c>
      <c r="S17" s="49"/>
      <c r="T17" s="50">
        <f t="shared" si="4"/>
        <v>52.000000000001023</v>
      </c>
      <c r="U17" s="50"/>
    </row>
    <row r="18" spans="2:21" x14ac:dyDescent="0.2">
      <c r="B18" s="19">
        <v>10</v>
      </c>
      <c r="C18" s="65">
        <f t="shared" si="1"/>
        <v>115081.9082697491</v>
      </c>
      <c r="D18" s="65"/>
      <c r="E18" s="19">
        <v>2017</v>
      </c>
      <c r="F18" s="8">
        <v>43716</v>
      </c>
      <c r="G18" s="19" t="s">
        <v>3</v>
      </c>
      <c r="H18" s="66">
        <v>108.04</v>
      </c>
      <c r="I18" s="66"/>
      <c r="J18" s="19">
        <v>46</v>
      </c>
      <c r="K18" s="65">
        <f t="shared" si="0"/>
        <v>3452.4572480924726</v>
      </c>
      <c r="L18" s="65"/>
      <c r="M18" s="6">
        <f t="shared" si="2"/>
        <v>7.5053418436792876E-2</v>
      </c>
      <c r="N18" s="19">
        <v>2017</v>
      </c>
      <c r="O18" s="8">
        <v>43719</v>
      </c>
      <c r="P18" s="66">
        <v>108.5</v>
      </c>
      <c r="Q18" s="66"/>
      <c r="R18" s="49">
        <f t="shared" si="3"/>
        <v>-3452.4572480924257</v>
      </c>
      <c r="S18" s="49"/>
      <c r="T18" s="50">
        <f t="shared" si="4"/>
        <v>-46</v>
      </c>
      <c r="U18" s="50"/>
    </row>
    <row r="19" spans="2:21" x14ac:dyDescent="0.2">
      <c r="B19" s="19">
        <v>11</v>
      </c>
      <c r="C19" s="65">
        <f t="shared" si="1"/>
        <v>111629.45102165667</v>
      </c>
      <c r="D19" s="65"/>
      <c r="E19" s="19">
        <v>2017</v>
      </c>
      <c r="F19" s="8">
        <v>43719</v>
      </c>
      <c r="G19" s="19" t="s">
        <v>4</v>
      </c>
      <c r="H19" s="66">
        <v>108.62</v>
      </c>
      <c r="I19" s="66"/>
      <c r="J19" s="19">
        <v>31</v>
      </c>
      <c r="K19" s="65">
        <f t="shared" si="0"/>
        <v>3348.8835306496999</v>
      </c>
      <c r="L19" s="65"/>
      <c r="M19" s="6">
        <f t="shared" si="2"/>
        <v>0.1080285009887</v>
      </c>
      <c r="N19" s="19">
        <v>2017</v>
      </c>
      <c r="O19" s="8">
        <v>43720</v>
      </c>
      <c r="P19" s="66">
        <v>109.2</v>
      </c>
      <c r="Q19" s="66"/>
      <c r="R19" s="49">
        <f t="shared" si="3"/>
        <v>6265.6530573445816</v>
      </c>
      <c r="S19" s="49"/>
      <c r="T19" s="50">
        <f t="shared" si="4"/>
        <v>57.999999999999829</v>
      </c>
      <c r="U19" s="50"/>
    </row>
    <row r="20" spans="2:21" x14ac:dyDescent="0.2">
      <c r="B20" s="19">
        <v>12</v>
      </c>
      <c r="C20" s="65">
        <f t="shared" si="1"/>
        <v>117895.10407900125</v>
      </c>
      <c r="D20" s="65"/>
      <c r="E20" s="19">
        <v>2017</v>
      </c>
      <c r="F20" s="8">
        <v>43724</v>
      </c>
      <c r="G20" s="19" t="s">
        <v>4</v>
      </c>
      <c r="H20" s="66">
        <v>111.07</v>
      </c>
      <c r="I20" s="66"/>
      <c r="J20" s="19">
        <v>46</v>
      </c>
      <c r="K20" s="65">
        <f t="shared" si="0"/>
        <v>3536.8531223700375</v>
      </c>
      <c r="L20" s="65"/>
      <c r="M20" s="6">
        <f t="shared" si="2"/>
        <v>7.6888111355870384E-2</v>
      </c>
      <c r="N20" s="19">
        <v>2017</v>
      </c>
      <c r="O20" s="8">
        <v>43729</v>
      </c>
      <c r="P20" s="66">
        <v>111.64</v>
      </c>
      <c r="Q20" s="66"/>
      <c r="R20" s="49">
        <f t="shared" si="3"/>
        <v>4382.6223472846686</v>
      </c>
      <c r="S20" s="49"/>
      <c r="T20" s="50">
        <f t="shared" si="4"/>
        <v>57.000000000000739</v>
      </c>
      <c r="U20" s="50"/>
    </row>
    <row r="21" spans="2:21" x14ac:dyDescent="0.2">
      <c r="B21" s="19">
        <v>13</v>
      </c>
      <c r="C21" s="65">
        <f t="shared" si="1"/>
        <v>122277.72642628592</v>
      </c>
      <c r="D21" s="65"/>
      <c r="E21" s="19">
        <v>2017</v>
      </c>
      <c r="F21" s="8">
        <v>43726</v>
      </c>
      <c r="G21" s="19" t="s">
        <v>4</v>
      </c>
      <c r="H21" s="66">
        <v>111.39</v>
      </c>
      <c r="I21" s="66"/>
      <c r="J21" s="19">
        <v>23</v>
      </c>
      <c r="K21" s="65">
        <f t="shared" si="0"/>
        <v>3668.3317927885778</v>
      </c>
      <c r="L21" s="65"/>
      <c r="M21" s="6">
        <f t="shared" si="2"/>
        <v>0.15949268664298166</v>
      </c>
      <c r="N21" s="19">
        <v>2017</v>
      </c>
      <c r="O21" s="8">
        <v>43727</v>
      </c>
      <c r="P21" s="66">
        <v>111.76</v>
      </c>
      <c r="Q21" s="66"/>
      <c r="R21" s="49">
        <f t="shared" si="3"/>
        <v>5901.2294057903937</v>
      </c>
      <c r="S21" s="49"/>
      <c r="T21" s="50">
        <f t="shared" si="4"/>
        <v>37.000000000000455</v>
      </c>
      <c r="U21" s="50"/>
    </row>
    <row r="22" spans="2:21" x14ac:dyDescent="0.2">
      <c r="B22" s="19">
        <v>14</v>
      </c>
      <c r="C22" s="65">
        <f t="shared" si="1"/>
        <v>128178.95583207632</v>
      </c>
      <c r="D22" s="65"/>
      <c r="E22" s="19">
        <v>2017</v>
      </c>
      <c r="F22" s="8">
        <v>43743</v>
      </c>
      <c r="G22" s="19" t="s">
        <v>4</v>
      </c>
      <c r="H22" s="66">
        <v>112.85</v>
      </c>
      <c r="I22" s="66"/>
      <c r="J22" s="19">
        <v>13</v>
      </c>
      <c r="K22" s="65">
        <f t="shared" si="0"/>
        <v>3845.3686749622893</v>
      </c>
      <c r="L22" s="65"/>
      <c r="M22" s="6">
        <f t="shared" si="2"/>
        <v>0.29579759038171455</v>
      </c>
      <c r="N22" s="19">
        <v>2017</v>
      </c>
      <c r="O22" s="8">
        <v>43743</v>
      </c>
      <c r="P22" s="66">
        <v>112.72</v>
      </c>
      <c r="Q22" s="66"/>
      <c r="R22" s="49">
        <f t="shared" si="3"/>
        <v>-3845.3686749621547</v>
      </c>
      <c r="S22" s="49"/>
      <c r="T22" s="50">
        <f t="shared" si="4"/>
        <v>-13</v>
      </c>
      <c r="U22" s="50"/>
    </row>
    <row r="23" spans="2:21" x14ac:dyDescent="0.2">
      <c r="B23" s="19">
        <v>15</v>
      </c>
      <c r="C23" s="65">
        <f t="shared" si="1"/>
        <v>124333.58715711416</v>
      </c>
      <c r="D23" s="65"/>
      <c r="E23" s="19">
        <v>2017</v>
      </c>
      <c r="F23" s="8">
        <v>43744</v>
      </c>
      <c r="G23" s="19" t="s">
        <v>4</v>
      </c>
      <c r="H23" s="66">
        <v>112.89</v>
      </c>
      <c r="I23" s="66"/>
      <c r="J23" s="19">
        <v>14</v>
      </c>
      <c r="K23" s="65">
        <f t="shared" si="0"/>
        <v>3730.0076147134246</v>
      </c>
      <c r="L23" s="65"/>
      <c r="M23" s="6">
        <f t="shared" si="2"/>
        <v>0.26642911533667318</v>
      </c>
      <c r="N23" s="19">
        <v>2017</v>
      </c>
      <c r="O23" s="8">
        <v>43744</v>
      </c>
      <c r="P23" s="66">
        <v>113.13</v>
      </c>
      <c r="Q23" s="66"/>
      <c r="R23" s="49">
        <f t="shared" si="3"/>
        <v>6394.2987680800197</v>
      </c>
      <c r="S23" s="49"/>
      <c r="T23" s="50">
        <f t="shared" si="4"/>
        <v>23.999999999999488</v>
      </c>
      <c r="U23" s="50"/>
    </row>
    <row r="24" spans="2:21" x14ac:dyDescent="0.2">
      <c r="B24" s="19">
        <v>16</v>
      </c>
      <c r="C24" s="65">
        <f t="shared" si="1"/>
        <v>130727.88592519418</v>
      </c>
      <c r="D24" s="65"/>
      <c r="E24" s="19">
        <v>2017</v>
      </c>
      <c r="F24" s="8">
        <v>43751</v>
      </c>
      <c r="G24" s="19" t="s">
        <v>3</v>
      </c>
      <c r="H24" s="66">
        <v>112.01</v>
      </c>
      <c r="I24" s="66"/>
      <c r="J24" s="19">
        <v>24</v>
      </c>
      <c r="K24" s="65">
        <f t="shared" si="0"/>
        <v>3921.8365777558251</v>
      </c>
      <c r="L24" s="65"/>
      <c r="M24" s="6">
        <f t="shared" si="2"/>
        <v>0.16340985740649269</v>
      </c>
      <c r="N24" s="19">
        <v>2017</v>
      </c>
      <c r="O24" s="8">
        <v>43755</v>
      </c>
      <c r="P24" s="66">
        <v>112.25</v>
      </c>
      <c r="Q24" s="66"/>
      <c r="R24" s="49">
        <f t="shared" si="3"/>
        <v>-3921.836577755741</v>
      </c>
      <c r="S24" s="49"/>
      <c r="T24" s="50">
        <f t="shared" si="4"/>
        <v>-24</v>
      </c>
      <c r="U24" s="50"/>
    </row>
    <row r="25" spans="2:21" x14ac:dyDescent="0.2">
      <c r="B25" s="19">
        <v>17</v>
      </c>
      <c r="C25" s="65">
        <f t="shared" si="1"/>
        <v>126806.04934743844</v>
      </c>
      <c r="D25" s="65"/>
      <c r="E25" s="19">
        <v>2017</v>
      </c>
      <c r="F25" s="8">
        <v>43754</v>
      </c>
      <c r="G25" s="19" t="s">
        <v>3</v>
      </c>
      <c r="H25" s="66">
        <v>111.88</v>
      </c>
      <c r="I25" s="66"/>
      <c r="J25" s="19">
        <v>8</v>
      </c>
      <c r="K25" s="65">
        <f t="shared" si="0"/>
        <v>3804.1814804231531</v>
      </c>
      <c r="L25" s="65"/>
      <c r="M25" s="6">
        <f t="shared" si="2"/>
        <v>0.47552268505289413</v>
      </c>
      <c r="N25" s="19">
        <v>2017</v>
      </c>
      <c r="O25" s="8">
        <v>43754</v>
      </c>
      <c r="P25" s="66">
        <v>111.76</v>
      </c>
      <c r="Q25" s="66"/>
      <c r="R25" s="49">
        <f t="shared" si="3"/>
        <v>5706.2722206342705</v>
      </c>
      <c r="S25" s="49"/>
      <c r="T25" s="50">
        <f t="shared" si="4"/>
        <v>11.999999999999034</v>
      </c>
      <c r="U25" s="50"/>
    </row>
    <row r="26" spans="2:21" x14ac:dyDescent="0.2">
      <c r="B26" s="19">
        <v>18</v>
      </c>
      <c r="C26" s="65">
        <f t="shared" si="1"/>
        <v>132512.32156807272</v>
      </c>
      <c r="D26" s="65"/>
      <c r="E26" s="19">
        <v>2017</v>
      </c>
      <c r="F26" s="8">
        <v>43758</v>
      </c>
      <c r="G26" s="19" t="s">
        <v>4</v>
      </c>
      <c r="H26" s="66">
        <v>113.31</v>
      </c>
      <c r="I26" s="66"/>
      <c r="J26" s="19">
        <v>25</v>
      </c>
      <c r="K26" s="65">
        <f t="shared" si="0"/>
        <v>3975.3696470421814</v>
      </c>
      <c r="L26" s="65"/>
      <c r="M26" s="6">
        <f t="shared" si="2"/>
        <v>0.15901478588168727</v>
      </c>
      <c r="N26" s="19">
        <v>2017</v>
      </c>
      <c r="O26" s="8">
        <v>43761</v>
      </c>
      <c r="P26" s="66">
        <v>113.74</v>
      </c>
      <c r="Q26" s="66"/>
      <c r="R26" s="49">
        <f t="shared" si="3"/>
        <v>6837.6357929124342</v>
      </c>
      <c r="S26" s="49"/>
      <c r="T26" s="50">
        <f t="shared" si="4"/>
        <v>42.999999999999261</v>
      </c>
      <c r="U26" s="50"/>
    </row>
    <row r="27" spans="2:21" x14ac:dyDescent="0.2">
      <c r="B27" s="19">
        <v>19</v>
      </c>
      <c r="C27" s="65">
        <f t="shared" si="1"/>
        <v>139349.95736098514</v>
      </c>
      <c r="D27" s="65"/>
      <c r="E27" s="19">
        <v>2017</v>
      </c>
      <c r="F27" s="8">
        <v>43764</v>
      </c>
      <c r="G27" s="19" t="s">
        <v>4</v>
      </c>
      <c r="H27" s="66">
        <v>113.88</v>
      </c>
      <c r="I27" s="66"/>
      <c r="J27" s="19">
        <v>27</v>
      </c>
      <c r="K27" s="65">
        <f t="shared" si="0"/>
        <v>4180.4987208295543</v>
      </c>
      <c r="L27" s="65"/>
      <c r="M27" s="6">
        <f t="shared" si="2"/>
        <v>0.15483328595665014</v>
      </c>
      <c r="N27" s="19">
        <v>2017</v>
      </c>
      <c r="O27" s="8">
        <v>43765</v>
      </c>
      <c r="P27" s="66">
        <v>114.36</v>
      </c>
      <c r="Q27" s="66"/>
      <c r="R27" s="49">
        <f t="shared" si="3"/>
        <v>7431.9977259192674</v>
      </c>
      <c r="S27" s="49"/>
      <c r="T27" s="50">
        <f t="shared" si="4"/>
        <v>48.000000000000398</v>
      </c>
      <c r="U27" s="50"/>
    </row>
    <row r="28" spans="2:21" x14ac:dyDescent="0.2">
      <c r="B28" s="19">
        <v>20</v>
      </c>
      <c r="C28" s="65">
        <f t="shared" si="1"/>
        <v>146781.9550869044</v>
      </c>
      <c r="D28" s="65"/>
      <c r="E28" s="19">
        <v>2017</v>
      </c>
      <c r="F28" s="8">
        <v>43768</v>
      </c>
      <c r="G28" s="19" t="s">
        <v>3</v>
      </c>
      <c r="H28" s="66">
        <v>113.58</v>
      </c>
      <c r="I28" s="66"/>
      <c r="J28" s="19">
        <v>19</v>
      </c>
      <c r="K28" s="65">
        <f t="shared" si="0"/>
        <v>4403.4586526071316</v>
      </c>
      <c r="L28" s="65"/>
      <c r="M28" s="6">
        <f t="shared" si="2"/>
        <v>0.23176098171616483</v>
      </c>
      <c r="N28" s="19">
        <v>2017</v>
      </c>
      <c r="O28" s="8">
        <v>43769</v>
      </c>
      <c r="P28" s="66">
        <v>113.22</v>
      </c>
      <c r="Q28" s="66"/>
      <c r="R28" s="49">
        <f t="shared" si="3"/>
        <v>8343.3953417819193</v>
      </c>
      <c r="S28" s="49"/>
      <c r="T28" s="50">
        <f t="shared" si="4"/>
        <v>35.999999999999943</v>
      </c>
      <c r="U28" s="50"/>
    </row>
    <row r="29" spans="2:21" x14ac:dyDescent="0.2">
      <c r="B29" s="19">
        <v>21</v>
      </c>
      <c r="C29" s="65">
        <f t="shared" si="1"/>
        <v>155125.35042868633</v>
      </c>
      <c r="D29" s="65"/>
      <c r="E29" s="19">
        <v>2017</v>
      </c>
      <c r="F29" s="8">
        <v>43783</v>
      </c>
      <c r="G29" s="19" t="s">
        <v>4</v>
      </c>
      <c r="H29" s="66">
        <v>113.71</v>
      </c>
      <c r="I29" s="66"/>
      <c r="J29" s="19">
        <v>13</v>
      </c>
      <c r="K29" s="65">
        <f t="shared" si="0"/>
        <v>4653.7605128605901</v>
      </c>
      <c r="L29" s="65"/>
      <c r="M29" s="6">
        <f t="shared" si="2"/>
        <v>0.35798157791235308</v>
      </c>
      <c r="N29" s="19">
        <v>2017</v>
      </c>
      <c r="O29" s="8">
        <v>43783</v>
      </c>
      <c r="P29" s="66">
        <v>113.91</v>
      </c>
      <c r="Q29" s="66"/>
      <c r="R29" s="49">
        <f t="shared" si="3"/>
        <v>7159.6315582471634</v>
      </c>
      <c r="S29" s="49"/>
      <c r="T29" s="50">
        <f t="shared" si="4"/>
        <v>20.000000000000284</v>
      </c>
      <c r="U29" s="50"/>
    </row>
    <row r="30" spans="2:21" x14ac:dyDescent="0.2">
      <c r="B30" s="19">
        <v>22</v>
      </c>
      <c r="C30" s="65">
        <f t="shared" si="1"/>
        <v>162284.9819869335</v>
      </c>
      <c r="D30" s="65"/>
      <c r="E30" s="19">
        <v>2017</v>
      </c>
      <c r="F30" s="8">
        <v>43784</v>
      </c>
      <c r="G30" s="19" t="s">
        <v>3</v>
      </c>
      <c r="H30" s="66">
        <v>113.16</v>
      </c>
      <c r="I30" s="66"/>
      <c r="J30" s="19">
        <v>34</v>
      </c>
      <c r="K30" s="65">
        <f t="shared" si="0"/>
        <v>4868.5494596080052</v>
      </c>
      <c r="L30" s="65"/>
      <c r="M30" s="6">
        <f t="shared" si="2"/>
        <v>0.14319263116494133</v>
      </c>
      <c r="N30" s="19">
        <v>2017</v>
      </c>
      <c r="O30" s="8">
        <v>43784</v>
      </c>
      <c r="P30" s="66">
        <v>112.51</v>
      </c>
      <c r="Q30" s="66"/>
      <c r="R30" s="49">
        <f t="shared" si="3"/>
        <v>9307.5210257210656</v>
      </c>
      <c r="S30" s="49"/>
      <c r="T30" s="50">
        <f t="shared" si="4"/>
        <v>64.999999999999147</v>
      </c>
      <c r="U30" s="50"/>
    </row>
    <row r="31" spans="2:21" x14ac:dyDescent="0.2">
      <c r="B31" s="19">
        <v>23</v>
      </c>
      <c r="C31" s="65">
        <f t="shared" si="1"/>
        <v>171592.50301265458</v>
      </c>
      <c r="D31" s="65"/>
      <c r="E31" s="19">
        <v>2017</v>
      </c>
      <c r="F31" s="8">
        <v>43791</v>
      </c>
      <c r="G31" s="19" t="s">
        <v>3</v>
      </c>
      <c r="H31" s="66">
        <v>111.87</v>
      </c>
      <c r="I31" s="66"/>
      <c r="J31" s="19">
        <v>31</v>
      </c>
      <c r="K31" s="65">
        <f t="shared" si="0"/>
        <v>5147.7750903796368</v>
      </c>
      <c r="L31" s="65"/>
      <c r="M31" s="6">
        <f t="shared" si="2"/>
        <v>0.1660572609799883</v>
      </c>
      <c r="N31" s="19">
        <v>2017</v>
      </c>
      <c r="O31" s="8">
        <v>43792</v>
      </c>
      <c r="P31" s="66">
        <v>111.3</v>
      </c>
      <c r="Q31" s="66"/>
      <c r="R31" s="49">
        <f t="shared" si="3"/>
        <v>9465.2638758594567</v>
      </c>
      <c r="S31" s="49"/>
      <c r="T31" s="50">
        <f t="shared" si="4"/>
        <v>57.000000000000739</v>
      </c>
      <c r="U31" s="50"/>
    </row>
    <row r="32" spans="2:21" x14ac:dyDescent="0.2">
      <c r="B32" s="19">
        <v>24</v>
      </c>
      <c r="C32" s="65">
        <f t="shared" si="1"/>
        <v>181057.76688851404</v>
      </c>
      <c r="D32" s="65"/>
      <c r="E32" s="19">
        <v>2017</v>
      </c>
      <c r="F32" s="8">
        <v>43793</v>
      </c>
      <c r="G32" s="19" t="s">
        <v>4</v>
      </c>
      <c r="H32" s="66">
        <v>111.48</v>
      </c>
      <c r="I32" s="66"/>
      <c r="J32" s="19">
        <v>15</v>
      </c>
      <c r="K32" s="65">
        <f t="shared" si="0"/>
        <v>5431.7330066554214</v>
      </c>
      <c r="L32" s="65"/>
      <c r="M32" s="6">
        <f t="shared" si="2"/>
        <v>0.3621155337770281</v>
      </c>
      <c r="N32" s="19">
        <v>2017</v>
      </c>
      <c r="O32" s="8">
        <v>43793</v>
      </c>
      <c r="P32" s="66">
        <v>111.33</v>
      </c>
      <c r="Q32" s="66"/>
      <c r="R32" s="49">
        <f t="shared" si="3"/>
        <v>-5431.7330066556269</v>
      </c>
      <c r="S32" s="49"/>
      <c r="T32" s="50">
        <f t="shared" si="4"/>
        <v>-15</v>
      </c>
      <c r="U32" s="50"/>
    </row>
    <row r="33" spans="2:21" x14ac:dyDescent="0.2">
      <c r="B33" s="19">
        <v>25</v>
      </c>
      <c r="C33" s="65">
        <f t="shared" si="1"/>
        <v>175626.03388185843</v>
      </c>
      <c r="D33" s="65"/>
      <c r="E33" s="19">
        <v>2017</v>
      </c>
      <c r="F33" s="8">
        <v>43796</v>
      </c>
      <c r="G33" s="19" t="s">
        <v>4</v>
      </c>
      <c r="H33" s="66">
        <v>111.65</v>
      </c>
      <c r="I33" s="66"/>
      <c r="J33" s="19">
        <v>17</v>
      </c>
      <c r="K33" s="65">
        <f t="shared" si="0"/>
        <v>5268.7810164557523</v>
      </c>
      <c r="L33" s="65"/>
      <c r="M33" s="6">
        <f t="shared" si="2"/>
        <v>0.30992829508563252</v>
      </c>
      <c r="N33" s="19">
        <v>2017</v>
      </c>
      <c r="O33" s="8">
        <v>43796</v>
      </c>
      <c r="P33" s="66">
        <v>111.48</v>
      </c>
      <c r="Q33" s="66"/>
      <c r="R33" s="49">
        <f t="shared" si="3"/>
        <v>-5268.7810164558059</v>
      </c>
      <c r="S33" s="49"/>
      <c r="T33" s="50">
        <f t="shared" si="4"/>
        <v>-17</v>
      </c>
      <c r="U33" s="50"/>
    </row>
    <row r="34" spans="2:21" x14ac:dyDescent="0.2">
      <c r="B34" s="19">
        <v>26</v>
      </c>
      <c r="C34" s="65">
        <f t="shared" si="1"/>
        <v>170357.25286540261</v>
      </c>
      <c r="D34" s="65"/>
      <c r="E34" s="19">
        <v>2017</v>
      </c>
      <c r="F34" s="8">
        <v>43806</v>
      </c>
      <c r="G34" s="19" t="s">
        <v>4</v>
      </c>
      <c r="H34" s="66">
        <v>112.33</v>
      </c>
      <c r="I34" s="66"/>
      <c r="J34" s="19">
        <v>12</v>
      </c>
      <c r="K34" s="65">
        <f t="shared" si="0"/>
        <v>5110.7175859620784</v>
      </c>
      <c r="L34" s="65"/>
      <c r="M34" s="6">
        <f t="shared" si="2"/>
        <v>0.42589313216350655</v>
      </c>
      <c r="N34" s="19">
        <v>2017</v>
      </c>
      <c r="O34" s="8">
        <v>43806</v>
      </c>
      <c r="P34" s="66">
        <v>112.49</v>
      </c>
      <c r="Q34" s="66"/>
      <c r="R34" s="49">
        <f t="shared" si="3"/>
        <v>6814.2901146159593</v>
      </c>
      <c r="S34" s="49"/>
      <c r="T34" s="50">
        <f t="shared" si="4"/>
        <v>15.999999999999659</v>
      </c>
      <c r="U34" s="50"/>
    </row>
    <row r="35" spans="2:21" x14ac:dyDescent="0.2">
      <c r="B35" s="19">
        <v>27</v>
      </c>
      <c r="C35" s="65">
        <f t="shared" si="1"/>
        <v>177171.54298001857</v>
      </c>
      <c r="D35" s="65"/>
      <c r="E35" s="19">
        <v>2018</v>
      </c>
      <c r="F35" s="8">
        <v>43497</v>
      </c>
      <c r="G35" s="19" t="s">
        <v>4</v>
      </c>
      <c r="H35" s="66">
        <v>109.38</v>
      </c>
      <c r="I35" s="66"/>
      <c r="J35" s="19">
        <v>17</v>
      </c>
      <c r="K35" s="65">
        <f t="shared" si="0"/>
        <v>5315.1462894005572</v>
      </c>
      <c r="L35" s="65"/>
      <c r="M35" s="6">
        <f t="shared" si="2"/>
        <v>0.31265566408238571</v>
      </c>
      <c r="N35" s="19">
        <v>2018</v>
      </c>
      <c r="O35" s="8">
        <v>43497</v>
      </c>
      <c r="P35" s="66">
        <v>109.66</v>
      </c>
      <c r="Q35" s="66"/>
      <c r="R35" s="49">
        <f t="shared" si="3"/>
        <v>8754.3585943068356</v>
      </c>
      <c r="S35" s="49"/>
      <c r="T35" s="50">
        <f t="shared" si="4"/>
        <v>28.000000000000114</v>
      </c>
      <c r="U35" s="50"/>
    </row>
    <row r="36" spans="2:21" x14ac:dyDescent="0.2">
      <c r="B36" s="19">
        <v>28</v>
      </c>
      <c r="C36" s="65">
        <f t="shared" si="1"/>
        <v>185925.9015743254</v>
      </c>
      <c r="D36" s="65"/>
      <c r="E36" s="19">
        <v>2018</v>
      </c>
      <c r="F36" s="8">
        <v>43511</v>
      </c>
      <c r="G36" s="19" t="s">
        <v>3</v>
      </c>
      <c r="H36" s="66">
        <v>106.91</v>
      </c>
      <c r="I36" s="66"/>
      <c r="J36" s="19">
        <v>27</v>
      </c>
      <c r="K36" s="65">
        <f t="shared" si="0"/>
        <v>5577.7770472297616</v>
      </c>
      <c r="L36" s="65"/>
      <c r="M36" s="6">
        <f t="shared" si="2"/>
        <v>0.20658433508258375</v>
      </c>
      <c r="N36" s="19">
        <v>2018</v>
      </c>
      <c r="O36" s="8">
        <v>43511</v>
      </c>
      <c r="P36" s="66">
        <v>106.38</v>
      </c>
      <c r="Q36" s="66"/>
      <c r="R36" s="49">
        <f t="shared" si="3"/>
        <v>10948.969759376963</v>
      </c>
      <c r="S36" s="49"/>
      <c r="T36" s="50">
        <f t="shared" si="4"/>
        <v>53.000000000000114</v>
      </c>
      <c r="U36" s="50"/>
    </row>
    <row r="37" spans="2:21" x14ac:dyDescent="0.2">
      <c r="B37" s="19">
        <v>29</v>
      </c>
      <c r="C37" s="65">
        <f t="shared" si="1"/>
        <v>196874.87133370235</v>
      </c>
      <c r="D37" s="65"/>
      <c r="E37" s="19">
        <v>2018</v>
      </c>
      <c r="F37" s="8">
        <v>43515</v>
      </c>
      <c r="G37" s="19" t="s">
        <v>4</v>
      </c>
      <c r="H37" s="66">
        <v>106.57</v>
      </c>
      <c r="I37" s="66"/>
      <c r="J37" s="19">
        <v>13</v>
      </c>
      <c r="K37" s="65">
        <f t="shared" si="0"/>
        <v>5906.2461400110706</v>
      </c>
      <c r="L37" s="65"/>
      <c r="M37" s="6">
        <f t="shared" si="2"/>
        <v>0.45432662615469777</v>
      </c>
      <c r="N37" s="19">
        <v>2018</v>
      </c>
      <c r="O37" s="8">
        <v>43516</v>
      </c>
      <c r="P37" s="66">
        <v>106.77</v>
      </c>
      <c r="Q37" s="66"/>
      <c r="R37" s="49">
        <f t="shared" si="3"/>
        <v>9086.5325230940853</v>
      </c>
      <c r="S37" s="49"/>
      <c r="T37" s="50">
        <f t="shared" si="4"/>
        <v>20.000000000000284</v>
      </c>
      <c r="U37" s="50"/>
    </row>
    <row r="38" spans="2:21" x14ac:dyDescent="0.2">
      <c r="B38" s="19">
        <v>30</v>
      </c>
      <c r="C38" s="65">
        <f t="shared" si="1"/>
        <v>205961.40385679645</v>
      </c>
      <c r="D38" s="65"/>
      <c r="E38" s="19">
        <v>2018</v>
      </c>
      <c r="F38" s="8">
        <v>43517</v>
      </c>
      <c r="G38" s="19" t="s">
        <v>4</v>
      </c>
      <c r="H38" s="66">
        <v>107.07</v>
      </c>
      <c r="I38" s="66"/>
      <c r="J38" s="19">
        <v>25</v>
      </c>
      <c r="K38" s="65">
        <f t="shared" si="0"/>
        <v>6178.8421157038929</v>
      </c>
      <c r="L38" s="65"/>
      <c r="M38" s="6">
        <f t="shared" si="2"/>
        <v>0.24715368462815571</v>
      </c>
      <c r="N38" s="19">
        <v>2018</v>
      </c>
      <c r="O38" s="8">
        <v>43517</v>
      </c>
      <c r="P38" s="66">
        <v>107.77</v>
      </c>
      <c r="Q38" s="66"/>
      <c r="R38" s="49">
        <f t="shared" si="3"/>
        <v>17300.75792397097</v>
      </c>
      <c r="S38" s="49"/>
      <c r="T38" s="50">
        <f t="shared" si="4"/>
        <v>70.000000000000284</v>
      </c>
      <c r="U38" s="50"/>
    </row>
    <row r="39" spans="2:21" x14ac:dyDescent="0.2">
      <c r="B39" s="19">
        <v>31</v>
      </c>
      <c r="C39" s="65">
        <f t="shared" si="1"/>
        <v>223262.1617807674</v>
      </c>
      <c r="D39" s="65"/>
      <c r="E39" s="19">
        <v>2018</v>
      </c>
      <c r="F39" s="8">
        <v>43517</v>
      </c>
      <c r="G39" s="19" t="s">
        <v>4</v>
      </c>
      <c r="H39" s="66">
        <v>107.34</v>
      </c>
      <c r="I39" s="66"/>
      <c r="J39" s="19">
        <v>14</v>
      </c>
      <c r="K39" s="65">
        <f t="shared" si="0"/>
        <v>6697.8648534230215</v>
      </c>
      <c r="L39" s="65"/>
      <c r="M39" s="6">
        <f t="shared" si="2"/>
        <v>0.47841891810164439</v>
      </c>
      <c r="N39" s="19">
        <v>2018</v>
      </c>
      <c r="O39" s="8">
        <v>43517</v>
      </c>
      <c r="P39" s="66">
        <v>107.52</v>
      </c>
      <c r="Q39" s="66"/>
      <c r="R39" s="49">
        <f t="shared" si="3"/>
        <v>8611.5405258292449</v>
      </c>
      <c r="S39" s="49"/>
      <c r="T39" s="50">
        <f t="shared" si="4"/>
        <v>17.999999999999261</v>
      </c>
      <c r="U39" s="50"/>
    </row>
    <row r="40" spans="2:21" x14ac:dyDescent="0.2">
      <c r="B40" s="19">
        <v>32</v>
      </c>
      <c r="C40" s="65">
        <f t="shared" si="1"/>
        <v>231873.70230659665</v>
      </c>
      <c r="D40" s="65"/>
      <c r="E40" s="19">
        <v>2018</v>
      </c>
      <c r="F40" s="8">
        <v>43526</v>
      </c>
      <c r="G40" s="19" t="s">
        <v>3</v>
      </c>
      <c r="H40" s="66">
        <v>105.73</v>
      </c>
      <c r="I40" s="66"/>
      <c r="J40" s="19">
        <v>41</v>
      </c>
      <c r="K40" s="65">
        <f t="shared" si="0"/>
        <v>6956.2110691978996</v>
      </c>
      <c r="L40" s="65"/>
      <c r="M40" s="6">
        <f t="shared" si="2"/>
        <v>0.16966368461458289</v>
      </c>
      <c r="N40" s="19">
        <v>2018</v>
      </c>
      <c r="O40" s="8">
        <v>43527</v>
      </c>
      <c r="P40" s="66">
        <v>106.14</v>
      </c>
      <c r="Q40" s="66"/>
      <c r="R40" s="49">
        <f t="shared" si="3"/>
        <v>-6956.2110691978405</v>
      </c>
      <c r="S40" s="49"/>
      <c r="T40" s="50">
        <f t="shared" si="4"/>
        <v>-41</v>
      </c>
      <c r="U40" s="50"/>
    </row>
    <row r="41" spans="2:21" x14ac:dyDescent="0.2">
      <c r="B41" s="19">
        <v>33</v>
      </c>
      <c r="C41" s="65">
        <f t="shared" si="1"/>
        <v>224917.49123739882</v>
      </c>
      <c r="D41" s="65"/>
      <c r="E41" s="19">
        <v>2018</v>
      </c>
      <c r="F41" s="8">
        <v>43533</v>
      </c>
      <c r="G41" s="19" t="s">
        <v>4</v>
      </c>
      <c r="H41" s="66">
        <v>106.34</v>
      </c>
      <c r="I41" s="66"/>
      <c r="J41" s="19">
        <v>20</v>
      </c>
      <c r="K41" s="65">
        <f t="shared" si="0"/>
        <v>6747.5247371219639</v>
      </c>
      <c r="L41" s="65"/>
      <c r="M41" s="6">
        <f t="shared" si="2"/>
        <v>0.33737623685609824</v>
      </c>
      <c r="N41" s="19">
        <v>2018</v>
      </c>
      <c r="O41" s="8">
        <v>43533</v>
      </c>
      <c r="P41" s="66">
        <v>106.67</v>
      </c>
      <c r="Q41" s="66"/>
      <c r="R41" s="49">
        <f t="shared" si="3"/>
        <v>11133.415816251185</v>
      </c>
      <c r="S41" s="49"/>
      <c r="T41" s="50">
        <f t="shared" si="4"/>
        <v>32.999999999999829</v>
      </c>
      <c r="U41" s="50"/>
    </row>
    <row r="42" spans="2:21" x14ac:dyDescent="0.2">
      <c r="B42" s="19">
        <v>34</v>
      </c>
      <c r="C42" s="65">
        <f t="shared" si="1"/>
        <v>236050.90705365001</v>
      </c>
      <c r="D42" s="65"/>
      <c r="E42" s="19">
        <v>2018</v>
      </c>
      <c r="F42" s="8">
        <v>43533</v>
      </c>
      <c r="G42" s="19" t="s">
        <v>4</v>
      </c>
      <c r="H42" s="66">
        <v>106.78</v>
      </c>
      <c r="I42" s="66"/>
      <c r="J42" s="19">
        <v>15</v>
      </c>
      <c r="K42" s="65">
        <f t="shared" si="0"/>
        <v>7081.5272116095002</v>
      </c>
      <c r="L42" s="65"/>
      <c r="M42" s="6">
        <f t="shared" si="2"/>
        <v>0.47210181410730001</v>
      </c>
      <c r="N42" s="19">
        <v>2018</v>
      </c>
      <c r="O42" s="8">
        <v>43533</v>
      </c>
      <c r="P42" s="66">
        <v>107.03</v>
      </c>
      <c r="Q42" s="66"/>
      <c r="R42" s="49">
        <f t="shared" si="3"/>
        <v>11802.5453526825</v>
      </c>
      <c r="S42" s="49"/>
      <c r="T42" s="50">
        <f t="shared" si="4"/>
        <v>25</v>
      </c>
      <c r="U42" s="50"/>
    </row>
    <row r="43" spans="2:21" x14ac:dyDescent="0.2">
      <c r="B43" s="19">
        <v>35</v>
      </c>
      <c r="C43" s="65">
        <f t="shared" si="1"/>
        <v>247853.45240633251</v>
      </c>
      <c r="D43" s="65"/>
      <c r="E43" s="19">
        <v>2018</v>
      </c>
      <c r="F43" s="8">
        <v>43533</v>
      </c>
      <c r="G43" s="19" t="s">
        <v>4</v>
      </c>
      <c r="H43" s="66">
        <v>106.7</v>
      </c>
      <c r="I43" s="66"/>
      <c r="J43" s="19">
        <v>13</v>
      </c>
      <c r="K43" s="65">
        <f t="shared" si="0"/>
        <v>7435.6035721899752</v>
      </c>
      <c r="L43" s="65"/>
      <c r="M43" s="6">
        <f t="shared" si="2"/>
        <v>0.57196950555307502</v>
      </c>
      <c r="N43" s="19">
        <v>2018</v>
      </c>
      <c r="O43" s="8">
        <v>43533</v>
      </c>
      <c r="P43" s="66">
        <v>107.04</v>
      </c>
      <c r="Q43" s="66"/>
      <c r="R43" s="49">
        <f t="shared" si="3"/>
        <v>19446.963188804744</v>
      </c>
      <c r="S43" s="49"/>
      <c r="T43" s="50">
        <f t="shared" si="4"/>
        <v>34.000000000000341</v>
      </c>
      <c r="U43" s="50"/>
    </row>
    <row r="44" spans="2:21" x14ac:dyDescent="0.2">
      <c r="B44" s="19">
        <v>36</v>
      </c>
      <c r="C44" s="65">
        <f t="shared" si="1"/>
        <v>267300.41559513728</v>
      </c>
      <c r="D44" s="65"/>
      <c r="E44" s="19">
        <v>2018</v>
      </c>
      <c r="F44" s="8">
        <v>43538</v>
      </c>
      <c r="G44" s="19" t="s">
        <v>3</v>
      </c>
      <c r="H44" s="66">
        <v>106.49</v>
      </c>
      <c r="I44" s="66"/>
      <c r="J44" s="19">
        <v>27</v>
      </c>
      <c r="K44" s="65">
        <f t="shared" si="0"/>
        <v>8019.0124678541179</v>
      </c>
      <c r="L44" s="65"/>
      <c r="M44" s="6">
        <f t="shared" si="2"/>
        <v>0.29700046177237477</v>
      </c>
      <c r="N44" s="19">
        <v>2018</v>
      </c>
      <c r="O44" s="8">
        <v>43539</v>
      </c>
      <c r="P44" s="66">
        <v>106</v>
      </c>
      <c r="Q44" s="66"/>
      <c r="R44" s="49">
        <f t="shared" si="3"/>
        <v>14553.022626846212</v>
      </c>
      <c r="S44" s="49"/>
      <c r="T44" s="50">
        <f t="shared" si="4"/>
        <v>48.999999999999488</v>
      </c>
      <c r="U44" s="50"/>
    </row>
    <row r="45" spans="2:21" x14ac:dyDescent="0.2">
      <c r="B45" s="19">
        <v>37</v>
      </c>
      <c r="C45" s="65">
        <f t="shared" si="1"/>
        <v>281853.4382219835</v>
      </c>
      <c r="D45" s="65"/>
      <c r="E45" s="19">
        <v>2018</v>
      </c>
      <c r="F45" s="8">
        <v>43539</v>
      </c>
      <c r="G45" s="19" t="s">
        <v>3</v>
      </c>
      <c r="H45" s="66">
        <v>106.1</v>
      </c>
      <c r="I45" s="66"/>
      <c r="J45" s="19">
        <v>27</v>
      </c>
      <c r="K45" s="65">
        <f t="shared" si="0"/>
        <v>8455.603146659505</v>
      </c>
      <c r="L45" s="65"/>
      <c r="M45" s="6">
        <f t="shared" si="2"/>
        <v>0.313170486913315</v>
      </c>
      <c r="N45" s="19">
        <v>2018</v>
      </c>
      <c r="O45" s="8">
        <v>43540</v>
      </c>
      <c r="P45" s="66">
        <v>106.37</v>
      </c>
      <c r="Q45" s="66"/>
      <c r="R45" s="49">
        <f t="shared" si="3"/>
        <v>-8455.6031466598251</v>
      </c>
      <c r="S45" s="49"/>
      <c r="T45" s="50">
        <f t="shared" si="4"/>
        <v>-27</v>
      </c>
      <c r="U45" s="50"/>
    </row>
    <row r="46" spans="2:21" x14ac:dyDescent="0.2">
      <c r="B46" s="19">
        <v>38</v>
      </c>
      <c r="C46" s="65">
        <f t="shared" si="1"/>
        <v>273397.83507532364</v>
      </c>
      <c r="D46" s="65"/>
      <c r="E46" s="19">
        <v>2018</v>
      </c>
      <c r="F46" s="8">
        <v>43545</v>
      </c>
      <c r="G46" s="19" t="s">
        <v>4</v>
      </c>
      <c r="H46" s="66">
        <v>106.47</v>
      </c>
      <c r="I46" s="66"/>
      <c r="J46" s="19">
        <v>12</v>
      </c>
      <c r="K46" s="65">
        <f t="shared" si="0"/>
        <v>8201.9350522597088</v>
      </c>
      <c r="L46" s="65"/>
      <c r="M46" s="6">
        <f t="shared" si="2"/>
        <v>0.68349458768830906</v>
      </c>
      <c r="N46" s="19">
        <v>2018</v>
      </c>
      <c r="O46" s="8">
        <v>43545</v>
      </c>
      <c r="P46" s="66">
        <v>106.35</v>
      </c>
      <c r="Q46" s="66"/>
      <c r="R46" s="49">
        <f t="shared" si="3"/>
        <v>-8201.9350522600198</v>
      </c>
      <c r="S46" s="49"/>
      <c r="T46" s="50">
        <f t="shared" si="4"/>
        <v>-12</v>
      </c>
      <c r="U46" s="50"/>
    </row>
    <row r="47" spans="2:21" x14ac:dyDescent="0.2">
      <c r="B47" s="19">
        <v>39</v>
      </c>
      <c r="C47" s="65">
        <f t="shared" si="1"/>
        <v>265195.90002306364</v>
      </c>
      <c r="D47" s="65"/>
      <c r="E47" s="19">
        <v>2018</v>
      </c>
      <c r="F47" s="8">
        <v>43546</v>
      </c>
      <c r="G47" s="19" t="s">
        <v>3</v>
      </c>
      <c r="H47" s="66">
        <v>105.53</v>
      </c>
      <c r="I47" s="66"/>
      <c r="J47" s="19">
        <v>27</v>
      </c>
      <c r="K47" s="65">
        <f t="shared" si="0"/>
        <v>7955.8770006919094</v>
      </c>
      <c r="L47" s="65"/>
      <c r="M47" s="6">
        <f t="shared" si="2"/>
        <v>0.2946621111367374</v>
      </c>
      <c r="N47" s="19">
        <v>2018</v>
      </c>
      <c r="O47" s="8">
        <v>43547</v>
      </c>
      <c r="P47" s="66">
        <v>105.8</v>
      </c>
      <c r="Q47" s="66"/>
      <c r="R47" s="49">
        <f t="shared" si="3"/>
        <v>-7955.8770006917921</v>
      </c>
      <c r="S47" s="49"/>
      <c r="T47" s="50">
        <f t="shared" si="4"/>
        <v>-27</v>
      </c>
      <c r="U47" s="50"/>
    </row>
    <row r="48" spans="2:21" x14ac:dyDescent="0.2">
      <c r="B48" s="19">
        <v>40</v>
      </c>
      <c r="C48" s="65">
        <f t="shared" si="1"/>
        <v>257240.02302237184</v>
      </c>
      <c r="D48" s="65"/>
      <c r="E48" s="19">
        <v>2018</v>
      </c>
      <c r="F48" s="8">
        <v>43560</v>
      </c>
      <c r="G48" s="19" t="s">
        <v>4</v>
      </c>
      <c r="H48" s="66">
        <v>107.09</v>
      </c>
      <c r="I48" s="66"/>
      <c r="J48" s="19">
        <v>27</v>
      </c>
      <c r="K48" s="65">
        <f t="shared" si="0"/>
        <v>7717.2006906711549</v>
      </c>
      <c r="L48" s="65"/>
      <c r="M48" s="6">
        <f t="shared" si="2"/>
        <v>0.28582224780263538</v>
      </c>
      <c r="N48" s="19">
        <v>2018</v>
      </c>
      <c r="O48" s="8">
        <v>43562</v>
      </c>
      <c r="P48" s="66">
        <v>106.82</v>
      </c>
      <c r="Q48" s="66"/>
      <c r="R48" s="49">
        <f t="shared" si="3"/>
        <v>-7717.2006906714487</v>
      </c>
      <c r="S48" s="49"/>
      <c r="T48" s="50">
        <f t="shared" si="4"/>
        <v>-27</v>
      </c>
      <c r="U48" s="50"/>
    </row>
    <row r="49" spans="2:21" x14ac:dyDescent="0.2">
      <c r="B49" s="19">
        <v>41</v>
      </c>
      <c r="C49" s="65">
        <f t="shared" si="1"/>
        <v>249522.82233170039</v>
      </c>
      <c r="D49" s="65"/>
      <c r="E49" s="19">
        <v>2018</v>
      </c>
      <c r="F49" s="8">
        <v>43579</v>
      </c>
      <c r="G49" s="19" t="s">
        <v>4</v>
      </c>
      <c r="H49" s="66">
        <v>108.74</v>
      </c>
      <c r="I49" s="66"/>
      <c r="J49" s="19">
        <v>7</v>
      </c>
      <c r="K49" s="65">
        <f t="shared" si="0"/>
        <v>7485.6846699510115</v>
      </c>
      <c r="L49" s="65"/>
      <c r="M49" s="6">
        <f t="shared" si="2"/>
        <v>1.069383524278716</v>
      </c>
      <c r="N49" s="19">
        <v>2018</v>
      </c>
      <c r="O49" s="8">
        <v>43579</v>
      </c>
      <c r="P49" s="66">
        <v>109.02</v>
      </c>
      <c r="Q49" s="66"/>
      <c r="R49" s="49">
        <f t="shared" si="3"/>
        <v>29942.73867980417</v>
      </c>
      <c r="S49" s="49"/>
      <c r="T49" s="50">
        <f t="shared" si="4"/>
        <v>28.000000000000114</v>
      </c>
      <c r="U49" s="50"/>
    </row>
    <row r="50" spans="2:21" x14ac:dyDescent="0.2">
      <c r="B50" s="19">
        <v>42</v>
      </c>
      <c r="C50" s="65">
        <f t="shared" si="1"/>
        <v>279465.56101150456</v>
      </c>
      <c r="D50" s="65"/>
      <c r="E50" s="19">
        <v>2018</v>
      </c>
      <c r="F50" s="8">
        <v>43579</v>
      </c>
      <c r="G50" s="19" t="s">
        <v>4</v>
      </c>
      <c r="H50" s="66">
        <v>108.88</v>
      </c>
      <c r="I50" s="66"/>
      <c r="J50" s="19">
        <v>18</v>
      </c>
      <c r="K50" s="65">
        <f t="shared" si="0"/>
        <v>8383.9668303451363</v>
      </c>
      <c r="L50" s="65"/>
      <c r="M50" s="6">
        <f t="shared" si="2"/>
        <v>0.46577593501917425</v>
      </c>
      <c r="N50" s="19">
        <v>2018</v>
      </c>
      <c r="O50" s="8">
        <v>43579</v>
      </c>
      <c r="P50" s="66">
        <v>109.2</v>
      </c>
      <c r="Q50" s="66"/>
      <c r="R50" s="49">
        <f t="shared" si="3"/>
        <v>14904.829920613922</v>
      </c>
      <c r="S50" s="49"/>
      <c r="T50" s="50">
        <f t="shared" si="4"/>
        <v>32.000000000000739</v>
      </c>
      <c r="U50" s="50"/>
    </row>
    <row r="51" spans="2:21" x14ac:dyDescent="0.2">
      <c r="B51" s="19">
        <v>43</v>
      </c>
      <c r="C51" s="65">
        <f t="shared" si="1"/>
        <v>294370.39093211846</v>
      </c>
      <c r="D51" s="65"/>
      <c r="E51" s="19">
        <v>2018</v>
      </c>
      <c r="F51" s="8">
        <v>43579</v>
      </c>
      <c r="G51" s="19" t="s">
        <v>4</v>
      </c>
      <c r="H51" s="66">
        <v>108.87</v>
      </c>
      <c r="I51" s="66"/>
      <c r="J51" s="19">
        <v>12</v>
      </c>
      <c r="K51" s="65">
        <f t="shared" si="0"/>
        <v>8831.1117279635528</v>
      </c>
      <c r="L51" s="65"/>
      <c r="M51" s="6">
        <f t="shared" si="2"/>
        <v>0.73592597733029608</v>
      </c>
      <c r="N51" s="19">
        <v>2018</v>
      </c>
      <c r="O51" s="8">
        <v>43579</v>
      </c>
      <c r="P51" s="66">
        <v>109.08</v>
      </c>
      <c r="Q51" s="66"/>
      <c r="R51" s="49">
        <f t="shared" si="3"/>
        <v>15454.445523935759</v>
      </c>
      <c r="S51" s="49"/>
      <c r="T51" s="50">
        <f t="shared" si="4"/>
        <v>20.999999999999375</v>
      </c>
      <c r="U51" s="50"/>
    </row>
    <row r="52" spans="2:21" x14ac:dyDescent="0.2">
      <c r="B52" s="19">
        <v>44</v>
      </c>
      <c r="C52" s="65">
        <f t="shared" si="1"/>
        <v>309824.83645605424</v>
      </c>
      <c r="D52" s="65"/>
      <c r="E52" s="19">
        <v>2018</v>
      </c>
      <c r="F52" s="8">
        <v>43587</v>
      </c>
      <c r="G52" s="19" t="s">
        <v>4</v>
      </c>
      <c r="H52" s="66">
        <v>109.73</v>
      </c>
      <c r="I52" s="66"/>
      <c r="J52" s="19">
        <v>22</v>
      </c>
      <c r="K52" s="65">
        <f t="shared" si="0"/>
        <v>9294.7450936816276</v>
      </c>
      <c r="L52" s="65"/>
      <c r="M52" s="6">
        <f t="shared" si="2"/>
        <v>0.42248841334916487</v>
      </c>
      <c r="N52" s="19">
        <v>2018</v>
      </c>
      <c r="O52" s="8">
        <v>43588</v>
      </c>
      <c r="P52" s="66">
        <v>109.51</v>
      </c>
      <c r="Q52" s="66"/>
      <c r="R52" s="49">
        <f t="shared" si="3"/>
        <v>-9294.7450936815785</v>
      </c>
      <c r="S52" s="49"/>
      <c r="T52" s="50">
        <f t="shared" si="4"/>
        <v>-22</v>
      </c>
      <c r="U52" s="50"/>
    </row>
    <row r="53" spans="2:21" x14ac:dyDescent="0.2">
      <c r="B53" s="19">
        <v>45</v>
      </c>
      <c r="C53" s="65">
        <f t="shared" si="1"/>
        <v>300530.09136237268</v>
      </c>
      <c r="D53" s="65"/>
      <c r="E53" s="19">
        <v>2018</v>
      </c>
      <c r="F53" s="8">
        <v>43589</v>
      </c>
      <c r="G53" s="19" t="s">
        <v>3</v>
      </c>
      <c r="H53" s="66">
        <v>108.98</v>
      </c>
      <c r="I53" s="66"/>
      <c r="J53" s="19">
        <v>26</v>
      </c>
      <c r="K53" s="65">
        <f t="shared" si="0"/>
        <v>9015.9027408711809</v>
      </c>
      <c r="L53" s="65"/>
      <c r="M53" s="6">
        <f t="shared" si="2"/>
        <v>0.34676549003350698</v>
      </c>
      <c r="N53" s="19">
        <v>2018</v>
      </c>
      <c r="O53" s="8">
        <v>43590</v>
      </c>
      <c r="P53" s="66">
        <v>109.24</v>
      </c>
      <c r="Q53" s="66"/>
      <c r="R53" s="49">
        <f t="shared" si="3"/>
        <v>-9015.9027408708662</v>
      </c>
      <c r="S53" s="49"/>
      <c r="T53" s="50">
        <f t="shared" si="4"/>
        <v>-26</v>
      </c>
      <c r="U53" s="50"/>
    </row>
    <row r="54" spans="2:21" x14ac:dyDescent="0.2">
      <c r="B54" s="19">
        <v>46</v>
      </c>
      <c r="C54" s="65">
        <f t="shared" si="1"/>
        <v>291514.18862150179</v>
      </c>
      <c r="D54" s="65"/>
      <c r="E54" s="19">
        <v>2018</v>
      </c>
      <c r="F54" s="8">
        <v>43595</v>
      </c>
      <c r="G54" s="19" t="s">
        <v>4</v>
      </c>
      <c r="H54" s="66">
        <v>109.73</v>
      </c>
      <c r="I54" s="66"/>
      <c r="J54" s="19">
        <v>14</v>
      </c>
      <c r="K54" s="65">
        <f t="shared" si="0"/>
        <v>8745.4256586450538</v>
      </c>
      <c r="L54" s="65"/>
      <c r="M54" s="6">
        <f t="shared" si="2"/>
        <v>0.62467326133178958</v>
      </c>
      <c r="N54" s="19">
        <v>2018</v>
      </c>
      <c r="O54" s="8">
        <v>43595</v>
      </c>
      <c r="P54" s="66">
        <v>109.97</v>
      </c>
      <c r="Q54" s="66"/>
      <c r="R54" s="49">
        <f t="shared" si="3"/>
        <v>14992.158271962629</v>
      </c>
      <c r="S54" s="49"/>
      <c r="T54" s="50">
        <f t="shared" si="4"/>
        <v>23.999999999999488</v>
      </c>
      <c r="U54" s="50"/>
    </row>
    <row r="55" spans="2:21" x14ac:dyDescent="0.2">
      <c r="B55" s="19">
        <v>47</v>
      </c>
      <c r="C55" s="65">
        <f t="shared" si="1"/>
        <v>306506.34689346439</v>
      </c>
      <c r="D55" s="65"/>
      <c r="E55" s="19">
        <v>2018</v>
      </c>
      <c r="F55" s="8">
        <v>43599</v>
      </c>
      <c r="G55" s="19" t="s">
        <v>4</v>
      </c>
      <c r="H55" s="66">
        <v>109.5</v>
      </c>
      <c r="I55" s="66"/>
      <c r="J55" s="19">
        <v>20</v>
      </c>
      <c r="K55" s="65">
        <f t="shared" si="0"/>
        <v>9195.1904068039312</v>
      </c>
      <c r="L55" s="65"/>
      <c r="M55" s="6">
        <f t="shared" si="2"/>
        <v>0.45975952034019657</v>
      </c>
      <c r="N55" s="19">
        <v>2018</v>
      </c>
      <c r="O55" s="8">
        <v>43600</v>
      </c>
      <c r="P55" s="66">
        <v>109.82</v>
      </c>
      <c r="Q55" s="66"/>
      <c r="R55" s="49">
        <f t="shared" si="3"/>
        <v>14712.304650885977</v>
      </c>
      <c r="S55" s="49"/>
      <c r="T55" s="50">
        <f t="shared" si="4"/>
        <v>31.999999999999318</v>
      </c>
      <c r="U55" s="50"/>
    </row>
    <row r="56" spans="2:21" x14ac:dyDescent="0.2">
      <c r="B56" s="19">
        <v>48</v>
      </c>
      <c r="C56" s="65">
        <f t="shared" si="1"/>
        <v>321218.65154435037</v>
      </c>
      <c r="D56" s="65"/>
      <c r="E56" s="19">
        <v>2018</v>
      </c>
      <c r="F56" s="8">
        <v>43603</v>
      </c>
      <c r="G56" s="19" t="s">
        <v>4</v>
      </c>
      <c r="H56" s="66">
        <v>110.81</v>
      </c>
      <c r="I56" s="66"/>
      <c r="J56" s="19">
        <v>10</v>
      </c>
      <c r="K56" s="65">
        <f t="shared" si="0"/>
        <v>9636.5595463305108</v>
      </c>
      <c r="L56" s="65"/>
      <c r="M56" s="6">
        <f t="shared" si="2"/>
        <v>0.96365595463305109</v>
      </c>
      <c r="N56" s="19">
        <v>2018</v>
      </c>
      <c r="O56" s="8">
        <v>43603</v>
      </c>
      <c r="P56" s="66">
        <v>110.97</v>
      </c>
      <c r="Q56" s="66"/>
      <c r="R56" s="49">
        <f t="shared" si="3"/>
        <v>15418.495274128489</v>
      </c>
      <c r="S56" s="49"/>
      <c r="T56" s="50">
        <f t="shared" si="4"/>
        <v>15.999999999999659</v>
      </c>
      <c r="U56" s="50"/>
    </row>
    <row r="57" spans="2:21" x14ac:dyDescent="0.2">
      <c r="B57" s="19">
        <v>49</v>
      </c>
      <c r="C57" s="65">
        <f t="shared" si="1"/>
        <v>336637.14681847888</v>
      </c>
      <c r="D57" s="65"/>
      <c r="E57" s="19">
        <v>2018</v>
      </c>
      <c r="F57" s="8">
        <v>43608</v>
      </c>
      <c r="G57" s="19" t="s">
        <v>3</v>
      </c>
      <c r="H57" s="66">
        <v>110.41</v>
      </c>
      <c r="I57" s="66"/>
      <c r="J57" s="19">
        <v>48</v>
      </c>
      <c r="K57" s="65">
        <f t="shared" si="0"/>
        <v>10099.114404554366</v>
      </c>
      <c r="L57" s="65"/>
      <c r="M57" s="6">
        <f t="shared" si="2"/>
        <v>0.21039821676154929</v>
      </c>
      <c r="N57" s="19">
        <v>2018</v>
      </c>
      <c r="O57" s="8">
        <v>43609</v>
      </c>
      <c r="P57" s="66">
        <v>109.54</v>
      </c>
      <c r="Q57" s="66"/>
      <c r="R57" s="49">
        <f t="shared" si="3"/>
        <v>18304.644858254585</v>
      </c>
      <c r="S57" s="49"/>
      <c r="T57" s="50">
        <f t="shared" si="4"/>
        <v>86.999999999999034</v>
      </c>
      <c r="U57" s="50"/>
    </row>
    <row r="58" spans="2:21" x14ac:dyDescent="0.2">
      <c r="B58" s="19">
        <v>50</v>
      </c>
      <c r="C58" s="65">
        <f t="shared" si="1"/>
        <v>354941.79167673347</v>
      </c>
      <c r="D58" s="65"/>
      <c r="E58" s="19">
        <v>2018</v>
      </c>
      <c r="F58" s="8">
        <v>43616</v>
      </c>
      <c r="G58" s="19" t="s">
        <v>4</v>
      </c>
      <c r="H58" s="66">
        <v>108.98</v>
      </c>
      <c r="I58" s="66"/>
      <c r="J58" s="19">
        <v>18</v>
      </c>
      <c r="K58" s="65">
        <f t="shared" si="0"/>
        <v>10648.253750302003</v>
      </c>
      <c r="L58" s="65"/>
      <c r="M58" s="6">
        <f t="shared" si="2"/>
        <v>0.59156965279455576</v>
      </c>
      <c r="N58" s="19">
        <v>2018</v>
      </c>
      <c r="O58" s="8">
        <v>43616</v>
      </c>
      <c r="P58" s="66">
        <v>108.8</v>
      </c>
      <c r="Q58" s="66"/>
      <c r="R58" s="49">
        <f t="shared" si="3"/>
        <v>-10648.253750302407</v>
      </c>
      <c r="S58" s="49"/>
      <c r="T58" s="50">
        <f t="shared" si="4"/>
        <v>-18</v>
      </c>
      <c r="U58" s="50"/>
    </row>
    <row r="59" spans="2:21" x14ac:dyDescent="0.2">
      <c r="B59" s="19">
        <v>51</v>
      </c>
      <c r="C59" s="65">
        <f t="shared" si="1"/>
        <v>344293.53792643105</v>
      </c>
      <c r="D59" s="65"/>
      <c r="E59" s="19">
        <v>2018</v>
      </c>
      <c r="F59" s="8">
        <v>43617</v>
      </c>
      <c r="G59" s="19" t="s">
        <v>4</v>
      </c>
      <c r="H59" s="66">
        <v>109.45</v>
      </c>
      <c r="I59" s="66"/>
      <c r="J59" s="19">
        <v>28</v>
      </c>
      <c r="K59" s="65">
        <f t="shared" si="0"/>
        <v>10328.806137792932</v>
      </c>
      <c r="L59" s="65"/>
      <c r="M59" s="6">
        <f t="shared" si="2"/>
        <v>0.36888593349260468</v>
      </c>
      <c r="N59" s="19">
        <v>2018</v>
      </c>
      <c r="O59" s="8">
        <v>43620</v>
      </c>
      <c r="P59" s="66">
        <v>109.96</v>
      </c>
      <c r="Q59" s="66"/>
      <c r="R59" s="49">
        <f t="shared" si="3"/>
        <v>18813.182608122504</v>
      </c>
      <c r="S59" s="49"/>
      <c r="T59" s="50">
        <f t="shared" si="4"/>
        <v>50.999999999999091</v>
      </c>
      <c r="U59" s="50"/>
    </row>
    <row r="60" spans="2:21" x14ac:dyDescent="0.2">
      <c r="B60" s="19">
        <v>52</v>
      </c>
      <c r="C60" s="65">
        <f t="shared" si="1"/>
        <v>363106.72053455358</v>
      </c>
      <c r="D60" s="65"/>
      <c r="E60" s="19">
        <v>2018</v>
      </c>
      <c r="F60" s="8">
        <v>43622</v>
      </c>
      <c r="G60" s="19" t="s">
        <v>4</v>
      </c>
      <c r="H60" s="66">
        <v>110.07</v>
      </c>
      <c r="I60" s="66"/>
      <c r="J60" s="19">
        <v>22</v>
      </c>
      <c r="K60" s="65">
        <f t="shared" si="0"/>
        <v>10893.201616036607</v>
      </c>
      <c r="L60" s="65"/>
      <c r="M60" s="6">
        <f t="shared" si="2"/>
        <v>0.495145528001664</v>
      </c>
      <c r="N60" s="19">
        <v>2018</v>
      </c>
      <c r="O60" s="8">
        <v>43623</v>
      </c>
      <c r="P60" s="66">
        <v>109.85</v>
      </c>
      <c r="Q60" s="66"/>
      <c r="R60" s="49">
        <f t="shared" si="3"/>
        <v>-10893.201616036551</v>
      </c>
      <c r="S60" s="49"/>
      <c r="T60" s="50">
        <f t="shared" si="4"/>
        <v>-22</v>
      </c>
      <c r="U60" s="50"/>
    </row>
    <row r="61" spans="2:21" x14ac:dyDescent="0.2">
      <c r="B61" s="19">
        <v>53</v>
      </c>
      <c r="C61" s="65">
        <f t="shared" si="1"/>
        <v>352213.51891851705</v>
      </c>
      <c r="D61" s="65"/>
      <c r="E61" s="19"/>
      <c r="F61" s="8"/>
      <c r="G61" s="19" t="s">
        <v>3</v>
      </c>
      <c r="H61" s="66"/>
      <c r="I61" s="66"/>
      <c r="J61" s="19"/>
      <c r="K61" s="65" t="str">
        <f t="shared" si="0"/>
        <v/>
      </c>
      <c r="L61" s="65"/>
      <c r="M61" s="6" t="str">
        <f t="shared" si="2"/>
        <v/>
      </c>
      <c r="N61" s="19"/>
      <c r="O61" s="8"/>
      <c r="P61" s="66"/>
      <c r="Q61" s="66"/>
      <c r="R61" s="49" t="str">
        <f t="shared" si="3"/>
        <v/>
      </c>
      <c r="S61" s="49"/>
      <c r="T61" s="50" t="str">
        <f t="shared" si="4"/>
        <v/>
      </c>
      <c r="U61" s="50"/>
    </row>
    <row r="62" spans="2:21" x14ac:dyDescent="0.2">
      <c r="B62" s="19">
        <v>54</v>
      </c>
      <c r="C62" s="65" t="str">
        <f t="shared" si="1"/>
        <v/>
      </c>
      <c r="D62" s="65"/>
      <c r="E62" s="19"/>
      <c r="F62" s="8"/>
      <c r="G62" s="19" t="s">
        <v>3</v>
      </c>
      <c r="H62" s="66"/>
      <c r="I62" s="66"/>
      <c r="J62" s="19"/>
      <c r="K62" s="65" t="str">
        <f t="shared" si="0"/>
        <v/>
      </c>
      <c r="L62" s="65"/>
      <c r="M62" s="6" t="str">
        <f t="shared" si="2"/>
        <v/>
      </c>
      <c r="N62" s="19"/>
      <c r="O62" s="8"/>
      <c r="P62" s="66"/>
      <c r="Q62" s="66"/>
      <c r="R62" s="49" t="str">
        <f t="shared" si="3"/>
        <v/>
      </c>
      <c r="S62" s="49"/>
      <c r="T62" s="50" t="str">
        <f t="shared" si="4"/>
        <v/>
      </c>
      <c r="U62" s="50"/>
    </row>
    <row r="63" spans="2:21" x14ac:dyDescent="0.2">
      <c r="B63" s="19">
        <v>55</v>
      </c>
      <c r="C63" s="65" t="str">
        <f t="shared" si="1"/>
        <v/>
      </c>
      <c r="D63" s="65"/>
      <c r="E63" s="19"/>
      <c r="F63" s="8"/>
      <c r="G63" s="19" t="s">
        <v>4</v>
      </c>
      <c r="H63" s="66"/>
      <c r="I63" s="66"/>
      <c r="J63" s="19"/>
      <c r="K63" s="65" t="str">
        <f t="shared" si="0"/>
        <v/>
      </c>
      <c r="L63" s="65"/>
      <c r="M63" s="6" t="str">
        <f t="shared" si="2"/>
        <v/>
      </c>
      <c r="N63" s="19"/>
      <c r="O63" s="8"/>
      <c r="P63" s="66"/>
      <c r="Q63" s="66"/>
      <c r="R63" s="49" t="str">
        <f t="shared" si="3"/>
        <v/>
      </c>
      <c r="S63" s="49"/>
      <c r="T63" s="50" t="str">
        <f t="shared" si="4"/>
        <v/>
      </c>
      <c r="U63" s="50"/>
    </row>
    <row r="64" spans="2:21" x14ac:dyDescent="0.2">
      <c r="B64" s="19">
        <v>56</v>
      </c>
      <c r="C64" s="65" t="str">
        <f t="shared" si="1"/>
        <v/>
      </c>
      <c r="D64" s="65"/>
      <c r="E64" s="19"/>
      <c r="F64" s="8"/>
      <c r="G64" s="19" t="s">
        <v>3</v>
      </c>
      <c r="H64" s="66"/>
      <c r="I64" s="66"/>
      <c r="J64" s="19"/>
      <c r="K64" s="65" t="str">
        <f t="shared" si="0"/>
        <v/>
      </c>
      <c r="L64" s="65"/>
      <c r="M64" s="6" t="str">
        <f t="shared" si="2"/>
        <v/>
      </c>
      <c r="N64" s="19"/>
      <c r="O64" s="8"/>
      <c r="P64" s="66"/>
      <c r="Q64" s="66"/>
      <c r="R64" s="49" t="str">
        <f t="shared" si="3"/>
        <v/>
      </c>
      <c r="S64" s="49"/>
      <c r="T64" s="50" t="str">
        <f t="shared" si="4"/>
        <v/>
      </c>
      <c r="U64" s="50"/>
    </row>
    <row r="65" spans="2:21" x14ac:dyDescent="0.2">
      <c r="B65" s="19">
        <v>57</v>
      </c>
      <c r="C65" s="65" t="str">
        <f t="shared" si="1"/>
        <v/>
      </c>
      <c r="D65" s="65"/>
      <c r="E65" s="19"/>
      <c r="F65" s="8"/>
      <c r="G65" s="19" t="s">
        <v>3</v>
      </c>
      <c r="H65" s="66"/>
      <c r="I65" s="66"/>
      <c r="J65" s="19"/>
      <c r="K65" s="65" t="str">
        <f t="shared" si="0"/>
        <v/>
      </c>
      <c r="L65" s="65"/>
      <c r="M65" s="6" t="str">
        <f t="shared" si="2"/>
        <v/>
      </c>
      <c r="N65" s="19"/>
      <c r="O65" s="8"/>
      <c r="P65" s="66"/>
      <c r="Q65" s="66"/>
      <c r="R65" s="49" t="str">
        <f t="shared" si="3"/>
        <v/>
      </c>
      <c r="S65" s="49"/>
      <c r="T65" s="50" t="str">
        <f t="shared" si="4"/>
        <v/>
      </c>
      <c r="U65" s="50"/>
    </row>
    <row r="66" spans="2:21" x14ac:dyDescent="0.2">
      <c r="B66" s="19">
        <v>58</v>
      </c>
      <c r="C66" s="65" t="str">
        <f t="shared" si="1"/>
        <v/>
      </c>
      <c r="D66" s="65"/>
      <c r="E66" s="19"/>
      <c r="F66" s="8"/>
      <c r="G66" s="19" t="s">
        <v>3</v>
      </c>
      <c r="H66" s="66"/>
      <c r="I66" s="66"/>
      <c r="J66" s="19"/>
      <c r="K66" s="65" t="str">
        <f t="shared" si="0"/>
        <v/>
      </c>
      <c r="L66" s="65"/>
      <c r="M66" s="6" t="str">
        <f t="shared" si="2"/>
        <v/>
      </c>
      <c r="N66" s="19"/>
      <c r="O66" s="8"/>
      <c r="P66" s="66"/>
      <c r="Q66" s="66"/>
      <c r="R66" s="49" t="str">
        <f t="shared" si="3"/>
        <v/>
      </c>
      <c r="S66" s="49"/>
      <c r="T66" s="50" t="str">
        <f t="shared" si="4"/>
        <v/>
      </c>
      <c r="U66" s="50"/>
    </row>
    <row r="67" spans="2:21" x14ac:dyDescent="0.2">
      <c r="B67" s="19">
        <v>59</v>
      </c>
      <c r="C67" s="65" t="str">
        <f t="shared" si="1"/>
        <v/>
      </c>
      <c r="D67" s="65"/>
      <c r="E67" s="19"/>
      <c r="F67" s="8"/>
      <c r="G67" s="19" t="s">
        <v>3</v>
      </c>
      <c r="H67" s="66"/>
      <c r="I67" s="66"/>
      <c r="J67" s="19"/>
      <c r="K67" s="65" t="str">
        <f t="shared" si="0"/>
        <v/>
      </c>
      <c r="L67" s="65"/>
      <c r="M67" s="6" t="str">
        <f t="shared" si="2"/>
        <v/>
      </c>
      <c r="N67" s="19"/>
      <c r="O67" s="8"/>
      <c r="P67" s="66"/>
      <c r="Q67" s="66"/>
      <c r="R67" s="49" t="str">
        <f t="shared" si="3"/>
        <v/>
      </c>
      <c r="S67" s="49"/>
      <c r="T67" s="50" t="str">
        <f t="shared" si="4"/>
        <v/>
      </c>
      <c r="U67" s="50"/>
    </row>
    <row r="68" spans="2:21" x14ac:dyDescent="0.2">
      <c r="B68" s="19">
        <v>60</v>
      </c>
      <c r="C68" s="65" t="str">
        <f t="shared" si="1"/>
        <v/>
      </c>
      <c r="D68" s="65"/>
      <c r="E68" s="19"/>
      <c r="F68" s="8"/>
      <c r="G68" s="19" t="s">
        <v>4</v>
      </c>
      <c r="H68" s="66"/>
      <c r="I68" s="66"/>
      <c r="J68" s="19"/>
      <c r="K68" s="65" t="str">
        <f t="shared" si="0"/>
        <v/>
      </c>
      <c r="L68" s="65"/>
      <c r="M68" s="6" t="str">
        <f t="shared" si="2"/>
        <v/>
      </c>
      <c r="N68" s="19"/>
      <c r="O68" s="8"/>
      <c r="P68" s="66"/>
      <c r="Q68" s="66"/>
      <c r="R68" s="49" t="str">
        <f t="shared" si="3"/>
        <v/>
      </c>
      <c r="S68" s="49"/>
      <c r="T68" s="50" t="str">
        <f t="shared" si="4"/>
        <v/>
      </c>
      <c r="U68" s="50"/>
    </row>
    <row r="69" spans="2:21" x14ac:dyDescent="0.2">
      <c r="B69" s="19">
        <v>61</v>
      </c>
      <c r="C69" s="65" t="str">
        <f t="shared" si="1"/>
        <v/>
      </c>
      <c r="D69" s="65"/>
      <c r="E69" s="19"/>
      <c r="F69" s="8"/>
      <c r="G69" s="19" t="s">
        <v>4</v>
      </c>
      <c r="H69" s="66"/>
      <c r="I69" s="66"/>
      <c r="J69" s="19"/>
      <c r="K69" s="65" t="str">
        <f t="shared" si="0"/>
        <v/>
      </c>
      <c r="L69" s="65"/>
      <c r="M69" s="6" t="str">
        <f t="shared" si="2"/>
        <v/>
      </c>
      <c r="N69" s="19"/>
      <c r="O69" s="8"/>
      <c r="P69" s="66"/>
      <c r="Q69" s="66"/>
      <c r="R69" s="49" t="str">
        <f t="shared" si="3"/>
        <v/>
      </c>
      <c r="S69" s="49"/>
      <c r="T69" s="50" t="str">
        <f t="shared" si="4"/>
        <v/>
      </c>
      <c r="U69" s="50"/>
    </row>
    <row r="70" spans="2:21" x14ac:dyDescent="0.2">
      <c r="B70" s="19">
        <v>62</v>
      </c>
      <c r="C70" s="65" t="str">
        <f t="shared" si="1"/>
        <v/>
      </c>
      <c r="D70" s="65"/>
      <c r="E70" s="19"/>
      <c r="F70" s="8"/>
      <c r="G70" s="19" t="s">
        <v>3</v>
      </c>
      <c r="H70" s="66"/>
      <c r="I70" s="66"/>
      <c r="J70" s="19"/>
      <c r="K70" s="65" t="str">
        <f t="shared" si="0"/>
        <v/>
      </c>
      <c r="L70" s="65"/>
      <c r="M70" s="6" t="str">
        <f t="shared" si="2"/>
        <v/>
      </c>
      <c r="N70" s="19"/>
      <c r="O70" s="8"/>
      <c r="P70" s="66"/>
      <c r="Q70" s="66"/>
      <c r="R70" s="49" t="str">
        <f t="shared" si="3"/>
        <v/>
      </c>
      <c r="S70" s="49"/>
      <c r="T70" s="50" t="str">
        <f t="shared" si="4"/>
        <v/>
      </c>
      <c r="U70" s="50"/>
    </row>
    <row r="71" spans="2:21" x14ac:dyDescent="0.2">
      <c r="B71" s="19">
        <v>63</v>
      </c>
      <c r="C71" s="65" t="str">
        <f t="shared" si="1"/>
        <v/>
      </c>
      <c r="D71" s="65"/>
      <c r="E71" s="19"/>
      <c r="F71" s="8"/>
      <c r="G71" s="19" t="s">
        <v>4</v>
      </c>
      <c r="H71" s="66"/>
      <c r="I71" s="66"/>
      <c r="J71" s="19"/>
      <c r="K71" s="65" t="str">
        <f t="shared" si="0"/>
        <v/>
      </c>
      <c r="L71" s="65"/>
      <c r="M71" s="6" t="str">
        <f t="shared" si="2"/>
        <v/>
      </c>
      <c r="N71" s="19"/>
      <c r="O71" s="8"/>
      <c r="P71" s="66"/>
      <c r="Q71" s="66"/>
      <c r="R71" s="49" t="str">
        <f t="shared" si="3"/>
        <v/>
      </c>
      <c r="S71" s="49"/>
      <c r="T71" s="50" t="str">
        <f t="shared" si="4"/>
        <v/>
      </c>
      <c r="U71" s="50"/>
    </row>
    <row r="72" spans="2:21" x14ac:dyDescent="0.2">
      <c r="B72" s="19">
        <v>64</v>
      </c>
      <c r="C72" s="65" t="str">
        <f t="shared" si="1"/>
        <v/>
      </c>
      <c r="D72" s="65"/>
      <c r="E72" s="19"/>
      <c r="F72" s="8"/>
      <c r="G72" s="19" t="s">
        <v>3</v>
      </c>
      <c r="H72" s="66"/>
      <c r="I72" s="66"/>
      <c r="J72" s="19"/>
      <c r="K72" s="65" t="str">
        <f t="shared" si="0"/>
        <v/>
      </c>
      <c r="L72" s="65"/>
      <c r="M72" s="6" t="str">
        <f t="shared" si="2"/>
        <v/>
      </c>
      <c r="N72" s="19"/>
      <c r="O72" s="8"/>
      <c r="P72" s="66"/>
      <c r="Q72" s="66"/>
      <c r="R72" s="49" t="str">
        <f t="shared" si="3"/>
        <v/>
      </c>
      <c r="S72" s="49"/>
      <c r="T72" s="50" t="str">
        <f t="shared" si="4"/>
        <v/>
      </c>
      <c r="U72" s="50"/>
    </row>
    <row r="73" spans="2:21" x14ac:dyDescent="0.2">
      <c r="B73" s="19">
        <v>65</v>
      </c>
      <c r="C73" s="65" t="str">
        <f t="shared" si="1"/>
        <v/>
      </c>
      <c r="D73" s="65"/>
      <c r="E73" s="19"/>
      <c r="F73" s="8"/>
      <c r="G73" s="19" t="s">
        <v>4</v>
      </c>
      <c r="H73" s="66"/>
      <c r="I73" s="66"/>
      <c r="J73" s="19"/>
      <c r="K73" s="65" t="str">
        <f t="shared" ref="K73:K108" si="5">IF(F73="","",C73*0.03)</f>
        <v/>
      </c>
      <c r="L73" s="65"/>
      <c r="M73" s="6" t="str">
        <f t="shared" si="2"/>
        <v/>
      </c>
      <c r="N73" s="19"/>
      <c r="O73" s="8"/>
      <c r="P73" s="66"/>
      <c r="Q73" s="66"/>
      <c r="R73" s="49" t="str">
        <f t="shared" si="3"/>
        <v/>
      </c>
      <c r="S73" s="49"/>
      <c r="T73" s="50" t="str">
        <f t="shared" si="4"/>
        <v/>
      </c>
      <c r="U73" s="50"/>
    </row>
    <row r="74" spans="2:21" x14ac:dyDescent="0.2">
      <c r="B74" s="19">
        <v>66</v>
      </c>
      <c r="C74" s="65" t="str">
        <f t="shared" ref="C74:C108" si="6">IF(R73="","",C73+R73)</f>
        <v/>
      </c>
      <c r="D74" s="65"/>
      <c r="E74" s="19"/>
      <c r="F74" s="8"/>
      <c r="G74" s="19" t="s">
        <v>4</v>
      </c>
      <c r="H74" s="66"/>
      <c r="I74" s="66"/>
      <c r="J74" s="19"/>
      <c r="K74" s="65" t="str">
        <f t="shared" si="5"/>
        <v/>
      </c>
      <c r="L74" s="65"/>
      <c r="M74" s="6" t="str">
        <f t="shared" ref="M74:M108" si="7">IF(J74="","",(K74/J74)/1000)</f>
        <v/>
      </c>
      <c r="N74" s="19"/>
      <c r="O74" s="8"/>
      <c r="P74" s="66"/>
      <c r="Q74" s="6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 x14ac:dyDescent="0.2">
      <c r="B75" s="19">
        <v>67</v>
      </c>
      <c r="C75" s="65" t="str">
        <f t="shared" si="6"/>
        <v/>
      </c>
      <c r="D75" s="65"/>
      <c r="E75" s="19"/>
      <c r="F75" s="8"/>
      <c r="G75" s="19" t="s">
        <v>3</v>
      </c>
      <c r="H75" s="66"/>
      <c r="I75" s="66"/>
      <c r="J75" s="19"/>
      <c r="K75" s="65" t="str">
        <f t="shared" si="5"/>
        <v/>
      </c>
      <c r="L75" s="65"/>
      <c r="M75" s="6" t="str">
        <f t="shared" si="7"/>
        <v/>
      </c>
      <c r="N75" s="19"/>
      <c r="O75" s="8"/>
      <c r="P75" s="66"/>
      <c r="Q75" s="66"/>
      <c r="R75" s="49" t="str">
        <f t="shared" si="8"/>
        <v/>
      </c>
      <c r="S75" s="49"/>
      <c r="T75" s="50" t="str">
        <f t="shared" si="9"/>
        <v/>
      </c>
      <c r="U75" s="50"/>
    </row>
    <row r="76" spans="2:21" x14ac:dyDescent="0.2">
      <c r="B76" s="19">
        <v>68</v>
      </c>
      <c r="C76" s="65" t="str">
        <f t="shared" si="6"/>
        <v/>
      </c>
      <c r="D76" s="65"/>
      <c r="E76" s="19"/>
      <c r="F76" s="8"/>
      <c r="G76" s="19" t="s">
        <v>3</v>
      </c>
      <c r="H76" s="66"/>
      <c r="I76" s="66"/>
      <c r="J76" s="19"/>
      <c r="K76" s="65" t="str">
        <f t="shared" si="5"/>
        <v/>
      </c>
      <c r="L76" s="65"/>
      <c r="M76" s="6" t="str">
        <f t="shared" si="7"/>
        <v/>
      </c>
      <c r="N76" s="19"/>
      <c r="O76" s="8"/>
      <c r="P76" s="66"/>
      <c r="Q76" s="66"/>
      <c r="R76" s="49" t="str">
        <f t="shared" si="8"/>
        <v/>
      </c>
      <c r="S76" s="49"/>
      <c r="T76" s="50" t="str">
        <f t="shared" si="9"/>
        <v/>
      </c>
      <c r="U76" s="50"/>
    </row>
    <row r="77" spans="2:21" x14ac:dyDescent="0.2">
      <c r="B77" s="19">
        <v>69</v>
      </c>
      <c r="C77" s="65" t="str">
        <f t="shared" si="6"/>
        <v/>
      </c>
      <c r="D77" s="65"/>
      <c r="E77" s="19"/>
      <c r="F77" s="8"/>
      <c r="G77" s="19" t="s">
        <v>3</v>
      </c>
      <c r="H77" s="66"/>
      <c r="I77" s="66"/>
      <c r="J77" s="19"/>
      <c r="K77" s="65" t="str">
        <f t="shared" si="5"/>
        <v/>
      </c>
      <c r="L77" s="65"/>
      <c r="M77" s="6" t="str">
        <f t="shared" si="7"/>
        <v/>
      </c>
      <c r="N77" s="19"/>
      <c r="O77" s="8"/>
      <c r="P77" s="66"/>
      <c r="Q77" s="66"/>
      <c r="R77" s="49" t="str">
        <f t="shared" si="8"/>
        <v/>
      </c>
      <c r="S77" s="49"/>
      <c r="T77" s="50" t="str">
        <f t="shared" si="9"/>
        <v/>
      </c>
      <c r="U77" s="50"/>
    </row>
    <row r="78" spans="2:21" x14ac:dyDescent="0.2">
      <c r="B78" s="19">
        <v>70</v>
      </c>
      <c r="C78" s="65" t="str">
        <f t="shared" si="6"/>
        <v/>
      </c>
      <c r="D78" s="65"/>
      <c r="E78" s="19"/>
      <c r="F78" s="8"/>
      <c r="G78" s="19" t="s">
        <v>4</v>
      </c>
      <c r="H78" s="66"/>
      <c r="I78" s="66"/>
      <c r="J78" s="19"/>
      <c r="K78" s="65" t="str">
        <f t="shared" si="5"/>
        <v/>
      </c>
      <c r="L78" s="65"/>
      <c r="M78" s="6" t="str">
        <f t="shared" si="7"/>
        <v/>
      </c>
      <c r="N78" s="19"/>
      <c r="O78" s="8"/>
      <c r="P78" s="66"/>
      <c r="Q78" s="66"/>
      <c r="R78" s="49" t="str">
        <f t="shared" si="8"/>
        <v/>
      </c>
      <c r="S78" s="49"/>
      <c r="T78" s="50" t="str">
        <f t="shared" si="9"/>
        <v/>
      </c>
      <c r="U78" s="50"/>
    </row>
    <row r="79" spans="2:21" x14ac:dyDescent="0.2">
      <c r="B79" s="19">
        <v>71</v>
      </c>
      <c r="C79" s="65" t="str">
        <f t="shared" si="6"/>
        <v/>
      </c>
      <c r="D79" s="65"/>
      <c r="E79" s="19"/>
      <c r="F79" s="8"/>
      <c r="G79" s="19" t="s">
        <v>3</v>
      </c>
      <c r="H79" s="66"/>
      <c r="I79" s="66"/>
      <c r="J79" s="19"/>
      <c r="K79" s="65" t="str">
        <f t="shared" si="5"/>
        <v/>
      </c>
      <c r="L79" s="65"/>
      <c r="M79" s="6" t="str">
        <f t="shared" si="7"/>
        <v/>
      </c>
      <c r="N79" s="19"/>
      <c r="O79" s="8"/>
      <c r="P79" s="66"/>
      <c r="Q79" s="66"/>
      <c r="R79" s="49" t="str">
        <f t="shared" si="8"/>
        <v/>
      </c>
      <c r="S79" s="49"/>
      <c r="T79" s="50" t="str">
        <f t="shared" si="9"/>
        <v/>
      </c>
      <c r="U79" s="50"/>
    </row>
    <row r="80" spans="2:21" x14ac:dyDescent="0.2">
      <c r="B80" s="19">
        <v>72</v>
      </c>
      <c r="C80" s="65" t="str">
        <f t="shared" si="6"/>
        <v/>
      </c>
      <c r="D80" s="65"/>
      <c r="E80" s="19"/>
      <c r="F80" s="8"/>
      <c r="G80" s="19" t="s">
        <v>4</v>
      </c>
      <c r="H80" s="66"/>
      <c r="I80" s="66"/>
      <c r="J80" s="19"/>
      <c r="K80" s="65" t="str">
        <f t="shared" si="5"/>
        <v/>
      </c>
      <c r="L80" s="65"/>
      <c r="M80" s="6" t="str">
        <f t="shared" si="7"/>
        <v/>
      </c>
      <c r="N80" s="19"/>
      <c r="O80" s="8"/>
      <c r="P80" s="66"/>
      <c r="Q80" s="66"/>
      <c r="R80" s="49" t="str">
        <f t="shared" si="8"/>
        <v/>
      </c>
      <c r="S80" s="49"/>
      <c r="T80" s="50" t="str">
        <f t="shared" si="9"/>
        <v/>
      </c>
      <c r="U80" s="50"/>
    </row>
    <row r="81" spans="2:21" x14ac:dyDescent="0.2">
      <c r="B81" s="19">
        <v>73</v>
      </c>
      <c r="C81" s="65" t="str">
        <f t="shared" si="6"/>
        <v/>
      </c>
      <c r="D81" s="65"/>
      <c r="E81" s="19"/>
      <c r="F81" s="8"/>
      <c r="G81" s="19" t="s">
        <v>3</v>
      </c>
      <c r="H81" s="66"/>
      <c r="I81" s="66"/>
      <c r="J81" s="19"/>
      <c r="K81" s="65" t="str">
        <f t="shared" si="5"/>
        <v/>
      </c>
      <c r="L81" s="65"/>
      <c r="M81" s="6" t="str">
        <f t="shared" si="7"/>
        <v/>
      </c>
      <c r="N81" s="19"/>
      <c r="O81" s="8"/>
      <c r="P81" s="66"/>
      <c r="Q81" s="66"/>
      <c r="R81" s="49" t="str">
        <f t="shared" si="8"/>
        <v/>
      </c>
      <c r="S81" s="49"/>
      <c r="T81" s="50" t="str">
        <f t="shared" si="9"/>
        <v/>
      </c>
      <c r="U81" s="50"/>
    </row>
    <row r="82" spans="2:21" x14ac:dyDescent="0.2">
      <c r="B82" s="19">
        <v>74</v>
      </c>
      <c r="C82" s="65" t="str">
        <f t="shared" si="6"/>
        <v/>
      </c>
      <c r="D82" s="65"/>
      <c r="E82" s="19"/>
      <c r="F82" s="8"/>
      <c r="G82" s="19" t="s">
        <v>3</v>
      </c>
      <c r="H82" s="66"/>
      <c r="I82" s="66"/>
      <c r="J82" s="19"/>
      <c r="K82" s="65" t="str">
        <f t="shared" si="5"/>
        <v/>
      </c>
      <c r="L82" s="65"/>
      <c r="M82" s="6" t="str">
        <f t="shared" si="7"/>
        <v/>
      </c>
      <c r="N82" s="19"/>
      <c r="O82" s="8"/>
      <c r="P82" s="66"/>
      <c r="Q82" s="66"/>
      <c r="R82" s="49" t="str">
        <f t="shared" si="8"/>
        <v/>
      </c>
      <c r="S82" s="49"/>
      <c r="T82" s="50" t="str">
        <f t="shared" si="9"/>
        <v/>
      </c>
      <c r="U82" s="50"/>
    </row>
    <row r="83" spans="2:21" x14ac:dyDescent="0.2">
      <c r="B83" s="19">
        <v>75</v>
      </c>
      <c r="C83" s="65" t="str">
        <f t="shared" si="6"/>
        <v/>
      </c>
      <c r="D83" s="65"/>
      <c r="E83" s="19"/>
      <c r="F83" s="8"/>
      <c r="G83" s="19" t="s">
        <v>3</v>
      </c>
      <c r="H83" s="66"/>
      <c r="I83" s="66"/>
      <c r="J83" s="19"/>
      <c r="K83" s="65" t="str">
        <f t="shared" si="5"/>
        <v/>
      </c>
      <c r="L83" s="65"/>
      <c r="M83" s="6" t="str">
        <f t="shared" si="7"/>
        <v/>
      </c>
      <c r="N83" s="19"/>
      <c r="O83" s="8"/>
      <c r="P83" s="66"/>
      <c r="Q83" s="66"/>
      <c r="R83" s="49" t="str">
        <f t="shared" si="8"/>
        <v/>
      </c>
      <c r="S83" s="49"/>
      <c r="T83" s="50" t="str">
        <f t="shared" si="9"/>
        <v/>
      </c>
      <c r="U83" s="50"/>
    </row>
    <row r="84" spans="2:21" x14ac:dyDescent="0.2">
      <c r="B84" s="19">
        <v>76</v>
      </c>
      <c r="C84" s="65" t="str">
        <f t="shared" si="6"/>
        <v/>
      </c>
      <c r="D84" s="65"/>
      <c r="E84" s="19"/>
      <c r="F84" s="8"/>
      <c r="G84" s="19" t="s">
        <v>3</v>
      </c>
      <c r="H84" s="66"/>
      <c r="I84" s="66"/>
      <c r="J84" s="19"/>
      <c r="K84" s="65" t="str">
        <f t="shared" si="5"/>
        <v/>
      </c>
      <c r="L84" s="65"/>
      <c r="M84" s="6" t="str">
        <f t="shared" si="7"/>
        <v/>
      </c>
      <c r="N84" s="19"/>
      <c r="O84" s="8"/>
      <c r="P84" s="66"/>
      <c r="Q84" s="66"/>
      <c r="R84" s="49" t="str">
        <f t="shared" si="8"/>
        <v/>
      </c>
      <c r="S84" s="49"/>
      <c r="T84" s="50" t="str">
        <f t="shared" si="9"/>
        <v/>
      </c>
      <c r="U84" s="50"/>
    </row>
    <row r="85" spans="2:21" x14ac:dyDescent="0.2">
      <c r="B85" s="19">
        <v>77</v>
      </c>
      <c r="C85" s="65" t="str">
        <f t="shared" si="6"/>
        <v/>
      </c>
      <c r="D85" s="65"/>
      <c r="E85" s="19"/>
      <c r="F85" s="8"/>
      <c r="G85" s="19" t="s">
        <v>4</v>
      </c>
      <c r="H85" s="66"/>
      <c r="I85" s="66"/>
      <c r="J85" s="19"/>
      <c r="K85" s="65" t="str">
        <f t="shared" si="5"/>
        <v/>
      </c>
      <c r="L85" s="65"/>
      <c r="M85" s="6" t="str">
        <f t="shared" si="7"/>
        <v/>
      </c>
      <c r="N85" s="19"/>
      <c r="O85" s="8"/>
      <c r="P85" s="66"/>
      <c r="Q85" s="66"/>
      <c r="R85" s="49" t="str">
        <f t="shared" si="8"/>
        <v/>
      </c>
      <c r="S85" s="49"/>
      <c r="T85" s="50" t="str">
        <f t="shared" si="9"/>
        <v/>
      </c>
      <c r="U85" s="50"/>
    </row>
    <row r="86" spans="2:21" x14ac:dyDescent="0.2">
      <c r="B86" s="19">
        <v>78</v>
      </c>
      <c r="C86" s="65" t="str">
        <f t="shared" si="6"/>
        <v/>
      </c>
      <c r="D86" s="65"/>
      <c r="E86" s="19"/>
      <c r="F86" s="8"/>
      <c r="G86" s="19" t="s">
        <v>3</v>
      </c>
      <c r="H86" s="66"/>
      <c r="I86" s="66"/>
      <c r="J86" s="19"/>
      <c r="K86" s="65" t="str">
        <f t="shared" si="5"/>
        <v/>
      </c>
      <c r="L86" s="65"/>
      <c r="M86" s="6" t="str">
        <f t="shared" si="7"/>
        <v/>
      </c>
      <c r="N86" s="19"/>
      <c r="O86" s="8"/>
      <c r="P86" s="66"/>
      <c r="Q86" s="66"/>
      <c r="R86" s="49" t="str">
        <f t="shared" si="8"/>
        <v/>
      </c>
      <c r="S86" s="49"/>
      <c r="T86" s="50" t="str">
        <f t="shared" si="9"/>
        <v/>
      </c>
      <c r="U86" s="50"/>
    </row>
    <row r="87" spans="2:21" x14ac:dyDescent="0.2">
      <c r="B87" s="19">
        <v>79</v>
      </c>
      <c r="C87" s="65" t="str">
        <f t="shared" si="6"/>
        <v/>
      </c>
      <c r="D87" s="65"/>
      <c r="E87" s="19"/>
      <c r="F87" s="8"/>
      <c r="G87" s="19" t="s">
        <v>4</v>
      </c>
      <c r="H87" s="66"/>
      <c r="I87" s="66"/>
      <c r="J87" s="19"/>
      <c r="K87" s="65" t="str">
        <f t="shared" si="5"/>
        <v/>
      </c>
      <c r="L87" s="65"/>
      <c r="M87" s="6" t="str">
        <f t="shared" si="7"/>
        <v/>
      </c>
      <c r="N87" s="19"/>
      <c r="O87" s="8"/>
      <c r="P87" s="66"/>
      <c r="Q87" s="66"/>
      <c r="R87" s="49" t="str">
        <f t="shared" si="8"/>
        <v/>
      </c>
      <c r="S87" s="49"/>
      <c r="T87" s="50" t="str">
        <f t="shared" si="9"/>
        <v/>
      </c>
      <c r="U87" s="50"/>
    </row>
    <row r="88" spans="2:21" x14ac:dyDescent="0.2">
      <c r="B88" s="19">
        <v>80</v>
      </c>
      <c r="C88" s="65" t="str">
        <f t="shared" si="6"/>
        <v/>
      </c>
      <c r="D88" s="65"/>
      <c r="E88" s="19"/>
      <c r="F88" s="8"/>
      <c r="G88" s="19" t="s">
        <v>4</v>
      </c>
      <c r="H88" s="66"/>
      <c r="I88" s="66"/>
      <c r="J88" s="19"/>
      <c r="K88" s="65" t="str">
        <f t="shared" si="5"/>
        <v/>
      </c>
      <c r="L88" s="65"/>
      <c r="M88" s="6" t="str">
        <f t="shared" si="7"/>
        <v/>
      </c>
      <c r="N88" s="19"/>
      <c r="O88" s="8"/>
      <c r="P88" s="66"/>
      <c r="Q88" s="66"/>
      <c r="R88" s="49" t="str">
        <f t="shared" si="8"/>
        <v/>
      </c>
      <c r="S88" s="49"/>
      <c r="T88" s="50" t="str">
        <f t="shared" si="9"/>
        <v/>
      </c>
      <c r="U88" s="50"/>
    </row>
    <row r="89" spans="2:21" x14ac:dyDescent="0.2">
      <c r="B89" s="19">
        <v>81</v>
      </c>
      <c r="C89" s="65" t="str">
        <f t="shared" si="6"/>
        <v/>
      </c>
      <c r="D89" s="65"/>
      <c r="E89" s="19"/>
      <c r="F89" s="8"/>
      <c r="G89" s="19" t="s">
        <v>4</v>
      </c>
      <c r="H89" s="66"/>
      <c r="I89" s="66"/>
      <c r="J89" s="19"/>
      <c r="K89" s="65" t="str">
        <f t="shared" si="5"/>
        <v/>
      </c>
      <c r="L89" s="65"/>
      <c r="M89" s="6" t="str">
        <f t="shared" si="7"/>
        <v/>
      </c>
      <c r="N89" s="19"/>
      <c r="O89" s="8"/>
      <c r="P89" s="66"/>
      <c r="Q89" s="66"/>
      <c r="R89" s="49" t="str">
        <f t="shared" si="8"/>
        <v/>
      </c>
      <c r="S89" s="49"/>
      <c r="T89" s="50" t="str">
        <f t="shared" si="9"/>
        <v/>
      </c>
      <c r="U89" s="50"/>
    </row>
    <row r="90" spans="2:21" x14ac:dyDescent="0.2">
      <c r="B90" s="19">
        <v>82</v>
      </c>
      <c r="C90" s="65" t="str">
        <f t="shared" si="6"/>
        <v/>
      </c>
      <c r="D90" s="65"/>
      <c r="E90" s="19"/>
      <c r="F90" s="8"/>
      <c r="G90" s="19" t="s">
        <v>4</v>
      </c>
      <c r="H90" s="66"/>
      <c r="I90" s="66"/>
      <c r="J90" s="19"/>
      <c r="K90" s="65" t="str">
        <f t="shared" si="5"/>
        <v/>
      </c>
      <c r="L90" s="65"/>
      <c r="M90" s="6" t="str">
        <f t="shared" si="7"/>
        <v/>
      </c>
      <c r="N90" s="19"/>
      <c r="O90" s="8"/>
      <c r="P90" s="66"/>
      <c r="Q90" s="66"/>
      <c r="R90" s="49" t="str">
        <f t="shared" si="8"/>
        <v/>
      </c>
      <c r="S90" s="49"/>
      <c r="T90" s="50" t="str">
        <f t="shared" si="9"/>
        <v/>
      </c>
      <c r="U90" s="50"/>
    </row>
    <row r="91" spans="2:21" x14ac:dyDescent="0.2">
      <c r="B91" s="19">
        <v>83</v>
      </c>
      <c r="C91" s="65" t="str">
        <f t="shared" si="6"/>
        <v/>
      </c>
      <c r="D91" s="65"/>
      <c r="E91" s="19"/>
      <c r="F91" s="8"/>
      <c r="G91" s="19" t="s">
        <v>4</v>
      </c>
      <c r="H91" s="66"/>
      <c r="I91" s="66"/>
      <c r="J91" s="19"/>
      <c r="K91" s="65" t="str">
        <f t="shared" si="5"/>
        <v/>
      </c>
      <c r="L91" s="65"/>
      <c r="M91" s="6" t="str">
        <f t="shared" si="7"/>
        <v/>
      </c>
      <c r="N91" s="19"/>
      <c r="O91" s="8"/>
      <c r="P91" s="66"/>
      <c r="Q91" s="66"/>
      <c r="R91" s="49" t="str">
        <f t="shared" si="8"/>
        <v/>
      </c>
      <c r="S91" s="49"/>
      <c r="T91" s="50" t="str">
        <f t="shared" si="9"/>
        <v/>
      </c>
      <c r="U91" s="50"/>
    </row>
    <row r="92" spans="2:21" x14ac:dyDescent="0.2">
      <c r="B92" s="19">
        <v>84</v>
      </c>
      <c r="C92" s="65" t="str">
        <f t="shared" si="6"/>
        <v/>
      </c>
      <c r="D92" s="65"/>
      <c r="E92" s="19"/>
      <c r="F92" s="8"/>
      <c r="G92" s="19" t="s">
        <v>3</v>
      </c>
      <c r="H92" s="66"/>
      <c r="I92" s="66"/>
      <c r="J92" s="19"/>
      <c r="K92" s="65" t="str">
        <f t="shared" si="5"/>
        <v/>
      </c>
      <c r="L92" s="65"/>
      <c r="M92" s="6" t="str">
        <f t="shared" si="7"/>
        <v/>
      </c>
      <c r="N92" s="19"/>
      <c r="O92" s="8"/>
      <c r="P92" s="66"/>
      <c r="Q92" s="66"/>
      <c r="R92" s="49" t="str">
        <f t="shared" si="8"/>
        <v/>
      </c>
      <c r="S92" s="49"/>
      <c r="T92" s="50" t="str">
        <f t="shared" si="9"/>
        <v/>
      </c>
      <c r="U92" s="50"/>
    </row>
    <row r="93" spans="2:21" x14ac:dyDescent="0.2">
      <c r="B93" s="19">
        <v>85</v>
      </c>
      <c r="C93" s="65" t="str">
        <f t="shared" si="6"/>
        <v/>
      </c>
      <c r="D93" s="65"/>
      <c r="E93" s="19"/>
      <c r="F93" s="8"/>
      <c r="G93" s="19" t="s">
        <v>4</v>
      </c>
      <c r="H93" s="66"/>
      <c r="I93" s="66"/>
      <c r="J93" s="19"/>
      <c r="K93" s="65" t="str">
        <f t="shared" si="5"/>
        <v/>
      </c>
      <c r="L93" s="65"/>
      <c r="M93" s="6" t="str">
        <f t="shared" si="7"/>
        <v/>
      </c>
      <c r="N93" s="19"/>
      <c r="O93" s="8"/>
      <c r="P93" s="66"/>
      <c r="Q93" s="66"/>
      <c r="R93" s="49" t="str">
        <f t="shared" si="8"/>
        <v/>
      </c>
      <c r="S93" s="49"/>
      <c r="T93" s="50" t="str">
        <f t="shared" si="9"/>
        <v/>
      </c>
      <c r="U93" s="50"/>
    </row>
    <row r="94" spans="2:21" x14ac:dyDescent="0.2">
      <c r="B94" s="19">
        <v>86</v>
      </c>
      <c r="C94" s="65" t="str">
        <f t="shared" si="6"/>
        <v/>
      </c>
      <c r="D94" s="65"/>
      <c r="E94" s="19"/>
      <c r="F94" s="8"/>
      <c r="G94" s="19" t="s">
        <v>3</v>
      </c>
      <c r="H94" s="66"/>
      <c r="I94" s="66"/>
      <c r="J94" s="19"/>
      <c r="K94" s="65" t="str">
        <f t="shared" si="5"/>
        <v/>
      </c>
      <c r="L94" s="65"/>
      <c r="M94" s="6" t="str">
        <f t="shared" si="7"/>
        <v/>
      </c>
      <c r="N94" s="19"/>
      <c r="O94" s="8"/>
      <c r="P94" s="66"/>
      <c r="Q94" s="66"/>
      <c r="R94" s="49" t="str">
        <f t="shared" si="8"/>
        <v/>
      </c>
      <c r="S94" s="49"/>
      <c r="T94" s="50" t="str">
        <f t="shared" si="9"/>
        <v/>
      </c>
      <c r="U94" s="50"/>
    </row>
    <row r="95" spans="2:21" x14ac:dyDescent="0.2">
      <c r="B95" s="19">
        <v>87</v>
      </c>
      <c r="C95" s="65" t="str">
        <f t="shared" si="6"/>
        <v/>
      </c>
      <c r="D95" s="65"/>
      <c r="E95" s="19"/>
      <c r="F95" s="8"/>
      <c r="G95" s="19" t="s">
        <v>4</v>
      </c>
      <c r="H95" s="66"/>
      <c r="I95" s="66"/>
      <c r="J95" s="19"/>
      <c r="K95" s="65" t="str">
        <f t="shared" si="5"/>
        <v/>
      </c>
      <c r="L95" s="65"/>
      <c r="M95" s="6" t="str">
        <f t="shared" si="7"/>
        <v/>
      </c>
      <c r="N95" s="19"/>
      <c r="O95" s="8"/>
      <c r="P95" s="66"/>
      <c r="Q95" s="66"/>
      <c r="R95" s="49" t="str">
        <f t="shared" si="8"/>
        <v/>
      </c>
      <c r="S95" s="49"/>
      <c r="T95" s="50" t="str">
        <f t="shared" si="9"/>
        <v/>
      </c>
      <c r="U95" s="50"/>
    </row>
    <row r="96" spans="2:21" x14ac:dyDescent="0.2">
      <c r="B96" s="19">
        <v>88</v>
      </c>
      <c r="C96" s="65" t="str">
        <f t="shared" si="6"/>
        <v/>
      </c>
      <c r="D96" s="65"/>
      <c r="E96" s="19"/>
      <c r="F96" s="8"/>
      <c r="G96" s="19" t="s">
        <v>3</v>
      </c>
      <c r="H96" s="66"/>
      <c r="I96" s="66"/>
      <c r="J96" s="19"/>
      <c r="K96" s="65" t="str">
        <f t="shared" si="5"/>
        <v/>
      </c>
      <c r="L96" s="65"/>
      <c r="M96" s="6" t="str">
        <f t="shared" si="7"/>
        <v/>
      </c>
      <c r="N96" s="19"/>
      <c r="O96" s="8"/>
      <c r="P96" s="66"/>
      <c r="Q96" s="66"/>
      <c r="R96" s="49" t="str">
        <f t="shared" si="8"/>
        <v/>
      </c>
      <c r="S96" s="49"/>
      <c r="T96" s="50" t="str">
        <f t="shared" si="9"/>
        <v/>
      </c>
      <c r="U96" s="50"/>
    </row>
    <row r="97" spans="2:21" x14ac:dyDescent="0.2">
      <c r="B97" s="19">
        <v>89</v>
      </c>
      <c r="C97" s="65" t="str">
        <f t="shared" si="6"/>
        <v/>
      </c>
      <c r="D97" s="65"/>
      <c r="E97" s="19"/>
      <c r="F97" s="8"/>
      <c r="G97" s="19" t="s">
        <v>4</v>
      </c>
      <c r="H97" s="66"/>
      <c r="I97" s="66"/>
      <c r="J97" s="19"/>
      <c r="K97" s="65" t="str">
        <f t="shared" si="5"/>
        <v/>
      </c>
      <c r="L97" s="65"/>
      <c r="M97" s="6" t="str">
        <f t="shared" si="7"/>
        <v/>
      </c>
      <c r="N97" s="19"/>
      <c r="O97" s="8"/>
      <c r="P97" s="66"/>
      <c r="Q97" s="66"/>
      <c r="R97" s="49" t="str">
        <f t="shared" si="8"/>
        <v/>
      </c>
      <c r="S97" s="49"/>
      <c r="T97" s="50" t="str">
        <f t="shared" si="9"/>
        <v/>
      </c>
      <c r="U97" s="50"/>
    </row>
    <row r="98" spans="2:21" x14ac:dyDescent="0.2">
      <c r="B98" s="19">
        <v>90</v>
      </c>
      <c r="C98" s="65" t="str">
        <f t="shared" si="6"/>
        <v/>
      </c>
      <c r="D98" s="65"/>
      <c r="E98" s="19"/>
      <c r="F98" s="8"/>
      <c r="G98" s="19" t="s">
        <v>3</v>
      </c>
      <c r="H98" s="66"/>
      <c r="I98" s="66"/>
      <c r="J98" s="19"/>
      <c r="K98" s="65" t="str">
        <f t="shared" si="5"/>
        <v/>
      </c>
      <c r="L98" s="65"/>
      <c r="M98" s="6" t="str">
        <f t="shared" si="7"/>
        <v/>
      </c>
      <c r="N98" s="19"/>
      <c r="O98" s="8"/>
      <c r="P98" s="66"/>
      <c r="Q98" s="66"/>
      <c r="R98" s="49" t="str">
        <f t="shared" si="8"/>
        <v/>
      </c>
      <c r="S98" s="49"/>
      <c r="T98" s="50" t="str">
        <f t="shared" si="9"/>
        <v/>
      </c>
      <c r="U98" s="50"/>
    </row>
    <row r="99" spans="2:21" x14ac:dyDescent="0.2">
      <c r="B99" s="19">
        <v>91</v>
      </c>
      <c r="C99" s="65" t="str">
        <f t="shared" si="6"/>
        <v/>
      </c>
      <c r="D99" s="65"/>
      <c r="E99" s="19"/>
      <c r="F99" s="8"/>
      <c r="G99" s="19" t="s">
        <v>4</v>
      </c>
      <c r="H99" s="66"/>
      <c r="I99" s="66"/>
      <c r="J99" s="19"/>
      <c r="K99" s="65" t="str">
        <f t="shared" si="5"/>
        <v/>
      </c>
      <c r="L99" s="65"/>
      <c r="M99" s="6" t="str">
        <f t="shared" si="7"/>
        <v/>
      </c>
      <c r="N99" s="19"/>
      <c r="O99" s="8"/>
      <c r="P99" s="66"/>
      <c r="Q99" s="66"/>
      <c r="R99" s="49" t="str">
        <f t="shared" si="8"/>
        <v/>
      </c>
      <c r="S99" s="49"/>
      <c r="T99" s="50" t="str">
        <f t="shared" si="9"/>
        <v/>
      </c>
      <c r="U99" s="50"/>
    </row>
    <row r="100" spans="2:21" x14ac:dyDescent="0.2">
      <c r="B100" s="19">
        <v>92</v>
      </c>
      <c r="C100" s="65" t="str">
        <f t="shared" si="6"/>
        <v/>
      </c>
      <c r="D100" s="65"/>
      <c r="E100" s="19"/>
      <c r="F100" s="8"/>
      <c r="G100" s="19" t="s">
        <v>4</v>
      </c>
      <c r="H100" s="66"/>
      <c r="I100" s="66"/>
      <c r="J100" s="19"/>
      <c r="K100" s="65" t="str">
        <f t="shared" si="5"/>
        <v/>
      </c>
      <c r="L100" s="65"/>
      <c r="M100" s="6" t="str">
        <f t="shared" si="7"/>
        <v/>
      </c>
      <c r="N100" s="19"/>
      <c r="O100" s="8"/>
      <c r="P100" s="66"/>
      <c r="Q100" s="66"/>
      <c r="R100" s="49" t="str">
        <f t="shared" si="8"/>
        <v/>
      </c>
      <c r="S100" s="49"/>
      <c r="T100" s="50" t="str">
        <f t="shared" si="9"/>
        <v/>
      </c>
      <c r="U100" s="50"/>
    </row>
    <row r="101" spans="2:21" x14ac:dyDescent="0.2">
      <c r="B101" s="19">
        <v>93</v>
      </c>
      <c r="C101" s="65" t="str">
        <f t="shared" si="6"/>
        <v/>
      </c>
      <c r="D101" s="65"/>
      <c r="E101" s="19"/>
      <c r="F101" s="8"/>
      <c r="G101" s="19" t="s">
        <v>3</v>
      </c>
      <c r="H101" s="66"/>
      <c r="I101" s="66"/>
      <c r="J101" s="19"/>
      <c r="K101" s="65" t="str">
        <f t="shared" si="5"/>
        <v/>
      </c>
      <c r="L101" s="65"/>
      <c r="M101" s="6" t="str">
        <f t="shared" si="7"/>
        <v/>
      </c>
      <c r="N101" s="19"/>
      <c r="O101" s="8"/>
      <c r="P101" s="66"/>
      <c r="Q101" s="66"/>
      <c r="R101" s="49" t="str">
        <f t="shared" si="8"/>
        <v/>
      </c>
      <c r="S101" s="49"/>
      <c r="T101" s="50" t="str">
        <f t="shared" si="9"/>
        <v/>
      </c>
      <c r="U101" s="50"/>
    </row>
    <row r="102" spans="2:21" x14ac:dyDescent="0.2">
      <c r="B102" s="19">
        <v>94</v>
      </c>
      <c r="C102" s="65" t="str">
        <f t="shared" si="6"/>
        <v/>
      </c>
      <c r="D102" s="65"/>
      <c r="E102" s="19"/>
      <c r="F102" s="8"/>
      <c r="G102" s="19" t="s">
        <v>3</v>
      </c>
      <c r="H102" s="66"/>
      <c r="I102" s="66"/>
      <c r="J102" s="19"/>
      <c r="K102" s="65" t="str">
        <f t="shared" si="5"/>
        <v/>
      </c>
      <c r="L102" s="65"/>
      <c r="M102" s="6" t="str">
        <f t="shared" si="7"/>
        <v/>
      </c>
      <c r="N102" s="19"/>
      <c r="O102" s="8"/>
      <c r="P102" s="66"/>
      <c r="Q102" s="66"/>
      <c r="R102" s="49" t="str">
        <f t="shared" si="8"/>
        <v/>
      </c>
      <c r="S102" s="49"/>
      <c r="T102" s="50" t="str">
        <f t="shared" si="9"/>
        <v/>
      </c>
      <c r="U102" s="50"/>
    </row>
    <row r="103" spans="2:21" x14ac:dyDescent="0.2">
      <c r="B103" s="19">
        <v>95</v>
      </c>
      <c r="C103" s="65" t="str">
        <f t="shared" si="6"/>
        <v/>
      </c>
      <c r="D103" s="65"/>
      <c r="E103" s="19"/>
      <c r="F103" s="8"/>
      <c r="G103" s="19" t="s">
        <v>3</v>
      </c>
      <c r="H103" s="66"/>
      <c r="I103" s="66"/>
      <c r="J103" s="19"/>
      <c r="K103" s="65" t="str">
        <f t="shared" si="5"/>
        <v/>
      </c>
      <c r="L103" s="65"/>
      <c r="M103" s="6" t="str">
        <f t="shared" si="7"/>
        <v/>
      </c>
      <c r="N103" s="19"/>
      <c r="O103" s="8"/>
      <c r="P103" s="66"/>
      <c r="Q103" s="66"/>
      <c r="R103" s="49" t="str">
        <f t="shared" si="8"/>
        <v/>
      </c>
      <c r="S103" s="49"/>
      <c r="T103" s="50" t="str">
        <f t="shared" si="9"/>
        <v/>
      </c>
      <c r="U103" s="50"/>
    </row>
    <row r="104" spans="2:21" x14ac:dyDescent="0.2">
      <c r="B104" s="19">
        <v>96</v>
      </c>
      <c r="C104" s="65" t="str">
        <f t="shared" si="6"/>
        <v/>
      </c>
      <c r="D104" s="65"/>
      <c r="E104" s="19"/>
      <c r="F104" s="8"/>
      <c r="G104" s="19" t="s">
        <v>4</v>
      </c>
      <c r="H104" s="66"/>
      <c r="I104" s="66"/>
      <c r="J104" s="19"/>
      <c r="K104" s="65" t="str">
        <f t="shared" si="5"/>
        <v/>
      </c>
      <c r="L104" s="65"/>
      <c r="M104" s="6" t="str">
        <f t="shared" si="7"/>
        <v/>
      </c>
      <c r="N104" s="19"/>
      <c r="O104" s="8"/>
      <c r="P104" s="66"/>
      <c r="Q104" s="66"/>
      <c r="R104" s="49" t="str">
        <f t="shared" si="8"/>
        <v/>
      </c>
      <c r="S104" s="49"/>
      <c r="T104" s="50" t="str">
        <f t="shared" si="9"/>
        <v/>
      </c>
      <c r="U104" s="50"/>
    </row>
    <row r="105" spans="2:21" x14ac:dyDescent="0.2">
      <c r="B105" s="19">
        <v>97</v>
      </c>
      <c r="C105" s="65" t="str">
        <f t="shared" si="6"/>
        <v/>
      </c>
      <c r="D105" s="65"/>
      <c r="E105" s="19"/>
      <c r="F105" s="8"/>
      <c r="G105" s="19" t="s">
        <v>3</v>
      </c>
      <c r="H105" s="66"/>
      <c r="I105" s="66"/>
      <c r="J105" s="19"/>
      <c r="K105" s="65" t="str">
        <f t="shared" si="5"/>
        <v/>
      </c>
      <c r="L105" s="65"/>
      <c r="M105" s="6" t="str">
        <f t="shared" si="7"/>
        <v/>
      </c>
      <c r="N105" s="19"/>
      <c r="O105" s="8"/>
      <c r="P105" s="66"/>
      <c r="Q105" s="66"/>
      <c r="R105" s="49" t="str">
        <f t="shared" si="8"/>
        <v/>
      </c>
      <c r="S105" s="49"/>
      <c r="T105" s="50" t="str">
        <f t="shared" si="9"/>
        <v/>
      </c>
      <c r="U105" s="50"/>
    </row>
    <row r="106" spans="2:21" x14ac:dyDescent="0.2">
      <c r="B106" s="19">
        <v>98</v>
      </c>
      <c r="C106" s="65" t="str">
        <f t="shared" si="6"/>
        <v/>
      </c>
      <c r="D106" s="65"/>
      <c r="E106" s="19"/>
      <c r="F106" s="8"/>
      <c r="G106" s="19" t="s">
        <v>4</v>
      </c>
      <c r="H106" s="66"/>
      <c r="I106" s="66"/>
      <c r="J106" s="19"/>
      <c r="K106" s="65" t="str">
        <f t="shared" si="5"/>
        <v/>
      </c>
      <c r="L106" s="65"/>
      <c r="M106" s="6" t="str">
        <f t="shared" si="7"/>
        <v/>
      </c>
      <c r="N106" s="19"/>
      <c r="O106" s="8"/>
      <c r="P106" s="66"/>
      <c r="Q106" s="66"/>
      <c r="R106" s="49" t="str">
        <f t="shared" si="8"/>
        <v/>
      </c>
      <c r="S106" s="49"/>
      <c r="T106" s="50" t="str">
        <f t="shared" si="9"/>
        <v/>
      </c>
      <c r="U106" s="50"/>
    </row>
    <row r="107" spans="2:21" x14ac:dyDescent="0.2">
      <c r="B107" s="19">
        <v>99</v>
      </c>
      <c r="C107" s="65" t="str">
        <f t="shared" si="6"/>
        <v/>
      </c>
      <c r="D107" s="65"/>
      <c r="E107" s="19"/>
      <c r="F107" s="8"/>
      <c r="G107" s="19" t="s">
        <v>4</v>
      </c>
      <c r="H107" s="66"/>
      <c r="I107" s="66"/>
      <c r="J107" s="19"/>
      <c r="K107" s="65" t="str">
        <f t="shared" si="5"/>
        <v/>
      </c>
      <c r="L107" s="65"/>
      <c r="M107" s="6" t="str">
        <f t="shared" si="7"/>
        <v/>
      </c>
      <c r="N107" s="19"/>
      <c r="O107" s="8"/>
      <c r="P107" s="66"/>
      <c r="Q107" s="66"/>
      <c r="R107" s="49" t="str">
        <f t="shared" si="8"/>
        <v/>
      </c>
      <c r="S107" s="49"/>
      <c r="T107" s="50" t="str">
        <f t="shared" si="9"/>
        <v/>
      </c>
      <c r="U107" s="50"/>
    </row>
    <row r="108" spans="2:21" x14ac:dyDescent="0.2">
      <c r="B108" s="19">
        <v>100</v>
      </c>
      <c r="C108" s="65" t="str">
        <f t="shared" si="6"/>
        <v/>
      </c>
      <c r="D108" s="65"/>
      <c r="E108" s="19"/>
      <c r="F108" s="8"/>
      <c r="G108" s="19" t="s">
        <v>3</v>
      </c>
      <c r="H108" s="66"/>
      <c r="I108" s="66"/>
      <c r="J108" s="19"/>
      <c r="K108" s="65" t="str">
        <f t="shared" si="5"/>
        <v/>
      </c>
      <c r="L108" s="65"/>
      <c r="M108" s="6" t="str">
        <f t="shared" si="7"/>
        <v/>
      </c>
      <c r="N108" s="19"/>
      <c r="O108" s="8"/>
      <c r="P108" s="66"/>
      <c r="Q108" s="66"/>
      <c r="R108" s="49" t="str">
        <f t="shared" si="8"/>
        <v/>
      </c>
      <c r="S108" s="49"/>
      <c r="T108" s="50" t="str">
        <f t="shared" si="9"/>
        <v/>
      </c>
      <c r="U108" s="50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 xr:uid="{2FF4AFA5-0237-4223-82D4-C02B29F3EDBE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1"/>
  <sheetViews>
    <sheetView workbookViewId="0">
      <selection activeCell="E212" sqref="E212"/>
    </sheetView>
  </sheetViews>
  <sheetFormatPr defaultRowHeight="14" x14ac:dyDescent="0.2"/>
  <cols>
    <col min="1" max="1" width="7.453125" style="34" customWidth="1"/>
    <col min="2" max="2" width="8.08984375" customWidth="1"/>
    <col min="3" max="3" width="10.26953125" bestFit="1" customWidth="1"/>
  </cols>
  <sheetData>
    <row r="1" spans="1:2" x14ac:dyDescent="0.2">
      <c r="A1" s="34">
        <v>1</v>
      </c>
      <c r="B1" t="s">
        <v>81</v>
      </c>
    </row>
    <row r="31" spans="1:3" x14ac:dyDescent="0.2">
      <c r="A31" s="34">
        <v>2</v>
      </c>
      <c r="B31" t="s">
        <v>82</v>
      </c>
      <c r="C31" s="35"/>
    </row>
    <row r="61" spans="1:2" x14ac:dyDescent="0.2">
      <c r="A61" s="34">
        <v>3</v>
      </c>
      <c r="B61" s="35" t="s">
        <v>83</v>
      </c>
    </row>
    <row r="91" spans="1:2" x14ac:dyDescent="0.2">
      <c r="A91" s="34">
        <v>4</v>
      </c>
      <c r="B91" t="s">
        <v>84</v>
      </c>
    </row>
    <row r="121" spans="1:2" x14ac:dyDescent="0.2">
      <c r="A121" s="34">
        <v>5</v>
      </c>
      <c r="B121" t="s">
        <v>86</v>
      </c>
    </row>
    <row r="151" spans="1:2" x14ac:dyDescent="0.2">
      <c r="A151" s="34">
        <v>6</v>
      </c>
      <c r="B151" s="35" t="s">
        <v>87</v>
      </c>
    </row>
    <row r="181" spans="1:5" x14ac:dyDescent="0.2">
      <c r="A181" s="34">
        <v>7</v>
      </c>
      <c r="B181" t="s">
        <v>88</v>
      </c>
      <c r="E181" t="s">
        <v>89</v>
      </c>
    </row>
    <row r="211" spans="1:5" x14ac:dyDescent="0.2">
      <c r="A211" s="34">
        <v>8</v>
      </c>
      <c r="B211" t="s">
        <v>90</v>
      </c>
      <c r="E211" t="s">
        <v>91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zoomScale="145" zoomScaleNormal="145" zoomScaleSheetLayoutView="100" workbookViewId="0">
      <selection activeCell="L19" sqref="L19"/>
    </sheetView>
  </sheetViews>
  <sheetFormatPr defaultColWidth="9" defaultRowHeight="13" x14ac:dyDescent="0.2"/>
  <sheetData>
    <row r="1" spans="1:10" x14ac:dyDescent="0.2">
      <c r="A1" t="s">
        <v>0</v>
      </c>
    </row>
    <row r="2" spans="1:10" x14ac:dyDescent="0.2">
      <c r="A2" s="71" t="s">
        <v>93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x14ac:dyDescent="0.2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x14ac:dyDescent="0.2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x14ac:dyDescent="0.2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2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2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">
      <c r="A9" s="72"/>
      <c r="B9" s="72"/>
      <c r="C9" s="72"/>
      <c r="D9" s="72"/>
      <c r="E9" s="72"/>
      <c r="F9" s="72"/>
      <c r="G9" s="72"/>
      <c r="H9" s="72"/>
      <c r="I9" s="72"/>
      <c r="J9" s="72"/>
    </row>
    <row r="11" spans="1:10" x14ac:dyDescent="0.2">
      <c r="A11" t="s">
        <v>1</v>
      </c>
    </row>
    <row r="12" spans="1:10" x14ac:dyDescent="0.2">
      <c r="A12" s="73" t="s">
        <v>94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0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1" spans="1:10" x14ac:dyDescent="0.2">
      <c r="A21" t="s">
        <v>2</v>
      </c>
    </row>
    <row r="22" spans="1:10" x14ac:dyDescent="0.2">
      <c r="A22" s="73" t="s">
        <v>95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x14ac:dyDescent="0.2">
      <c r="A29" s="73"/>
      <c r="B29" s="73"/>
      <c r="C29" s="73"/>
      <c r="D29" s="73"/>
      <c r="E29" s="73"/>
      <c r="F29" s="73"/>
      <c r="G29" s="73"/>
      <c r="H29" s="73"/>
      <c r="I29" s="73"/>
      <c r="J29" s="73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2"/>
  <sheetViews>
    <sheetView zoomScaleSheetLayoutView="100" workbookViewId="0">
      <selection activeCell="E25" sqref="E25"/>
    </sheetView>
  </sheetViews>
  <sheetFormatPr defaultColWidth="8.90625" defaultRowHeight="16.5" x14ac:dyDescent="0.2"/>
  <cols>
    <col min="1" max="1" width="3.08984375" style="26" customWidth="1"/>
    <col min="2" max="2" width="13.26953125" style="23" customWidth="1"/>
    <col min="3" max="3" width="15.7265625" style="25" customWidth="1"/>
    <col min="4" max="4" width="13" style="25" customWidth="1"/>
    <col min="5" max="5" width="15.90625" style="31" customWidth="1"/>
    <col min="6" max="6" width="15.90625" style="25" customWidth="1"/>
    <col min="7" max="7" width="15.90625" style="31" customWidth="1"/>
    <col min="8" max="8" width="15.90625" style="25" customWidth="1"/>
    <col min="9" max="9" width="15.90625" style="31" customWidth="1"/>
    <col min="10" max="16384" width="8.9062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 x14ac:dyDescent="0.2">
      <c r="B5" s="27" t="s">
        <v>80</v>
      </c>
      <c r="C5" s="28" t="s">
        <v>47</v>
      </c>
      <c r="D5" s="28"/>
      <c r="E5" s="32"/>
      <c r="F5" s="28">
        <v>50</v>
      </c>
      <c r="G5" s="32">
        <v>43533</v>
      </c>
      <c r="H5" s="28">
        <v>52</v>
      </c>
      <c r="I5" s="32">
        <v>43535</v>
      </c>
    </row>
    <row r="6" spans="2:9" x14ac:dyDescent="0.2">
      <c r="B6" s="27" t="s">
        <v>80</v>
      </c>
      <c r="C6" s="28"/>
      <c r="D6" s="28"/>
      <c r="E6" s="32"/>
      <c r="F6" s="28"/>
      <c r="G6" s="33"/>
      <c r="H6" s="28"/>
      <c r="I6" s="33"/>
    </row>
    <row r="7" spans="2:9" x14ac:dyDescent="0.2">
      <c r="B7" s="27" t="s">
        <v>80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80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80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80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80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80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" x14ac:dyDescent="0.2"/>
  <cols>
    <col min="1" max="1" width="2.90625" customWidth="1"/>
    <col min="2" max="18" width="6.6328125" customWidth="1"/>
    <col min="22" max="22" width="10.90625" style="22" bestFit="1" customWidth="1"/>
  </cols>
  <sheetData>
    <row r="2" spans="2:21" x14ac:dyDescent="0.2">
      <c r="B2" s="38" t="s">
        <v>5</v>
      </c>
      <c r="C2" s="38"/>
      <c r="D2" s="41"/>
      <c r="E2" s="41"/>
      <c r="F2" s="38" t="s">
        <v>6</v>
      </c>
      <c r="G2" s="38"/>
      <c r="H2" s="41" t="s">
        <v>36</v>
      </c>
      <c r="I2" s="41"/>
      <c r="J2" s="38" t="s">
        <v>7</v>
      </c>
      <c r="K2" s="38"/>
      <c r="L2" s="43">
        <f>C9</f>
        <v>1000000</v>
      </c>
      <c r="M2" s="41"/>
      <c r="N2" s="38" t="s">
        <v>8</v>
      </c>
      <c r="O2" s="38"/>
      <c r="P2" s="43" t="e">
        <f>C108+R108</f>
        <v>#VALUE!</v>
      </c>
      <c r="Q2" s="41"/>
      <c r="R2" s="1"/>
      <c r="S2" s="1"/>
      <c r="T2" s="1"/>
    </row>
    <row r="3" spans="2:21" ht="57" customHeight="1" x14ac:dyDescent="0.2">
      <c r="B3" s="38" t="s">
        <v>9</v>
      </c>
      <c r="C3" s="38"/>
      <c r="D3" s="47" t="s">
        <v>38</v>
      </c>
      <c r="E3" s="47"/>
      <c r="F3" s="47"/>
      <c r="G3" s="47"/>
      <c r="H3" s="47"/>
      <c r="I3" s="47"/>
      <c r="J3" s="38" t="s">
        <v>10</v>
      </c>
      <c r="K3" s="38"/>
      <c r="L3" s="47" t="s">
        <v>35</v>
      </c>
      <c r="M3" s="48"/>
      <c r="N3" s="48"/>
      <c r="O3" s="48"/>
      <c r="P3" s="48"/>
      <c r="Q3" s="48"/>
      <c r="R3" s="1"/>
      <c r="S3" s="1"/>
    </row>
    <row r="4" spans="2:21" x14ac:dyDescent="0.2">
      <c r="B4" s="38" t="s">
        <v>11</v>
      </c>
      <c r="C4" s="38"/>
      <c r="D4" s="39">
        <f>SUM($R$9:$S$993)</f>
        <v>153684.21052631587</v>
      </c>
      <c r="E4" s="39"/>
      <c r="F4" s="38" t="s">
        <v>12</v>
      </c>
      <c r="G4" s="38"/>
      <c r="H4" s="40">
        <f>SUM($T$9:$U$108)</f>
        <v>292.00000000000017</v>
      </c>
      <c r="I4" s="41"/>
      <c r="J4" s="42" t="s">
        <v>13</v>
      </c>
      <c r="K4" s="42"/>
      <c r="L4" s="43">
        <f>MAX($C$9:$D$990)-C9</f>
        <v>153684.21052631596</v>
      </c>
      <c r="M4" s="43"/>
      <c r="N4" s="42" t="s">
        <v>14</v>
      </c>
      <c r="O4" s="42"/>
      <c r="P4" s="39">
        <f>MIN($C$9:$D$990)-C9</f>
        <v>0</v>
      </c>
      <c r="Q4" s="39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44" t="s">
        <v>19</v>
      </c>
      <c r="K5" s="38"/>
      <c r="L5" s="45"/>
      <c r="M5" s="46"/>
      <c r="N5" s="17" t="s">
        <v>20</v>
      </c>
      <c r="O5" s="9"/>
      <c r="P5" s="45"/>
      <c r="Q5" s="46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36" t="s">
        <v>21</v>
      </c>
      <c r="C7" s="51" t="s">
        <v>22</v>
      </c>
      <c r="D7" s="52"/>
      <c r="E7" s="55" t="s">
        <v>23</v>
      </c>
      <c r="F7" s="56"/>
      <c r="G7" s="56"/>
      <c r="H7" s="56"/>
      <c r="I7" s="57"/>
      <c r="J7" s="58" t="s">
        <v>24</v>
      </c>
      <c r="K7" s="59"/>
      <c r="L7" s="60"/>
      <c r="M7" s="61" t="s">
        <v>25</v>
      </c>
      <c r="N7" s="62" t="s">
        <v>26</v>
      </c>
      <c r="O7" s="63"/>
      <c r="P7" s="63"/>
      <c r="Q7" s="64"/>
      <c r="R7" s="67" t="s">
        <v>27</v>
      </c>
      <c r="S7" s="67"/>
      <c r="T7" s="67"/>
      <c r="U7" s="67"/>
    </row>
    <row r="8" spans="2:21" x14ac:dyDescent="0.2">
      <c r="B8" s="37"/>
      <c r="C8" s="53"/>
      <c r="D8" s="54"/>
      <c r="E8" s="18" t="s">
        <v>28</v>
      </c>
      <c r="F8" s="18" t="s">
        <v>29</v>
      </c>
      <c r="G8" s="18" t="s">
        <v>30</v>
      </c>
      <c r="H8" s="68" t="s">
        <v>31</v>
      </c>
      <c r="I8" s="57"/>
      <c r="J8" s="4" t="s">
        <v>32</v>
      </c>
      <c r="K8" s="69" t="s">
        <v>33</v>
      </c>
      <c r="L8" s="60"/>
      <c r="M8" s="61"/>
      <c r="N8" s="5" t="s">
        <v>28</v>
      </c>
      <c r="O8" s="5" t="s">
        <v>29</v>
      </c>
      <c r="P8" s="70" t="s">
        <v>31</v>
      </c>
      <c r="Q8" s="64"/>
      <c r="R8" s="67" t="s">
        <v>34</v>
      </c>
      <c r="S8" s="67"/>
      <c r="T8" s="67" t="s">
        <v>32</v>
      </c>
      <c r="U8" s="67"/>
    </row>
    <row r="9" spans="2:21" x14ac:dyDescent="0.2">
      <c r="B9" s="19">
        <v>1</v>
      </c>
      <c r="C9" s="65">
        <v>1000000</v>
      </c>
      <c r="D9" s="65"/>
      <c r="E9" s="19">
        <v>2001</v>
      </c>
      <c r="F9" s="8">
        <v>42111</v>
      </c>
      <c r="G9" s="19" t="s">
        <v>4</v>
      </c>
      <c r="H9" s="66">
        <v>105.33</v>
      </c>
      <c r="I9" s="66"/>
      <c r="J9" s="19">
        <v>57</v>
      </c>
      <c r="K9" s="65">
        <f t="shared" ref="K9:K72" si="0">IF(F9="","",C9*0.03)</f>
        <v>30000</v>
      </c>
      <c r="L9" s="65"/>
      <c r="M9" s="6">
        <f>IF(J9="","",(K9/J9)/1000)</f>
        <v>0.52631578947368418</v>
      </c>
      <c r="N9" s="19">
        <v>2001</v>
      </c>
      <c r="O9" s="8">
        <v>42111</v>
      </c>
      <c r="P9" s="66">
        <v>108.25</v>
      </c>
      <c r="Q9" s="66"/>
      <c r="R9" s="49">
        <f>IF(O9="","",(IF(G9="売",H9-P9,P9-H9))*M9*100000)</f>
        <v>153684.21052631587</v>
      </c>
      <c r="S9" s="49"/>
      <c r="T9" s="50">
        <f>IF(O9="","",IF(R9&lt;0,J9*(-1),IF(G9="買",(P9-H9)*100,(H9-P9)*100)))</f>
        <v>292.00000000000017</v>
      </c>
      <c r="U9" s="50"/>
    </row>
    <row r="10" spans="2:21" x14ac:dyDescent="0.2">
      <c r="B10" s="19">
        <v>2</v>
      </c>
      <c r="C10" s="65">
        <f t="shared" ref="C10:C73" si="1">IF(R9="","",C9+R9)</f>
        <v>1153684.210526316</v>
      </c>
      <c r="D10" s="65"/>
      <c r="E10" s="19"/>
      <c r="F10" s="8"/>
      <c r="G10" s="19" t="s">
        <v>4</v>
      </c>
      <c r="H10" s="66"/>
      <c r="I10" s="66"/>
      <c r="J10" s="19"/>
      <c r="K10" s="65" t="str">
        <f t="shared" si="0"/>
        <v/>
      </c>
      <c r="L10" s="65"/>
      <c r="M10" s="6" t="str">
        <f t="shared" ref="M10:M73" si="2">IF(J10="","",(K10/J10)/1000)</f>
        <v/>
      </c>
      <c r="N10" s="19"/>
      <c r="O10" s="8"/>
      <c r="P10" s="66"/>
      <c r="Q10" s="66"/>
      <c r="R10" s="49" t="str">
        <f t="shared" ref="R10:R73" si="3">IF(O10="","",(IF(G10="売",H10-P10,P10-H10))*M10*100000)</f>
        <v/>
      </c>
      <c r="S10" s="49"/>
      <c r="T10" s="50" t="str">
        <f t="shared" ref="T10:T73" si="4">IF(O10="","",IF(R10&lt;0,J10*(-1),IF(G10="買",(P10-H10)*100,(H10-P10)*100)))</f>
        <v/>
      </c>
      <c r="U10" s="50"/>
    </row>
    <row r="11" spans="2:21" x14ac:dyDescent="0.2">
      <c r="B11" s="19">
        <v>3</v>
      </c>
      <c r="C11" s="65" t="str">
        <f t="shared" si="1"/>
        <v/>
      </c>
      <c r="D11" s="65"/>
      <c r="E11" s="19"/>
      <c r="F11" s="8"/>
      <c r="G11" s="19" t="s">
        <v>4</v>
      </c>
      <c r="H11" s="66"/>
      <c r="I11" s="66"/>
      <c r="J11" s="19"/>
      <c r="K11" s="65" t="str">
        <f t="shared" si="0"/>
        <v/>
      </c>
      <c r="L11" s="65"/>
      <c r="M11" s="6" t="str">
        <f t="shared" si="2"/>
        <v/>
      </c>
      <c r="N11" s="19"/>
      <c r="O11" s="8"/>
      <c r="P11" s="66"/>
      <c r="Q11" s="66"/>
      <c r="R11" s="49" t="str">
        <f t="shared" si="3"/>
        <v/>
      </c>
      <c r="S11" s="49"/>
      <c r="T11" s="50" t="str">
        <f t="shared" si="4"/>
        <v/>
      </c>
      <c r="U11" s="50"/>
    </row>
    <row r="12" spans="2:21" x14ac:dyDescent="0.2">
      <c r="B12" s="19">
        <v>4</v>
      </c>
      <c r="C12" s="65" t="str">
        <f t="shared" si="1"/>
        <v/>
      </c>
      <c r="D12" s="65"/>
      <c r="E12" s="19"/>
      <c r="F12" s="8"/>
      <c r="G12" s="19" t="s">
        <v>3</v>
      </c>
      <c r="H12" s="66"/>
      <c r="I12" s="66"/>
      <c r="J12" s="19"/>
      <c r="K12" s="65" t="str">
        <f t="shared" si="0"/>
        <v/>
      </c>
      <c r="L12" s="65"/>
      <c r="M12" s="6" t="str">
        <f t="shared" si="2"/>
        <v/>
      </c>
      <c r="N12" s="19"/>
      <c r="O12" s="8"/>
      <c r="P12" s="66"/>
      <c r="Q12" s="66"/>
      <c r="R12" s="49" t="str">
        <f t="shared" si="3"/>
        <v/>
      </c>
      <c r="S12" s="49"/>
      <c r="T12" s="50" t="str">
        <f t="shared" si="4"/>
        <v/>
      </c>
      <c r="U12" s="50"/>
    </row>
    <row r="13" spans="2:21" x14ac:dyDescent="0.2">
      <c r="B13" s="19">
        <v>5</v>
      </c>
      <c r="C13" s="65" t="str">
        <f t="shared" si="1"/>
        <v/>
      </c>
      <c r="D13" s="65"/>
      <c r="E13" s="19"/>
      <c r="F13" s="8"/>
      <c r="G13" s="19" t="s">
        <v>3</v>
      </c>
      <c r="H13" s="66"/>
      <c r="I13" s="66"/>
      <c r="J13" s="19"/>
      <c r="K13" s="65" t="str">
        <f t="shared" si="0"/>
        <v/>
      </c>
      <c r="L13" s="65"/>
      <c r="M13" s="6" t="str">
        <f t="shared" si="2"/>
        <v/>
      </c>
      <c r="N13" s="19"/>
      <c r="O13" s="8"/>
      <c r="P13" s="66"/>
      <c r="Q13" s="66"/>
      <c r="R13" s="49" t="str">
        <f t="shared" si="3"/>
        <v/>
      </c>
      <c r="S13" s="49"/>
      <c r="T13" s="50" t="str">
        <f t="shared" si="4"/>
        <v/>
      </c>
      <c r="U13" s="50"/>
    </row>
    <row r="14" spans="2:21" x14ac:dyDescent="0.2">
      <c r="B14" s="19">
        <v>6</v>
      </c>
      <c r="C14" s="65" t="str">
        <f t="shared" si="1"/>
        <v/>
      </c>
      <c r="D14" s="65"/>
      <c r="E14" s="19"/>
      <c r="F14" s="8"/>
      <c r="G14" s="19" t="s">
        <v>4</v>
      </c>
      <c r="H14" s="66"/>
      <c r="I14" s="66"/>
      <c r="J14" s="19"/>
      <c r="K14" s="65" t="str">
        <f t="shared" si="0"/>
        <v/>
      </c>
      <c r="L14" s="65"/>
      <c r="M14" s="6" t="str">
        <f t="shared" si="2"/>
        <v/>
      </c>
      <c r="N14" s="19"/>
      <c r="O14" s="8"/>
      <c r="P14" s="66"/>
      <c r="Q14" s="66"/>
      <c r="R14" s="49" t="str">
        <f t="shared" si="3"/>
        <v/>
      </c>
      <c r="S14" s="49"/>
      <c r="T14" s="50" t="str">
        <f t="shared" si="4"/>
        <v/>
      </c>
      <c r="U14" s="50"/>
    </row>
    <row r="15" spans="2:21" x14ac:dyDescent="0.2">
      <c r="B15" s="19">
        <v>7</v>
      </c>
      <c r="C15" s="65" t="str">
        <f t="shared" si="1"/>
        <v/>
      </c>
      <c r="D15" s="65"/>
      <c r="E15" s="19"/>
      <c r="F15" s="8"/>
      <c r="G15" s="19" t="s">
        <v>4</v>
      </c>
      <c r="H15" s="66"/>
      <c r="I15" s="66"/>
      <c r="J15" s="19"/>
      <c r="K15" s="65" t="str">
        <f t="shared" si="0"/>
        <v/>
      </c>
      <c r="L15" s="65"/>
      <c r="M15" s="6" t="str">
        <f t="shared" si="2"/>
        <v/>
      </c>
      <c r="N15" s="19"/>
      <c r="O15" s="8"/>
      <c r="P15" s="66"/>
      <c r="Q15" s="66"/>
      <c r="R15" s="49" t="str">
        <f t="shared" si="3"/>
        <v/>
      </c>
      <c r="S15" s="49"/>
      <c r="T15" s="50" t="str">
        <f t="shared" si="4"/>
        <v/>
      </c>
      <c r="U15" s="50"/>
    </row>
    <row r="16" spans="2:21" x14ac:dyDescent="0.2">
      <c r="B16" s="19">
        <v>8</v>
      </c>
      <c r="C16" s="65" t="str">
        <f t="shared" si="1"/>
        <v/>
      </c>
      <c r="D16" s="65"/>
      <c r="E16" s="19"/>
      <c r="F16" s="8"/>
      <c r="G16" s="19" t="s">
        <v>4</v>
      </c>
      <c r="H16" s="66"/>
      <c r="I16" s="66"/>
      <c r="J16" s="19"/>
      <c r="K16" s="65" t="str">
        <f t="shared" si="0"/>
        <v/>
      </c>
      <c r="L16" s="65"/>
      <c r="M16" s="6" t="str">
        <f t="shared" si="2"/>
        <v/>
      </c>
      <c r="N16" s="19"/>
      <c r="O16" s="8"/>
      <c r="P16" s="66"/>
      <c r="Q16" s="66"/>
      <c r="R16" s="49" t="str">
        <f t="shared" si="3"/>
        <v/>
      </c>
      <c r="S16" s="49"/>
      <c r="T16" s="50" t="str">
        <f t="shared" si="4"/>
        <v/>
      </c>
      <c r="U16" s="50"/>
    </row>
    <row r="17" spans="2:21" x14ac:dyDescent="0.2">
      <c r="B17" s="19">
        <v>9</v>
      </c>
      <c r="C17" s="65" t="str">
        <f t="shared" si="1"/>
        <v/>
      </c>
      <c r="D17" s="65"/>
      <c r="E17" s="19"/>
      <c r="F17" s="8"/>
      <c r="G17" s="19" t="s">
        <v>4</v>
      </c>
      <c r="H17" s="66"/>
      <c r="I17" s="66"/>
      <c r="J17" s="19"/>
      <c r="K17" s="65" t="str">
        <f t="shared" si="0"/>
        <v/>
      </c>
      <c r="L17" s="65"/>
      <c r="M17" s="6" t="str">
        <f t="shared" si="2"/>
        <v/>
      </c>
      <c r="N17" s="19"/>
      <c r="O17" s="8"/>
      <c r="P17" s="66"/>
      <c r="Q17" s="66"/>
      <c r="R17" s="49" t="str">
        <f t="shared" si="3"/>
        <v/>
      </c>
      <c r="S17" s="49"/>
      <c r="T17" s="50" t="str">
        <f t="shared" si="4"/>
        <v/>
      </c>
      <c r="U17" s="50"/>
    </row>
    <row r="18" spans="2:21" x14ac:dyDescent="0.2">
      <c r="B18" s="19">
        <v>10</v>
      </c>
      <c r="C18" s="65" t="str">
        <f t="shared" si="1"/>
        <v/>
      </c>
      <c r="D18" s="65"/>
      <c r="E18" s="19"/>
      <c r="F18" s="8"/>
      <c r="G18" s="19" t="s">
        <v>4</v>
      </c>
      <c r="H18" s="66"/>
      <c r="I18" s="66"/>
      <c r="J18" s="19"/>
      <c r="K18" s="65" t="str">
        <f t="shared" si="0"/>
        <v/>
      </c>
      <c r="L18" s="65"/>
      <c r="M18" s="6" t="str">
        <f t="shared" si="2"/>
        <v/>
      </c>
      <c r="N18" s="19"/>
      <c r="O18" s="8"/>
      <c r="P18" s="66"/>
      <c r="Q18" s="66"/>
      <c r="R18" s="49" t="str">
        <f t="shared" si="3"/>
        <v/>
      </c>
      <c r="S18" s="49"/>
      <c r="T18" s="50" t="str">
        <f t="shared" si="4"/>
        <v/>
      </c>
      <c r="U18" s="50"/>
    </row>
    <row r="19" spans="2:21" x14ac:dyDescent="0.2">
      <c r="B19" s="19">
        <v>11</v>
      </c>
      <c r="C19" s="65" t="str">
        <f t="shared" si="1"/>
        <v/>
      </c>
      <c r="D19" s="65"/>
      <c r="E19" s="19"/>
      <c r="F19" s="8"/>
      <c r="G19" s="19" t="s">
        <v>4</v>
      </c>
      <c r="H19" s="66"/>
      <c r="I19" s="66"/>
      <c r="J19" s="19"/>
      <c r="K19" s="65" t="str">
        <f t="shared" si="0"/>
        <v/>
      </c>
      <c r="L19" s="65"/>
      <c r="M19" s="6" t="str">
        <f t="shared" si="2"/>
        <v/>
      </c>
      <c r="N19" s="19"/>
      <c r="O19" s="8"/>
      <c r="P19" s="66"/>
      <c r="Q19" s="66"/>
      <c r="R19" s="49" t="str">
        <f t="shared" si="3"/>
        <v/>
      </c>
      <c r="S19" s="49"/>
      <c r="T19" s="50" t="str">
        <f t="shared" si="4"/>
        <v/>
      </c>
      <c r="U19" s="50"/>
    </row>
    <row r="20" spans="2:21" x14ac:dyDescent="0.2">
      <c r="B20" s="19">
        <v>12</v>
      </c>
      <c r="C20" s="65" t="str">
        <f t="shared" si="1"/>
        <v/>
      </c>
      <c r="D20" s="65"/>
      <c r="E20" s="19"/>
      <c r="F20" s="8"/>
      <c r="G20" s="19" t="s">
        <v>4</v>
      </c>
      <c r="H20" s="66"/>
      <c r="I20" s="66"/>
      <c r="J20" s="19"/>
      <c r="K20" s="65" t="str">
        <f t="shared" si="0"/>
        <v/>
      </c>
      <c r="L20" s="65"/>
      <c r="M20" s="6" t="str">
        <f t="shared" si="2"/>
        <v/>
      </c>
      <c r="N20" s="19"/>
      <c r="O20" s="8"/>
      <c r="P20" s="66"/>
      <c r="Q20" s="66"/>
      <c r="R20" s="49" t="str">
        <f t="shared" si="3"/>
        <v/>
      </c>
      <c r="S20" s="49"/>
      <c r="T20" s="50" t="str">
        <f t="shared" si="4"/>
        <v/>
      </c>
      <c r="U20" s="50"/>
    </row>
    <row r="21" spans="2:21" x14ac:dyDescent="0.2">
      <c r="B21" s="19">
        <v>13</v>
      </c>
      <c r="C21" s="65" t="str">
        <f t="shared" si="1"/>
        <v/>
      </c>
      <c r="D21" s="65"/>
      <c r="E21" s="19"/>
      <c r="F21" s="8"/>
      <c r="G21" s="19" t="s">
        <v>4</v>
      </c>
      <c r="H21" s="66"/>
      <c r="I21" s="66"/>
      <c r="J21" s="19"/>
      <c r="K21" s="65" t="str">
        <f t="shared" si="0"/>
        <v/>
      </c>
      <c r="L21" s="65"/>
      <c r="M21" s="6" t="str">
        <f t="shared" si="2"/>
        <v/>
      </c>
      <c r="N21" s="19"/>
      <c r="O21" s="8"/>
      <c r="P21" s="66"/>
      <c r="Q21" s="66"/>
      <c r="R21" s="49" t="str">
        <f t="shared" si="3"/>
        <v/>
      </c>
      <c r="S21" s="49"/>
      <c r="T21" s="50" t="str">
        <f t="shared" si="4"/>
        <v/>
      </c>
      <c r="U21" s="50"/>
    </row>
    <row r="22" spans="2:21" x14ac:dyDescent="0.2">
      <c r="B22" s="19">
        <v>14</v>
      </c>
      <c r="C22" s="65" t="str">
        <f t="shared" si="1"/>
        <v/>
      </c>
      <c r="D22" s="65"/>
      <c r="E22" s="19"/>
      <c r="F22" s="8"/>
      <c r="G22" s="19" t="s">
        <v>3</v>
      </c>
      <c r="H22" s="66"/>
      <c r="I22" s="66"/>
      <c r="J22" s="19"/>
      <c r="K22" s="65" t="str">
        <f t="shared" si="0"/>
        <v/>
      </c>
      <c r="L22" s="65"/>
      <c r="M22" s="6" t="str">
        <f t="shared" si="2"/>
        <v/>
      </c>
      <c r="N22" s="19"/>
      <c r="O22" s="8"/>
      <c r="P22" s="66"/>
      <c r="Q22" s="66"/>
      <c r="R22" s="49" t="str">
        <f t="shared" si="3"/>
        <v/>
      </c>
      <c r="S22" s="49"/>
      <c r="T22" s="50" t="str">
        <f t="shared" si="4"/>
        <v/>
      </c>
      <c r="U22" s="50"/>
    </row>
    <row r="23" spans="2:21" x14ac:dyDescent="0.2">
      <c r="B23" s="19">
        <v>15</v>
      </c>
      <c r="C23" s="65" t="str">
        <f t="shared" si="1"/>
        <v/>
      </c>
      <c r="D23" s="65"/>
      <c r="E23" s="19"/>
      <c r="F23" s="8"/>
      <c r="G23" s="19" t="s">
        <v>4</v>
      </c>
      <c r="H23" s="66"/>
      <c r="I23" s="66"/>
      <c r="J23" s="19"/>
      <c r="K23" s="65" t="str">
        <f t="shared" si="0"/>
        <v/>
      </c>
      <c r="L23" s="65"/>
      <c r="M23" s="6" t="str">
        <f t="shared" si="2"/>
        <v/>
      </c>
      <c r="N23" s="19"/>
      <c r="O23" s="8"/>
      <c r="P23" s="66"/>
      <c r="Q23" s="66"/>
      <c r="R23" s="49" t="str">
        <f t="shared" si="3"/>
        <v/>
      </c>
      <c r="S23" s="49"/>
      <c r="T23" s="50" t="str">
        <f t="shared" si="4"/>
        <v/>
      </c>
      <c r="U23" s="50"/>
    </row>
    <row r="24" spans="2:21" x14ac:dyDescent="0.2">
      <c r="B24" s="19">
        <v>16</v>
      </c>
      <c r="C24" s="65" t="str">
        <f t="shared" si="1"/>
        <v/>
      </c>
      <c r="D24" s="65"/>
      <c r="E24" s="19"/>
      <c r="F24" s="8"/>
      <c r="G24" s="19" t="s">
        <v>4</v>
      </c>
      <c r="H24" s="66"/>
      <c r="I24" s="66"/>
      <c r="J24" s="19"/>
      <c r="K24" s="65" t="str">
        <f t="shared" si="0"/>
        <v/>
      </c>
      <c r="L24" s="65"/>
      <c r="M24" s="6" t="str">
        <f t="shared" si="2"/>
        <v/>
      </c>
      <c r="N24" s="19"/>
      <c r="O24" s="8"/>
      <c r="P24" s="66"/>
      <c r="Q24" s="66"/>
      <c r="R24" s="49" t="str">
        <f t="shared" si="3"/>
        <v/>
      </c>
      <c r="S24" s="49"/>
      <c r="T24" s="50" t="str">
        <f t="shared" si="4"/>
        <v/>
      </c>
      <c r="U24" s="50"/>
    </row>
    <row r="25" spans="2:21" x14ac:dyDescent="0.2">
      <c r="B25" s="19">
        <v>17</v>
      </c>
      <c r="C25" s="65" t="str">
        <f t="shared" si="1"/>
        <v/>
      </c>
      <c r="D25" s="65"/>
      <c r="E25" s="19"/>
      <c r="F25" s="8"/>
      <c r="G25" s="19" t="s">
        <v>4</v>
      </c>
      <c r="H25" s="66"/>
      <c r="I25" s="66"/>
      <c r="J25" s="19"/>
      <c r="K25" s="65" t="str">
        <f t="shared" si="0"/>
        <v/>
      </c>
      <c r="L25" s="65"/>
      <c r="M25" s="6" t="str">
        <f t="shared" si="2"/>
        <v/>
      </c>
      <c r="N25" s="19"/>
      <c r="O25" s="8"/>
      <c r="P25" s="66"/>
      <c r="Q25" s="66"/>
      <c r="R25" s="49" t="str">
        <f t="shared" si="3"/>
        <v/>
      </c>
      <c r="S25" s="49"/>
      <c r="T25" s="50" t="str">
        <f t="shared" si="4"/>
        <v/>
      </c>
      <c r="U25" s="50"/>
    </row>
    <row r="26" spans="2:21" x14ac:dyDescent="0.2">
      <c r="B26" s="19">
        <v>18</v>
      </c>
      <c r="C26" s="65" t="str">
        <f t="shared" si="1"/>
        <v/>
      </c>
      <c r="D26" s="65"/>
      <c r="E26" s="19"/>
      <c r="F26" s="8"/>
      <c r="G26" s="19" t="s">
        <v>4</v>
      </c>
      <c r="H26" s="66"/>
      <c r="I26" s="66"/>
      <c r="J26" s="19"/>
      <c r="K26" s="65" t="str">
        <f t="shared" si="0"/>
        <v/>
      </c>
      <c r="L26" s="65"/>
      <c r="M26" s="6" t="str">
        <f t="shared" si="2"/>
        <v/>
      </c>
      <c r="N26" s="19"/>
      <c r="O26" s="8"/>
      <c r="P26" s="66"/>
      <c r="Q26" s="66"/>
      <c r="R26" s="49" t="str">
        <f t="shared" si="3"/>
        <v/>
      </c>
      <c r="S26" s="49"/>
      <c r="T26" s="50" t="str">
        <f t="shared" si="4"/>
        <v/>
      </c>
      <c r="U26" s="50"/>
    </row>
    <row r="27" spans="2:21" x14ac:dyDescent="0.2">
      <c r="B27" s="19">
        <v>19</v>
      </c>
      <c r="C27" s="65" t="str">
        <f t="shared" si="1"/>
        <v/>
      </c>
      <c r="D27" s="65"/>
      <c r="E27" s="19"/>
      <c r="F27" s="8"/>
      <c r="G27" s="19" t="s">
        <v>3</v>
      </c>
      <c r="H27" s="66"/>
      <c r="I27" s="66"/>
      <c r="J27" s="19"/>
      <c r="K27" s="65" t="str">
        <f t="shared" si="0"/>
        <v/>
      </c>
      <c r="L27" s="65"/>
      <c r="M27" s="6" t="str">
        <f t="shared" si="2"/>
        <v/>
      </c>
      <c r="N27" s="19"/>
      <c r="O27" s="8"/>
      <c r="P27" s="66"/>
      <c r="Q27" s="66"/>
      <c r="R27" s="49" t="str">
        <f t="shared" si="3"/>
        <v/>
      </c>
      <c r="S27" s="49"/>
      <c r="T27" s="50" t="str">
        <f t="shared" si="4"/>
        <v/>
      </c>
      <c r="U27" s="50"/>
    </row>
    <row r="28" spans="2:21" x14ac:dyDescent="0.2">
      <c r="B28" s="19">
        <v>20</v>
      </c>
      <c r="C28" s="65" t="str">
        <f t="shared" si="1"/>
        <v/>
      </c>
      <c r="D28" s="65"/>
      <c r="E28" s="19"/>
      <c r="F28" s="8"/>
      <c r="G28" s="19" t="s">
        <v>4</v>
      </c>
      <c r="H28" s="66"/>
      <c r="I28" s="66"/>
      <c r="J28" s="19"/>
      <c r="K28" s="65" t="str">
        <f t="shared" si="0"/>
        <v/>
      </c>
      <c r="L28" s="65"/>
      <c r="M28" s="6" t="str">
        <f t="shared" si="2"/>
        <v/>
      </c>
      <c r="N28" s="19"/>
      <c r="O28" s="8"/>
      <c r="P28" s="66"/>
      <c r="Q28" s="66"/>
      <c r="R28" s="49" t="str">
        <f t="shared" si="3"/>
        <v/>
      </c>
      <c r="S28" s="49"/>
      <c r="T28" s="50" t="str">
        <f t="shared" si="4"/>
        <v/>
      </c>
      <c r="U28" s="50"/>
    </row>
    <row r="29" spans="2:21" x14ac:dyDescent="0.2">
      <c r="B29" s="19">
        <v>21</v>
      </c>
      <c r="C29" s="65" t="str">
        <f t="shared" si="1"/>
        <v/>
      </c>
      <c r="D29" s="65"/>
      <c r="E29" s="19"/>
      <c r="F29" s="8"/>
      <c r="G29" s="19" t="s">
        <v>3</v>
      </c>
      <c r="H29" s="66"/>
      <c r="I29" s="66"/>
      <c r="J29" s="19"/>
      <c r="K29" s="65" t="str">
        <f t="shared" si="0"/>
        <v/>
      </c>
      <c r="L29" s="65"/>
      <c r="M29" s="6" t="str">
        <f t="shared" si="2"/>
        <v/>
      </c>
      <c r="N29" s="19"/>
      <c r="O29" s="8"/>
      <c r="P29" s="66"/>
      <c r="Q29" s="66"/>
      <c r="R29" s="49" t="str">
        <f t="shared" si="3"/>
        <v/>
      </c>
      <c r="S29" s="49"/>
      <c r="T29" s="50" t="str">
        <f t="shared" si="4"/>
        <v/>
      </c>
      <c r="U29" s="50"/>
    </row>
    <row r="30" spans="2:21" x14ac:dyDescent="0.2">
      <c r="B30" s="19">
        <v>22</v>
      </c>
      <c r="C30" s="65" t="str">
        <f t="shared" si="1"/>
        <v/>
      </c>
      <c r="D30" s="65"/>
      <c r="E30" s="19"/>
      <c r="F30" s="8"/>
      <c r="G30" s="19" t="s">
        <v>3</v>
      </c>
      <c r="H30" s="66"/>
      <c r="I30" s="66"/>
      <c r="J30" s="19"/>
      <c r="K30" s="65" t="str">
        <f t="shared" si="0"/>
        <v/>
      </c>
      <c r="L30" s="65"/>
      <c r="M30" s="6" t="str">
        <f t="shared" si="2"/>
        <v/>
      </c>
      <c r="N30" s="19"/>
      <c r="O30" s="8"/>
      <c r="P30" s="66"/>
      <c r="Q30" s="66"/>
      <c r="R30" s="49" t="str">
        <f t="shared" si="3"/>
        <v/>
      </c>
      <c r="S30" s="49"/>
      <c r="T30" s="50" t="str">
        <f t="shared" si="4"/>
        <v/>
      </c>
      <c r="U30" s="50"/>
    </row>
    <row r="31" spans="2:21" x14ac:dyDescent="0.2">
      <c r="B31" s="19">
        <v>23</v>
      </c>
      <c r="C31" s="65" t="str">
        <f t="shared" si="1"/>
        <v/>
      </c>
      <c r="D31" s="65"/>
      <c r="E31" s="19"/>
      <c r="F31" s="8"/>
      <c r="G31" s="19" t="s">
        <v>3</v>
      </c>
      <c r="H31" s="66"/>
      <c r="I31" s="66"/>
      <c r="J31" s="19"/>
      <c r="K31" s="65" t="str">
        <f t="shared" si="0"/>
        <v/>
      </c>
      <c r="L31" s="65"/>
      <c r="M31" s="6" t="str">
        <f t="shared" si="2"/>
        <v/>
      </c>
      <c r="N31" s="19"/>
      <c r="O31" s="8"/>
      <c r="P31" s="66"/>
      <c r="Q31" s="66"/>
      <c r="R31" s="49" t="str">
        <f t="shared" si="3"/>
        <v/>
      </c>
      <c r="S31" s="49"/>
      <c r="T31" s="50" t="str">
        <f t="shared" si="4"/>
        <v/>
      </c>
      <c r="U31" s="50"/>
    </row>
    <row r="32" spans="2:21" x14ac:dyDescent="0.2">
      <c r="B32" s="19">
        <v>24</v>
      </c>
      <c r="C32" s="65" t="str">
        <f t="shared" si="1"/>
        <v/>
      </c>
      <c r="D32" s="65"/>
      <c r="E32" s="19"/>
      <c r="F32" s="8"/>
      <c r="G32" s="19" t="s">
        <v>3</v>
      </c>
      <c r="H32" s="66"/>
      <c r="I32" s="66"/>
      <c r="J32" s="19"/>
      <c r="K32" s="65" t="str">
        <f t="shared" si="0"/>
        <v/>
      </c>
      <c r="L32" s="65"/>
      <c r="M32" s="6" t="str">
        <f t="shared" si="2"/>
        <v/>
      </c>
      <c r="N32" s="19"/>
      <c r="O32" s="8"/>
      <c r="P32" s="66"/>
      <c r="Q32" s="66"/>
      <c r="R32" s="49" t="str">
        <f t="shared" si="3"/>
        <v/>
      </c>
      <c r="S32" s="49"/>
      <c r="T32" s="50" t="str">
        <f t="shared" si="4"/>
        <v/>
      </c>
      <c r="U32" s="50"/>
    </row>
    <row r="33" spans="2:21" x14ac:dyDescent="0.2">
      <c r="B33" s="19">
        <v>25</v>
      </c>
      <c r="C33" s="65" t="str">
        <f t="shared" si="1"/>
        <v/>
      </c>
      <c r="D33" s="65"/>
      <c r="E33" s="19"/>
      <c r="F33" s="8"/>
      <c r="G33" s="19" t="s">
        <v>4</v>
      </c>
      <c r="H33" s="66"/>
      <c r="I33" s="66"/>
      <c r="J33" s="19"/>
      <c r="K33" s="65" t="str">
        <f t="shared" si="0"/>
        <v/>
      </c>
      <c r="L33" s="65"/>
      <c r="M33" s="6" t="str">
        <f t="shared" si="2"/>
        <v/>
      </c>
      <c r="N33" s="19"/>
      <c r="O33" s="8"/>
      <c r="P33" s="66"/>
      <c r="Q33" s="66"/>
      <c r="R33" s="49" t="str">
        <f t="shared" si="3"/>
        <v/>
      </c>
      <c r="S33" s="49"/>
      <c r="T33" s="50" t="str">
        <f t="shared" si="4"/>
        <v/>
      </c>
      <c r="U33" s="50"/>
    </row>
    <row r="34" spans="2:21" x14ac:dyDescent="0.2">
      <c r="B34" s="19">
        <v>26</v>
      </c>
      <c r="C34" s="65" t="str">
        <f t="shared" si="1"/>
        <v/>
      </c>
      <c r="D34" s="65"/>
      <c r="E34" s="19"/>
      <c r="F34" s="8"/>
      <c r="G34" s="19" t="s">
        <v>3</v>
      </c>
      <c r="H34" s="66"/>
      <c r="I34" s="66"/>
      <c r="J34" s="19"/>
      <c r="K34" s="65" t="str">
        <f t="shared" si="0"/>
        <v/>
      </c>
      <c r="L34" s="65"/>
      <c r="M34" s="6" t="str">
        <f t="shared" si="2"/>
        <v/>
      </c>
      <c r="N34" s="19"/>
      <c r="O34" s="8"/>
      <c r="P34" s="66"/>
      <c r="Q34" s="66"/>
      <c r="R34" s="49" t="str">
        <f t="shared" si="3"/>
        <v/>
      </c>
      <c r="S34" s="49"/>
      <c r="T34" s="50" t="str">
        <f t="shared" si="4"/>
        <v/>
      </c>
      <c r="U34" s="50"/>
    </row>
    <row r="35" spans="2:21" x14ac:dyDescent="0.2">
      <c r="B35" s="19">
        <v>27</v>
      </c>
      <c r="C35" s="65" t="str">
        <f t="shared" si="1"/>
        <v/>
      </c>
      <c r="D35" s="65"/>
      <c r="E35" s="19"/>
      <c r="F35" s="8"/>
      <c r="G35" s="19" t="s">
        <v>3</v>
      </c>
      <c r="H35" s="66"/>
      <c r="I35" s="66"/>
      <c r="J35" s="19"/>
      <c r="K35" s="65" t="str">
        <f t="shared" si="0"/>
        <v/>
      </c>
      <c r="L35" s="65"/>
      <c r="M35" s="6" t="str">
        <f t="shared" si="2"/>
        <v/>
      </c>
      <c r="N35" s="19"/>
      <c r="O35" s="8"/>
      <c r="P35" s="66"/>
      <c r="Q35" s="66"/>
      <c r="R35" s="49" t="str">
        <f t="shared" si="3"/>
        <v/>
      </c>
      <c r="S35" s="49"/>
      <c r="T35" s="50" t="str">
        <f t="shared" si="4"/>
        <v/>
      </c>
      <c r="U35" s="50"/>
    </row>
    <row r="36" spans="2:21" x14ac:dyDescent="0.2">
      <c r="B36" s="19">
        <v>28</v>
      </c>
      <c r="C36" s="65" t="str">
        <f t="shared" si="1"/>
        <v/>
      </c>
      <c r="D36" s="65"/>
      <c r="E36" s="19"/>
      <c r="F36" s="8"/>
      <c r="G36" s="19" t="s">
        <v>3</v>
      </c>
      <c r="H36" s="66"/>
      <c r="I36" s="66"/>
      <c r="J36" s="19"/>
      <c r="K36" s="65" t="str">
        <f t="shared" si="0"/>
        <v/>
      </c>
      <c r="L36" s="65"/>
      <c r="M36" s="6" t="str">
        <f t="shared" si="2"/>
        <v/>
      </c>
      <c r="N36" s="19"/>
      <c r="O36" s="8"/>
      <c r="P36" s="66"/>
      <c r="Q36" s="66"/>
      <c r="R36" s="49" t="str">
        <f t="shared" si="3"/>
        <v/>
      </c>
      <c r="S36" s="49"/>
      <c r="T36" s="50" t="str">
        <f t="shared" si="4"/>
        <v/>
      </c>
      <c r="U36" s="50"/>
    </row>
    <row r="37" spans="2:21" x14ac:dyDescent="0.2">
      <c r="B37" s="19">
        <v>29</v>
      </c>
      <c r="C37" s="65" t="str">
        <f t="shared" si="1"/>
        <v/>
      </c>
      <c r="D37" s="65"/>
      <c r="E37" s="19"/>
      <c r="F37" s="8"/>
      <c r="G37" s="19" t="s">
        <v>3</v>
      </c>
      <c r="H37" s="66"/>
      <c r="I37" s="66"/>
      <c r="J37" s="19"/>
      <c r="K37" s="65" t="str">
        <f t="shared" si="0"/>
        <v/>
      </c>
      <c r="L37" s="65"/>
      <c r="M37" s="6" t="str">
        <f t="shared" si="2"/>
        <v/>
      </c>
      <c r="N37" s="19"/>
      <c r="O37" s="8"/>
      <c r="P37" s="66"/>
      <c r="Q37" s="66"/>
      <c r="R37" s="49" t="str">
        <f t="shared" si="3"/>
        <v/>
      </c>
      <c r="S37" s="49"/>
      <c r="T37" s="50" t="str">
        <f t="shared" si="4"/>
        <v/>
      </c>
      <c r="U37" s="50"/>
    </row>
    <row r="38" spans="2:21" x14ac:dyDescent="0.2">
      <c r="B38" s="19">
        <v>30</v>
      </c>
      <c r="C38" s="65" t="str">
        <f t="shared" si="1"/>
        <v/>
      </c>
      <c r="D38" s="65"/>
      <c r="E38" s="19"/>
      <c r="F38" s="8"/>
      <c r="G38" s="19" t="s">
        <v>4</v>
      </c>
      <c r="H38" s="66"/>
      <c r="I38" s="66"/>
      <c r="J38" s="19"/>
      <c r="K38" s="65" t="str">
        <f t="shared" si="0"/>
        <v/>
      </c>
      <c r="L38" s="65"/>
      <c r="M38" s="6" t="str">
        <f t="shared" si="2"/>
        <v/>
      </c>
      <c r="N38" s="19"/>
      <c r="O38" s="8"/>
      <c r="P38" s="66"/>
      <c r="Q38" s="66"/>
      <c r="R38" s="49" t="str">
        <f t="shared" si="3"/>
        <v/>
      </c>
      <c r="S38" s="49"/>
      <c r="T38" s="50" t="str">
        <f t="shared" si="4"/>
        <v/>
      </c>
      <c r="U38" s="50"/>
    </row>
    <row r="39" spans="2:21" x14ac:dyDescent="0.2">
      <c r="B39" s="19">
        <v>31</v>
      </c>
      <c r="C39" s="65" t="str">
        <f t="shared" si="1"/>
        <v/>
      </c>
      <c r="D39" s="65"/>
      <c r="E39" s="19"/>
      <c r="F39" s="8"/>
      <c r="G39" s="19" t="s">
        <v>4</v>
      </c>
      <c r="H39" s="66"/>
      <c r="I39" s="66"/>
      <c r="J39" s="19"/>
      <c r="K39" s="65" t="str">
        <f t="shared" si="0"/>
        <v/>
      </c>
      <c r="L39" s="65"/>
      <c r="M39" s="6" t="str">
        <f t="shared" si="2"/>
        <v/>
      </c>
      <c r="N39" s="19"/>
      <c r="O39" s="8"/>
      <c r="P39" s="66"/>
      <c r="Q39" s="66"/>
      <c r="R39" s="49" t="str">
        <f t="shared" si="3"/>
        <v/>
      </c>
      <c r="S39" s="49"/>
      <c r="T39" s="50" t="str">
        <f t="shared" si="4"/>
        <v/>
      </c>
      <c r="U39" s="50"/>
    </row>
    <row r="40" spans="2:21" x14ac:dyDescent="0.2">
      <c r="B40" s="19">
        <v>32</v>
      </c>
      <c r="C40" s="65" t="str">
        <f t="shared" si="1"/>
        <v/>
      </c>
      <c r="D40" s="65"/>
      <c r="E40" s="19"/>
      <c r="F40" s="8"/>
      <c r="G40" s="19" t="s">
        <v>4</v>
      </c>
      <c r="H40" s="66"/>
      <c r="I40" s="66"/>
      <c r="J40" s="19"/>
      <c r="K40" s="65" t="str">
        <f t="shared" si="0"/>
        <v/>
      </c>
      <c r="L40" s="65"/>
      <c r="M40" s="6" t="str">
        <f t="shared" si="2"/>
        <v/>
      </c>
      <c r="N40" s="19"/>
      <c r="O40" s="8"/>
      <c r="P40" s="66"/>
      <c r="Q40" s="66"/>
      <c r="R40" s="49" t="str">
        <f t="shared" si="3"/>
        <v/>
      </c>
      <c r="S40" s="49"/>
      <c r="T40" s="50" t="str">
        <f t="shared" si="4"/>
        <v/>
      </c>
      <c r="U40" s="50"/>
    </row>
    <row r="41" spans="2:21" x14ac:dyDescent="0.2">
      <c r="B41" s="19">
        <v>33</v>
      </c>
      <c r="C41" s="65" t="str">
        <f t="shared" si="1"/>
        <v/>
      </c>
      <c r="D41" s="65"/>
      <c r="E41" s="19"/>
      <c r="F41" s="8"/>
      <c r="G41" s="19" t="s">
        <v>3</v>
      </c>
      <c r="H41" s="66"/>
      <c r="I41" s="66"/>
      <c r="J41" s="19"/>
      <c r="K41" s="65" t="str">
        <f t="shared" si="0"/>
        <v/>
      </c>
      <c r="L41" s="65"/>
      <c r="M41" s="6" t="str">
        <f t="shared" si="2"/>
        <v/>
      </c>
      <c r="N41" s="19"/>
      <c r="O41" s="8"/>
      <c r="P41" s="66"/>
      <c r="Q41" s="66"/>
      <c r="R41" s="49" t="str">
        <f t="shared" si="3"/>
        <v/>
      </c>
      <c r="S41" s="49"/>
      <c r="T41" s="50" t="str">
        <f t="shared" si="4"/>
        <v/>
      </c>
      <c r="U41" s="50"/>
    </row>
    <row r="42" spans="2:21" x14ac:dyDescent="0.2">
      <c r="B42" s="19">
        <v>34</v>
      </c>
      <c r="C42" s="65" t="str">
        <f t="shared" si="1"/>
        <v/>
      </c>
      <c r="D42" s="65"/>
      <c r="E42" s="19"/>
      <c r="F42" s="8"/>
      <c r="G42" s="19" t="s">
        <v>4</v>
      </c>
      <c r="H42" s="66"/>
      <c r="I42" s="66"/>
      <c r="J42" s="19"/>
      <c r="K42" s="65" t="str">
        <f t="shared" si="0"/>
        <v/>
      </c>
      <c r="L42" s="65"/>
      <c r="M42" s="6" t="str">
        <f t="shared" si="2"/>
        <v/>
      </c>
      <c r="N42" s="19"/>
      <c r="O42" s="8"/>
      <c r="P42" s="66"/>
      <c r="Q42" s="66"/>
      <c r="R42" s="49" t="str">
        <f t="shared" si="3"/>
        <v/>
      </c>
      <c r="S42" s="49"/>
      <c r="T42" s="50" t="str">
        <f t="shared" si="4"/>
        <v/>
      </c>
      <c r="U42" s="50"/>
    </row>
    <row r="43" spans="2:21" x14ac:dyDescent="0.2">
      <c r="B43" s="19">
        <v>35</v>
      </c>
      <c r="C43" s="65" t="str">
        <f t="shared" si="1"/>
        <v/>
      </c>
      <c r="D43" s="65"/>
      <c r="E43" s="19"/>
      <c r="F43" s="8"/>
      <c r="G43" s="19" t="s">
        <v>3</v>
      </c>
      <c r="H43" s="66"/>
      <c r="I43" s="66"/>
      <c r="J43" s="19"/>
      <c r="K43" s="65" t="str">
        <f t="shared" si="0"/>
        <v/>
      </c>
      <c r="L43" s="65"/>
      <c r="M43" s="6" t="str">
        <f t="shared" si="2"/>
        <v/>
      </c>
      <c r="N43" s="19"/>
      <c r="O43" s="8"/>
      <c r="P43" s="66"/>
      <c r="Q43" s="66"/>
      <c r="R43" s="49" t="str">
        <f t="shared" si="3"/>
        <v/>
      </c>
      <c r="S43" s="49"/>
      <c r="T43" s="50" t="str">
        <f t="shared" si="4"/>
        <v/>
      </c>
      <c r="U43" s="50"/>
    </row>
    <row r="44" spans="2:21" x14ac:dyDescent="0.2">
      <c r="B44" s="19">
        <v>36</v>
      </c>
      <c r="C44" s="65" t="str">
        <f t="shared" si="1"/>
        <v/>
      </c>
      <c r="D44" s="65"/>
      <c r="E44" s="19"/>
      <c r="F44" s="8"/>
      <c r="G44" s="19" t="s">
        <v>4</v>
      </c>
      <c r="H44" s="66"/>
      <c r="I44" s="66"/>
      <c r="J44" s="19"/>
      <c r="K44" s="65" t="str">
        <f t="shared" si="0"/>
        <v/>
      </c>
      <c r="L44" s="65"/>
      <c r="M44" s="6" t="str">
        <f t="shared" si="2"/>
        <v/>
      </c>
      <c r="N44" s="19"/>
      <c r="O44" s="8"/>
      <c r="P44" s="66"/>
      <c r="Q44" s="66"/>
      <c r="R44" s="49" t="str">
        <f t="shared" si="3"/>
        <v/>
      </c>
      <c r="S44" s="49"/>
      <c r="T44" s="50" t="str">
        <f t="shared" si="4"/>
        <v/>
      </c>
      <c r="U44" s="50"/>
    </row>
    <row r="45" spans="2:21" x14ac:dyDescent="0.2">
      <c r="B45" s="19">
        <v>37</v>
      </c>
      <c r="C45" s="65" t="str">
        <f t="shared" si="1"/>
        <v/>
      </c>
      <c r="D45" s="65"/>
      <c r="E45" s="19"/>
      <c r="F45" s="8"/>
      <c r="G45" s="19" t="s">
        <v>3</v>
      </c>
      <c r="H45" s="66"/>
      <c r="I45" s="66"/>
      <c r="J45" s="19"/>
      <c r="K45" s="65" t="str">
        <f t="shared" si="0"/>
        <v/>
      </c>
      <c r="L45" s="65"/>
      <c r="M45" s="6" t="str">
        <f t="shared" si="2"/>
        <v/>
      </c>
      <c r="N45" s="19"/>
      <c r="O45" s="8"/>
      <c r="P45" s="66"/>
      <c r="Q45" s="66"/>
      <c r="R45" s="49" t="str">
        <f t="shared" si="3"/>
        <v/>
      </c>
      <c r="S45" s="49"/>
      <c r="T45" s="50" t="str">
        <f t="shared" si="4"/>
        <v/>
      </c>
      <c r="U45" s="50"/>
    </row>
    <row r="46" spans="2:21" x14ac:dyDescent="0.2">
      <c r="B46" s="19">
        <v>38</v>
      </c>
      <c r="C46" s="65" t="str">
        <f t="shared" si="1"/>
        <v/>
      </c>
      <c r="D46" s="65"/>
      <c r="E46" s="19"/>
      <c r="F46" s="8"/>
      <c r="G46" s="19" t="s">
        <v>4</v>
      </c>
      <c r="H46" s="66"/>
      <c r="I46" s="66"/>
      <c r="J46" s="19"/>
      <c r="K46" s="65" t="str">
        <f t="shared" si="0"/>
        <v/>
      </c>
      <c r="L46" s="65"/>
      <c r="M46" s="6" t="str">
        <f t="shared" si="2"/>
        <v/>
      </c>
      <c r="N46" s="19"/>
      <c r="O46" s="8"/>
      <c r="P46" s="66"/>
      <c r="Q46" s="66"/>
      <c r="R46" s="49" t="str">
        <f t="shared" si="3"/>
        <v/>
      </c>
      <c r="S46" s="49"/>
      <c r="T46" s="50" t="str">
        <f t="shared" si="4"/>
        <v/>
      </c>
      <c r="U46" s="50"/>
    </row>
    <row r="47" spans="2:21" x14ac:dyDescent="0.2">
      <c r="B47" s="19">
        <v>39</v>
      </c>
      <c r="C47" s="65" t="str">
        <f t="shared" si="1"/>
        <v/>
      </c>
      <c r="D47" s="65"/>
      <c r="E47" s="19"/>
      <c r="F47" s="8"/>
      <c r="G47" s="19" t="s">
        <v>4</v>
      </c>
      <c r="H47" s="66"/>
      <c r="I47" s="66"/>
      <c r="J47" s="19"/>
      <c r="K47" s="65" t="str">
        <f t="shared" si="0"/>
        <v/>
      </c>
      <c r="L47" s="65"/>
      <c r="M47" s="6" t="str">
        <f t="shared" si="2"/>
        <v/>
      </c>
      <c r="N47" s="19"/>
      <c r="O47" s="8"/>
      <c r="P47" s="66"/>
      <c r="Q47" s="66"/>
      <c r="R47" s="49" t="str">
        <f t="shared" si="3"/>
        <v/>
      </c>
      <c r="S47" s="49"/>
      <c r="T47" s="50" t="str">
        <f t="shared" si="4"/>
        <v/>
      </c>
      <c r="U47" s="50"/>
    </row>
    <row r="48" spans="2:21" x14ac:dyDescent="0.2">
      <c r="B48" s="19">
        <v>40</v>
      </c>
      <c r="C48" s="65" t="str">
        <f t="shared" si="1"/>
        <v/>
      </c>
      <c r="D48" s="65"/>
      <c r="E48" s="19"/>
      <c r="F48" s="8"/>
      <c r="G48" s="19" t="s">
        <v>37</v>
      </c>
      <c r="H48" s="66"/>
      <c r="I48" s="66"/>
      <c r="J48" s="19"/>
      <c r="K48" s="65" t="str">
        <f t="shared" si="0"/>
        <v/>
      </c>
      <c r="L48" s="65"/>
      <c r="M48" s="6" t="str">
        <f t="shared" si="2"/>
        <v/>
      </c>
      <c r="N48" s="19"/>
      <c r="O48" s="8"/>
      <c r="P48" s="66"/>
      <c r="Q48" s="66"/>
      <c r="R48" s="49" t="str">
        <f t="shared" si="3"/>
        <v/>
      </c>
      <c r="S48" s="49"/>
      <c r="T48" s="50" t="str">
        <f t="shared" si="4"/>
        <v/>
      </c>
      <c r="U48" s="50"/>
    </row>
    <row r="49" spans="2:21" x14ac:dyDescent="0.2">
      <c r="B49" s="19">
        <v>41</v>
      </c>
      <c r="C49" s="65" t="str">
        <f t="shared" si="1"/>
        <v/>
      </c>
      <c r="D49" s="65"/>
      <c r="E49" s="19"/>
      <c r="F49" s="8"/>
      <c r="G49" s="19" t="s">
        <v>4</v>
      </c>
      <c r="H49" s="66"/>
      <c r="I49" s="66"/>
      <c r="J49" s="19"/>
      <c r="K49" s="65" t="str">
        <f t="shared" si="0"/>
        <v/>
      </c>
      <c r="L49" s="65"/>
      <c r="M49" s="6" t="str">
        <f t="shared" si="2"/>
        <v/>
      </c>
      <c r="N49" s="19"/>
      <c r="O49" s="8"/>
      <c r="P49" s="66"/>
      <c r="Q49" s="66"/>
      <c r="R49" s="49" t="str">
        <f t="shared" si="3"/>
        <v/>
      </c>
      <c r="S49" s="49"/>
      <c r="T49" s="50" t="str">
        <f t="shared" si="4"/>
        <v/>
      </c>
      <c r="U49" s="50"/>
    </row>
    <row r="50" spans="2:21" x14ac:dyDescent="0.2">
      <c r="B50" s="19">
        <v>42</v>
      </c>
      <c r="C50" s="65" t="str">
        <f t="shared" si="1"/>
        <v/>
      </c>
      <c r="D50" s="65"/>
      <c r="E50" s="19"/>
      <c r="F50" s="8"/>
      <c r="G50" s="19" t="s">
        <v>4</v>
      </c>
      <c r="H50" s="66"/>
      <c r="I50" s="66"/>
      <c r="J50" s="19"/>
      <c r="K50" s="65" t="str">
        <f t="shared" si="0"/>
        <v/>
      </c>
      <c r="L50" s="65"/>
      <c r="M50" s="6" t="str">
        <f t="shared" si="2"/>
        <v/>
      </c>
      <c r="N50" s="19"/>
      <c r="O50" s="8"/>
      <c r="P50" s="66"/>
      <c r="Q50" s="66"/>
      <c r="R50" s="49" t="str">
        <f t="shared" si="3"/>
        <v/>
      </c>
      <c r="S50" s="49"/>
      <c r="T50" s="50" t="str">
        <f t="shared" si="4"/>
        <v/>
      </c>
      <c r="U50" s="50"/>
    </row>
    <row r="51" spans="2:21" x14ac:dyDescent="0.2">
      <c r="B51" s="19">
        <v>43</v>
      </c>
      <c r="C51" s="65" t="str">
        <f t="shared" si="1"/>
        <v/>
      </c>
      <c r="D51" s="65"/>
      <c r="E51" s="19"/>
      <c r="F51" s="8"/>
      <c r="G51" s="19" t="s">
        <v>3</v>
      </c>
      <c r="H51" s="66"/>
      <c r="I51" s="66"/>
      <c r="J51" s="19"/>
      <c r="K51" s="65" t="str">
        <f t="shared" si="0"/>
        <v/>
      </c>
      <c r="L51" s="65"/>
      <c r="M51" s="6" t="str">
        <f t="shared" si="2"/>
        <v/>
      </c>
      <c r="N51" s="19"/>
      <c r="O51" s="8"/>
      <c r="P51" s="66"/>
      <c r="Q51" s="66"/>
      <c r="R51" s="49" t="str">
        <f t="shared" si="3"/>
        <v/>
      </c>
      <c r="S51" s="49"/>
      <c r="T51" s="50" t="str">
        <f t="shared" si="4"/>
        <v/>
      </c>
      <c r="U51" s="50"/>
    </row>
    <row r="52" spans="2:21" x14ac:dyDescent="0.2">
      <c r="B52" s="19">
        <v>44</v>
      </c>
      <c r="C52" s="65" t="str">
        <f t="shared" si="1"/>
        <v/>
      </c>
      <c r="D52" s="65"/>
      <c r="E52" s="19"/>
      <c r="F52" s="8"/>
      <c r="G52" s="19" t="s">
        <v>3</v>
      </c>
      <c r="H52" s="66"/>
      <c r="I52" s="66"/>
      <c r="J52" s="19"/>
      <c r="K52" s="65" t="str">
        <f t="shared" si="0"/>
        <v/>
      </c>
      <c r="L52" s="65"/>
      <c r="M52" s="6" t="str">
        <f t="shared" si="2"/>
        <v/>
      </c>
      <c r="N52" s="19"/>
      <c r="O52" s="8"/>
      <c r="P52" s="66"/>
      <c r="Q52" s="66"/>
      <c r="R52" s="49" t="str">
        <f t="shared" si="3"/>
        <v/>
      </c>
      <c r="S52" s="49"/>
      <c r="T52" s="50" t="str">
        <f t="shared" si="4"/>
        <v/>
      </c>
      <c r="U52" s="50"/>
    </row>
    <row r="53" spans="2:21" x14ac:dyDescent="0.2">
      <c r="B53" s="19">
        <v>45</v>
      </c>
      <c r="C53" s="65" t="str">
        <f t="shared" si="1"/>
        <v/>
      </c>
      <c r="D53" s="65"/>
      <c r="E53" s="19"/>
      <c r="F53" s="8"/>
      <c r="G53" s="19" t="s">
        <v>4</v>
      </c>
      <c r="H53" s="66"/>
      <c r="I53" s="66"/>
      <c r="J53" s="19"/>
      <c r="K53" s="65" t="str">
        <f t="shared" si="0"/>
        <v/>
      </c>
      <c r="L53" s="65"/>
      <c r="M53" s="6" t="str">
        <f t="shared" si="2"/>
        <v/>
      </c>
      <c r="N53" s="19"/>
      <c r="O53" s="8"/>
      <c r="P53" s="66"/>
      <c r="Q53" s="66"/>
      <c r="R53" s="49" t="str">
        <f t="shared" si="3"/>
        <v/>
      </c>
      <c r="S53" s="49"/>
      <c r="T53" s="50" t="str">
        <f t="shared" si="4"/>
        <v/>
      </c>
      <c r="U53" s="50"/>
    </row>
    <row r="54" spans="2:21" x14ac:dyDescent="0.2">
      <c r="B54" s="19">
        <v>46</v>
      </c>
      <c r="C54" s="65" t="str">
        <f t="shared" si="1"/>
        <v/>
      </c>
      <c r="D54" s="65"/>
      <c r="E54" s="19"/>
      <c r="F54" s="8"/>
      <c r="G54" s="19" t="s">
        <v>4</v>
      </c>
      <c r="H54" s="66"/>
      <c r="I54" s="66"/>
      <c r="J54" s="19"/>
      <c r="K54" s="65" t="str">
        <f t="shared" si="0"/>
        <v/>
      </c>
      <c r="L54" s="65"/>
      <c r="M54" s="6" t="str">
        <f t="shared" si="2"/>
        <v/>
      </c>
      <c r="N54" s="19"/>
      <c r="O54" s="8"/>
      <c r="P54" s="66"/>
      <c r="Q54" s="66"/>
      <c r="R54" s="49" t="str">
        <f t="shared" si="3"/>
        <v/>
      </c>
      <c r="S54" s="49"/>
      <c r="T54" s="50" t="str">
        <f t="shared" si="4"/>
        <v/>
      </c>
      <c r="U54" s="50"/>
    </row>
    <row r="55" spans="2:21" x14ac:dyDescent="0.2">
      <c r="B55" s="19">
        <v>47</v>
      </c>
      <c r="C55" s="65" t="str">
        <f t="shared" si="1"/>
        <v/>
      </c>
      <c r="D55" s="65"/>
      <c r="E55" s="19"/>
      <c r="F55" s="8"/>
      <c r="G55" s="19" t="s">
        <v>3</v>
      </c>
      <c r="H55" s="66"/>
      <c r="I55" s="66"/>
      <c r="J55" s="19"/>
      <c r="K55" s="65" t="str">
        <f t="shared" si="0"/>
        <v/>
      </c>
      <c r="L55" s="65"/>
      <c r="M55" s="6" t="str">
        <f t="shared" si="2"/>
        <v/>
      </c>
      <c r="N55" s="19"/>
      <c r="O55" s="8"/>
      <c r="P55" s="66"/>
      <c r="Q55" s="66"/>
      <c r="R55" s="49" t="str">
        <f t="shared" si="3"/>
        <v/>
      </c>
      <c r="S55" s="49"/>
      <c r="T55" s="50" t="str">
        <f t="shared" si="4"/>
        <v/>
      </c>
      <c r="U55" s="50"/>
    </row>
    <row r="56" spans="2:21" x14ac:dyDescent="0.2">
      <c r="B56" s="19">
        <v>48</v>
      </c>
      <c r="C56" s="65" t="str">
        <f t="shared" si="1"/>
        <v/>
      </c>
      <c r="D56" s="65"/>
      <c r="E56" s="19"/>
      <c r="F56" s="8"/>
      <c r="G56" s="19" t="s">
        <v>3</v>
      </c>
      <c r="H56" s="66"/>
      <c r="I56" s="66"/>
      <c r="J56" s="19"/>
      <c r="K56" s="65" t="str">
        <f t="shared" si="0"/>
        <v/>
      </c>
      <c r="L56" s="65"/>
      <c r="M56" s="6" t="str">
        <f t="shared" si="2"/>
        <v/>
      </c>
      <c r="N56" s="19"/>
      <c r="O56" s="8"/>
      <c r="P56" s="66"/>
      <c r="Q56" s="66"/>
      <c r="R56" s="49" t="str">
        <f t="shared" si="3"/>
        <v/>
      </c>
      <c r="S56" s="49"/>
      <c r="T56" s="50" t="str">
        <f t="shared" si="4"/>
        <v/>
      </c>
      <c r="U56" s="50"/>
    </row>
    <row r="57" spans="2:21" x14ac:dyDescent="0.2">
      <c r="B57" s="19">
        <v>49</v>
      </c>
      <c r="C57" s="65" t="str">
        <f t="shared" si="1"/>
        <v/>
      </c>
      <c r="D57" s="65"/>
      <c r="E57" s="19"/>
      <c r="F57" s="8"/>
      <c r="G57" s="19" t="s">
        <v>3</v>
      </c>
      <c r="H57" s="66"/>
      <c r="I57" s="66"/>
      <c r="J57" s="19"/>
      <c r="K57" s="65" t="str">
        <f t="shared" si="0"/>
        <v/>
      </c>
      <c r="L57" s="65"/>
      <c r="M57" s="6" t="str">
        <f t="shared" si="2"/>
        <v/>
      </c>
      <c r="N57" s="19"/>
      <c r="O57" s="8"/>
      <c r="P57" s="66"/>
      <c r="Q57" s="66"/>
      <c r="R57" s="49" t="str">
        <f t="shared" si="3"/>
        <v/>
      </c>
      <c r="S57" s="49"/>
      <c r="T57" s="50" t="str">
        <f t="shared" si="4"/>
        <v/>
      </c>
      <c r="U57" s="50"/>
    </row>
    <row r="58" spans="2:21" x14ac:dyDescent="0.2">
      <c r="B58" s="19">
        <v>50</v>
      </c>
      <c r="C58" s="65" t="str">
        <f t="shared" si="1"/>
        <v/>
      </c>
      <c r="D58" s="65"/>
      <c r="E58" s="19"/>
      <c r="F58" s="8"/>
      <c r="G58" s="19" t="s">
        <v>3</v>
      </c>
      <c r="H58" s="66"/>
      <c r="I58" s="66"/>
      <c r="J58" s="19"/>
      <c r="K58" s="65" t="str">
        <f t="shared" si="0"/>
        <v/>
      </c>
      <c r="L58" s="65"/>
      <c r="M58" s="6" t="str">
        <f t="shared" si="2"/>
        <v/>
      </c>
      <c r="N58" s="19"/>
      <c r="O58" s="8"/>
      <c r="P58" s="66"/>
      <c r="Q58" s="66"/>
      <c r="R58" s="49" t="str">
        <f t="shared" si="3"/>
        <v/>
      </c>
      <c r="S58" s="49"/>
      <c r="T58" s="50" t="str">
        <f t="shared" si="4"/>
        <v/>
      </c>
      <c r="U58" s="50"/>
    </row>
    <row r="59" spans="2:21" x14ac:dyDescent="0.2">
      <c r="B59" s="19">
        <v>51</v>
      </c>
      <c r="C59" s="65" t="str">
        <f t="shared" si="1"/>
        <v/>
      </c>
      <c r="D59" s="65"/>
      <c r="E59" s="19"/>
      <c r="F59" s="8"/>
      <c r="G59" s="19" t="s">
        <v>3</v>
      </c>
      <c r="H59" s="66"/>
      <c r="I59" s="66"/>
      <c r="J59" s="19"/>
      <c r="K59" s="65" t="str">
        <f t="shared" si="0"/>
        <v/>
      </c>
      <c r="L59" s="65"/>
      <c r="M59" s="6" t="str">
        <f t="shared" si="2"/>
        <v/>
      </c>
      <c r="N59" s="19"/>
      <c r="O59" s="8"/>
      <c r="P59" s="66"/>
      <c r="Q59" s="66"/>
      <c r="R59" s="49" t="str">
        <f t="shared" si="3"/>
        <v/>
      </c>
      <c r="S59" s="49"/>
      <c r="T59" s="50" t="str">
        <f t="shared" si="4"/>
        <v/>
      </c>
      <c r="U59" s="50"/>
    </row>
    <row r="60" spans="2:21" x14ac:dyDescent="0.2">
      <c r="B60" s="19">
        <v>52</v>
      </c>
      <c r="C60" s="65" t="str">
        <f t="shared" si="1"/>
        <v/>
      </c>
      <c r="D60" s="65"/>
      <c r="E60" s="19"/>
      <c r="F60" s="8"/>
      <c r="G60" s="19" t="s">
        <v>3</v>
      </c>
      <c r="H60" s="66"/>
      <c r="I60" s="66"/>
      <c r="J60" s="19"/>
      <c r="K60" s="65" t="str">
        <f t="shared" si="0"/>
        <v/>
      </c>
      <c r="L60" s="65"/>
      <c r="M60" s="6" t="str">
        <f t="shared" si="2"/>
        <v/>
      </c>
      <c r="N60" s="19"/>
      <c r="O60" s="8"/>
      <c r="P60" s="66"/>
      <c r="Q60" s="66"/>
      <c r="R60" s="49" t="str">
        <f t="shared" si="3"/>
        <v/>
      </c>
      <c r="S60" s="49"/>
      <c r="T60" s="50" t="str">
        <f t="shared" si="4"/>
        <v/>
      </c>
      <c r="U60" s="50"/>
    </row>
    <row r="61" spans="2:21" x14ac:dyDescent="0.2">
      <c r="B61" s="19">
        <v>53</v>
      </c>
      <c r="C61" s="65" t="str">
        <f t="shared" si="1"/>
        <v/>
      </c>
      <c r="D61" s="65"/>
      <c r="E61" s="19"/>
      <c r="F61" s="8"/>
      <c r="G61" s="19" t="s">
        <v>3</v>
      </c>
      <c r="H61" s="66"/>
      <c r="I61" s="66"/>
      <c r="J61" s="19"/>
      <c r="K61" s="65" t="str">
        <f t="shared" si="0"/>
        <v/>
      </c>
      <c r="L61" s="65"/>
      <c r="M61" s="6" t="str">
        <f t="shared" si="2"/>
        <v/>
      </c>
      <c r="N61" s="19"/>
      <c r="O61" s="8"/>
      <c r="P61" s="66"/>
      <c r="Q61" s="66"/>
      <c r="R61" s="49" t="str">
        <f t="shared" si="3"/>
        <v/>
      </c>
      <c r="S61" s="49"/>
      <c r="T61" s="50" t="str">
        <f t="shared" si="4"/>
        <v/>
      </c>
      <c r="U61" s="50"/>
    </row>
    <row r="62" spans="2:21" x14ac:dyDescent="0.2">
      <c r="B62" s="19">
        <v>54</v>
      </c>
      <c r="C62" s="65" t="str">
        <f t="shared" si="1"/>
        <v/>
      </c>
      <c r="D62" s="65"/>
      <c r="E62" s="19"/>
      <c r="F62" s="8"/>
      <c r="G62" s="19" t="s">
        <v>3</v>
      </c>
      <c r="H62" s="66"/>
      <c r="I62" s="66"/>
      <c r="J62" s="19"/>
      <c r="K62" s="65" t="str">
        <f t="shared" si="0"/>
        <v/>
      </c>
      <c r="L62" s="65"/>
      <c r="M62" s="6" t="str">
        <f t="shared" si="2"/>
        <v/>
      </c>
      <c r="N62" s="19"/>
      <c r="O62" s="8"/>
      <c r="P62" s="66"/>
      <c r="Q62" s="66"/>
      <c r="R62" s="49" t="str">
        <f t="shared" si="3"/>
        <v/>
      </c>
      <c r="S62" s="49"/>
      <c r="T62" s="50" t="str">
        <f t="shared" si="4"/>
        <v/>
      </c>
      <c r="U62" s="50"/>
    </row>
    <row r="63" spans="2:21" x14ac:dyDescent="0.2">
      <c r="B63" s="19">
        <v>55</v>
      </c>
      <c r="C63" s="65" t="str">
        <f t="shared" si="1"/>
        <v/>
      </c>
      <c r="D63" s="65"/>
      <c r="E63" s="19"/>
      <c r="F63" s="8"/>
      <c r="G63" s="19" t="s">
        <v>4</v>
      </c>
      <c r="H63" s="66"/>
      <c r="I63" s="66"/>
      <c r="J63" s="19"/>
      <c r="K63" s="65" t="str">
        <f t="shared" si="0"/>
        <v/>
      </c>
      <c r="L63" s="65"/>
      <c r="M63" s="6" t="str">
        <f t="shared" si="2"/>
        <v/>
      </c>
      <c r="N63" s="19"/>
      <c r="O63" s="8"/>
      <c r="P63" s="66"/>
      <c r="Q63" s="66"/>
      <c r="R63" s="49" t="str">
        <f t="shared" si="3"/>
        <v/>
      </c>
      <c r="S63" s="49"/>
      <c r="T63" s="50" t="str">
        <f t="shared" si="4"/>
        <v/>
      </c>
      <c r="U63" s="50"/>
    </row>
    <row r="64" spans="2:21" x14ac:dyDescent="0.2">
      <c r="B64" s="19">
        <v>56</v>
      </c>
      <c r="C64" s="65" t="str">
        <f t="shared" si="1"/>
        <v/>
      </c>
      <c r="D64" s="65"/>
      <c r="E64" s="19"/>
      <c r="F64" s="8"/>
      <c r="G64" s="19" t="s">
        <v>3</v>
      </c>
      <c r="H64" s="66"/>
      <c r="I64" s="66"/>
      <c r="J64" s="19"/>
      <c r="K64" s="65" t="str">
        <f t="shared" si="0"/>
        <v/>
      </c>
      <c r="L64" s="65"/>
      <c r="M64" s="6" t="str">
        <f t="shared" si="2"/>
        <v/>
      </c>
      <c r="N64" s="19"/>
      <c r="O64" s="8"/>
      <c r="P64" s="66"/>
      <c r="Q64" s="66"/>
      <c r="R64" s="49" t="str">
        <f t="shared" si="3"/>
        <v/>
      </c>
      <c r="S64" s="49"/>
      <c r="T64" s="50" t="str">
        <f t="shared" si="4"/>
        <v/>
      </c>
      <c r="U64" s="50"/>
    </row>
    <row r="65" spans="2:21" x14ac:dyDescent="0.2">
      <c r="B65" s="19">
        <v>57</v>
      </c>
      <c r="C65" s="65" t="str">
        <f t="shared" si="1"/>
        <v/>
      </c>
      <c r="D65" s="65"/>
      <c r="E65" s="19"/>
      <c r="F65" s="8"/>
      <c r="G65" s="19" t="s">
        <v>3</v>
      </c>
      <c r="H65" s="66"/>
      <c r="I65" s="66"/>
      <c r="J65" s="19"/>
      <c r="K65" s="65" t="str">
        <f t="shared" si="0"/>
        <v/>
      </c>
      <c r="L65" s="65"/>
      <c r="M65" s="6" t="str">
        <f t="shared" si="2"/>
        <v/>
      </c>
      <c r="N65" s="19"/>
      <c r="O65" s="8"/>
      <c r="P65" s="66"/>
      <c r="Q65" s="66"/>
      <c r="R65" s="49" t="str">
        <f t="shared" si="3"/>
        <v/>
      </c>
      <c r="S65" s="49"/>
      <c r="T65" s="50" t="str">
        <f t="shared" si="4"/>
        <v/>
      </c>
      <c r="U65" s="50"/>
    </row>
    <row r="66" spans="2:21" x14ac:dyDescent="0.2">
      <c r="B66" s="19">
        <v>58</v>
      </c>
      <c r="C66" s="65" t="str">
        <f t="shared" si="1"/>
        <v/>
      </c>
      <c r="D66" s="65"/>
      <c r="E66" s="19"/>
      <c r="F66" s="8"/>
      <c r="G66" s="19" t="s">
        <v>3</v>
      </c>
      <c r="H66" s="66"/>
      <c r="I66" s="66"/>
      <c r="J66" s="19"/>
      <c r="K66" s="65" t="str">
        <f t="shared" si="0"/>
        <v/>
      </c>
      <c r="L66" s="65"/>
      <c r="M66" s="6" t="str">
        <f t="shared" si="2"/>
        <v/>
      </c>
      <c r="N66" s="19"/>
      <c r="O66" s="8"/>
      <c r="P66" s="66"/>
      <c r="Q66" s="66"/>
      <c r="R66" s="49" t="str">
        <f t="shared" si="3"/>
        <v/>
      </c>
      <c r="S66" s="49"/>
      <c r="T66" s="50" t="str">
        <f t="shared" si="4"/>
        <v/>
      </c>
      <c r="U66" s="50"/>
    </row>
    <row r="67" spans="2:21" x14ac:dyDescent="0.2">
      <c r="B67" s="19">
        <v>59</v>
      </c>
      <c r="C67" s="65" t="str">
        <f t="shared" si="1"/>
        <v/>
      </c>
      <c r="D67" s="65"/>
      <c r="E67" s="19"/>
      <c r="F67" s="8"/>
      <c r="G67" s="19" t="s">
        <v>3</v>
      </c>
      <c r="H67" s="66"/>
      <c r="I67" s="66"/>
      <c r="J67" s="19"/>
      <c r="K67" s="65" t="str">
        <f t="shared" si="0"/>
        <v/>
      </c>
      <c r="L67" s="65"/>
      <c r="M67" s="6" t="str">
        <f t="shared" si="2"/>
        <v/>
      </c>
      <c r="N67" s="19"/>
      <c r="O67" s="8"/>
      <c r="P67" s="66"/>
      <c r="Q67" s="66"/>
      <c r="R67" s="49" t="str">
        <f t="shared" si="3"/>
        <v/>
      </c>
      <c r="S67" s="49"/>
      <c r="T67" s="50" t="str">
        <f t="shared" si="4"/>
        <v/>
      </c>
      <c r="U67" s="50"/>
    </row>
    <row r="68" spans="2:21" x14ac:dyDescent="0.2">
      <c r="B68" s="19">
        <v>60</v>
      </c>
      <c r="C68" s="65" t="str">
        <f t="shared" si="1"/>
        <v/>
      </c>
      <c r="D68" s="65"/>
      <c r="E68" s="19"/>
      <c r="F68" s="8"/>
      <c r="G68" s="19" t="s">
        <v>4</v>
      </c>
      <c r="H68" s="66"/>
      <c r="I68" s="66"/>
      <c r="J68" s="19"/>
      <c r="K68" s="65" t="str">
        <f t="shared" si="0"/>
        <v/>
      </c>
      <c r="L68" s="65"/>
      <c r="M68" s="6" t="str">
        <f t="shared" si="2"/>
        <v/>
      </c>
      <c r="N68" s="19"/>
      <c r="O68" s="8"/>
      <c r="P68" s="66"/>
      <c r="Q68" s="66"/>
      <c r="R68" s="49" t="str">
        <f t="shared" si="3"/>
        <v/>
      </c>
      <c r="S68" s="49"/>
      <c r="T68" s="50" t="str">
        <f t="shared" si="4"/>
        <v/>
      </c>
      <c r="U68" s="50"/>
    </row>
    <row r="69" spans="2:21" x14ac:dyDescent="0.2">
      <c r="B69" s="19">
        <v>61</v>
      </c>
      <c r="C69" s="65" t="str">
        <f t="shared" si="1"/>
        <v/>
      </c>
      <c r="D69" s="65"/>
      <c r="E69" s="19"/>
      <c r="F69" s="8"/>
      <c r="G69" s="19" t="s">
        <v>4</v>
      </c>
      <c r="H69" s="66"/>
      <c r="I69" s="66"/>
      <c r="J69" s="19"/>
      <c r="K69" s="65" t="str">
        <f t="shared" si="0"/>
        <v/>
      </c>
      <c r="L69" s="65"/>
      <c r="M69" s="6" t="str">
        <f t="shared" si="2"/>
        <v/>
      </c>
      <c r="N69" s="19"/>
      <c r="O69" s="8"/>
      <c r="P69" s="66"/>
      <c r="Q69" s="66"/>
      <c r="R69" s="49" t="str">
        <f t="shared" si="3"/>
        <v/>
      </c>
      <c r="S69" s="49"/>
      <c r="T69" s="50" t="str">
        <f t="shared" si="4"/>
        <v/>
      </c>
      <c r="U69" s="50"/>
    </row>
    <row r="70" spans="2:21" x14ac:dyDescent="0.2">
      <c r="B70" s="19">
        <v>62</v>
      </c>
      <c r="C70" s="65" t="str">
        <f t="shared" si="1"/>
        <v/>
      </c>
      <c r="D70" s="65"/>
      <c r="E70" s="19"/>
      <c r="F70" s="8"/>
      <c r="G70" s="19" t="s">
        <v>3</v>
      </c>
      <c r="H70" s="66"/>
      <c r="I70" s="66"/>
      <c r="J70" s="19"/>
      <c r="K70" s="65" t="str">
        <f t="shared" si="0"/>
        <v/>
      </c>
      <c r="L70" s="65"/>
      <c r="M70" s="6" t="str">
        <f t="shared" si="2"/>
        <v/>
      </c>
      <c r="N70" s="19"/>
      <c r="O70" s="8"/>
      <c r="P70" s="66"/>
      <c r="Q70" s="66"/>
      <c r="R70" s="49" t="str">
        <f t="shared" si="3"/>
        <v/>
      </c>
      <c r="S70" s="49"/>
      <c r="T70" s="50" t="str">
        <f t="shared" si="4"/>
        <v/>
      </c>
      <c r="U70" s="50"/>
    </row>
    <row r="71" spans="2:21" x14ac:dyDescent="0.2">
      <c r="B71" s="19">
        <v>63</v>
      </c>
      <c r="C71" s="65" t="str">
        <f t="shared" si="1"/>
        <v/>
      </c>
      <c r="D71" s="65"/>
      <c r="E71" s="19"/>
      <c r="F71" s="8"/>
      <c r="G71" s="19" t="s">
        <v>4</v>
      </c>
      <c r="H71" s="66"/>
      <c r="I71" s="66"/>
      <c r="J71" s="19"/>
      <c r="K71" s="65" t="str">
        <f t="shared" si="0"/>
        <v/>
      </c>
      <c r="L71" s="65"/>
      <c r="M71" s="6" t="str">
        <f t="shared" si="2"/>
        <v/>
      </c>
      <c r="N71" s="19"/>
      <c r="O71" s="8"/>
      <c r="P71" s="66"/>
      <c r="Q71" s="66"/>
      <c r="R71" s="49" t="str">
        <f t="shared" si="3"/>
        <v/>
      </c>
      <c r="S71" s="49"/>
      <c r="T71" s="50" t="str">
        <f t="shared" si="4"/>
        <v/>
      </c>
      <c r="U71" s="50"/>
    </row>
    <row r="72" spans="2:21" x14ac:dyDescent="0.2">
      <c r="B72" s="19">
        <v>64</v>
      </c>
      <c r="C72" s="65" t="str">
        <f t="shared" si="1"/>
        <v/>
      </c>
      <c r="D72" s="65"/>
      <c r="E72" s="19"/>
      <c r="F72" s="8"/>
      <c r="G72" s="19" t="s">
        <v>3</v>
      </c>
      <c r="H72" s="66"/>
      <c r="I72" s="66"/>
      <c r="J72" s="19"/>
      <c r="K72" s="65" t="str">
        <f t="shared" si="0"/>
        <v/>
      </c>
      <c r="L72" s="65"/>
      <c r="M72" s="6" t="str">
        <f t="shared" si="2"/>
        <v/>
      </c>
      <c r="N72" s="19"/>
      <c r="O72" s="8"/>
      <c r="P72" s="66"/>
      <c r="Q72" s="66"/>
      <c r="R72" s="49" t="str">
        <f t="shared" si="3"/>
        <v/>
      </c>
      <c r="S72" s="49"/>
      <c r="T72" s="50" t="str">
        <f t="shared" si="4"/>
        <v/>
      </c>
      <c r="U72" s="50"/>
    </row>
    <row r="73" spans="2:21" x14ac:dyDescent="0.2">
      <c r="B73" s="19">
        <v>65</v>
      </c>
      <c r="C73" s="65" t="str">
        <f t="shared" si="1"/>
        <v/>
      </c>
      <c r="D73" s="65"/>
      <c r="E73" s="19"/>
      <c r="F73" s="8"/>
      <c r="G73" s="19" t="s">
        <v>4</v>
      </c>
      <c r="H73" s="66"/>
      <c r="I73" s="66"/>
      <c r="J73" s="19"/>
      <c r="K73" s="65" t="str">
        <f t="shared" ref="K73:K108" si="5">IF(F73="","",C73*0.03)</f>
        <v/>
      </c>
      <c r="L73" s="65"/>
      <c r="M73" s="6" t="str">
        <f t="shared" si="2"/>
        <v/>
      </c>
      <c r="N73" s="19"/>
      <c r="O73" s="8"/>
      <c r="P73" s="66"/>
      <c r="Q73" s="66"/>
      <c r="R73" s="49" t="str">
        <f t="shared" si="3"/>
        <v/>
      </c>
      <c r="S73" s="49"/>
      <c r="T73" s="50" t="str">
        <f t="shared" si="4"/>
        <v/>
      </c>
      <c r="U73" s="50"/>
    </row>
    <row r="74" spans="2:21" x14ac:dyDescent="0.2">
      <c r="B74" s="19">
        <v>66</v>
      </c>
      <c r="C74" s="65" t="str">
        <f t="shared" ref="C74:C108" si="6">IF(R73="","",C73+R73)</f>
        <v/>
      </c>
      <c r="D74" s="65"/>
      <c r="E74" s="19"/>
      <c r="F74" s="8"/>
      <c r="G74" s="19" t="s">
        <v>4</v>
      </c>
      <c r="H74" s="66"/>
      <c r="I74" s="66"/>
      <c r="J74" s="19"/>
      <c r="K74" s="65" t="str">
        <f t="shared" si="5"/>
        <v/>
      </c>
      <c r="L74" s="65"/>
      <c r="M74" s="6" t="str">
        <f t="shared" ref="M74:M108" si="7">IF(J74="","",(K74/J74)/1000)</f>
        <v/>
      </c>
      <c r="N74" s="19"/>
      <c r="O74" s="8"/>
      <c r="P74" s="66"/>
      <c r="Q74" s="66"/>
      <c r="R74" s="49" t="str">
        <f t="shared" ref="R74:R108" si="8">IF(O74="","",(IF(G74="売",H74-P74,P74-H74))*M74*100000)</f>
        <v/>
      </c>
      <c r="S74" s="49"/>
      <c r="T74" s="50" t="str">
        <f t="shared" ref="T74:T108" si="9">IF(O74="","",IF(R74&lt;0,J74*(-1),IF(G74="買",(P74-H74)*100,(H74-P74)*100)))</f>
        <v/>
      </c>
      <c r="U74" s="50"/>
    </row>
    <row r="75" spans="2:21" x14ac:dyDescent="0.2">
      <c r="B75" s="19">
        <v>67</v>
      </c>
      <c r="C75" s="65" t="str">
        <f t="shared" si="6"/>
        <v/>
      </c>
      <c r="D75" s="65"/>
      <c r="E75" s="19"/>
      <c r="F75" s="8"/>
      <c r="G75" s="19" t="s">
        <v>3</v>
      </c>
      <c r="H75" s="66"/>
      <c r="I75" s="66"/>
      <c r="J75" s="19"/>
      <c r="K75" s="65" t="str">
        <f t="shared" si="5"/>
        <v/>
      </c>
      <c r="L75" s="65"/>
      <c r="M75" s="6" t="str">
        <f t="shared" si="7"/>
        <v/>
      </c>
      <c r="N75" s="19"/>
      <c r="O75" s="8"/>
      <c r="P75" s="66"/>
      <c r="Q75" s="66"/>
      <c r="R75" s="49" t="str">
        <f t="shared" si="8"/>
        <v/>
      </c>
      <c r="S75" s="49"/>
      <c r="T75" s="50" t="str">
        <f t="shared" si="9"/>
        <v/>
      </c>
      <c r="U75" s="50"/>
    </row>
    <row r="76" spans="2:21" x14ac:dyDescent="0.2">
      <c r="B76" s="19">
        <v>68</v>
      </c>
      <c r="C76" s="65" t="str">
        <f t="shared" si="6"/>
        <v/>
      </c>
      <c r="D76" s="65"/>
      <c r="E76" s="19"/>
      <c r="F76" s="8"/>
      <c r="G76" s="19" t="s">
        <v>3</v>
      </c>
      <c r="H76" s="66"/>
      <c r="I76" s="66"/>
      <c r="J76" s="19"/>
      <c r="K76" s="65" t="str">
        <f t="shared" si="5"/>
        <v/>
      </c>
      <c r="L76" s="65"/>
      <c r="M76" s="6" t="str">
        <f t="shared" si="7"/>
        <v/>
      </c>
      <c r="N76" s="19"/>
      <c r="O76" s="8"/>
      <c r="P76" s="66"/>
      <c r="Q76" s="66"/>
      <c r="R76" s="49" t="str">
        <f t="shared" si="8"/>
        <v/>
      </c>
      <c r="S76" s="49"/>
      <c r="T76" s="50" t="str">
        <f t="shared" si="9"/>
        <v/>
      </c>
      <c r="U76" s="50"/>
    </row>
    <row r="77" spans="2:21" x14ac:dyDescent="0.2">
      <c r="B77" s="19">
        <v>69</v>
      </c>
      <c r="C77" s="65" t="str">
        <f t="shared" si="6"/>
        <v/>
      </c>
      <c r="D77" s="65"/>
      <c r="E77" s="19"/>
      <c r="F77" s="8"/>
      <c r="G77" s="19" t="s">
        <v>3</v>
      </c>
      <c r="H77" s="66"/>
      <c r="I77" s="66"/>
      <c r="J77" s="19"/>
      <c r="K77" s="65" t="str">
        <f t="shared" si="5"/>
        <v/>
      </c>
      <c r="L77" s="65"/>
      <c r="M77" s="6" t="str">
        <f t="shared" si="7"/>
        <v/>
      </c>
      <c r="N77" s="19"/>
      <c r="O77" s="8"/>
      <c r="P77" s="66"/>
      <c r="Q77" s="66"/>
      <c r="R77" s="49" t="str">
        <f t="shared" si="8"/>
        <v/>
      </c>
      <c r="S77" s="49"/>
      <c r="T77" s="50" t="str">
        <f t="shared" si="9"/>
        <v/>
      </c>
      <c r="U77" s="50"/>
    </row>
    <row r="78" spans="2:21" x14ac:dyDescent="0.2">
      <c r="B78" s="19">
        <v>70</v>
      </c>
      <c r="C78" s="65" t="str">
        <f t="shared" si="6"/>
        <v/>
      </c>
      <c r="D78" s="65"/>
      <c r="E78" s="19"/>
      <c r="F78" s="8"/>
      <c r="G78" s="19" t="s">
        <v>4</v>
      </c>
      <c r="H78" s="66"/>
      <c r="I78" s="66"/>
      <c r="J78" s="19"/>
      <c r="K78" s="65" t="str">
        <f t="shared" si="5"/>
        <v/>
      </c>
      <c r="L78" s="65"/>
      <c r="M78" s="6" t="str">
        <f t="shared" si="7"/>
        <v/>
      </c>
      <c r="N78" s="19"/>
      <c r="O78" s="8"/>
      <c r="P78" s="66"/>
      <c r="Q78" s="66"/>
      <c r="R78" s="49" t="str">
        <f t="shared" si="8"/>
        <v/>
      </c>
      <c r="S78" s="49"/>
      <c r="T78" s="50" t="str">
        <f t="shared" si="9"/>
        <v/>
      </c>
      <c r="U78" s="50"/>
    </row>
    <row r="79" spans="2:21" x14ac:dyDescent="0.2">
      <c r="B79" s="19">
        <v>71</v>
      </c>
      <c r="C79" s="65" t="str">
        <f t="shared" si="6"/>
        <v/>
      </c>
      <c r="D79" s="65"/>
      <c r="E79" s="19"/>
      <c r="F79" s="8"/>
      <c r="G79" s="19" t="s">
        <v>3</v>
      </c>
      <c r="H79" s="66"/>
      <c r="I79" s="66"/>
      <c r="J79" s="19"/>
      <c r="K79" s="65" t="str">
        <f t="shared" si="5"/>
        <v/>
      </c>
      <c r="L79" s="65"/>
      <c r="M79" s="6" t="str">
        <f t="shared" si="7"/>
        <v/>
      </c>
      <c r="N79" s="19"/>
      <c r="O79" s="8"/>
      <c r="P79" s="66"/>
      <c r="Q79" s="66"/>
      <c r="R79" s="49" t="str">
        <f t="shared" si="8"/>
        <v/>
      </c>
      <c r="S79" s="49"/>
      <c r="T79" s="50" t="str">
        <f t="shared" si="9"/>
        <v/>
      </c>
      <c r="U79" s="50"/>
    </row>
    <row r="80" spans="2:21" x14ac:dyDescent="0.2">
      <c r="B80" s="19">
        <v>72</v>
      </c>
      <c r="C80" s="65" t="str">
        <f t="shared" si="6"/>
        <v/>
      </c>
      <c r="D80" s="65"/>
      <c r="E80" s="19"/>
      <c r="F80" s="8"/>
      <c r="G80" s="19" t="s">
        <v>4</v>
      </c>
      <c r="H80" s="66"/>
      <c r="I80" s="66"/>
      <c r="J80" s="19"/>
      <c r="K80" s="65" t="str">
        <f t="shared" si="5"/>
        <v/>
      </c>
      <c r="L80" s="65"/>
      <c r="M80" s="6" t="str">
        <f t="shared" si="7"/>
        <v/>
      </c>
      <c r="N80" s="19"/>
      <c r="O80" s="8"/>
      <c r="P80" s="66"/>
      <c r="Q80" s="66"/>
      <c r="R80" s="49" t="str">
        <f t="shared" si="8"/>
        <v/>
      </c>
      <c r="S80" s="49"/>
      <c r="T80" s="50" t="str">
        <f t="shared" si="9"/>
        <v/>
      </c>
      <c r="U80" s="50"/>
    </row>
    <row r="81" spans="2:21" x14ac:dyDescent="0.2">
      <c r="B81" s="19">
        <v>73</v>
      </c>
      <c r="C81" s="65" t="str">
        <f t="shared" si="6"/>
        <v/>
      </c>
      <c r="D81" s="65"/>
      <c r="E81" s="19"/>
      <c r="F81" s="8"/>
      <c r="G81" s="19" t="s">
        <v>3</v>
      </c>
      <c r="H81" s="66"/>
      <c r="I81" s="66"/>
      <c r="J81" s="19"/>
      <c r="K81" s="65" t="str">
        <f t="shared" si="5"/>
        <v/>
      </c>
      <c r="L81" s="65"/>
      <c r="M81" s="6" t="str">
        <f t="shared" si="7"/>
        <v/>
      </c>
      <c r="N81" s="19"/>
      <c r="O81" s="8"/>
      <c r="P81" s="66"/>
      <c r="Q81" s="66"/>
      <c r="R81" s="49" t="str">
        <f t="shared" si="8"/>
        <v/>
      </c>
      <c r="S81" s="49"/>
      <c r="T81" s="50" t="str">
        <f t="shared" si="9"/>
        <v/>
      </c>
      <c r="U81" s="50"/>
    </row>
    <row r="82" spans="2:21" x14ac:dyDescent="0.2">
      <c r="B82" s="19">
        <v>74</v>
      </c>
      <c r="C82" s="65" t="str">
        <f t="shared" si="6"/>
        <v/>
      </c>
      <c r="D82" s="65"/>
      <c r="E82" s="19"/>
      <c r="F82" s="8"/>
      <c r="G82" s="19" t="s">
        <v>3</v>
      </c>
      <c r="H82" s="66"/>
      <c r="I82" s="66"/>
      <c r="J82" s="19"/>
      <c r="K82" s="65" t="str">
        <f t="shared" si="5"/>
        <v/>
      </c>
      <c r="L82" s="65"/>
      <c r="M82" s="6" t="str">
        <f t="shared" si="7"/>
        <v/>
      </c>
      <c r="N82" s="19"/>
      <c r="O82" s="8"/>
      <c r="P82" s="66"/>
      <c r="Q82" s="66"/>
      <c r="R82" s="49" t="str">
        <f t="shared" si="8"/>
        <v/>
      </c>
      <c r="S82" s="49"/>
      <c r="T82" s="50" t="str">
        <f t="shared" si="9"/>
        <v/>
      </c>
      <c r="U82" s="50"/>
    </row>
    <row r="83" spans="2:21" x14ac:dyDescent="0.2">
      <c r="B83" s="19">
        <v>75</v>
      </c>
      <c r="C83" s="65" t="str">
        <f t="shared" si="6"/>
        <v/>
      </c>
      <c r="D83" s="65"/>
      <c r="E83" s="19"/>
      <c r="F83" s="8"/>
      <c r="G83" s="19" t="s">
        <v>3</v>
      </c>
      <c r="H83" s="66"/>
      <c r="I83" s="66"/>
      <c r="J83" s="19"/>
      <c r="K83" s="65" t="str">
        <f t="shared" si="5"/>
        <v/>
      </c>
      <c r="L83" s="65"/>
      <c r="M83" s="6" t="str">
        <f t="shared" si="7"/>
        <v/>
      </c>
      <c r="N83" s="19"/>
      <c r="O83" s="8"/>
      <c r="P83" s="66"/>
      <c r="Q83" s="66"/>
      <c r="R83" s="49" t="str">
        <f t="shared" si="8"/>
        <v/>
      </c>
      <c r="S83" s="49"/>
      <c r="T83" s="50" t="str">
        <f t="shared" si="9"/>
        <v/>
      </c>
      <c r="U83" s="50"/>
    </row>
    <row r="84" spans="2:21" x14ac:dyDescent="0.2">
      <c r="B84" s="19">
        <v>76</v>
      </c>
      <c r="C84" s="65" t="str">
        <f t="shared" si="6"/>
        <v/>
      </c>
      <c r="D84" s="65"/>
      <c r="E84" s="19"/>
      <c r="F84" s="8"/>
      <c r="G84" s="19" t="s">
        <v>3</v>
      </c>
      <c r="H84" s="66"/>
      <c r="I84" s="66"/>
      <c r="J84" s="19"/>
      <c r="K84" s="65" t="str">
        <f t="shared" si="5"/>
        <v/>
      </c>
      <c r="L84" s="65"/>
      <c r="M84" s="6" t="str">
        <f t="shared" si="7"/>
        <v/>
      </c>
      <c r="N84" s="19"/>
      <c r="O84" s="8"/>
      <c r="P84" s="66"/>
      <c r="Q84" s="66"/>
      <c r="R84" s="49" t="str">
        <f t="shared" si="8"/>
        <v/>
      </c>
      <c r="S84" s="49"/>
      <c r="T84" s="50" t="str">
        <f t="shared" si="9"/>
        <v/>
      </c>
      <c r="U84" s="50"/>
    </row>
    <row r="85" spans="2:21" x14ac:dyDescent="0.2">
      <c r="B85" s="19">
        <v>77</v>
      </c>
      <c r="C85" s="65" t="str">
        <f t="shared" si="6"/>
        <v/>
      </c>
      <c r="D85" s="65"/>
      <c r="E85" s="19"/>
      <c r="F85" s="8"/>
      <c r="G85" s="19" t="s">
        <v>4</v>
      </c>
      <c r="H85" s="66"/>
      <c r="I85" s="66"/>
      <c r="J85" s="19"/>
      <c r="K85" s="65" t="str">
        <f t="shared" si="5"/>
        <v/>
      </c>
      <c r="L85" s="65"/>
      <c r="M85" s="6" t="str">
        <f t="shared" si="7"/>
        <v/>
      </c>
      <c r="N85" s="19"/>
      <c r="O85" s="8"/>
      <c r="P85" s="66"/>
      <c r="Q85" s="66"/>
      <c r="R85" s="49" t="str">
        <f t="shared" si="8"/>
        <v/>
      </c>
      <c r="S85" s="49"/>
      <c r="T85" s="50" t="str">
        <f t="shared" si="9"/>
        <v/>
      </c>
      <c r="U85" s="50"/>
    </row>
    <row r="86" spans="2:21" x14ac:dyDescent="0.2">
      <c r="B86" s="19">
        <v>78</v>
      </c>
      <c r="C86" s="65" t="str">
        <f t="shared" si="6"/>
        <v/>
      </c>
      <c r="D86" s="65"/>
      <c r="E86" s="19"/>
      <c r="F86" s="8"/>
      <c r="G86" s="19" t="s">
        <v>3</v>
      </c>
      <c r="H86" s="66"/>
      <c r="I86" s="66"/>
      <c r="J86" s="19"/>
      <c r="K86" s="65" t="str">
        <f t="shared" si="5"/>
        <v/>
      </c>
      <c r="L86" s="65"/>
      <c r="M86" s="6" t="str">
        <f t="shared" si="7"/>
        <v/>
      </c>
      <c r="N86" s="19"/>
      <c r="O86" s="8"/>
      <c r="P86" s="66"/>
      <c r="Q86" s="66"/>
      <c r="R86" s="49" t="str">
        <f t="shared" si="8"/>
        <v/>
      </c>
      <c r="S86" s="49"/>
      <c r="T86" s="50" t="str">
        <f t="shared" si="9"/>
        <v/>
      </c>
      <c r="U86" s="50"/>
    </row>
    <row r="87" spans="2:21" x14ac:dyDescent="0.2">
      <c r="B87" s="19">
        <v>79</v>
      </c>
      <c r="C87" s="65" t="str">
        <f t="shared" si="6"/>
        <v/>
      </c>
      <c r="D87" s="65"/>
      <c r="E87" s="19"/>
      <c r="F87" s="8"/>
      <c r="G87" s="19" t="s">
        <v>4</v>
      </c>
      <c r="H87" s="66"/>
      <c r="I87" s="66"/>
      <c r="J87" s="19"/>
      <c r="K87" s="65" t="str">
        <f t="shared" si="5"/>
        <v/>
      </c>
      <c r="L87" s="65"/>
      <c r="M87" s="6" t="str">
        <f t="shared" si="7"/>
        <v/>
      </c>
      <c r="N87" s="19"/>
      <c r="O87" s="8"/>
      <c r="P87" s="66"/>
      <c r="Q87" s="66"/>
      <c r="R87" s="49" t="str">
        <f t="shared" si="8"/>
        <v/>
      </c>
      <c r="S87" s="49"/>
      <c r="T87" s="50" t="str">
        <f t="shared" si="9"/>
        <v/>
      </c>
      <c r="U87" s="50"/>
    </row>
    <row r="88" spans="2:21" x14ac:dyDescent="0.2">
      <c r="B88" s="19">
        <v>80</v>
      </c>
      <c r="C88" s="65" t="str">
        <f t="shared" si="6"/>
        <v/>
      </c>
      <c r="D88" s="65"/>
      <c r="E88" s="19"/>
      <c r="F88" s="8"/>
      <c r="G88" s="19" t="s">
        <v>4</v>
      </c>
      <c r="H88" s="66"/>
      <c r="I88" s="66"/>
      <c r="J88" s="19"/>
      <c r="K88" s="65" t="str">
        <f t="shared" si="5"/>
        <v/>
      </c>
      <c r="L88" s="65"/>
      <c r="M88" s="6" t="str">
        <f t="shared" si="7"/>
        <v/>
      </c>
      <c r="N88" s="19"/>
      <c r="O88" s="8"/>
      <c r="P88" s="66"/>
      <c r="Q88" s="66"/>
      <c r="R88" s="49" t="str">
        <f t="shared" si="8"/>
        <v/>
      </c>
      <c r="S88" s="49"/>
      <c r="T88" s="50" t="str">
        <f t="shared" si="9"/>
        <v/>
      </c>
      <c r="U88" s="50"/>
    </row>
    <row r="89" spans="2:21" x14ac:dyDescent="0.2">
      <c r="B89" s="19">
        <v>81</v>
      </c>
      <c r="C89" s="65" t="str">
        <f t="shared" si="6"/>
        <v/>
      </c>
      <c r="D89" s="65"/>
      <c r="E89" s="19"/>
      <c r="F89" s="8"/>
      <c r="G89" s="19" t="s">
        <v>4</v>
      </c>
      <c r="H89" s="66"/>
      <c r="I89" s="66"/>
      <c r="J89" s="19"/>
      <c r="K89" s="65" t="str">
        <f t="shared" si="5"/>
        <v/>
      </c>
      <c r="L89" s="65"/>
      <c r="M89" s="6" t="str">
        <f t="shared" si="7"/>
        <v/>
      </c>
      <c r="N89" s="19"/>
      <c r="O89" s="8"/>
      <c r="P89" s="66"/>
      <c r="Q89" s="66"/>
      <c r="R89" s="49" t="str">
        <f t="shared" si="8"/>
        <v/>
      </c>
      <c r="S89" s="49"/>
      <c r="T89" s="50" t="str">
        <f t="shared" si="9"/>
        <v/>
      </c>
      <c r="U89" s="50"/>
    </row>
    <row r="90" spans="2:21" x14ac:dyDescent="0.2">
      <c r="B90" s="19">
        <v>82</v>
      </c>
      <c r="C90" s="65" t="str">
        <f t="shared" si="6"/>
        <v/>
      </c>
      <c r="D90" s="65"/>
      <c r="E90" s="19"/>
      <c r="F90" s="8"/>
      <c r="G90" s="19" t="s">
        <v>4</v>
      </c>
      <c r="H90" s="66"/>
      <c r="I90" s="66"/>
      <c r="J90" s="19"/>
      <c r="K90" s="65" t="str">
        <f t="shared" si="5"/>
        <v/>
      </c>
      <c r="L90" s="65"/>
      <c r="M90" s="6" t="str">
        <f t="shared" si="7"/>
        <v/>
      </c>
      <c r="N90" s="19"/>
      <c r="O90" s="8"/>
      <c r="P90" s="66"/>
      <c r="Q90" s="66"/>
      <c r="R90" s="49" t="str">
        <f t="shared" si="8"/>
        <v/>
      </c>
      <c r="S90" s="49"/>
      <c r="T90" s="50" t="str">
        <f t="shared" si="9"/>
        <v/>
      </c>
      <c r="U90" s="50"/>
    </row>
    <row r="91" spans="2:21" x14ac:dyDescent="0.2">
      <c r="B91" s="19">
        <v>83</v>
      </c>
      <c r="C91" s="65" t="str">
        <f t="shared" si="6"/>
        <v/>
      </c>
      <c r="D91" s="65"/>
      <c r="E91" s="19"/>
      <c r="F91" s="8"/>
      <c r="G91" s="19" t="s">
        <v>4</v>
      </c>
      <c r="H91" s="66"/>
      <c r="I91" s="66"/>
      <c r="J91" s="19"/>
      <c r="K91" s="65" t="str">
        <f t="shared" si="5"/>
        <v/>
      </c>
      <c r="L91" s="65"/>
      <c r="M91" s="6" t="str">
        <f t="shared" si="7"/>
        <v/>
      </c>
      <c r="N91" s="19"/>
      <c r="O91" s="8"/>
      <c r="P91" s="66"/>
      <c r="Q91" s="66"/>
      <c r="R91" s="49" t="str">
        <f t="shared" si="8"/>
        <v/>
      </c>
      <c r="S91" s="49"/>
      <c r="T91" s="50" t="str">
        <f t="shared" si="9"/>
        <v/>
      </c>
      <c r="U91" s="50"/>
    </row>
    <row r="92" spans="2:21" x14ac:dyDescent="0.2">
      <c r="B92" s="19">
        <v>84</v>
      </c>
      <c r="C92" s="65" t="str">
        <f t="shared" si="6"/>
        <v/>
      </c>
      <c r="D92" s="65"/>
      <c r="E92" s="19"/>
      <c r="F92" s="8"/>
      <c r="G92" s="19" t="s">
        <v>3</v>
      </c>
      <c r="H92" s="66"/>
      <c r="I92" s="66"/>
      <c r="J92" s="19"/>
      <c r="K92" s="65" t="str">
        <f t="shared" si="5"/>
        <v/>
      </c>
      <c r="L92" s="65"/>
      <c r="M92" s="6" t="str">
        <f t="shared" si="7"/>
        <v/>
      </c>
      <c r="N92" s="19"/>
      <c r="O92" s="8"/>
      <c r="P92" s="66"/>
      <c r="Q92" s="66"/>
      <c r="R92" s="49" t="str">
        <f t="shared" si="8"/>
        <v/>
      </c>
      <c r="S92" s="49"/>
      <c r="T92" s="50" t="str">
        <f t="shared" si="9"/>
        <v/>
      </c>
      <c r="U92" s="50"/>
    </row>
    <row r="93" spans="2:21" x14ac:dyDescent="0.2">
      <c r="B93" s="19">
        <v>85</v>
      </c>
      <c r="C93" s="65" t="str">
        <f t="shared" si="6"/>
        <v/>
      </c>
      <c r="D93" s="65"/>
      <c r="E93" s="19"/>
      <c r="F93" s="8"/>
      <c r="G93" s="19" t="s">
        <v>4</v>
      </c>
      <c r="H93" s="66"/>
      <c r="I93" s="66"/>
      <c r="J93" s="19"/>
      <c r="K93" s="65" t="str">
        <f t="shared" si="5"/>
        <v/>
      </c>
      <c r="L93" s="65"/>
      <c r="M93" s="6" t="str">
        <f t="shared" si="7"/>
        <v/>
      </c>
      <c r="N93" s="19"/>
      <c r="O93" s="8"/>
      <c r="P93" s="66"/>
      <c r="Q93" s="66"/>
      <c r="R93" s="49" t="str">
        <f t="shared" si="8"/>
        <v/>
      </c>
      <c r="S93" s="49"/>
      <c r="T93" s="50" t="str">
        <f t="shared" si="9"/>
        <v/>
      </c>
      <c r="U93" s="50"/>
    </row>
    <row r="94" spans="2:21" x14ac:dyDescent="0.2">
      <c r="B94" s="19">
        <v>86</v>
      </c>
      <c r="C94" s="65" t="str">
        <f t="shared" si="6"/>
        <v/>
      </c>
      <c r="D94" s="65"/>
      <c r="E94" s="19"/>
      <c r="F94" s="8"/>
      <c r="G94" s="19" t="s">
        <v>3</v>
      </c>
      <c r="H94" s="66"/>
      <c r="I94" s="66"/>
      <c r="J94" s="19"/>
      <c r="K94" s="65" t="str">
        <f t="shared" si="5"/>
        <v/>
      </c>
      <c r="L94" s="65"/>
      <c r="M94" s="6" t="str">
        <f t="shared" si="7"/>
        <v/>
      </c>
      <c r="N94" s="19"/>
      <c r="O94" s="8"/>
      <c r="P94" s="66"/>
      <c r="Q94" s="66"/>
      <c r="R94" s="49" t="str">
        <f t="shared" si="8"/>
        <v/>
      </c>
      <c r="S94" s="49"/>
      <c r="T94" s="50" t="str">
        <f t="shared" si="9"/>
        <v/>
      </c>
      <c r="U94" s="50"/>
    </row>
    <row r="95" spans="2:21" x14ac:dyDescent="0.2">
      <c r="B95" s="19">
        <v>87</v>
      </c>
      <c r="C95" s="65" t="str">
        <f t="shared" si="6"/>
        <v/>
      </c>
      <c r="D95" s="65"/>
      <c r="E95" s="19"/>
      <c r="F95" s="8"/>
      <c r="G95" s="19" t="s">
        <v>4</v>
      </c>
      <c r="H95" s="66"/>
      <c r="I95" s="66"/>
      <c r="J95" s="19"/>
      <c r="K95" s="65" t="str">
        <f t="shared" si="5"/>
        <v/>
      </c>
      <c r="L95" s="65"/>
      <c r="M95" s="6" t="str">
        <f t="shared" si="7"/>
        <v/>
      </c>
      <c r="N95" s="19"/>
      <c r="O95" s="8"/>
      <c r="P95" s="66"/>
      <c r="Q95" s="66"/>
      <c r="R95" s="49" t="str">
        <f t="shared" si="8"/>
        <v/>
      </c>
      <c r="S95" s="49"/>
      <c r="T95" s="50" t="str">
        <f t="shared" si="9"/>
        <v/>
      </c>
      <c r="U95" s="50"/>
    </row>
    <row r="96" spans="2:21" x14ac:dyDescent="0.2">
      <c r="B96" s="19">
        <v>88</v>
      </c>
      <c r="C96" s="65" t="str">
        <f t="shared" si="6"/>
        <v/>
      </c>
      <c r="D96" s="65"/>
      <c r="E96" s="19"/>
      <c r="F96" s="8"/>
      <c r="G96" s="19" t="s">
        <v>3</v>
      </c>
      <c r="H96" s="66"/>
      <c r="I96" s="66"/>
      <c r="J96" s="19"/>
      <c r="K96" s="65" t="str">
        <f t="shared" si="5"/>
        <v/>
      </c>
      <c r="L96" s="65"/>
      <c r="M96" s="6" t="str">
        <f t="shared" si="7"/>
        <v/>
      </c>
      <c r="N96" s="19"/>
      <c r="O96" s="8"/>
      <c r="P96" s="66"/>
      <c r="Q96" s="66"/>
      <c r="R96" s="49" t="str">
        <f t="shared" si="8"/>
        <v/>
      </c>
      <c r="S96" s="49"/>
      <c r="T96" s="50" t="str">
        <f t="shared" si="9"/>
        <v/>
      </c>
      <c r="U96" s="50"/>
    </row>
    <row r="97" spans="2:21" x14ac:dyDescent="0.2">
      <c r="B97" s="19">
        <v>89</v>
      </c>
      <c r="C97" s="65" t="str">
        <f t="shared" si="6"/>
        <v/>
      </c>
      <c r="D97" s="65"/>
      <c r="E97" s="19"/>
      <c r="F97" s="8"/>
      <c r="G97" s="19" t="s">
        <v>4</v>
      </c>
      <c r="H97" s="66"/>
      <c r="I97" s="66"/>
      <c r="J97" s="19"/>
      <c r="K97" s="65" t="str">
        <f t="shared" si="5"/>
        <v/>
      </c>
      <c r="L97" s="65"/>
      <c r="M97" s="6" t="str">
        <f t="shared" si="7"/>
        <v/>
      </c>
      <c r="N97" s="19"/>
      <c r="O97" s="8"/>
      <c r="P97" s="66"/>
      <c r="Q97" s="66"/>
      <c r="R97" s="49" t="str">
        <f t="shared" si="8"/>
        <v/>
      </c>
      <c r="S97" s="49"/>
      <c r="T97" s="50" t="str">
        <f t="shared" si="9"/>
        <v/>
      </c>
      <c r="U97" s="50"/>
    </row>
    <row r="98" spans="2:21" x14ac:dyDescent="0.2">
      <c r="B98" s="19">
        <v>90</v>
      </c>
      <c r="C98" s="65" t="str">
        <f t="shared" si="6"/>
        <v/>
      </c>
      <c r="D98" s="65"/>
      <c r="E98" s="19"/>
      <c r="F98" s="8"/>
      <c r="G98" s="19" t="s">
        <v>3</v>
      </c>
      <c r="H98" s="66"/>
      <c r="I98" s="66"/>
      <c r="J98" s="19"/>
      <c r="K98" s="65" t="str">
        <f t="shared" si="5"/>
        <v/>
      </c>
      <c r="L98" s="65"/>
      <c r="M98" s="6" t="str">
        <f t="shared" si="7"/>
        <v/>
      </c>
      <c r="N98" s="19"/>
      <c r="O98" s="8"/>
      <c r="P98" s="66"/>
      <c r="Q98" s="66"/>
      <c r="R98" s="49" t="str">
        <f t="shared" si="8"/>
        <v/>
      </c>
      <c r="S98" s="49"/>
      <c r="T98" s="50" t="str">
        <f t="shared" si="9"/>
        <v/>
      </c>
      <c r="U98" s="50"/>
    </row>
    <row r="99" spans="2:21" x14ac:dyDescent="0.2">
      <c r="B99" s="19">
        <v>91</v>
      </c>
      <c r="C99" s="65" t="str">
        <f t="shared" si="6"/>
        <v/>
      </c>
      <c r="D99" s="65"/>
      <c r="E99" s="19"/>
      <c r="F99" s="8"/>
      <c r="G99" s="19" t="s">
        <v>4</v>
      </c>
      <c r="H99" s="66"/>
      <c r="I99" s="66"/>
      <c r="J99" s="19"/>
      <c r="K99" s="65" t="str">
        <f t="shared" si="5"/>
        <v/>
      </c>
      <c r="L99" s="65"/>
      <c r="M99" s="6" t="str">
        <f t="shared" si="7"/>
        <v/>
      </c>
      <c r="N99" s="19"/>
      <c r="O99" s="8"/>
      <c r="P99" s="66"/>
      <c r="Q99" s="66"/>
      <c r="R99" s="49" t="str">
        <f t="shared" si="8"/>
        <v/>
      </c>
      <c r="S99" s="49"/>
      <c r="T99" s="50" t="str">
        <f t="shared" si="9"/>
        <v/>
      </c>
      <c r="U99" s="50"/>
    </row>
    <row r="100" spans="2:21" x14ac:dyDescent="0.2">
      <c r="B100" s="19">
        <v>92</v>
      </c>
      <c r="C100" s="65" t="str">
        <f t="shared" si="6"/>
        <v/>
      </c>
      <c r="D100" s="65"/>
      <c r="E100" s="19"/>
      <c r="F100" s="8"/>
      <c r="G100" s="19" t="s">
        <v>4</v>
      </c>
      <c r="H100" s="66"/>
      <c r="I100" s="66"/>
      <c r="J100" s="19"/>
      <c r="K100" s="65" t="str">
        <f t="shared" si="5"/>
        <v/>
      </c>
      <c r="L100" s="65"/>
      <c r="M100" s="6" t="str">
        <f t="shared" si="7"/>
        <v/>
      </c>
      <c r="N100" s="19"/>
      <c r="O100" s="8"/>
      <c r="P100" s="66"/>
      <c r="Q100" s="66"/>
      <c r="R100" s="49" t="str">
        <f t="shared" si="8"/>
        <v/>
      </c>
      <c r="S100" s="49"/>
      <c r="T100" s="50" t="str">
        <f t="shared" si="9"/>
        <v/>
      </c>
      <c r="U100" s="50"/>
    </row>
    <row r="101" spans="2:21" x14ac:dyDescent="0.2">
      <c r="B101" s="19">
        <v>93</v>
      </c>
      <c r="C101" s="65" t="str">
        <f t="shared" si="6"/>
        <v/>
      </c>
      <c r="D101" s="65"/>
      <c r="E101" s="19"/>
      <c r="F101" s="8"/>
      <c r="G101" s="19" t="s">
        <v>3</v>
      </c>
      <c r="H101" s="66"/>
      <c r="I101" s="66"/>
      <c r="J101" s="19"/>
      <c r="K101" s="65" t="str">
        <f t="shared" si="5"/>
        <v/>
      </c>
      <c r="L101" s="65"/>
      <c r="M101" s="6" t="str">
        <f t="shared" si="7"/>
        <v/>
      </c>
      <c r="N101" s="19"/>
      <c r="O101" s="8"/>
      <c r="P101" s="66"/>
      <c r="Q101" s="66"/>
      <c r="R101" s="49" t="str">
        <f t="shared" si="8"/>
        <v/>
      </c>
      <c r="S101" s="49"/>
      <c r="T101" s="50" t="str">
        <f t="shared" si="9"/>
        <v/>
      </c>
      <c r="U101" s="50"/>
    </row>
    <row r="102" spans="2:21" x14ac:dyDescent="0.2">
      <c r="B102" s="19">
        <v>94</v>
      </c>
      <c r="C102" s="65" t="str">
        <f t="shared" si="6"/>
        <v/>
      </c>
      <c r="D102" s="65"/>
      <c r="E102" s="19"/>
      <c r="F102" s="8"/>
      <c r="G102" s="19" t="s">
        <v>3</v>
      </c>
      <c r="H102" s="66"/>
      <c r="I102" s="66"/>
      <c r="J102" s="19"/>
      <c r="K102" s="65" t="str">
        <f t="shared" si="5"/>
        <v/>
      </c>
      <c r="L102" s="65"/>
      <c r="M102" s="6" t="str">
        <f t="shared" si="7"/>
        <v/>
      </c>
      <c r="N102" s="19"/>
      <c r="O102" s="8"/>
      <c r="P102" s="66"/>
      <c r="Q102" s="66"/>
      <c r="R102" s="49" t="str">
        <f t="shared" si="8"/>
        <v/>
      </c>
      <c r="S102" s="49"/>
      <c r="T102" s="50" t="str">
        <f t="shared" si="9"/>
        <v/>
      </c>
      <c r="U102" s="50"/>
    </row>
    <row r="103" spans="2:21" x14ac:dyDescent="0.2">
      <c r="B103" s="19">
        <v>95</v>
      </c>
      <c r="C103" s="65" t="str">
        <f t="shared" si="6"/>
        <v/>
      </c>
      <c r="D103" s="65"/>
      <c r="E103" s="19"/>
      <c r="F103" s="8"/>
      <c r="G103" s="19" t="s">
        <v>3</v>
      </c>
      <c r="H103" s="66"/>
      <c r="I103" s="66"/>
      <c r="J103" s="19"/>
      <c r="K103" s="65" t="str">
        <f t="shared" si="5"/>
        <v/>
      </c>
      <c r="L103" s="65"/>
      <c r="M103" s="6" t="str">
        <f t="shared" si="7"/>
        <v/>
      </c>
      <c r="N103" s="19"/>
      <c r="O103" s="8"/>
      <c r="P103" s="66"/>
      <c r="Q103" s="66"/>
      <c r="R103" s="49" t="str">
        <f t="shared" si="8"/>
        <v/>
      </c>
      <c r="S103" s="49"/>
      <c r="T103" s="50" t="str">
        <f t="shared" si="9"/>
        <v/>
      </c>
      <c r="U103" s="50"/>
    </row>
    <row r="104" spans="2:21" x14ac:dyDescent="0.2">
      <c r="B104" s="19">
        <v>96</v>
      </c>
      <c r="C104" s="65" t="str">
        <f t="shared" si="6"/>
        <v/>
      </c>
      <c r="D104" s="65"/>
      <c r="E104" s="19"/>
      <c r="F104" s="8"/>
      <c r="G104" s="19" t="s">
        <v>4</v>
      </c>
      <c r="H104" s="66"/>
      <c r="I104" s="66"/>
      <c r="J104" s="19"/>
      <c r="K104" s="65" t="str">
        <f t="shared" si="5"/>
        <v/>
      </c>
      <c r="L104" s="65"/>
      <c r="M104" s="6" t="str">
        <f t="shared" si="7"/>
        <v/>
      </c>
      <c r="N104" s="19"/>
      <c r="O104" s="8"/>
      <c r="P104" s="66"/>
      <c r="Q104" s="66"/>
      <c r="R104" s="49" t="str">
        <f t="shared" si="8"/>
        <v/>
      </c>
      <c r="S104" s="49"/>
      <c r="T104" s="50" t="str">
        <f t="shared" si="9"/>
        <v/>
      </c>
      <c r="U104" s="50"/>
    </row>
    <row r="105" spans="2:21" x14ac:dyDescent="0.2">
      <c r="B105" s="19">
        <v>97</v>
      </c>
      <c r="C105" s="65" t="str">
        <f t="shared" si="6"/>
        <v/>
      </c>
      <c r="D105" s="65"/>
      <c r="E105" s="19"/>
      <c r="F105" s="8"/>
      <c r="G105" s="19" t="s">
        <v>3</v>
      </c>
      <c r="H105" s="66"/>
      <c r="I105" s="66"/>
      <c r="J105" s="19"/>
      <c r="K105" s="65" t="str">
        <f t="shared" si="5"/>
        <v/>
      </c>
      <c r="L105" s="65"/>
      <c r="M105" s="6" t="str">
        <f t="shared" si="7"/>
        <v/>
      </c>
      <c r="N105" s="19"/>
      <c r="O105" s="8"/>
      <c r="P105" s="66"/>
      <c r="Q105" s="66"/>
      <c r="R105" s="49" t="str">
        <f t="shared" si="8"/>
        <v/>
      </c>
      <c r="S105" s="49"/>
      <c r="T105" s="50" t="str">
        <f t="shared" si="9"/>
        <v/>
      </c>
      <c r="U105" s="50"/>
    </row>
    <row r="106" spans="2:21" x14ac:dyDescent="0.2">
      <c r="B106" s="19">
        <v>98</v>
      </c>
      <c r="C106" s="65" t="str">
        <f t="shared" si="6"/>
        <v/>
      </c>
      <c r="D106" s="65"/>
      <c r="E106" s="19"/>
      <c r="F106" s="8"/>
      <c r="G106" s="19" t="s">
        <v>4</v>
      </c>
      <c r="H106" s="66"/>
      <c r="I106" s="66"/>
      <c r="J106" s="19"/>
      <c r="K106" s="65" t="str">
        <f t="shared" si="5"/>
        <v/>
      </c>
      <c r="L106" s="65"/>
      <c r="M106" s="6" t="str">
        <f t="shared" si="7"/>
        <v/>
      </c>
      <c r="N106" s="19"/>
      <c r="O106" s="8"/>
      <c r="P106" s="66"/>
      <c r="Q106" s="66"/>
      <c r="R106" s="49" t="str">
        <f t="shared" si="8"/>
        <v/>
      </c>
      <c r="S106" s="49"/>
      <c r="T106" s="50" t="str">
        <f t="shared" si="9"/>
        <v/>
      </c>
      <c r="U106" s="50"/>
    </row>
    <row r="107" spans="2:21" x14ac:dyDescent="0.2">
      <c r="B107" s="19">
        <v>99</v>
      </c>
      <c r="C107" s="65" t="str">
        <f t="shared" si="6"/>
        <v/>
      </c>
      <c r="D107" s="65"/>
      <c r="E107" s="19"/>
      <c r="F107" s="8"/>
      <c r="G107" s="19" t="s">
        <v>4</v>
      </c>
      <c r="H107" s="66"/>
      <c r="I107" s="66"/>
      <c r="J107" s="19"/>
      <c r="K107" s="65" t="str">
        <f t="shared" si="5"/>
        <v/>
      </c>
      <c r="L107" s="65"/>
      <c r="M107" s="6" t="str">
        <f t="shared" si="7"/>
        <v/>
      </c>
      <c r="N107" s="19"/>
      <c r="O107" s="8"/>
      <c r="P107" s="66"/>
      <c r="Q107" s="66"/>
      <c r="R107" s="49" t="str">
        <f t="shared" si="8"/>
        <v/>
      </c>
      <c r="S107" s="49"/>
      <c r="T107" s="50" t="str">
        <f t="shared" si="9"/>
        <v/>
      </c>
      <c r="U107" s="50"/>
    </row>
    <row r="108" spans="2:21" x14ac:dyDescent="0.2">
      <c r="B108" s="19">
        <v>100</v>
      </c>
      <c r="C108" s="65" t="str">
        <f t="shared" si="6"/>
        <v/>
      </c>
      <c r="D108" s="65"/>
      <c r="E108" s="19"/>
      <c r="F108" s="8"/>
      <c r="G108" s="19" t="s">
        <v>3</v>
      </c>
      <c r="H108" s="66"/>
      <c r="I108" s="66"/>
      <c r="J108" s="19"/>
      <c r="K108" s="65" t="str">
        <f t="shared" si="5"/>
        <v/>
      </c>
      <c r="L108" s="65"/>
      <c r="M108" s="6" t="str">
        <f t="shared" si="7"/>
        <v/>
      </c>
      <c r="N108" s="19"/>
      <c r="O108" s="8"/>
      <c r="P108" s="66"/>
      <c r="Q108" s="66"/>
      <c r="R108" s="49" t="str">
        <f t="shared" si="8"/>
        <v/>
      </c>
      <c r="S108" s="49"/>
      <c r="T108" s="50" t="str">
        <f t="shared" si="9"/>
        <v/>
      </c>
      <c r="U108" s="50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4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検証（USDJPY DW 1.27）</vt:lpstr>
      <vt:lpstr>検証（USDJPY DW 1.5）</vt:lpstr>
      <vt:lpstr>検証（USDJPY DW 2.0)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YUKI</cp:lastModifiedBy>
  <cp:revision/>
  <cp:lastPrinted>2015-07-15T10:17:15Z</cp:lastPrinted>
  <dcterms:created xsi:type="dcterms:W3CDTF">2013-10-09T23:04:08Z</dcterms:created>
  <dcterms:modified xsi:type="dcterms:W3CDTF">2019-03-12T15:43:15Z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