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YUKI\Desktop\"/>
    </mc:Choice>
  </mc:AlternateContent>
  <xr:revisionPtr revIDLastSave="0" documentId="13_ncr:1_{88632DB5-CD69-49D0-8FCF-EFF8C1377E33}" xr6:coauthVersionLast="41" xr6:coauthVersionMax="41" xr10:uidLastSave="{00000000-0000-0000-0000-000000000000}"/>
  <bookViews>
    <workbookView xWindow="-110" yWindow="-110" windowWidth="18220" windowHeight="11620" xr2:uid="{00000000-000D-0000-FFFF-FFFF00000000}"/>
  </bookViews>
  <sheets>
    <sheet name="検証（USDJPY DW 1.27）" sheetId="28" r:id="rId1"/>
    <sheet name="検証（USDJPY DW 1.5）" sheetId="29" r:id="rId2"/>
    <sheet name="検証（USDJPY DW 2.0)" sheetId="30" r:id="rId3"/>
    <sheet name="画像" sheetId="26" r:id="rId4"/>
    <sheet name="気づき" sheetId="9" r:id="rId5"/>
    <sheet name="検証終了通貨" sheetId="10" r:id="rId6"/>
    <sheet name="テンプレ" sheetId="17" r:id="rId7"/>
  </sheets>
  <calcPr calcId="181029"/>
</workbook>
</file>

<file path=xl/calcChain.xml><?xml version="1.0" encoding="utf-8"?>
<calcChain xmlns="http://schemas.openxmlformats.org/spreadsheetml/2006/main">
  <c r="T108" i="30" l="1"/>
  <c r="R108" i="30"/>
  <c r="M108" i="30"/>
  <c r="K108" i="30"/>
  <c r="T107" i="30"/>
  <c r="R107" i="30"/>
  <c r="C108" i="30" s="1"/>
  <c r="M107" i="30"/>
  <c r="K107" i="30"/>
  <c r="T106" i="30"/>
  <c r="R106" i="30"/>
  <c r="C107" i="30" s="1"/>
  <c r="M106" i="30"/>
  <c r="K106" i="30"/>
  <c r="C106" i="30"/>
  <c r="T105" i="30"/>
  <c r="R105" i="30"/>
  <c r="M105" i="30"/>
  <c r="K105" i="30"/>
  <c r="C105" i="30"/>
  <c r="T104" i="30"/>
  <c r="R104" i="30"/>
  <c r="M104" i="30"/>
  <c r="K104" i="30"/>
  <c r="T103" i="30"/>
  <c r="R103" i="30"/>
  <c r="C104" i="30" s="1"/>
  <c r="M103" i="30"/>
  <c r="K103" i="30"/>
  <c r="T102" i="30"/>
  <c r="R102" i="30"/>
  <c r="C103" i="30" s="1"/>
  <c r="M102" i="30"/>
  <c r="K102" i="30"/>
  <c r="C102" i="30"/>
  <c r="T101" i="30"/>
  <c r="R101" i="30"/>
  <c r="M101" i="30"/>
  <c r="K101" i="30"/>
  <c r="C101" i="30"/>
  <c r="T100" i="30"/>
  <c r="R100" i="30"/>
  <c r="M100" i="30"/>
  <c r="K100" i="30"/>
  <c r="T99" i="30"/>
  <c r="R99" i="30"/>
  <c r="C100" i="30" s="1"/>
  <c r="M99" i="30"/>
  <c r="K99" i="30"/>
  <c r="T98" i="30"/>
  <c r="R98" i="30"/>
  <c r="C99" i="30" s="1"/>
  <c r="M98" i="30"/>
  <c r="K98" i="30"/>
  <c r="C98" i="30"/>
  <c r="T97" i="30"/>
  <c r="R97" i="30"/>
  <c r="M97" i="30"/>
  <c r="K97" i="30"/>
  <c r="C97" i="30"/>
  <c r="T96" i="30"/>
  <c r="R96" i="30"/>
  <c r="M96" i="30"/>
  <c r="K96" i="30"/>
  <c r="T95" i="30"/>
  <c r="R95" i="30"/>
  <c r="C96" i="30" s="1"/>
  <c r="M95" i="30"/>
  <c r="K95" i="30"/>
  <c r="T94" i="30"/>
  <c r="R94" i="30"/>
  <c r="C95" i="30" s="1"/>
  <c r="M94" i="30"/>
  <c r="K94" i="30"/>
  <c r="C94" i="30"/>
  <c r="T93" i="30"/>
  <c r="R93" i="30"/>
  <c r="M93" i="30"/>
  <c r="K93" i="30"/>
  <c r="C93" i="30"/>
  <c r="T92" i="30"/>
  <c r="R92" i="30"/>
  <c r="M92" i="30"/>
  <c r="K92" i="30"/>
  <c r="T91" i="30"/>
  <c r="R91" i="30"/>
  <c r="C92" i="30" s="1"/>
  <c r="M91" i="30"/>
  <c r="K91" i="30"/>
  <c r="T90" i="30"/>
  <c r="R90" i="30"/>
  <c r="C91" i="30" s="1"/>
  <c r="M90" i="30"/>
  <c r="K90" i="30"/>
  <c r="C90" i="30"/>
  <c r="T89" i="30"/>
  <c r="R89" i="30"/>
  <c r="M89" i="30"/>
  <c r="K89" i="30"/>
  <c r="C89" i="30"/>
  <c r="T88" i="30"/>
  <c r="R88" i="30"/>
  <c r="M88" i="30"/>
  <c r="K88" i="30"/>
  <c r="T87" i="30"/>
  <c r="R87" i="30"/>
  <c r="C88" i="30" s="1"/>
  <c r="M87" i="30"/>
  <c r="K87" i="30"/>
  <c r="T86" i="30"/>
  <c r="R86" i="30"/>
  <c r="C87" i="30" s="1"/>
  <c r="M86" i="30"/>
  <c r="K86" i="30"/>
  <c r="C86" i="30"/>
  <c r="T85" i="30"/>
  <c r="R85" i="30"/>
  <c r="M85" i="30"/>
  <c r="K85" i="30"/>
  <c r="C85" i="30"/>
  <c r="T84" i="30"/>
  <c r="R84" i="30"/>
  <c r="M84" i="30"/>
  <c r="K84" i="30"/>
  <c r="T83" i="30"/>
  <c r="R83" i="30"/>
  <c r="C84" i="30" s="1"/>
  <c r="M83" i="30"/>
  <c r="K83" i="30"/>
  <c r="T82" i="30"/>
  <c r="R82" i="30"/>
  <c r="C83" i="30" s="1"/>
  <c r="M82" i="30"/>
  <c r="K82" i="30"/>
  <c r="C82" i="30"/>
  <c r="T81" i="30"/>
  <c r="R81" i="30"/>
  <c r="M81" i="30"/>
  <c r="K81" i="30"/>
  <c r="C81" i="30"/>
  <c r="T80" i="30"/>
  <c r="R80" i="30"/>
  <c r="M80" i="30"/>
  <c r="K80" i="30"/>
  <c r="T79" i="30"/>
  <c r="R79" i="30"/>
  <c r="C80" i="30" s="1"/>
  <c r="M79" i="30"/>
  <c r="K79" i="30"/>
  <c r="T78" i="30"/>
  <c r="R78" i="30"/>
  <c r="C79" i="30" s="1"/>
  <c r="M78" i="30"/>
  <c r="K78" i="30"/>
  <c r="C78" i="30"/>
  <c r="T77" i="30"/>
  <c r="R77" i="30"/>
  <c r="M77" i="30"/>
  <c r="K77" i="30"/>
  <c r="C77" i="30"/>
  <c r="T76" i="30"/>
  <c r="R76" i="30"/>
  <c r="M76" i="30"/>
  <c r="K76" i="30"/>
  <c r="T75" i="30"/>
  <c r="R75" i="30"/>
  <c r="C76" i="30" s="1"/>
  <c r="M75" i="30"/>
  <c r="K75" i="30"/>
  <c r="T74" i="30"/>
  <c r="R74" i="30"/>
  <c r="C75" i="30" s="1"/>
  <c r="M74" i="30"/>
  <c r="K74" i="30"/>
  <c r="C74" i="30"/>
  <c r="T73" i="30"/>
  <c r="R73" i="30"/>
  <c r="M73" i="30"/>
  <c r="K73" i="30"/>
  <c r="C73" i="30"/>
  <c r="T72" i="30"/>
  <c r="R72" i="30"/>
  <c r="M72" i="30"/>
  <c r="K72" i="30"/>
  <c r="T71" i="30"/>
  <c r="R71" i="30"/>
  <c r="C72" i="30" s="1"/>
  <c r="M71" i="30"/>
  <c r="K71" i="30"/>
  <c r="T70" i="30"/>
  <c r="R70" i="30"/>
  <c r="C71" i="30" s="1"/>
  <c r="M70" i="30"/>
  <c r="K70" i="30"/>
  <c r="C70" i="30"/>
  <c r="T69" i="30"/>
  <c r="R69" i="30"/>
  <c r="M69" i="30"/>
  <c r="K69" i="30"/>
  <c r="C69" i="30"/>
  <c r="T68" i="30"/>
  <c r="R68" i="30"/>
  <c r="M68" i="30"/>
  <c r="K68" i="30"/>
  <c r="T67" i="30"/>
  <c r="R67" i="30"/>
  <c r="C68" i="30" s="1"/>
  <c r="M67" i="30"/>
  <c r="K67" i="30"/>
  <c r="T66" i="30"/>
  <c r="R66" i="30"/>
  <c r="C67" i="30" s="1"/>
  <c r="M66" i="30"/>
  <c r="K66" i="30"/>
  <c r="C66" i="30"/>
  <c r="T65" i="30"/>
  <c r="R65" i="30"/>
  <c r="M65" i="30"/>
  <c r="K65" i="30"/>
  <c r="C65" i="30"/>
  <c r="T64" i="30"/>
  <c r="R64" i="30"/>
  <c r="M64" i="30"/>
  <c r="K64" i="30"/>
  <c r="T63" i="30"/>
  <c r="R63" i="30"/>
  <c r="C64" i="30" s="1"/>
  <c r="M63" i="30"/>
  <c r="K63" i="30"/>
  <c r="T62" i="30"/>
  <c r="R62" i="30"/>
  <c r="C63" i="30" s="1"/>
  <c r="M62" i="30"/>
  <c r="K62" i="30"/>
  <c r="C62" i="30"/>
  <c r="T61" i="30"/>
  <c r="R61" i="30"/>
  <c r="M61" i="30"/>
  <c r="K61" i="30"/>
  <c r="C61" i="30"/>
  <c r="T60" i="30"/>
  <c r="R60" i="30"/>
  <c r="M60" i="30"/>
  <c r="K60" i="30"/>
  <c r="T59" i="30"/>
  <c r="R59" i="30"/>
  <c r="C60" i="30" s="1"/>
  <c r="M59" i="30"/>
  <c r="K59" i="30"/>
  <c r="C10" i="30"/>
  <c r="T9" i="30"/>
  <c r="K9" i="30"/>
  <c r="M9" i="30" s="1"/>
  <c r="R9" i="30" s="1"/>
  <c r="P2" i="30"/>
  <c r="L2" i="30"/>
  <c r="T108" i="29"/>
  <c r="R108" i="29"/>
  <c r="M108" i="29"/>
  <c r="K108" i="29"/>
  <c r="T107" i="29"/>
  <c r="R107" i="29"/>
  <c r="C108" i="29" s="1"/>
  <c r="P2" i="29" s="1"/>
  <c r="M107" i="29"/>
  <c r="K107" i="29"/>
  <c r="T106" i="29"/>
  <c r="R106" i="29"/>
  <c r="C107" i="29" s="1"/>
  <c r="M106" i="29"/>
  <c r="K106" i="29"/>
  <c r="T105" i="29"/>
  <c r="R105" i="29"/>
  <c r="C106" i="29" s="1"/>
  <c r="M105" i="29"/>
  <c r="K105" i="29"/>
  <c r="T104" i="29"/>
  <c r="R104" i="29"/>
  <c r="C105" i="29" s="1"/>
  <c r="M104" i="29"/>
  <c r="K104" i="29"/>
  <c r="T103" i="29"/>
  <c r="R103" i="29"/>
  <c r="C104" i="29" s="1"/>
  <c r="M103" i="29"/>
  <c r="K103" i="29"/>
  <c r="T102" i="29"/>
  <c r="R102" i="29"/>
  <c r="C103" i="29" s="1"/>
  <c r="M102" i="29"/>
  <c r="K102" i="29"/>
  <c r="T101" i="29"/>
  <c r="R101" i="29"/>
  <c r="C102" i="29" s="1"/>
  <c r="M101" i="29"/>
  <c r="K101" i="29"/>
  <c r="T100" i="29"/>
  <c r="R100" i="29"/>
  <c r="C101" i="29" s="1"/>
  <c r="M100" i="29"/>
  <c r="K100" i="29"/>
  <c r="T99" i="29"/>
  <c r="R99" i="29"/>
  <c r="C100" i="29" s="1"/>
  <c r="M99" i="29"/>
  <c r="K99" i="29"/>
  <c r="T98" i="29"/>
  <c r="R98" i="29"/>
  <c r="C99" i="29" s="1"/>
  <c r="M98" i="29"/>
  <c r="K98" i="29"/>
  <c r="T97" i="29"/>
  <c r="R97" i="29"/>
  <c r="C98" i="29" s="1"/>
  <c r="M97" i="29"/>
  <c r="K97" i="29"/>
  <c r="T96" i="29"/>
  <c r="R96" i="29"/>
  <c r="C97" i="29" s="1"/>
  <c r="M96" i="29"/>
  <c r="K96" i="29"/>
  <c r="T95" i="29"/>
  <c r="R95" i="29"/>
  <c r="C96" i="29" s="1"/>
  <c r="M95" i="29"/>
  <c r="K95" i="29"/>
  <c r="T94" i="29"/>
  <c r="R94" i="29"/>
  <c r="C95" i="29" s="1"/>
  <c r="M94" i="29"/>
  <c r="K94" i="29"/>
  <c r="C94" i="29"/>
  <c r="T93" i="29"/>
  <c r="R93" i="29"/>
  <c r="M93" i="29"/>
  <c r="K93" i="29"/>
  <c r="C93" i="29"/>
  <c r="T92" i="29"/>
  <c r="R92" i="29"/>
  <c r="M92" i="29"/>
  <c r="K92" i="29"/>
  <c r="T91" i="29"/>
  <c r="R91" i="29"/>
  <c r="C92" i="29" s="1"/>
  <c r="M91" i="29"/>
  <c r="K91" i="29"/>
  <c r="T90" i="29"/>
  <c r="R90" i="29"/>
  <c r="C91" i="29" s="1"/>
  <c r="M90" i="29"/>
  <c r="K90" i="29"/>
  <c r="C90" i="29"/>
  <c r="T89" i="29"/>
  <c r="R89" i="29"/>
  <c r="M89" i="29"/>
  <c r="K89" i="29"/>
  <c r="C89" i="29"/>
  <c r="T88" i="29"/>
  <c r="R88" i="29"/>
  <c r="M88" i="29"/>
  <c r="K88" i="29"/>
  <c r="T87" i="29"/>
  <c r="R87" i="29"/>
  <c r="C88" i="29" s="1"/>
  <c r="M87" i="29"/>
  <c r="K87" i="29"/>
  <c r="T86" i="29"/>
  <c r="R86" i="29"/>
  <c r="C87" i="29" s="1"/>
  <c r="M86" i="29"/>
  <c r="K86" i="29"/>
  <c r="C86" i="29"/>
  <c r="T85" i="29"/>
  <c r="R85" i="29"/>
  <c r="M85" i="29"/>
  <c r="K85" i="29"/>
  <c r="C85" i="29"/>
  <c r="T84" i="29"/>
  <c r="R84" i="29"/>
  <c r="M84" i="29"/>
  <c r="K84" i="29"/>
  <c r="T83" i="29"/>
  <c r="R83" i="29"/>
  <c r="C84" i="29" s="1"/>
  <c r="M83" i="29"/>
  <c r="K83" i="29"/>
  <c r="T82" i="29"/>
  <c r="R82" i="29"/>
  <c r="C83" i="29" s="1"/>
  <c r="M82" i="29"/>
  <c r="K82" i="29"/>
  <c r="C82" i="29"/>
  <c r="T81" i="29"/>
  <c r="R81" i="29"/>
  <c r="M81" i="29"/>
  <c r="K81" i="29"/>
  <c r="C81" i="29"/>
  <c r="T80" i="29"/>
  <c r="R80" i="29"/>
  <c r="M80" i="29"/>
  <c r="K80" i="29"/>
  <c r="T79" i="29"/>
  <c r="R79" i="29"/>
  <c r="C80" i="29" s="1"/>
  <c r="M79" i="29"/>
  <c r="K79" i="29"/>
  <c r="T78" i="29"/>
  <c r="R78" i="29"/>
  <c r="C79" i="29" s="1"/>
  <c r="M78" i="29"/>
  <c r="K78" i="29"/>
  <c r="C78" i="29"/>
  <c r="T77" i="29"/>
  <c r="R77" i="29"/>
  <c r="M77" i="29"/>
  <c r="K77" i="29"/>
  <c r="C77" i="29"/>
  <c r="T76" i="29"/>
  <c r="R76" i="29"/>
  <c r="M76" i="29"/>
  <c r="K76" i="29"/>
  <c r="T75" i="29"/>
  <c r="R75" i="29"/>
  <c r="C76" i="29" s="1"/>
  <c r="M75" i="29"/>
  <c r="K75" i="29"/>
  <c r="T74" i="29"/>
  <c r="R74" i="29"/>
  <c r="C75" i="29" s="1"/>
  <c r="M74" i="29"/>
  <c r="K74" i="29"/>
  <c r="C74" i="29"/>
  <c r="T73" i="29"/>
  <c r="R73" i="29"/>
  <c r="M73" i="29"/>
  <c r="K73" i="29"/>
  <c r="C73" i="29"/>
  <c r="T72" i="29"/>
  <c r="R72" i="29"/>
  <c r="M72" i="29"/>
  <c r="K72" i="29"/>
  <c r="T71" i="29"/>
  <c r="R71" i="29"/>
  <c r="C72" i="29" s="1"/>
  <c r="M71" i="29"/>
  <c r="K71" i="29"/>
  <c r="T70" i="29"/>
  <c r="R70" i="29"/>
  <c r="C71" i="29" s="1"/>
  <c r="M70" i="29"/>
  <c r="K70" i="29"/>
  <c r="C70" i="29"/>
  <c r="T69" i="29"/>
  <c r="R69" i="29"/>
  <c r="M69" i="29"/>
  <c r="K69" i="29"/>
  <c r="C69" i="29"/>
  <c r="T68" i="29"/>
  <c r="R68" i="29"/>
  <c r="M68" i="29"/>
  <c r="K68" i="29"/>
  <c r="T67" i="29"/>
  <c r="R67" i="29"/>
  <c r="C68" i="29" s="1"/>
  <c r="M67" i="29"/>
  <c r="K67" i="29"/>
  <c r="T66" i="29"/>
  <c r="R66" i="29"/>
  <c r="C67" i="29" s="1"/>
  <c r="M66" i="29"/>
  <c r="K66" i="29"/>
  <c r="C66" i="29"/>
  <c r="T65" i="29"/>
  <c r="R65" i="29"/>
  <c r="M65" i="29"/>
  <c r="K65" i="29"/>
  <c r="C65" i="29"/>
  <c r="T64" i="29"/>
  <c r="R64" i="29"/>
  <c r="M64" i="29"/>
  <c r="K64" i="29"/>
  <c r="T63" i="29"/>
  <c r="R63" i="29"/>
  <c r="C64" i="29" s="1"/>
  <c r="M63" i="29"/>
  <c r="K63" i="29"/>
  <c r="T62" i="29"/>
  <c r="R62" i="29"/>
  <c r="C63" i="29" s="1"/>
  <c r="M62" i="29"/>
  <c r="K62" i="29"/>
  <c r="C62" i="29"/>
  <c r="T61" i="29"/>
  <c r="R61" i="29"/>
  <c r="M61" i="29"/>
  <c r="K61" i="29"/>
  <c r="C61" i="29"/>
  <c r="T60" i="29"/>
  <c r="R60" i="29"/>
  <c r="M60" i="29"/>
  <c r="K60" i="29"/>
  <c r="T59" i="29"/>
  <c r="R59" i="29"/>
  <c r="C60" i="29" s="1"/>
  <c r="M59" i="29"/>
  <c r="K59" i="29"/>
  <c r="R9" i="29"/>
  <c r="K9" i="29"/>
  <c r="M9" i="29" s="1"/>
  <c r="L2" i="29"/>
  <c r="T108" i="28"/>
  <c r="R108" i="28"/>
  <c r="M108" i="28"/>
  <c r="K108" i="28"/>
  <c r="T107" i="28"/>
  <c r="R107" i="28"/>
  <c r="C108" i="28" s="1"/>
  <c r="M107" i="28"/>
  <c r="K107" i="28"/>
  <c r="T106" i="28"/>
  <c r="R106" i="28"/>
  <c r="C107" i="28" s="1"/>
  <c r="M106" i="28"/>
  <c r="K106" i="28"/>
  <c r="T105" i="28"/>
  <c r="R105" i="28"/>
  <c r="C106" i="28" s="1"/>
  <c r="M105" i="28"/>
  <c r="K105" i="28"/>
  <c r="C105" i="28"/>
  <c r="T104" i="28"/>
  <c r="R104" i="28"/>
  <c r="M104" i="28"/>
  <c r="K104" i="28"/>
  <c r="C104" i="28"/>
  <c r="T103" i="28"/>
  <c r="R103" i="28"/>
  <c r="M103" i="28"/>
  <c r="K103" i="28"/>
  <c r="T102" i="28"/>
  <c r="R102" i="28"/>
  <c r="C103" i="28" s="1"/>
  <c r="M102" i="28"/>
  <c r="K102" i="28"/>
  <c r="T101" i="28"/>
  <c r="R101" i="28"/>
  <c r="C102" i="28" s="1"/>
  <c r="M101" i="28"/>
  <c r="K101" i="28"/>
  <c r="C101" i="28"/>
  <c r="T100" i="28"/>
  <c r="R100" i="28"/>
  <c r="M100" i="28"/>
  <c r="K100" i="28"/>
  <c r="C100" i="28"/>
  <c r="T99" i="28"/>
  <c r="R99" i="28"/>
  <c r="M99" i="28"/>
  <c r="K99" i="28"/>
  <c r="T98" i="28"/>
  <c r="R98" i="28"/>
  <c r="C99" i="28" s="1"/>
  <c r="M98" i="28"/>
  <c r="K98" i="28"/>
  <c r="T97" i="28"/>
  <c r="R97" i="28"/>
  <c r="C98" i="28" s="1"/>
  <c r="M97" i="28"/>
  <c r="K97" i="28"/>
  <c r="C97" i="28"/>
  <c r="T96" i="28"/>
  <c r="R96" i="28"/>
  <c r="M96" i="28"/>
  <c r="K96" i="28"/>
  <c r="C96" i="28"/>
  <c r="T95" i="28"/>
  <c r="R95" i="28"/>
  <c r="M95" i="28"/>
  <c r="K95" i="28"/>
  <c r="T94" i="28"/>
  <c r="R94" i="28"/>
  <c r="C95" i="28" s="1"/>
  <c r="M94" i="28"/>
  <c r="K94" i="28"/>
  <c r="T93" i="28"/>
  <c r="R93" i="28"/>
  <c r="C94" i="28" s="1"/>
  <c r="M93" i="28"/>
  <c r="K93" i="28"/>
  <c r="C93" i="28"/>
  <c r="T92" i="28"/>
  <c r="R92" i="28"/>
  <c r="M92" i="28"/>
  <c r="K92" i="28"/>
  <c r="C92" i="28"/>
  <c r="T91" i="28"/>
  <c r="R91" i="28"/>
  <c r="M91" i="28"/>
  <c r="K91" i="28"/>
  <c r="T90" i="28"/>
  <c r="R90" i="28"/>
  <c r="C91" i="28" s="1"/>
  <c r="M90" i="28"/>
  <c r="K90" i="28"/>
  <c r="T89" i="28"/>
  <c r="R89" i="28"/>
  <c r="C90" i="28" s="1"/>
  <c r="M89" i="28"/>
  <c r="K89" i="28"/>
  <c r="C89" i="28"/>
  <c r="T88" i="28"/>
  <c r="R88" i="28"/>
  <c r="M88" i="28"/>
  <c r="K88" i="28"/>
  <c r="C88" i="28"/>
  <c r="T87" i="28"/>
  <c r="R87" i="28"/>
  <c r="M87" i="28"/>
  <c r="K87" i="28"/>
  <c r="T86" i="28"/>
  <c r="R86" i="28"/>
  <c r="C87" i="28" s="1"/>
  <c r="M86" i="28"/>
  <c r="K86" i="28"/>
  <c r="T85" i="28"/>
  <c r="R85" i="28"/>
  <c r="C86" i="28" s="1"/>
  <c r="M85" i="28"/>
  <c r="K85" i="28"/>
  <c r="C85" i="28"/>
  <c r="T84" i="28"/>
  <c r="R84" i="28"/>
  <c r="M84" i="28"/>
  <c r="K84" i="28"/>
  <c r="C84" i="28"/>
  <c r="T83" i="28"/>
  <c r="R83" i="28"/>
  <c r="M83" i="28"/>
  <c r="K83" i="28"/>
  <c r="T82" i="28"/>
  <c r="R82" i="28"/>
  <c r="C83" i="28" s="1"/>
  <c r="M82" i="28"/>
  <c r="K82" i="28"/>
  <c r="T81" i="28"/>
  <c r="R81" i="28"/>
  <c r="C82" i="28" s="1"/>
  <c r="M81" i="28"/>
  <c r="K81" i="28"/>
  <c r="C81" i="28"/>
  <c r="T80" i="28"/>
  <c r="R80" i="28"/>
  <c r="M80" i="28"/>
  <c r="K80" i="28"/>
  <c r="C80" i="28"/>
  <c r="T79" i="28"/>
  <c r="R79" i="28"/>
  <c r="M79" i="28"/>
  <c r="K79" i="28"/>
  <c r="T78" i="28"/>
  <c r="R78" i="28"/>
  <c r="C79" i="28" s="1"/>
  <c r="M78" i="28"/>
  <c r="K78" i="28"/>
  <c r="T77" i="28"/>
  <c r="R77" i="28"/>
  <c r="C78" i="28" s="1"/>
  <c r="M77" i="28"/>
  <c r="K77" i="28"/>
  <c r="C77" i="28"/>
  <c r="T76" i="28"/>
  <c r="R76" i="28"/>
  <c r="M76" i="28"/>
  <c r="K76" i="28"/>
  <c r="C76" i="28"/>
  <c r="T75" i="28"/>
  <c r="R75" i="28"/>
  <c r="M75" i="28"/>
  <c r="K75" i="28"/>
  <c r="T74" i="28"/>
  <c r="R74" i="28"/>
  <c r="C75" i="28" s="1"/>
  <c r="M74" i="28"/>
  <c r="K74" i="28"/>
  <c r="T73" i="28"/>
  <c r="R73" i="28"/>
  <c r="C74" i="28" s="1"/>
  <c r="M73" i="28"/>
  <c r="K73" i="28"/>
  <c r="C73" i="28"/>
  <c r="T72" i="28"/>
  <c r="R72" i="28"/>
  <c r="M72" i="28"/>
  <c r="K72" i="28"/>
  <c r="C72" i="28"/>
  <c r="T71" i="28"/>
  <c r="R71" i="28"/>
  <c r="M71" i="28"/>
  <c r="K71" i="28"/>
  <c r="T70" i="28"/>
  <c r="R70" i="28"/>
  <c r="C71" i="28" s="1"/>
  <c r="M70" i="28"/>
  <c r="K70" i="28"/>
  <c r="T69" i="28"/>
  <c r="R69" i="28"/>
  <c r="C70" i="28" s="1"/>
  <c r="M69" i="28"/>
  <c r="K69" i="28"/>
  <c r="C69" i="28"/>
  <c r="T68" i="28"/>
  <c r="R68" i="28"/>
  <c r="M68" i="28"/>
  <c r="K68" i="28"/>
  <c r="C68" i="28"/>
  <c r="T67" i="28"/>
  <c r="R67" i="28"/>
  <c r="M67" i="28"/>
  <c r="K67" i="28"/>
  <c r="T66" i="28"/>
  <c r="R66" i="28"/>
  <c r="C67" i="28" s="1"/>
  <c r="M66" i="28"/>
  <c r="K66" i="28"/>
  <c r="T65" i="28"/>
  <c r="R65" i="28"/>
  <c r="C66" i="28" s="1"/>
  <c r="M65" i="28"/>
  <c r="K65" i="28"/>
  <c r="C65" i="28"/>
  <c r="T64" i="28"/>
  <c r="R64" i="28"/>
  <c r="M64" i="28"/>
  <c r="K64" i="28"/>
  <c r="C64" i="28"/>
  <c r="T63" i="28"/>
  <c r="R63" i="28"/>
  <c r="M63" i="28"/>
  <c r="K63" i="28"/>
  <c r="T62" i="28"/>
  <c r="R62" i="28"/>
  <c r="C63" i="28" s="1"/>
  <c r="M62" i="28"/>
  <c r="K62" i="28"/>
  <c r="T61" i="28"/>
  <c r="R61" i="28"/>
  <c r="C62" i="28" s="1"/>
  <c r="M61" i="28"/>
  <c r="K61" i="28"/>
  <c r="C61" i="28"/>
  <c r="T60" i="28"/>
  <c r="R60" i="28"/>
  <c r="M60" i="28"/>
  <c r="K60" i="28"/>
  <c r="C60" i="28"/>
  <c r="T59" i="28"/>
  <c r="R59" i="28"/>
  <c r="M59" i="28"/>
  <c r="K59" i="28"/>
  <c r="K9" i="28"/>
  <c r="M9" i="28" s="1"/>
  <c r="R9" i="28" s="1"/>
  <c r="P2" i="28"/>
  <c r="L2" i="28"/>
  <c r="K10" i="30" l="1"/>
  <c r="M10" i="30" s="1"/>
  <c r="R10" i="30" s="1"/>
  <c r="T9" i="29"/>
  <c r="C10" i="29"/>
  <c r="C10" i="28"/>
  <c r="T9" i="28"/>
  <c r="C11" i="30" l="1"/>
  <c r="T10" i="30"/>
  <c r="K10" i="29"/>
  <c r="M10" i="29" s="1"/>
  <c r="R10" i="29" s="1"/>
  <c r="K10" i="28"/>
  <c r="M10" i="28" s="1"/>
  <c r="R10" i="28" s="1"/>
  <c r="R10" i="17"/>
  <c r="T10" i="17"/>
  <c r="R11" i="17"/>
  <c r="T11" i="17"/>
  <c r="R12" i="17"/>
  <c r="T12" i="17"/>
  <c r="R13" i="17"/>
  <c r="T13" i="17"/>
  <c r="R14" i="17"/>
  <c r="T14" i="17"/>
  <c r="R15" i="17"/>
  <c r="T15" i="17"/>
  <c r="R16" i="17"/>
  <c r="T16" i="17"/>
  <c r="R17" i="17"/>
  <c r="T17" i="17"/>
  <c r="R18" i="17"/>
  <c r="T18" i="17"/>
  <c r="R19" i="17"/>
  <c r="T19" i="17"/>
  <c r="R20" i="17"/>
  <c r="T20" i="17"/>
  <c r="R21" i="17"/>
  <c r="T21" i="17"/>
  <c r="R22" i="17"/>
  <c r="T22" i="17"/>
  <c r="R23" i="17"/>
  <c r="T23" i="17"/>
  <c r="R24" i="17"/>
  <c r="T24" i="17"/>
  <c r="R25" i="17"/>
  <c r="T25" i="17"/>
  <c r="R26" i="17"/>
  <c r="T26" i="17"/>
  <c r="R27" i="17"/>
  <c r="T27" i="17"/>
  <c r="R28" i="17"/>
  <c r="T28" i="17"/>
  <c r="R29" i="17"/>
  <c r="T29" i="17"/>
  <c r="R30" i="17"/>
  <c r="T30" i="17"/>
  <c r="R31" i="17"/>
  <c r="T31" i="17"/>
  <c r="R32" i="17"/>
  <c r="T32" i="17"/>
  <c r="R33" i="17"/>
  <c r="T33" i="17"/>
  <c r="R34" i="17"/>
  <c r="T34" i="17"/>
  <c r="R35" i="17"/>
  <c r="T35" i="17"/>
  <c r="R36" i="17"/>
  <c r="T36" i="17"/>
  <c r="R37" i="17"/>
  <c r="T37" i="17"/>
  <c r="R38" i="17"/>
  <c r="T38" i="17"/>
  <c r="R39" i="17"/>
  <c r="T39" i="17"/>
  <c r="R40" i="17"/>
  <c r="T40" i="17"/>
  <c r="R41" i="17"/>
  <c r="T41" i="17"/>
  <c r="R42" i="17"/>
  <c r="T42" i="17"/>
  <c r="R43" i="17"/>
  <c r="T43" i="17"/>
  <c r="R44" i="17"/>
  <c r="T44" i="17"/>
  <c r="R45" i="17"/>
  <c r="T45" i="17"/>
  <c r="R46" i="17"/>
  <c r="T46" i="17"/>
  <c r="R47" i="17"/>
  <c r="T47" i="17"/>
  <c r="R48" i="17"/>
  <c r="T48" i="17"/>
  <c r="R49" i="17"/>
  <c r="T49" i="17"/>
  <c r="R50" i="17"/>
  <c r="T50" i="17"/>
  <c r="R51" i="17"/>
  <c r="T51" i="17"/>
  <c r="R52" i="17"/>
  <c r="T52" i="17"/>
  <c r="R53" i="17"/>
  <c r="T53" i="17"/>
  <c r="R54" i="17"/>
  <c r="T54" i="17"/>
  <c r="R55" i="17"/>
  <c r="T55" i="17"/>
  <c r="R56" i="17"/>
  <c r="T56" i="17"/>
  <c r="R57" i="17"/>
  <c r="T57" i="17"/>
  <c r="R58" i="17"/>
  <c r="T58" i="17"/>
  <c r="R59" i="17"/>
  <c r="T59" i="17"/>
  <c r="R60" i="17"/>
  <c r="T60" i="17"/>
  <c r="R61" i="17"/>
  <c r="T61" i="17"/>
  <c r="R62" i="17"/>
  <c r="T62" i="17"/>
  <c r="R63" i="17"/>
  <c r="T63" i="17"/>
  <c r="R64" i="17"/>
  <c r="T64" i="17"/>
  <c r="R65" i="17"/>
  <c r="T65" i="17"/>
  <c r="R66" i="17"/>
  <c r="T66" i="17"/>
  <c r="R67" i="17"/>
  <c r="T67" i="17"/>
  <c r="R68" i="17"/>
  <c r="T68" i="17"/>
  <c r="R69" i="17"/>
  <c r="T69" i="17"/>
  <c r="R70" i="17"/>
  <c r="T70" i="17"/>
  <c r="R71" i="17"/>
  <c r="T71" i="17"/>
  <c r="R72" i="17"/>
  <c r="T72" i="17"/>
  <c r="R73" i="17"/>
  <c r="T73" i="17"/>
  <c r="R74" i="17"/>
  <c r="T74" i="17"/>
  <c r="R75" i="17"/>
  <c r="T75" i="17"/>
  <c r="R76" i="17"/>
  <c r="T76" i="17"/>
  <c r="R77" i="17"/>
  <c r="T77" i="17"/>
  <c r="R78" i="17"/>
  <c r="T78" i="17"/>
  <c r="R79" i="17"/>
  <c r="T79" i="17"/>
  <c r="R80" i="17"/>
  <c r="T80" i="17"/>
  <c r="R81" i="17"/>
  <c r="T81" i="17"/>
  <c r="R82" i="17"/>
  <c r="T82" i="17"/>
  <c r="R83" i="17"/>
  <c r="T83" i="17"/>
  <c r="R84" i="17"/>
  <c r="T84" i="17"/>
  <c r="R85" i="17"/>
  <c r="T85" i="17"/>
  <c r="R86" i="17"/>
  <c r="T86" i="17"/>
  <c r="R87" i="17"/>
  <c r="T87" i="17"/>
  <c r="R88" i="17"/>
  <c r="T88" i="17"/>
  <c r="R89" i="17"/>
  <c r="T89" i="17"/>
  <c r="R90" i="17"/>
  <c r="T90" i="17"/>
  <c r="R91" i="17"/>
  <c r="T91" i="17"/>
  <c r="R92" i="17"/>
  <c r="T92" i="17"/>
  <c r="R93" i="17"/>
  <c r="T93" i="17"/>
  <c r="R94" i="17"/>
  <c r="T94" i="17"/>
  <c r="R95" i="17"/>
  <c r="T95" i="17"/>
  <c r="R96" i="17"/>
  <c r="T96" i="17"/>
  <c r="R97" i="17"/>
  <c r="T97" i="17"/>
  <c r="R98" i="17"/>
  <c r="T98" i="17"/>
  <c r="R99" i="17"/>
  <c r="T99" i="17"/>
  <c r="R100" i="17"/>
  <c r="T100" i="17"/>
  <c r="R101" i="17"/>
  <c r="T101" i="17"/>
  <c r="R102" i="17"/>
  <c r="T102" i="17"/>
  <c r="R103" i="17"/>
  <c r="T103" i="17"/>
  <c r="R104" i="17"/>
  <c r="T104" i="17"/>
  <c r="R105" i="17"/>
  <c r="T105" i="17"/>
  <c r="R106" i="17"/>
  <c r="T106" i="17"/>
  <c r="R107"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C108" i="17"/>
  <c r="P2" i="17" s="1"/>
  <c r="K107" i="17"/>
  <c r="C107" i="17"/>
  <c r="K106" i="17"/>
  <c r="C106" i="17"/>
  <c r="K105" i="17"/>
  <c r="C105" i="17"/>
  <c r="K104" i="17"/>
  <c r="C104" i="17"/>
  <c r="K103" i="17"/>
  <c r="C103" i="17"/>
  <c r="K102" i="17"/>
  <c r="C102" i="17"/>
  <c r="K101" i="17"/>
  <c r="C101" i="17"/>
  <c r="K100" i="17"/>
  <c r="C100" i="17"/>
  <c r="K99" i="17"/>
  <c r="C99" i="17"/>
  <c r="K98" i="17"/>
  <c r="C98" i="17"/>
  <c r="K97" i="17"/>
  <c r="C97" i="17"/>
  <c r="K96" i="17"/>
  <c r="C96" i="17"/>
  <c r="K95" i="17"/>
  <c r="C95" i="17"/>
  <c r="K94" i="17"/>
  <c r="C94" i="17"/>
  <c r="K93" i="17"/>
  <c r="C93" i="17"/>
  <c r="K92" i="17"/>
  <c r="C92" i="17"/>
  <c r="K91" i="17"/>
  <c r="C91" i="17"/>
  <c r="K90" i="17"/>
  <c r="C90" i="17"/>
  <c r="K89" i="17"/>
  <c r="C89" i="17"/>
  <c r="K88" i="17"/>
  <c r="C88" i="17"/>
  <c r="K87" i="17"/>
  <c r="C87" i="17"/>
  <c r="K86" i="17"/>
  <c r="C86" i="17"/>
  <c r="K85" i="17"/>
  <c r="C85" i="17"/>
  <c r="K84" i="17"/>
  <c r="C84" i="17"/>
  <c r="K83" i="17"/>
  <c r="C83" i="17"/>
  <c r="K82" i="17"/>
  <c r="C82" i="17"/>
  <c r="K81" i="17"/>
  <c r="C81" i="17"/>
  <c r="K80" i="17"/>
  <c r="C80" i="17"/>
  <c r="K79" i="17"/>
  <c r="C79" i="17"/>
  <c r="K78" i="17"/>
  <c r="C78" i="17"/>
  <c r="K77" i="17"/>
  <c r="C77" i="17"/>
  <c r="K76" i="17"/>
  <c r="C76" i="17"/>
  <c r="K75" i="17"/>
  <c r="C75" i="17"/>
  <c r="K74" i="17"/>
  <c r="C74" i="17"/>
  <c r="K73" i="17"/>
  <c r="C73" i="17"/>
  <c r="K72" i="17"/>
  <c r="C72" i="17"/>
  <c r="K71" i="17"/>
  <c r="C71" i="17"/>
  <c r="K70" i="17"/>
  <c r="C70" i="17"/>
  <c r="K69" i="17"/>
  <c r="C69" i="17"/>
  <c r="K68" i="17"/>
  <c r="C68" i="17"/>
  <c r="K67" i="17"/>
  <c r="C67" i="17"/>
  <c r="K66" i="17"/>
  <c r="C66" i="17"/>
  <c r="K65" i="17"/>
  <c r="C65" i="17"/>
  <c r="K64" i="17"/>
  <c r="C64" i="17"/>
  <c r="K63" i="17"/>
  <c r="C63" i="17"/>
  <c r="K62" i="17"/>
  <c r="C62" i="17"/>
  <c r="K61" i="17"/>
  <c r="C61" i="17"/>
  <c r="K60" i="17"/>
  <c r="C60" i="17"/>
  <c r="K59" i="17"/>
  <c r="C59" i="17"/>
  <c r="K58" i="17"/>
  <c r="C58" i="17"/>
  <c r="K57" i="17"/>
  <c r="C57" i="17"/>
  <c r="K56" i="17"/>
  <c r="C56" i="17"/>
  <c r="K55" i="17"/>
  <c r="C55" i="17"/>
  <c r="K54" i="17"/>
  <c r="C54" i="17"/>
  <c r="K53" i="17"/>
  <c r="C53" i="17"/>
  <c r="K52" i="17"/>
  <c r="C52" i="17"/>
  <c r="K51" i="17"/>
  <c r="C51" i="17"/>
  <c r="K50" i="17"/>
  <c r="C50" i="17"/>
  <c r="K49" i="17"/>
  <c r="C49" i="17"/>
  <c r="K48" i="17"/>
  <c r="C48" i="17"/>
  <c r="K47" i="17"/>
  <c r="C47" i="17"/>
  <c r="K46" i="17"/>
  <c r="C46" i="17"/>
  <c r="K45" i="17"/>
  <c r="C45" i="17"/>
  <c r="K44" i="17"/>
  <c r="C44" i="17"/>
  <c r="K43" i="17"/>
  <c r="C43" i="17"/>
  <c r="K42" i="17"/>
  <c r="C42" i="17"/>
  <c r="K41" i="17"/>
  <c r="C41" i="17"/>
  <c r="K40" i="17"/>
  <c r="C40" i="17"/>
  <c r="K39" i="17"/>
  <c r="C39" i="17"/>
  <c r="K38" i="17"/>
  <c r="C38" i="17"/>
  <c r="K37" i="17"/>
  <c r="C37" i="17"/>
  <c r="K36" i="17"/>
  <c r="C36" i="17"/>
  <c r="K35" i="17"/>
  <c r="C35" i="17"/>
  <c r="K34" i="17"/>
  <c r="C34" i="17"/>
  <c r="K33" i="17"/>
  <c r="C33" i="17"/>
  <c r="K32" i="17"/>
  <c r="C32" i="17"/>
  <c r="K31" i="17"/>
  <c r="C31" i="17"/>
  <c r="K30" i="17"/>
  <c r="C30" i="17"/>
  <c r="K29" i="17"/>
  <c r="C29" i="17"/>
  <c r="K28" i="17"/>
  <c r="C28" i="17"/>
  <c r="K27" i="17"/>
  <c r="C27" i="17"/>
  <c r="K26" i="17"/>
  <c r="C26" i="17"/>
  <c r="K25" i="17"/>
  <c r="C25" i="17"/>
  <c r="K24" i="17"/>
  <c r="C24" i="17"/>
  <c r="K23" i="17"/>
  <c r="C23" i="17"/>
  <c r="K22" i="17"/>
  <c r="C22" i="17"/>
  <c r="K21" i="17"/>
  <c r="C21" i="17"/>
  <c r="K20" i="17"/>
  <c r="C20" i="17"/>
  <c r="K19" i="17"/>
  <c r="C19" i="17"/>
  <c r="K18" i="17"/>
  <c r="C18" i="17"/>
  <c r="K17" i="17"/>
  <c r="C17" i="17"/>
  <c r="K16" i="17"/>
  <c r="C16" i="17"/>
  <c r="K15" i="17"/>
  <c r="C15" i="17"/>
  <c r="K14" i="17"/>
  <c r="C14" i="17"/>
  <c r="K13" i="17"/>
  <c r="C13" i="17"/>
  <c r="K12" i="17"/>
  <c r="C12" i="17"/>
  <c r="K11" i="17"/>
  <c r="C11" i="17"/>
  <c r="K10" i="17"/>
  <c r="K9" i="17"/>
  <c r="M9" i="17" s="1"/>
  <c r="R9" i="17" s="1"/>
  <c r="L2" i="17"/>
  <c r="K11" i="30" l="1"/>
  <c r="M11" i="30" s="1"/>
  <c r="R11" i="30" s="1"/>
  <c r="C11" i="29"/>
  <c r="T10" i="29"/>
  <c r="C11" i="28"/>
  <c r="T10" i="28"/>
  <c r="G5" i="17"/>
  <c r="T9" i="17"/>
  <c r="H4" i="17" s="1"/>
  <c r="C10" i="17"/>
  <c r="C5" i="17"/>
  <c r="I5" i="17" s="1"/>
  <c r="D4" i="17"/>
  <c r="E5" i="17"/>
  <c r="C12" i="30" l="1"/>
  <c r="T11" i="30"/>
  <c r="K11" i="29"/>
  <c r="M11" i="29" s="1"/>
  <c r="R11" i="29" s="1"/>
  <c r="K11" i="28"/>
  <c r="M11" i="28" s="1"/>
  <c r="R11" i="28" s="1"/>
  <c r="L4" i="17"/>
  <c r="P4" i="17"/>
  <c r="K12" i="30" l="1"/>
  <c r="M12" i="30" s="1"/>
  <c r="R12" i="30" s="1"/>
  <c r="T11" i="29"/>
  <c r="C12" i="29"/>
  <c r="C12" i="28"/>
  <c r="T11" i="28"/>
  <c r="T12" i="30" l="1"/>
  <c r="C13" i="30"/>
  <c r="K12" i="29"/>
  <c r="M12" i="29" s="1"/>
  <c r="R12" i="29" s="1"/>
  <c r="K12" i="28"/>
  <c r="M12" i="28" s="1"/>
  <c r="R12" i="28" s="1"/>
  <c r="K13" i="30" l="1"/>
  <c r="M13" i="30" s="1"/>
  <c r="R13" i="30" s="1"/>
  <c r="C13" i="29"/>
  <c r="T12" i="29"/>
  <c r="T12" i="28"/>
  <c r="C13" i="28"/>
  <c r="C14" i="30" l="1"/>
  <c r="T13" i="30"/>
  <c r="K13" i="29"/>
  <c r="M13" i="29" s="1"/>
  <c r="R13" i="29" s="1"/>
  <c r="K13" i="28"/>
  <c r="M13" i="28" s="1"/>
  <c r="R13" i="28" s="1"/>
  <c r="K14" i="30" l="1"/>
  <c r="M14" i="30" s="1"/>
  <c r="R14" i="30" s="1"/>
  <c r="C14" i="29"/>
  <c r="T13" i="29"/>
  <c r="C14" i="28"/>
  <c r="T13" i="28"/>
  <c r="C15" i="30" l="1"/>
  <c r="T14" i="30"/>
  <c r="K14" i="29"/>
  <c r="M14" i="29" s="1"/>
  <c r="R14" i="29" s="1"/>
  <c r="K14" i="28"/>
  <c r="M14" i="28" s="1"/>
  <c r="R14" i="28" s="1"/>
  <c r="K15" i="30" l="1"/>
  <c r="M15" i="30" s="1"/>
  <c r="R15" i="30" s="1"/>
  <c r="C15" i="29"/>
  <c r="K15" i="29" s="1"/>
  <c r="M15" i="29" s="1"/>
  <c r="R15" i="29" s="1"/>
  <c r="T14" i="29"/>
  <c r="C15" i="28"/>
  <c r="K15" i="28" s="1"/>
  <c r="M15" i="28" s="1"/>
  <c r="R15" i="28" s="1"/>
  <c r="T14" i="28"/>
  <c r="C16" i="30" l="1"/>
  <c r="K16" i="30" s="1"/>
  <c r="M16" i="30" s="1"/>
  <c r="R16" i="30" s="1"/>
  <c r="T15" i="30"/>
  <c r="T15" i="29"/>
  <c r="C16" i="29"/>
  <c r="K16" i="29" s="1"/>
  <c r="M16" i="29" s="1"/>
  <c r="R16" i="29" s="1"/>
  <c r="C16" i="28"/>
  <c r="K16" i="28" s="1"/>
  <c r="M16" i="28" s="1"/>
  <c r="R16" i="28" s="1"/>
  <c r="T15" i="28"/>
  <c r="T16" i="30" l="1"/>
  <c r="C17" i="30"/>
  <c r="K17" i="30" s="1"/>
  <c r="M17" i="30" s="1"/>
  <c r="R17" i="30" s="1"/>
  <c r="C17" i="29"/>
  <c r="K17" i="29" s="1"/>
  <c r="M17" i="29" s="1"/>
  <c r="R17" i="29" s="1"/>
  <c r="T16" i="29"/>
  <c r="T16" i="28"/>
  <c r="C17" i="28"/>
  <c r="K17" i="28" s="1"/>
  <c r="M17" i="28" s="1"/>
  <c r="R17" i="28" s="1"/>
  <c r="T17" i="30" l="1"/>
  <c r="C18" i="30"/>
  <c r="K18" i="30" s="1"/>
  <c r="M18" i="30" s="1"/>
  <c r="R18" i="30" s="1"/>
  <c r="C18" i="29"/>
  <c r="K18" i="29" s="1"/>
  <c r="M18" i="29" s="1"/>
  <c r="R18" i="29" s="1"/>
  <c r="T17" i="29"/>
  <c r="C18" i="28"/>
  <c r="K18" i="28" s="1"/>
  <c r="M18" i="28" s="1"/>
  <c r="R18" i="28" s="1"/>
  <c r="T17" i="28"/>
  <c r="C19" i="30" l="1"/>
  <c r="K19" i="30" s="1"/>
  <c r="M19" i="30" s="1"/>
  <c r="R19" i="30" s="1"/>
  <c r="T18" i="30"/>
  <c r="C19" i="29"/>
  <c r="K19" i="29" s="1"/>
  <c r="M19" i="29" s="1"/>
  <c r="R19" i="29" s="1"/>
  <c r="T18" i="29"/>
  <c r="C19" i="28"/>
  <c r="K19" i="28" s="1"/>
  <c r="M19" i="28" s="1"/>
  <c r="R19" i="28" s="1"/>
  <c r="T18" i="28"/>
  <c r="C20" i="30" l="1"/>
  <c r="K20" i="30" s="1"/>
  <c r="M20" i="30" s="1"/>
  <c r="R20" i="30" s="1"/>
  <c r="T19" i="30"/>
  <c r="T19" i="29"/>
  <c r="C20" i="29"/>
  <c r="K20" i="29" s="1"/>
  <c r="M20" i="29" s="1"/>
  <c r="R20" i="29" s="1"/>
  <c r="C20" i="28"/>
  <c r="K20" i="28" s="1"/>
  <c r="M20" i="28" s="1"/>
  <c r="R20" i="28" s="1"/>
  <c r="T19" i="28"/>
  <c r="T20" i="30" l="1"/>
  <c r="C21" i="30"/>
  <c r="K21" i="30" s="1"/>
  <c r="M21" i="30" s="1"/>
  <c r="R21" i="30" s="1"/>
  <c r="C21" i="29"/>
  <c r="K21" i="29" s="1"/>
  <c r="M21" i="29" s="1"/>
  <c r="R21" i="29" s="1"/>
  <c r="T20" i="29"/>
  <c r="T20" i="28"/>
  <c r="C21" i="28"/>
  <c r="K21" i="28" s="1"/>
  <c r="M21" i="28" s="1"/>
  <c r="R21" i="28" s="1"/>
  <c r="C22" i="30" l="1"/>
  <c r="K22" i="30" s="1"/>
  <c r="M22" i="30" s="1"/>
  <c r="R22" i="30" s="1"/>
  <c r="T21" i="30"/>
  <c r="C22" i="29"/>
  <c r="K22" i="29" s="1"/>
  <c r="M22" i="29" s="1"/>
  <c r="R22" i="29" s="1"/>
  <c r="T21" i="29"/>
  <c r="C22" i="28"/>
  <c r="K22" i="28" s="1"/>
  <c r="M22" i="28" s="1"/>
  <c r="R22" i="28" s="1"/>
  <c r="T21" i="28"/>
  <c r="C23" i="30" l="1"/>
  <c r="K23" i="30" s="1"/>
  <c r="M23" i="30" s="1"/>
  <c r="R23" i="30" s="1"/>
  <c r="T22" i="30"/>
  <c r="C23" i="29"/>
  <c r="K23" i="29" s="1"/>
  <c r="M23" i="29" s="1"/>
  <c r="R23" i="29" s="1"/>
  <c r="T22" i="29"/>
  <c r="C23" i="28"/>
  <c r="K23" i="28" s="1"/>
  <c r="M23" i="28" s="1"/>
  <c r="R23" i="28" s="1"/>
  <c r="T22" i="28"/>
  <c r="C24" i="30" l="1"/>
  <c r="K24" i="30" s="1"/>
  <c r="M24" i="30" s="1"/>
  <c r="R24" i="30" s="1"/>
  <c r="T23" i="30"/>
  <c r="T23" i="29"/>
  <c r="C24" i="29"/>
  <c r="K24" i="29" s="1"/>
  <c r="M24" i="29" s="1"/>
  <c r="R24" i="29" s="1"/>
  <c r="C24" i="28"/>
  <c r="K24" i="28" s="1"/>
  <c r="M24" i="28" s="1"/>
  <c r="R24" i="28" s="1"/>
  <c r="T23" i="28"/>
  <c r="T24" i="30" l="1"/>
  <c r="C25" i="30"/>
  <c r="K25" i="30" s="1"/>
  <c r="M25" i="30" s="1"/>
  <c r="R25" i="30" s="1"/>
  <c r="C25" i="29"/>
  <c r="K25" i="29" s="1"/>
  <c r="M25" i="29" s="1"/>
  <c r="R25" i="29" s="1"/>
  <c r="T24" i="29"/>
  <c r="T24" i="28"/>
  <c r="C25" i="28"/>
  <c r="K25" i="28" s="1"/>
  <c r="M25" i="28" s="1"/>
  <c r="R25" i="28" s="1"/>
  <c r="C26" i="30" l="1"/>
  <c r="K26" i="30" s="1"/>
  <c r="M26" i="30" s="1"/>
  <c r="R26" i="30" s="1"/>
  <c r="T25" i="30"/>
  <c r="C26" i="29"/>
  <c r="K26" i="29" s="1"/>
  <c r="M26" i="29" s="1"/>
  <c r="R26" i="29" s="1"/>
  <c r="T25" i="29"/>
  <c r="C26" i="28"/>
  <c r="K26" i="28" s="1"/>
  <c r="M26" i="28" s="1"/>
  <c r="R26" i="28" s="1"/>
  <c r="T25" i="28"/>
  <c r="C27" i="30" l="1"/>
  <c r="K27" i="30" s="1"/>
  <c r="M27" i="30" s="1"/>
  <c r="R27" i="30" s="1"/>
  <c r="T26" i="30"/>
  <c r="C27" i="29"/>
  <c r="K27" i="29" s="1"/>
  <c r="M27" i="29" s="1"/>
  <c r="R27" i="29" s="1"/>
  <c r="T26" i="29"/>
  <c r="C27" i="28"/>
  <c r="K27" i="28" s="1"/>
  <c r="M27" i="28" s="1"/>
  <c r="R27" i="28" s="1"/>
  <c r="T26" i="28"/>
  <c r="C28" i="30" l="1"/>
  <c r="K28" i="30" s="1"/>
  <c r="M28" i="30" s="1"/>
  <c r="R28" i="30" s="1"/>
  <c r="T27" i="30"/>
  <c r="T27" i="29"/>
  <c r="C28" i="29"/>
  <c r="K28" i="29" s="1"/>
  <c r="M28" i="29" s="1"/>
  <c r="R28" i="29" s="1"/>
  <c r="C28" i="28"/>
  <c r="K28" i="28" s="1"/>
  <c r="M28" i="28" s="1"/>
  <c r="R28" i="28" s="1"/>
  <c r="T27" i="28"/>
  <c r="T28" i="30" l="1"/>
  <c r="C29" i="30"/>
  <c r="K29" i="30" s="1"/>
  <c r="M29" i="30" s="1"/>
  <c r="R29" i="30" s="1"/>
  <c r="C29" i="29"/>
  <c r="K29" i="29" s="1"/>
  <c r="M29" i="29" s="1"/>
  <c r="R29" i="29" s="1"/>
  <c r="T28" i="29"/>
  <c r="T28" i="28"/>
  <c r="C29" i="28"/>
  <c r="K29" i="28" s="1"/>
  <c r="M29" i="28" s="1"/>
  <c r="R29" i="28" s="1"/>
  <c r="C30" i="30" l="1"/>
  <c r="K30" i="30" s="1"/>
  <c r="M30" i="30" s="1"/>
  <c r="R30" i="30" s="1"/>
  <c r="T29" i="30"/>
  <c r="C30" i="29"/>
  <c r="K30" i="29" s="1"/>
  <c r="M30" i="29" s="1"/>
  <c r="R30" i="29" s="1"/>
  <c r="T29" i="29"/>
  <c r="C30" i="28"/>
  <c r="K30" i="28" s="1"/>
  <c r="M30" i="28" s="1"/>
  <c r="R30" i="28" s="1"/>
  <c r="T29" i="28"/>
  <c r="C31" i="30" l="1"/>
  <c r="K31" i="30" s="1"/>
  <c r="M31" i="30" s="1"/>
  <c r="R31" i="30" s="1"/>
  <c r="T30" i="30"/>
  <c r="C31" i="29"/>
  <c r="K31" i="29" s="1"/>
  <c r="M31" i="29" s="1"/>
  <c r="R31" i="29" s="1"/>
  <c r="T30" i="29"/>
  <c r="C31" i="28"/>
  <c r="K31" i="28" s="1"/>
  <c r="M31" i="28" s="1"/>
  <c r="R31" i="28" s="1"/>
  <c r="T30" i="28"/>
  <c r="C32" i="30" l="1"/>
  <c r="K32" i="30" s="1"/>
  <c r="M32" i="30" s="1"/>
  <c r="R32" i="30" s="1"/>
  <c r="T31" i="30"/>
  <c r="T31" i="29"/>
  <c r="C32" i="29"/>
  <c r="K32" i="29" s="1"/>
  <c r="M32" i="29" s="1"/>
  <c r="R32" i="29" s="1"/>
  <c r="C32" i="28"/>
  <c r="K32" i="28" s="1"/>
  <c r="M32" i="28" s="1"/>
  <c r="R32" i="28" s="1"/>
  <c r="T31" i="28"/>
  <c r="T32" i="30" l="1"/>
  <c r="C33" i="30"/>
  <c r="K33" i="30" s="1"/>
  <c r="M33" i="30" s="1"/>
  <c r="R33" i="30" s="1"/>
  <c r="T32" i="29"/>
  <c r="C33" i="29"/>
  <c r="K33" i="29" s="1"/>
  <c r="M33" i="29" s="1"/>
  <c r="R33" i="29" s="1"/>
  <c r="T32" i="28"/>
  <c r="C33" i="28"/>
  <c r="K33" i="28" s="1"/>
  <c r="M33" i="28" s="1"/>
  <c r="R33" i="28" s="1"/>
  <c r="C34" i="30" l="1"/>
  <c r="K34" i="30" s="1"/>
  <c r="M34" i="30" s="1"/>
  <c r="R34" i="30" s="1"/>
  <c r="T33" i="30"/>
  <c r="C34" i="29"/>
  <c r="K34" i="29" s="1"/>
  <c r="M34" i="29" s="1"/>
  <c r="R34" i="29" s="1"/>
  <c r="T33" i="29"/>
  <c r="C34" i="28"/>
  <c r="K34" i="28" s="1"/>
  <c r="M34" i="28" s="1"/>
  <c r="R34" i="28" s="1"/>
  <c r="T33" i="28"/>
  <c r="C35" i="30" l="1"/>
  <c r="K35" i="30" s="1"/>
  <c r="M35" i="30" s="1"/>
  <c r="R35" i="30" s="1"/>
  <c r="T34" i="30"/>
  <c r="C35" i="29"/>
  <c r="K35" i="29" s="1"/>
  <c r="M35" i="29" s="1"/>
  <c r="R35" i="29" s="1"/>
  <c r="T34" i="29"/>
  <c r="C35" i="28"/>
  <c r="K35" i="28" s="1"/>
  <c r="M35" i="28" s="1"/>
  <c r="R35" i="28" s="1"/>
  <c r="T34" i="28"/>
  <c r="C36" i="30" l="1"/>
  <c r="K36" i="30" s="1"/>
  <c r="M36" i="30" s="1"/>
  <c r="R36" i="30" s="1"/>
  <c r="T35" i="30"/>
  <c r="C36" i="29"/>
  <c r="K36" i="29" s="1"/>
  <c r="M36" i="29" s="1"/>
  <c r="R36" i="29" s="1"/>
  <c r="T35" i="29"/>
  <c r="C36" i="28"/>
  <c r="K36" i="28" s="1"/>
  <c r="M36" i="28" s="1"/>
  <c r="R36" i="28" s="1"/>
  <c r="T35" i="28"/>
  <c r="T36" i="30" l="1"/>
  <c r="C37" i="30"/>
  <c r="K37" i="30" s="1"/>
  <c r="M37" i="30" s="1"/>
  <c r="R37" i="30" s="1"/>
  <c r="T36" i="29"/>
  <c r="C37" i="29"/>
  <c r="K37" i="29" s="1"/>
  <c r="M37" i="29" s="1"/>
  <c r="R37" i="29" s="1"/>
  <c r="T36" i="28"/>
  <c r="C37" i="28"/>
  <c r="K37" i="28" s="1"/>
  <c r="M37" i="28" s="1"/>
  <c r="R37" i="28" s="1"/>
  <c r="C38" i="30" l="1"/>
  <c r="K38" i="30" s="1"/>
  <c r="M38" i="30" s="1"/>
  <c r="R38" i="30" s="1"/>
  <c r="T37" i="30"/>
  <c r="C38" i="29"/>
  <c r="K38" i="29" s="1"/>
  <c r="M38" i="29" s="1"/>
  <c r="R38" i="29" s="1"/>
  <c r="T37" i="29"/>
  <c r="C38" i="28"/>
  <c r="K38" i="28" s="1"/>
  <c r="M38" i="28" s="1"/>
  <c r="R38" i="28" s="1"/>
  <c r="T37" i="28"/>
  <c r="C39" i="30" l="1"/>
  <c r="K39" i="30" s="1"/>
  <c r="M39" i="30" s="1"/>
  <c r="R39" i="30" s="1"/>
  <c r="T38" i="30"/>
  <c r="C39" i="29"/>
  <c r="K39" i="29" s="1"/>
  <c r="M39" i="29" s="1"/>
  <c r="R39" i="29" s="1"/>
  <c r="T38" i="29"/>
  <c r="C39" i="28"/>
  <c r="K39" i="28" s="1"/>
  <c r="M39" i="28" s="1"/>
  <c r="R39" i="28" s="1"/>
  <c r="T38" i="28"/>
  <c r="C40" i="30" l="1"/>
  <c r="K40" i="30" s="1"/>
  <c r="M40" i="30" s="1"/>
  <c r="R40" i="30" s="1"/>
  <c r="T39" i="30"/>
  <c r="C40" i="29"/>
  <c r="K40" i="29" s="1"/>
  <c r="M40" i="29" s="1"/>
  <c r="R40" i="29" s="1"/>
  <c r="T39" i="29"/>
  <c r="C40" i="28"/>
  <c r="K40" i="28" s="1"/>
  <c r="M40" i="28" s="1"/>
  <c r="R40" i="28" s="1"/>
  <c r="T39" i="28"/>
  <c r="T40" i="30" l="1"/>
  <c r="C41" i="30"/>
  <c r="K41" i="30" s="1"/>
  <c r="M41" i="30" s="1"/>
  <c r="R41" i="30" s="1"/>
  <c r="T40" i="29"/>
  <c r="C41" i="29"/>
  <c r="K41" i="29" s="1"/>
  <c r="M41" i="29" s="1"/>
  <c r="R41" i="29" s="1"/>
  <c r="T40" i="28"/>
  <c r="C41" i="28"/>
  <c r="K41" i="28" s="1"/>
  <c r="M41" i="28" s="1"/>
  <c r="R41" i="28" s="1"/>
  <c r="C42" i="30" l="1"/>
  <c r="K42" i="30" s="1"/>
  <c r="M42" i="30" s="1"/>
  <c r="R42" i="30" s="1"/>
  <c r="T41" i="30"/>
  <c r="C42" i="29"/>
  <c r="K42" i="29" s="1"/>
  <c r="M42" i="29" s="1"/>
  <c r="R42" i="29" s="1"/>
  <c r="T41" i="29"/>
  <c r="T41" i="28"/>
  <c r="C42" i="28"/>
  <c r="K42" i="28" s="1"/>
  <c r="M42" i="28" s="1"/>
  <c r="R42" i="28" s="1"/>
  <c r="C43" i="30" l="1"/>
  <c r="K43" i="30" s="1"/>
  <c r="M43" i="30" s="1"/>
  <c r="R43" i="30" s="1"/>
  <c r="T42" i="30"/>
  <c r="C43" i="29"/>
  <c r="K43" i="29" s="1"/>
  <c r="M43" i="29" s="1"/>
  <c r="R43" i="29" s="1"/>
  <c r="T42" i="29"/>
  <c r="C43" i="28"/>
  <c r="K43" i="28" s="1"/>
  <c r="M43" i="28" s="1"/>
  <c r="R43" i="28" s="1"/>
  <c r="T42" i="28"/>
  <c r="C44" i="30" l="1"/>
  <c r="K44" i="30" s="1"/>
  <c r="M44" i="30" s="1"/>
  <c r="R44" i="30" s="1"/>
  <c r="T43" i="30"/>
  <c r="C44" i="29"/>
  <c r="K44" i="29" s="1"/>
  <c r="M44" i="29" s="1"/>
  <c r="R44" i="29" s="1"/>
  <c r="T43" i="29"/>
  <c r="C44" i="28"/>
  <c r="K44" i="28" s="1"/>
  <c r="M44" i="28" s="1"/>
  <c r="R44" i="28" s="1"/>
  <c r="T43" i="28"/>
  <c r="T44" i="30" l="1"/>
  <c r="C45" i="30"/>
  <c r="K45" i="30" s="1"/>
  <c r="M45" i="30" s="1"/>
  <c r="R45" i="30" s="1"/>
  <c r="T44" i="29"/>
  <c r="C45" i="29"/>
  <c r="K45" i="29" s="1"/>
  <c r="M45" i="29" s="1"/>
  <c r="R45" i="29" s="1"/>
  <c r="T44" i="28"/>
  <c r="C45" i="28"/>
  <c r="K45" i="28" s="1"/>
  <c r="M45" i="28" s="1"/>
  <c r="R45" i="28" s="1"/>
  <c r="C46" i="30" l="1"/>
  <c r="K46" i="30" s="1"/>
  <c r="M46" i="30" s="1"/>
  <c r="R46" i="30" s="1"/>
  <c r="T45" i="30"/>
  <c r="C46" i="29"/>
  <c r="K46" i="29" s="1"/>
  <c r="M46" i="29" s="1"/>
  <c r="R46" i="29" s="1"/>
  <c r="T45" i="29"/>
  <c r="T45" i="28"/>
  <c r="C46" i="28"/>
  <c r="K46" i="28" s="1"/>
  <c r="M46" i="28" s="1"/>
  <c r="R46" i="28" s="1"/>
  <c r="C47" i="30" l="1"/>
  <c r="K47" i="30" s="1"/>
  <c r="M47" i="30" s="1"/>
  <c r="R47" i="30" s="1"/>
  <c r="T46" i="30"/>
  <c r="C47" i="29"/>
  <c r="K47" i="29" s="1"/>
  <c r="M47" i="29" s="1"/>
  <c r="R47" i="29" s="1"/>
  <c r="T46" i="29"/>
  <c r="C47" i="28"/>
  <c r="K47" i="28" s="1"/>
  <c r="M47" i="28" s="1"/>
  <c r="R47" i="28" s="1"/>
  <c r="T46" i="28"/>
  <c r="C48" i="30" l="1"/>
  <c r="K48" i="30" s="1"/>
  <c r="M48" i="30" s="1"/>
  <c r="R48" i="30" s="1"/>
  <c r="T47" i="30"/>
  <c r="C48" i="29"/>
  <c r="K48" i="29" s="1"/>
  <c r="M48" i="29" s="1"/>
  <c r="R48" i="29" s="1"/>
  <c r="T47" i="29"/>
  <c r="C48" i="28"/>
  <c r="K48" i="28" s="1"/>
  <c r="M48" i="28" s="1"/>
  <c r="R48" i="28" s="1"/>
  <c r="T47" i="28"/>
  <c r="T48" i="30" l="1"/>
  <c r="C49" i="30"/>
  <c r="K49" i="30" s="1"/>
  <c r="M49" i="30" s="1"/>
  <c r="R49" i="30" s="1"/>
  <c r="T48" i="29"/>
  <c r="C49" i="29"/>
  <c r="K49" i="29" s="1"/>
  <c r="M49" i="29" s="1"/>
  <c r="R49" i="29" s="1"/>
  <c r="T48" i="28"/>
  <c r="C49" i="28"/>
  <c r="K49" i="28" s="1"/>
  <c r="M49" i="28" s="1"/>
  <c r="R49" i="28" s="1"/>
  <c r="C50" i="30" l="1"/>
  <c r="K50" i="30" s="1"/>
  <c r="M50" i="30" s="1"/>
  <c r="R50" i="30" s="1"/>
  <c r="T49" i="30"/>
  <c r="C50" i="29"/>
  <c r="K50" i="29" s="1"/>
  <c r="M50" i="29" s="1"/>
  <c r="R50" i="29" s="1"/>
  <c r="T49" i="29"/>
  <c r="T49" i="28"/>
  <c r="C50" i="28"/>
  <c r="K50" i="28" s="1"/>
  <c r="M50" i="28" s="1"/>
  <c r="R50" i="28" s="1"/>
  <c r="T50" i="30" l="1"/>
  <c r="C51" i="30"/>
  <c r="K51" i="30" s="1"/>
  <c r="M51" i="30" s="1"/>
  <c r="R51" i="30" s="1"/>
  <c r="C51" i="29"/>
  <c r="K51" i="29" s="1"/>
  <c r="M51" i="29" s="1"/>
  <c r="R51" i="29" s="1"/>
  <c r="T50" i="29"/>
  <c r="C51" i="28"/>
  <c r="K51" i="28" s="1"/>
  <c r="M51" i="28" s="1"/>
  <c r="R51" i="28" s="1"/>
  <c r="T50" i="28"/>
  <c r="C52" i="30" l="1"/>
  <c r="K52" i="30" s="1"/>
  <c r="M52" i="30" s="1"/>
  <c r="R52" i="30" s="1"/>
  <c r="T51" i="30"/>
  <c r="C52" i="29"/>
  <c r="K52" i="29" s="1"/>
  <c r="M52" i="29" s="1"/>
  <c r="R52" i="29" s="1"/>
  <c r="T51" i="29"/>
  <c r="C52" i="28"/>
  <c r="K52" i="28" s="1"/>
  <c r="M52" i="28" s="1"/>
  <c r="R52" i="28" s="1"/>
  <c r="T51" i="28"/>
  <c r="T52" i="30" l="1"/>
  <c r="C53" i="30"/>
  <c r="K53" i="30" s="1"/>
  <c r="M53" i="30" s="1"/>
  <c r="R53" i="30" s="1"/>
  <c r="T52" i="29"/>
  <c r="C53" i="29"/>
  <c r="K53" i="29" s="1"/>
  <c r="M53" i="29" s="1"/>
  <c r="R53" i="29" s="1"/>
  <c r="T52" i="28"/>
  <c r="C53" i="28"/>
  <c r="K53" i="28" s="1"/>
  <c r="M53" i="28" s="1"/>
  <c r="R53" i="28" s="1"/>
  <c r="C54" i="30" l="1"/>
  <c r="K54" i="30" s="1"/>
  <c r="M54" i="30" s="1"/>
  <c r="R54" i="30" s="1"/>
  <c r="T53" i="30"/>
  <c r="C54" i="29"/>
  <c r="K54" i="29" s="1"/>
  <c r="M54" i="29" s="1"/>
  <c r="R54" i="29" s="1"/>
  <c r="T53" i="29"/>
  <c r="C54" i="28"/>
  <c r="K54" i="28" s="1"/>
  <c r="M54" i="28" s="1"/>
  <c r="R54" i="28" s="1"/>
  <c r="T53" i="28"/>
  <c r="C55" i="30" l="1"/>
  <c r="K55" i="30" s="1"/>
  <c r="M55" i="30" s="1"/>
  <c r="R55" i="30" s="1"/>
  <c r="T54" i="30"/>
  <c r="C55" i="29"/>
  <c r="K55" i="29" s="1"/>
  <c r="M55" i="29" s="1"/>
  <c r="R55" i="29" s="1"/>
  <c r="T54" i="29"/>
  <c r="C55" i="28"/>
  <c r="K55" i="28" s="1"/>
  <c r="M55" i="28" s="1"/>
  <c r="R55" i="28" s="1"/>
  <c r="T54" i="28"/>
  <c r="C56" i="30" l="1"/>
  <c r="K56" i="30" s="1"/>
  <c r="M56" i="30" s="1"/>
  <c r="R56" i="30" s="1"/>
  <c r="T55" i="30"/>
  <c r="C56" i="29"/>
  <c r="K56" i="29" s="1"/>
  <c r="M56" i="29" s="1"/>
  <c r="R56" i="29" s="1"/>
  <c r="T55" i="29"/>
  <c r="C56" i="28"/>
  <c r="K56" i="28" s="1"/>
  <c r="M56" i="28" s="1"/>
  <c r="R56" i="28" s="1"/>
  <c r="T55" i="28"/>
  <c r="T56" i="30" l="1"/>
  <c r="C57" i="30"/>
  <c r="K57" i="30" s="1"/>
  <c r="M57" i="30" s="1"/>
  <c r="R57" i="30" s="1"/>
  <c r="T56" i="29"/>
  <c r="C57" i="29"/>
  <c r="K57" i="29" s="1"/>
  <c r="M57" i="29" s="1"/>
  <c r="R57" i="29" s="1"/>
  <c r="T56" i="28"/>
  <c r="C57" i="28"/>
  <c r="K57" i="28" s="1"/>
  <c r="M57" i="28" s="1"/>
  <c r="R57" i="28" s="1"/>
  <c r="C58" i="30" l="1"/>
  <c r="K58" i="30" s="1"/>
  <c r="M58" i="30" s="1"/>
  <c r="R58" i="30" s="1"/>
  <c r="T57" i="30"/>
  <c r="C58" i="29"/>
  <c r="K58" i="29" s="1"/>
  <c r="M58" i="29" s="1"/>
  <c r="R58" i="29" s="1"/>
  <c r="T57" i="29"/>
  <c r="C58" i="28"/>
  <c r="K58" i="28" s="1"/>
  <c r="M58" i="28" s="1"/>
  <c r="R58" i="28" s="1"/>
  <c r="T57" i="28"/>
  <c r="T58" i="30" l="1"/>
  <c r="H4" i="30" s="1"/>
  <c r="C59" i="30"/>
  <c r="G5" i="30"/>
  <c r="E5" i="30"/>
  <c r="C5" i="30"/>
  <c r="D4" i="30"/>
  <c r="C59" i="29"/>
  <c r="T58" i="29"/>
  <c r="H4" i="29" s="1"/>
  <c r="G5" i="29"/>
  <c r="C5" i="29"/>
  <c r="I5" i="29" s="1"/>
  <c r="E5" i="29"/>
  <c r="D4" i="29"/>
  <c r="C59" i="28"/>
  <c r="T58" i="28"/>
  <c r="H4" i="28" s="1"/>
  <c r="D4" i="28"/>
  <c r="G5" i="28"/>
  <c r="E5" i="28"/>
  <c r="C5" i="28"/>
  <c r="L4" i="30" l="1"/>
  <c r="P4" i="30"/>
  <c r="I5" i="30"/>
  <c r="L4" i="29"/>
  <c r="P4" i="29"/>
  <c r="I5" i="28"/>
  <c r="L4" i="28"/>
  <c r="P4" i="28"/>
</calcChain>
</file>

<file path=xl/sharedStrings.xml><?xml version="1.0" encoding="utf-8"?>
<sst xmlns="http://schemas.openxmlformats.org/spreadsheetml/2006/main" count="580" uniqueCount="91">
  <si>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</si>
  <si>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</si>
  <si>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</si>
  <si>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</si>
  <si>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</si>
  <si>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</si>
  <si>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</si>
  <si>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</si>
  <si>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</si>
  <si>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</si>
  <si>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</si>
  <si>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</si>
  <si>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</si>
  <si>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</si>
  <si>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</si>
  <si>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</si>
  <si>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</si>
  <si>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</si>
  <si>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</si>
  <si>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</si>
  <si>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</si>
  <si>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</si>
  <si>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</si>
  <si>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</si>
  <si>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</si>
  <si>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</si>
  <si>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</si>
  <si>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</si>
  <si>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</si>
  <si>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</si>
  <si>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</si>
  <si>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</si>
  <si>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</si>
  <si>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</si>
  <si>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</si>
  <si>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</si>
  <si>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</si>
  <si>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</si>
  <si>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</si>
  <si>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</si>
  <si>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</si>
  <si>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</si>
  <si>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</si>
  <si>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</si>
  <si>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</si>
  <si>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</si>
  <si>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USDJPY</t>
    <phoneticPr fontId="2"/>
  </si>
  <si>
    <t>USD/JPY</t>
    <phoneticPr fontId="2"/>
  </si>
  <si>
    <t>時間足</t>
    <rPh sb="0" eb="2">
      <t>ジカン</t>
    </rPh>
    <rPh sb="2" eb="3">
      <t>アシ</t>
    </rPh>
    <phoneticPr fontId="2"/>
  </si>
  <si>
    <t>4H足</t>
    <rPh sb="2" eb="3">
      <t>アシ</t>
    </rPh>
    <phoneticPr fontId="2"/>
  </si>
  <si>
    <t>当初資金</t>
    <rPh sb="0" eb="2">
      <t>トウショ</t>
    </rPh>
    <rPh sb="2" eb="4">
      <t>シキン</t>
    </rPh>
    <phoneticPr fontId="2"/>
  </si>
  <si>
    <t>最終資金</t>
    <rPh sb="0" eb="2">
      <t>サイシュウ</t>
    </rPh>
    <rPh sb="2" eb="4">
      <t>シキン</t>
    </rPh>
    <phoneticPr fontId="2"/>
  </si>
  <si>
    <t>エントリー理由</t>
    <rPh sb="5" eb="7">
      <t>リユウ</t>
    </rPh>
    <phoneticPr fontId="2"/>
  </si>
  <si>
    <t>10MA・20MAの両方の上側にキャンドルがあれば買い方向、下側なら売り方向。MAに触れてEB出現でエントリー待ち、EB高値or安値ブレイクでエントリー。</t>
    <phoneticPr fontId="2"/>
  </si>
  <si>
    <t>決済理由</t>
    <rPh sb="0" eb="2">
      <t>ケッサイ</t>
    </rPh>
    <rPh sb="2" eb="4">
      <t>リユウ</t>
    </rPh>
    <phoneticPr fontId="2"/>
  </si>
  <si>
    <t>・FIBの1.27/1.5/2.0のラインで決済</t>
    <rPh sb="22" eb="24">
      <t>ケッサイ</t>
    </rPh>
    <phoneticPr fontId="2"/>
  </si>
  <si>
    <t>損益金額</t>
    <rPh sb="0" eb="2">
      <t>ソンエキ</t>
    </rPh>
    <rPh sb="2" eb="4">
      <t>キンガク</t>
    </rPh>
    <phoneticPr fontId="2"/>
  </si>
  <si>
    <t>損益pips</t>
    <rPh sb="0" eb="2">
      <t>ソンエキ</t>
    </rPh>
    <phoneticPr fontId="2"/>
  </si>
  <si>
    <t>最大ドローアップ</t>
    <rPh sb="0" eb="2">
      <t>サイダイ</t>
    </rPh>
    <phoneticPr fontId="2"/>
  </si>
  <si>
    <t>最大ドローダウン</t>
    <rPh sb="0" eb="2">
      <t>サイダイ</t>
    </rPh>
    <phoneticPr fontId="2"/>
  </si>
  <si>
    <t>勝数</t>
    <rPh sb="0" eb="1">
      <t>カ</t>
    </rPh>
    <rPh sb="1" eb="2">
      <t>カズ</t>
    </rPh>
    <phoneticPr fontId="2"/>
  </si>
  <si>
    <t>負数</t>
    <rPh sb="0" eb="1">
      <t>マ</t>
    </rPh>
    <rPh sb="1" eb="2">
      <t>カズ</t>
    </rPh>
    <phoneticPr fontId="2"/>
  </si>
  <si>
    <t>引分</t>
    <rPh sb="0" eb="1">
      <t>ヒ</t>
    </rPh>
    <rPh sb="1" eb="2">
      <t>ワ</t>
    </rPh>
    <phoneticPr fontId="2"/>
  </si>
  <si>
    <t>勝率</t>
    <rPh sb="0" eb="2">
      <t>ショウリツ</t>
    </rPh>
    <phoneticPr fontId="2"/>
  </si>
  <si>
    <t>最大連勝</t>
    <rPh sb="0" eb="2">
      <t>サイダイ</t>
    </rPh>
    <rPh sb="2" eb="4">
      <t>レンショウ</t>
    </rPh>
    <phoneticPr fontId="2"/>
  </si>
  <si>
    <t>最大連敗</t>
    <rPh sb="0" eb="2">
      <t>サイダイ</t>
    </rPh>
    <rPh sb="2" eb="4">
      <t>レンパイ</t>
    </rPh>
    <phoneticPr fontId="2"/>
  </si>
  <si>
    <t>No.</t>
    <phoneticPr fontId="2"/>
  </si>
  <si>
    <t>資金</t>
    <rPh sb="0" eb="2">
      <t>シキン</t>
    </rPh>
    <phoneticPr fontId="2"/>
  </si>
  <si>
    <t>エントリー</t>
    <phoneticPr fontId="2"/>
  </si>
  <si>
    <t>リスク（3%）</t>
    <phoneticPr fontId="2"/>
  </si>
  <si>
    <t>ロット</t>
    <phoneticPr fontId="2"/>
  </si>
  <si>
    <t>決済</t>
    <rPh sb="0" eb="2">
      <t>ケッサイ</t>
    </rPh>
    <phoneticPr fontId="2"/>
  </si>
  <si>
    <t>損益</t>
    <rPh sb="0" eb="2">
      <t>ソンエキ</t>
    </rPh>
    <phoneticPr fontId="2"/>
  </si>
  <si>
    <t>西暦</t>
    <rPh sb="0" eb="2">
      <t>セイレキ</t>
    </rPh>
    <phoneticPr fontId="2"/>
  </si>
  <si>
    <t>日付</t>
    <rPh sb="0" eb="2">
      <t>ヒヅケ</t>
    </rPh>
    <phoneticPr fontId="2"/>
  </si>
  <si>
    <t>売買</t>
    <rPh sb="0" eb="2">
      <t>バイバイ</t>
    </rPh>
    <phoneticPr fontId="2"/>
  </si>
  <si>
    <t>レート</t>
    <phoneticPr fontId="2"/>
  </si>
  <si>
    <t>pips</t>
    <phoneticPr fontId="2"/>
  </si>
  <si>
    <t>損失上限</t>
    <rPh sb="0" eb="2">
      <t>ソンシツ</t>
    </rPh>
    <rPh sb="2" eb="4">
      <t>ジョウゲン</t>
    </rPh>
    <phoneticPr fontId="2"/>
  </si>
  <si>
    <t>金額</t>
    <rPh sb="0" eb="2">
      <t>キンガク</t>
    </rPh>
    <phoneticPr fontId="2"/>
  </si>
  <si>
    <t>・FIBの1.5のラインで決済</t>
    <rPh sb="13" eb="15">
      <t>ケッサイ</t>
    </rPh>
    <phoneticPr fontId="2"/>
  </si>
  <si>
    <t>・FIBの2.0のラインで決済</t>
    <rPh sb="13" eb="15">
      <t>ケッサイ</t>
    </rPh>
    <phoneticPr fontId="2"/>
  </si>
  <si>
    <t>2009/5/12 エントリー分</t>
    <rPh sb="15" eb="16">
      <t>ブン</t>
    </rPh>
    <phoneticPr fontId="2"/>
  </si>
  <si>
    <t>2009/9/18　エントリー分</t>
    <rPh sb="15" eb="16">
      <t>ブン</t>
    </rPh>
    <phoneticPr fontId="2"/>
  </si>
  <si>
    <t>2010/02/11　エントリー分</t>
    <rPh sb="16" eb="17">
      <t>ブン</t>
    </rPh>
    <phoneticPr fontId="2"/>
  </si>
  <si>
    <t>2010/5/31 エントリー分</t>
    <rPh sb="15" eb="16">
      <t>ブン</t>
    </rPh>
    <phoneticPr fontId="2"/>
  </si>
  <si>
    <t>6/25エントリー分</t>
    <rPh sb="9" eb="10">
      <t>ブン</t>
    </rPh>
    <phoneticPr fontId="2"/>
  </si>
  <si>
    <t>PBと違って２本のローソク足を比べるので、最初はなかなかEBになっているのかどうか認識が難しく、ローソク足を見ても見つけることができませんでした。PBと出現率は同じくらいに感じましたが、勝率も低く連敗も度々ありました。EBだけでなく、他の要因も見ていった方がいいのかと思いました。天井や底のようなトレンドが変わるタイミングでも現れていたので、そういう場合は逆方向でエントリーした方がいいのかと思いました。質問ですが、MAにタッチするヒゲは２本ともタッチしていた方がいいのでしょうか？それとも１本でも構わないのでしょうか？</t>
    <rPh sb="3" eb="4">
      <t>チガ</t>
    </rPh>
    <rPh sb="7" eb="8">
      <t>ホン</t>
    </rPh>
    <rPh sb="13" eb="14">
      <t>アシ</t>
    </rPh>
    <rPh sb="15" eb="16">
      <t>クラ</t>
    </rPh>
    <rPh sb="21" eb="23">
      <t>サイショ</t>
    </rPh>
    <rPh sb="41" eb="43">
      <t>ニンシキ</t>
    </rPh>
    <rPh sb="44" eb="45">
      <t>ムツカ</t>
    </rPh>
    <rPh sb="52" eb="53">
      <t>アシ</t>
    </rPh>
    <rPh sb="54" eb="55">
      <t>ミ</t>
    </rPh>
    <rPh sb="57" eb="58">
      <t>ミ</t>
    </rPh>
    <rPh sb="76" eb="78">
      <t>シュツゲン</t>
    </rPh>
    <rPh sb="78" eb="79">
      <t>リツ</t>
    </rPh>
    <rPh sb="80" eb="81">
      <t>オナ</t>
    </rPh>
    <rPh sb="86" eb="87">
      <t>カン</t>
    </rPh>
    <rPh sb="93" eb="95">
      <t>ショウリツ</t>
    </rPh>
    <rPh sb="96" eb="97">
      <t>ヒク</t>
    </rPh>
    <rPh sb="98" eb="100">
      <t>レンパイ</t>
    </rPh>
    <rPh sb="101" eb="103">
      <t>タビタビ</t>
    </rPh>
    <rPh sb="117" eb="118">
      <t>ホカ</t>
    </rPh>
    <rPh sb="119" eb="121">
      <t>ヨウイン</t>
    </rPh>
    <rPh sb="122" eb="123">
      <t>ミ</t>
    </rPh>
    <rPh sb="127" eb="128">
      <t>ホウ</t>
    </rPh>
    <rPh sb="134" eb="135">
      <t>オモ</t>
    </rPh>
    <rPh sb="140" eb="142">
      <t>テンジョウ</t>
    </rPh>
    <rPh sb="143" eb="144">
      <t>ソコ</t>
    </rPh>
    <rPh sb="153" eb="154">
      <t>カ</t>
    </rPh>
    <rPh sb="163" eb="164">
      <t>アラワ</t>
    </rPh>
    <rPh sb="175" eb="177">
      <t>バアイ</t>
    </rPh>
    <rPh sb="178" eb="179">
      <t>ギャク</t>
    </rPh>
    <rPh sb="179" eb="181">
      <t>ホウコウ</t>
    </rPh>
    <rPh sb="189" eb="190">
      <t>ホウ</t>
    </rPh>
    <rPh sb="196" eb="197">
      <t>オモ</t>
    </rPh>
    <rPh sb="202" eb="204">
      <t>シツモン</t>
    </rPh>
    <rPh sb="220" eb="221">
      <t>ホン</t>
    </rPh>
    <rPh sb="230" eb="231">
      <t>ホウ</t>
    </rPh>
    <rPh sb="246" eb="247">
      <t>ホン</t>
    </rPh>
    <rPh sb="249" eb="250">
      <t>カマ</t>
    </rPh>
    <phoneticPr fontId="2"/>
  </si>
  <si>
    <t>PBもEBも思っていたほどには出てこないので、どちらかというよりは両方を見ていった方が、トレードの回数は増えるので、後は方向性をしっかりと見極めたいと思いました。勝率は五分五分でも、しっかりと元手は増えているので、負け続けている時もあせらずルール通りにしていきたいと思いました。　</t>
    <rPh sb="6" eb="7">
      <t>オモ</t>
    </rPh>
    <rPh sb="15" eb="16">
      <t>デ</t>
    </rPh>
    <rPh sb="33" eb="35">
      <t>リョウホウ</t>
    </rPh>
    <rPh sb="36" eb="37">
      <t>ミ</t>
    </rPh>
    <rPh sb="41" eb="42">
      <t>ホウ</t>
    </rPh>
    <rPh sb="49" eb="51">
      <t>カイスウ</t>
    </rPh>
    <rPh sb="52" eb="53">
      <t>フ</t>
    </rPh>
    <rPh sb="58" eb="59">
      <t>アト</t>
    </rPh>
    <rPh sb="60" eb="63">
      <t>ホウコウセイ</t>
    </rPh>
    <rPh sb="69" eb="71">
      <t>ミキワ</t>
    </rPh>
    <rPh sb="75" eb="76">
      <t>オモ</t>
    </rPh>
    <rPh sb="81" eb="83">
      <t>ショウリツ</t>
    </rPh>
    <rPh sb="84" eb="88">
      <t>ゴブゴブ</t>
    </rPh>
    <rPh sb="96" eb="98">
      <t>モトデ</t>
    </rPh>
    <rPh sb="99" eb="100">
      <t>フ</t>
    </rPh>
    <rPh sb="107" eb="108">
      <t>マ</t>
    </rPh>
    <rPh sb="109" eb="110">
      <t>ツヅ</t>
    </rPh>
    <rPh sb="114" eb="115">
      <t>トキ</t>
    </rPh>
    <rPh sb="123" eb="124">
      <t>トオ</t>
    </rPh>
    <rPh sb="133" eb="134">
      <t>オモ</t>
    </rPh>
    <phoneticPr fontId="2"/>
  </si>
  <si>
    <t>１時間足のEBも検証しつつ、デモトレの準備もしたいと思います。</t>
    <rPh sb="1" eb="3">
      <t>ジカン</t>
    </rPh>
    <rPh sb="3" eb="4">
      <t>アシ</t>
    </rPh>
    <rPh sb="8" eb="10">
      <t>ケンショウ</t>
    </rPh>
    <rPh sb="19" eb="21">
      <t>ジュンビ</t>
    </rPh>
    <rPh sb="26" eb="27">
      <t>オモ</t>
    </rPh>
    <phoneticPr fontId="2"/>
  </si>
  <si>
    <t>EB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</si>
</sst>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9" fillId="0" borderId="1" xfId="0" applyNumberFormat="1" applyFont="1" applyBorder="1" applyAlignment="1">
      <alignment horizontal="center" vertical="center"/>
    </xf>
    <xf numFmtId="0" fontId="0" fillId="0" borderId="2" xfId="0"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0" fillId="0" borderId="1" xfId="0" applyBorder="1" applyAlignment="1">
      <alignment vertical="center" wrapText="1"/>
    </xf>
    <xf numFmtId="0" fontId="0" fillId="0" borderId="1" xfId="0" applyBorder="1">
      <alignment vertical="center"/>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9" fillId="0" borderId="1"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14" fontId="0" fillId="0" borderId="0" xfId="0" applyNumberFormat="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5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18</xdr:col>
      <xdr:colOff>419684</xdr:colOff>
      <xdr:row>29</xdr:row>
      <xdr:rowOff>32007</xdr:rowOff>
    </xdr:to>
    <xdr:pic>
      <xdr:nvPicPr>
        <xdr:cNvPr id="15" name="図 14">
          <a:extLst>
            <a:ext uri="{FF2B5EF4-FFF2-40B4-BE49-F238E27FC236}">
              <a16:creationId xmlns:a16="http://schemas.microsoft.com/office/drawing/2014/main" id="{8433FB15-1E8D-4704-B32B-EC7BF0D85D79}"/>
            </a:ext>
          </a:extLst>
        </xdr:cNvPr>
        <xdr:cNvPicPr>
          <a:picLocks noChangeAspect="1"/>
        </xdr:cNvPicPr>
      </xdr:nvPicPr>
      <xdr:blipFill>
        <a:blip xmlns:r="http://schemas.openxmlformats.org/officeDocument/2006/relationships" r:embed="rId1"/>
        <a:stretch>
          <a:fillRect/>
        </a:stretch>
      </xdr:blipFill>
      <xdr:spPr>
        <a:xfrm>
          <a:off x="0" y="177800"/>
          <a:ext cx="11367084" cy="5010407"/>
        </a:xfrm>
        <a:prstGeom prst="rect">
          <a:avLst/>
        </a:prstGeom>
      </xdr:spPr>
    </xdr:pic>
    <xdr:clientData/>
  </xdr:twoCellAnchor>
  <xdr:twoCellAnchor editAs="oneCell">
    <xdr:from>
      <xdr:col>0</xdr:col>
      <xdr:colOff>0</xdr:colOff>
      <xdr:row>31</xdr:row>
      <xdr:rowOff>0</xdr:rowOff>
    </xdr:from>
    <xdr:to>
      <xdr:col>18</xdr:col>
      <xdr:colOff>470487</xdr:colOff>
      <xdr:row>59</xdr:row>
      <xdr:rowOff>44708</xdr:rowOff>
    </xdr:to>
    <xdr:pic>
      <xdr:nvPicPr>
        <xdr:cNvPr id="16" name="図 15">
          <a:extLst>
            <a:ext uri="{FF2B5EF4-FFF2-40B4-BE49-F238E27FC236}">
              <a16:creationId xmlns:a16="http://schemas.microsoft.com/office/drawing/2014/main" id="{2F729401-36AF-4EE5-B9EF-7E5DFD971132}"/>
            </a:ext>
          </a:extLst>
        </xdr:cNvPr>
        <xdr:cNvPicPr>
          <a:picLocks noChangeAspect="1"/>
        </xdr:cNvPicPr>
      </xdr:nvPicPr>
      <xdr:blipFill>
        <a:blip xmlns:r="http://schemas.openxmlformats.org/officeDocument/2006/relationships" r:embed="rId2"/>
        <a:stretch>
          <a:fillRect/>
        </a:stretch>
      </xdr:blipFill>
      <xdr:spPr>
        <a:xfrm>
          <a:off x="0" y="5511800"/>
          <a:ext cx="11417887" cy="5023108"/>
        </a:xfrm>
        <a:prstGeom prst="rect">
          <a:avLst/>
        </a:prstGeom>
      </xdr:spPr>
    </xdr:pic>
    <xdr:clientData/>
  </xdr:twoCellAnchor>
  <xdr:twoCellAnchor editAs="oneCell">
    <xdr:from>
      <xdr:col>0</xdr:col>
      <xdr:colOff>0</xdr:colOff>
      <xdr:row>61</xdr:row>
      <xdr:rowOff>12700</xdr:rowOff>
    </xdr:from>
    <xdr:to>
      <xdr:col>18</xdr:col>
      <xdr:colOff>464136</xdr:colOff>
      <xdr:row>89</xdr:row>
      <xdr:rowOff>51058</xdr:rowOff>
    </xdr:to>
    <xdr:pic>
      <xdr:nvPicPr>
        <xdr:cNvPr id="17" name="図 16">
          <a:extLst>
            <a:ext uri="{FF2B5EF4-FFF2-40B4-BE49-F238E27FC236}">
              <a16:creationId xmlns:a16="http://schemas.microsoft.com/office/drawing/2014/main" id="{F22CF390-6DF9-4A26-B3B6-31C09B77632C}"/>
            </a:ext>
          </a:extLst>
        </xdr:cNvPr>
        <xdr:cNvPicPr>
          <a:picLocks noChangeAspect="1"/>
        </xdr:cNvPicPr>
      </xdr:nvPicPr>
      <xdr:blipFill>
        <a:blip xmlns:r="http://schemas.openxmlformats.org/officeDocument/2006/relationships" r:embed="rId3"/>
        <a:stretch>
          <a:fillRect/>
        </a:stretch>
      </xdr:blipFill>
      <xdr:spPr>
        <a:xfrm>
          <a:off x="0" y="10858500"/>
          <a:ext cx="11411536" cy="5016758"/>
        </a:xfrm>
        <a:prstGeom prst="rect">
          <a:avLst/>
        </a:prstGeom>
      </xdr:spPr>
    </xdr:pic>
    <xdr:clientData/>
  </xdr:twoCellAnchor>
  <xdr:twoCellAnchor editAs="oneCell">
    <xdr:from>
      <xdr:col>0</xdr:col>
      <xdr:colOff>0</xdr:colOff>
      <xdr:row>91</xdr:row>
      <xdr:rowOff>0</xdr:rowOff>
    </xdr:from>
    <xdr:to>
      <xdr:col>18</xdr:col>
      <xdr:colOff>445085</xdr:colOff>
      <xdr:row>119</xdr:row>
      <xdr:rowOff>57409</xdr:rowOff>
    </xdr:to>
    <xdr:pic>
      <xdr:nvPicPr>
        <xdr:cNvPr id="18" name="図 17">
          <a:extLst>
            <a:ext uri="{FF2B5EF4-FFF2-40B4-BE49-F238E27FC236}">
              <a16:creationId xmlns:a16="http://schemas.microsoft.com/office/drawing/2014/main" id="{45C8F5E5-7482-4605-B794-38130A7FDBB7}"/>
            </a:ext>
          </a:extLst>
        </xdr:cNvPr>
        <xdr:cNvPicPr>
          <a:picLocks noChangeAspect="1"/>
        </xdr:cNvPicPr>
      </xdr:nvPicPr>
      <xdr:blipFill>
        <a:blip xmlns:r="http://schemas.openxmlformats.org/officeDocument/2006/relationships" r:embed="rId4"/>
        <a:stretch>
          <a:fillRect/>
        </a:stretch>
      </xdr:blipFill>
      <xdr:spPr>
        <a:xfrm>
          <a:off x="0" y="16179800"/>
          <a:ext cx="11392485" cy="5035809"/>
        </a:xfrm>
        <a:prstGeom prst="rect">
          <a:avLst/>
        </a:prstGeom>
      </xdr:spPr>
    </xdr:pic>
    <xdr:clientData/>
  </xdr:twoCellAnchor>
  <xdr:twoCellAnchor editAs="oneCell">
    <xdr:from>
      <xdr:col>0</xdr:col>
      <xdr:colOff>0</xdr:colOff>
      <xdr:row>121</xdr:row>
      <xdr:rowOff>25400</xdr:rowOff>
    </xdr:from>
    <xdr:to>
      <xdr:col>18</xdr:col>
      <xdr:colOff>470487</xdr:colOff>
      <xdr:row>149</xdr:row>
      <xdr:rowOff>89159</xdr:rowOff>
    </xdr:to>
    <xdr:pic>
      <xdr:nvPicPr>
        <xdr:cNvPr id="19" name="図 18">
          <a:extLst>
            <a:ext uri="{FF2B5EF4-FFF2-40B4-BE49-F238E27FC236}">
              <a16:creationId xmlns:a16="http://schemas.microsoft.com/office/drawing/2014/main" id="{FC9FEB33-862A-4224-8FD3-80629C0DAA0C}"/>
            </a:ext>
          </a:extLst>
        </xdr:cNvPr>
        <xdr:cNvPicPr>
          <a:picLocks noChangeAspect="1"/>
        </xdr:cNvPicPr>
      </xdr:nvPicPr>
      <xdr:blipFill>
        <a:blip xmlns:r="http://schemas.openxmlformats.org/officeDocument/2006/relationships" r:embed="rId5"/>
        <a:stretch>
          <a:fillRect/>
        </a:stretch>
      </xdr:blipFill>
      <xdr:spPr>
        <a:xfrm>
          <a:off x="0" y="21539200"/>
          <a:ext cx="11417887" cy="50421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tabSelected="1" topLeftCell="C1" zoomScale="115" zoomScaleNormal="115" workbookViewId="0">
      <pane ySplit="8" topLeftCell="A9" activePane="bottomLeft" state="frozen"/>
      <selection pane="bottomLeft" activeCell="C1" sqref="C1"/>
    </sheetView>
  </sheetViews>
  <sheetFormatPr defaultRowHeight="13" x14ac:dyDescent="0.2"/>
  <cols>
    <col min="1" max="1" width="2.90625" customWidth="1"/>
    <col min="2" max="18" width="6.6328125" customWidth="1"/>
    <col min="22" max="22" width="10.90625" style="22" bestFit="1" customWidth="1"/>
  </cols>
  <sheetData>
    <row r="2" spans="2:21" x14ac:dyDescent="0.2">
      <c r="B2" s="39" t="s">
        <v>40</v>
      </c>
      <c r="C2" s="39"/>
      <c r="D2" s="42" t="s">
        <v>46</v>
      </c>
      <c r="E2" s="42"/>
      <c r="F2" s="39" t="s">
        <v>48</v>
      </c>
      <c r="G2" s="39"/>
      <c r="H2" s="42" t="s">
        <v>49</v>
      </c>
      <c r="I2" s="42"/>
      <c r="J2" s="39" t="s">
        <v>50</v>
      </c>
      <c r="K2" s="39"/>
      <c r="L2" s="44">
        <f>C9</f>
        <v>100000</v>
      </c>
      <c r="M2" s="42"/>
      <c r="N2" s="39" t="s">
        <v>51</v>
      </c>
      <c r="O2" s="39"/>
      <c r="P2" s="44" t="e">
        <f>C108+R108</f>
        <v>#VALUE!</v>
      </c>
      <c r="Q2" s="42"/>
      <c r="R2" s="1"/>
      <c r="S2" s="1"/>
      <c r="T2" s="1"/>
    </row>
    <row r="3" spans="2:21" ht="57" customHeight="1" x14ac:dyDescent="0.2">
      <c r="B3" s="39" t="s">
        <v>52</v>
      </c>
      <c r="C3" s="39"/>
      <c r="D3" s="56" t="s">
        <v>53</v>
      </c>
      <c r="E3" s="56"/>
      <c r="F3" s="56"/>
      <c r="G3" s="56"/>
      <c r="H3" s="56"/>
      <c r="I3" s="56"/>
      <c r="J3" s="39" t="s">
        <v>54</v>
      </c>
      <c r="K3" s="39"/>
      <c r="L3" s="56" t="s">
        <v>55</v>
      </c>
      <c r="M3" s="57"/>
      <c r="N3" s="57"/>
      <c r="O3" s="57"/>
      <c r="P3" s="57"/>
      <c r="Q3" s="57"/>
      <c r="R3" s="1"/>
      <c r="S3" s="1"/>
    </row>
    <row r="4" spans="2:21" x14ac:dyDescent="0.2">
      <c r="B4" s="39" t="s">
        <v>56</v>
      </c>
      <c r="C4" s="39"/>
      <c r="D4" s="40">
        <f>SUM($R$9:$S$993)</f>
        <v>120529.47347377631</v>
      </c>
      <c r="E4" s="40"/>
      <c r="F4" s="39" t="s">
        <v>57</v>
      </c>
      <c r="G4" s="39"/>
      <c r="H4" s="41">
        <f>SUM($T$9:$U$108)</f>
        <v>749.00000000000045</v>
      </c>
      <c r="I4" s="42"/>
      <c r="J4" s="43" t="s">
        <v>58</v>
      </c>
      <c r="K4" s="43"/>
      <c r="L4" s="44">
        <f>MAX($C$9:$D$990)-C9</f>
        <v>120529.47347377631</v>
      </c>
      <c r="M4" s="44"/>
      <c r="N4" s="43" t="s">
        <v>59</v>
      </c>
      <c r="O4" s="43"/>
      <c r="P4" s="40">
        <f>MIN($C$9:$D$990)-C9</f>
        <v>-3602.7440904887917</v>
      </c>
      <c r="Q4" s="40"/>
      <c r="R4" s="1"/>
      <c r="S4" s="1"/>
      <c r="T4" s="1"/>
    </row>
    <row r="5" spans="2:21" x14ac:dyDescent="0.2">
      <c r="B5" s="21" t="s">
        <v>60</v>
      </c>
      <c r="C5" s="2">
        <f>COUNTIF($R$9:$R$990,"&gt;0")</f>
        <v>27</v>
      </c>
      <c r="D5" s="20" t="s">
        <v>61</v>
      </c>
      <c r="E5" s="15">
        <f>COUNTIF($R$9:$R$990,"&lt;0")</f>
        <v>23</v>
      </c>
      <c r="F5" s="20" t="s">
        <v>62</v>
      </c>
      <c r="G5" s="2">
        <f>COUNTIF($R$9:$R$990,"=0")</f>
        <v>0</v>
      </c>
      <c r="H5" s="20" t="s">
        <v>63</v>
      </c>
      <c r="I5" s="3">
        <f>C5/SUM(C5,E5,G5)</f>
        <v>0.54</v>
      </c>
      <c r="J5" s="45" t="s">
        <v>64</v>
      </c>
      <c r="K5" s="39"/>
      <c r="L5" s="46">
        <v>6</v>
      </c>
      <c r="M5" s="36"/>
      <c r="N5" s="17" t="s">
        <v>65</v>
      </c>
      <c r="O5" s="9"/>
      <c r="P5" s="46">
        <v>5</v>
      </c>
      <c r="Q5" s="36"/>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4" t="s">
        <v>66</v>
      </c>
      <c r="C7" s="58" t="s">
        <v>67</v>
      </c>
      <c r="D7" s="59"/>
      <c r="E7" s="62" t="s">
        <v>68</v>
      </c>
      <c r="F7" s="63"/>
      <c r="G7" s="63"/>
      <c r="H7" s="63"/>
      <c r="I7" s="49"/>
      <c r="J7" s="64" t="s">
        <v>69</v>
      </c>
      <c r="K7" s="65"/>
      <c r="L7" s="51"/>
      <c r="M7" s="66" t="s">
        <v>70</v>
      </c>
      <c r="N7" s="67" t="s">
        <v>71</v>
      </c>
      <c r="O7" s="68"/>
      <c r="P7" s="68"/>
      <c r="Q7" s="53"/>
      <c r="R7" s="47" t="s">
        <v>72</v>
      </c>
      <c r="S7" s="47"/>
      <c r="T7" s="47"/>
      <c r="U7" s="47"/>
    </row>
    <row r="8" spans="2:21" x14ac:dyDescent="0.2">
      <c r="B8" s="55"/>
      <c r="C8" s="60"/>
      <c r="D8" s="61"/>
      <c r="E8" s="18" t="s">
        <v>73</v>
      </c>
      <c r="F8" s="18" t="s">
        <v>74</v>
      </c>
      <c r="G8" s="18" t="s">
        <v>75</v>
      </c>
      <c r="H8" s="48" t="s">
        <v>76</v>
      </c>
      <c r="I8" s="49"/>
      <c r="J8" s="4" t="s">
        <v>77</v>
      </c>
      <c r="K8" s="50" t="s">
        <v>78</v>
      </c>
      <c r="L8" s="51"/>
      <c r="M8" s="66"/>
      <c r="N8" s="5" t="s">
        <v>73</v>
      </c>
      <c r="O8" s="5" t="s">
        <v>74</v>
      </c>
      <c r="P8" s="52" t="s">
        <v>76</v>
      </c>
      <c r="Q8" s="53"/>
      <c r="R8" s="47" t="s">
        <v>79</v>
      </c>
      <c r="S8" s="47"/>
      <c r="T8" s="47" t="s">
        <v>77</v>
      </c>
      <c r="U8" s="47"/>
    </row>
    <row r="9" spans="2:21" x14ac:dyDescent="0.2">
      <c r="B9" s="19">
        <v>1</v>
      </c>
      <c r="C9" s="35">
        <v>100000</v>
      </c>
      <c r="D9" s="35"/>
      <c r="E9" s="19">
        <v>2009</v>
      </c>
      <c r="F9" s="8">
        <v>43569</v>
      </c>
      <c r="G9" s="19" t="s">
        <v>3</v>
      </c>
      <c r="H9" s="69">
        <v>99.61</v>
      </c>
      <c r="I9" s="69"/>
      <c r="J9" s="19">
        <v>83</v>
      </c>
      <c r="K9" s="35">
        <f t="shared" ref="K9:K72" si="0">IF(F9="","",C9*0.03)</f>
        <v>3000</v>
      </c>
      <c r="L9" s="35"/>
      <c r="M9" s="6">
        <f>IF(J9="","",(K9/J9)/1000)</f>
        <v>3.614457831325301E-2</v>
      </c>
      <c r="N9" s="19">
        <v>2009</v>
      </c>
      <c r="O9" s="8">
        <v>43570</v>
      </c>
      <c r="P9" s="69">
        <v>98.59</v>
      </c>
      <c r="Q9" s="69"/>
      <c r="R9" s="37">
        <f>IF(O9="","",(IF(G9="売",H9-P9,P9-H9))*M9*100000)</f>
        <v>3686.7469879517926</v>
      </c>
      <c r="S9" s="37"/>
      <c r="T9" s="38">
        <f>IF(O9="","",IF(R9&lt;0,J9*(-1),IF(G9="買",(P9-H9)*100,(H9-P9)*100)))</f>
        <v>101.9999999999996</v>
      </c>
      <c r="U9" s="38"/>
    </row>
    <row r="10" spans="2:21" x14ac:dyDescent="0.2">
      <c r="B10" s="19">
        <v>2</v>
      </c>
      <c r="C10" s="35">
        <f t="shared" ref="C10:C73" si="1">IF(R9="","",C9+R9)</f>
        <v>103686.74698795179</v>
      </c>
      <c r="D10" s="35"/>
      <c r="E10" s="19">
        <v>2009</v>
      </c>
      <c r="F10" s="8">
        <v>43571</v>
      </c>
      <c r="G10" s="19" t="s">
        <v>4</v>
      </c>
      <c r="H10" s="69">
        <v>99.16</v>
      </c>
      <c r="I10" s="69"/>
      <c r="J10" s="19">
        <v>63</v>
      </c>
      <c r="K10" s="35">
        <f t="shared" si="0"/>
        <v>3110.6024096385536</v>
      </c>
      <c r="L10" s="35"/>
      <c r="M10" s="6">
        <f t="shared" ref="M10:M73" si="2">IF(J10="","",(K10/J10)/1000)</f>
        <v>4.9374641422834181E-2</v>
      </c>
      <c r="N10" s="19">
        <v>2009</v>
      </c>
      <c r="O10" s="8">
        <v>43575</v>
      </c>
      <c r="P10" s="69">
        <v>98.53</v>
      </c>
      <c r="Q10" s="69"/>
      <c r="R10" s="37">
        <f t="shared" ref="R10:R73" si="3">IF(O10="","",(IF(G10="売",H10-P10,P10-H10))*M10*100000)</f>
        <v>-3110.6024096385308</v>
      </c>
      <c r="S10" s="37"/>
      <c r="T10" s="38">
        <f t="shared" ref="T10:T73" si="4">IF(O10="","",IF(R10&lt;0,J10*(-1),IF(G10="買",(P10-H10)*100,(H10-P10)*100)))</f>
        <v>-63</v>
      </c>
      <c r="U10" s="38"/>
    </row>
    <row r="11" spans="2:21" x14ac:dyDescent="0.2">
      <c r="B11" s="19">
        <v>3</v>
      </c>
      <c r="C11" s="35">
        <f t="shared" si="1"/>
        <v>100576.14457831325</v>
      </c>
      <c r="D11" s="35"/>
      <c r="E11" s="19">
        <v>2009</v>
      </c>
      <c r="F11" s="8">
        <v>43578</v>
      </c>
      <c r="G11" s="19" t="s">
        <v>3</v>
      </c>
      <c r="H11" s="69">
        <v>97.77</v>
      </c>
      <c r="I11" s="69"/>
      <c r="J11" s="19">
        <v>44</v>
      </c>
      <c r="K11" s="35">
        <f t="shared" si="0"/>
        <v>3017.2843373493974</v>
      </c>
      <c r="L11" s="35"/>
      <c r="M11" s="6">
        <f t="shared" si="2"/>
        <v>6.8574644030668125E-2</v>
      </c>
      <c r="N11" s="19">
        <v>2009</v>
      </c>
      <c r="O11" s="8">
        <v>43578</v>
      </c>
      <c r="P11" s="69">
        <v>98.21</v>
      </c>
      <c r="Q11" s="69"/>
      <c r="R11" s="37">
        <f t="shared" si="3"/>
        <v>-3017.284337349382</v>
      </c>
      <c r="S11" s="37"/>
      <c r="T11" s="38">
        <f t="shared" si="4"/>
        <v>-44</v>
      </c>
      <c r="U11" s="38"/>
    </row>
    <row r="12" spans="2:21" x14ac:dyDescent="0.2">
      <c r="B12" s="19">
        <v>4</v>
      </c>
      <c r="C12" s="35">
        <f t="shared" si="1"/>
        <v>97558.86024096387</v>
      </c>
      <c r="D12" s="35"/>
      <c r="E12" s="19">
        <v>2009</v>
      </c>
      <c r="F12" s="8">
        <v>43579</v>
      </c>
      <c r="G12" s="19" t="s">
        <v>3</v>
      </c>
      <c r="H12" s="69">
        <v>97.73</v>
      </c>
      <c r="I12" s="69"/>
      <c r="J12" s="19">
        <v>41</v>
      </c>
      <c r="K12" s="35">
        <f t="shared" si="0"/>
        <v>2926.7658072289159</v>
      </c>
      <c r="L12" s="35"/>
      <c r="M12" s="6">
        <f t="shared" si="2"/>
        <v>7.1384531883632099E-2</v>
      </c>
      <c r="N12" s="19">
        <v>2009</v>
      </c>
      <c r="O12" s="8">
        <v>43579</v>
      </c>
      <c r="P12" s="69">
        <v>97.13</v>
      </c>
      <c r="Q12" s="69"/>
      <c r="R12" s="37">
        <f t="shared" si="3"/>
        <v>4283.0719130179868</v>
      </c>
      <c r="S12" s="37"/>
      <c r="T12" s="38">
        <f t="shared" si="4"/>
        <v>60.000000000000853</v>
      </c>
      <c r="U12" s="38"/>
    </row>
    <row r="13" spans="2:21" x14ac:dyDescent="0.2">
      <c r="B13" s="19">
        <v>5</v>
      </c>
      <c r="C13" s="35">
        <f t="shared" si="1"/>
        <v>101841.93215398186</v>
      </c>
      <c r="D13" s="35"/>
      <c r="E13" s="19">
        <v>2009</v>
      </c>
      <c r="F13" s="8">
        <v>43583</v>
      </c>
      <c r="G13" s="19" t="s">
        <v>3</v>
      </c>
      <c r="H13" s="69">
        <v>96.25</v>
      </c>
      <c r="I13" s="69"/>
      <c r="J13" s="19">
        <v>65</v>
      </c>
      <c r="K13" s="35">
        <f t="shared" si="0"/>
        <v>3055.2579646194558</v>
      </c>
      <c r="L13" s="35"/>
      <c r="M13" s="6">
        <f t="shared" si="2"/>
        <v>4.7003968686453165E-2</v>
      </c>
      <c r="N13" s="19">
        <v>2009</v>
      </c>
      <c r="O13" s="8">
        <v>43584</v>
      </c>
      <c r="P13" s="69">
        <v>96.9</v>
      </c>
      <c r="Q13" s="69"/>
      <c r="R13" s="37">
        <f t="shared" si="3"/>
        <v>-3055.2579646194822</v>
      </c>
      <c r="S13" s="37"/>
      <c r="T13" s="38">
        <f t="shared" si="4"/>
        <v>-65</v>
      </c>
      <c r="U13" s="38"/>
    </row>
    <row r="14" spans="2:21" x14ac:dyDescent="0.2">
      <c r="B14" s="19">
        <v>6</v>
      </c>
      <c r="C14" s="35">
        <f t="shared" si="1"/>
        <v>98786.674189362384</v>
      </c>
      <c r="D14" s="35"/>
      <c r="E14" s="19">
        <v>2009</v>
      </c>
      <c r="F14" s="8">
        <v>43597</v>
      </c>
      <c r="G14" s="19" t="s">
        <v>3</v>
      </c>
      <c r="H14" s="69">
        <v>96.7</v>
      </c>
      <c r="I14" s="69"/>
      <c r="J14" s="19">
        <v>114</v>
      </c>
      <c r="K14" s="35">
        <f t="shared" si="0"/>
        <v>2963.6002256808715</v>
      </c>
      <c r="L14" s="35"/>
      <c r="M14" s="6">
        <f t="shared" si="2"/>
        <v>2.5996493207726942E-2</v>
      </c>
      <c r="N14" s="19">
        <v>2009</v>
      </c>
      <c r="O14" s="8">
        <v>43600</v>
      </c>
      <c r="P14" s="69">
        <v>95.29</v>
      </c>
      <c r="Q14" s="69"/>
      <c r="R14" s="37">
        <f t="shared" si="3"/>
        <v>3665.5055422894898</v>
      </c>
      <c r="S14" s="37"/>
      <c r="T14" s="38">
        <f t="shared" si="4"/>
        <v>140.99999999999966</v>
      </c>
      <c r="U14" s="38"/>
    </row>
    <row r="15" spans="2:21" x14ac:dyDescent="0.2">
      <c r="B15" s="19">
        <v>7</v>
      </c>
      <c r="C15" s="35">
        <f t="shared" si="1"/>
        <v>102452.17973165188</v>
      </c>
      <c r="D15" s="35"/>
      <c r="E15" s="19">
        <v>2009</v>
      </c>
      <c r="F15" s="8">
        <v>43603</v>
      </c>
      <c r="G15" s="19" t="s">
        <v>3</v>
      </c>
      <c r="H15" s="69">
        <v>94.7</v>
      </c>
      <c r="I15" s="69"/>
      <c r="J15" s="19">
        <v>84</v>
      </c>
      <c r="K15" s="35">
        <f t="shared" si="0"/>
        <v>3073.5653919495562</v>
      </c>
      <c r="L15" s="35"/>
      <c r="M15" s="6">
        <f t="shared" si="2"/>
        <v>3.6590064189875669E-2</v>
      </c>
      <c r="N15" s="19">
        <v>2009</v>
      </c>
      <c r="O15" s="8">
        <v>43603</v>
      </c>
      <c r="P15" s="69">
        <v>95.54</v>
      </c>
      <c r="Q15" s="69"/>
      <c r="R15" s="37">
        <f t="shared" si="3"/>
        <v>-3073.5653919495685</v>
      </c>
      <c r="S15" s="37"/>
      <c r="T15" s="38">
        <f t="shared" si="4"/>
        <v>-84</v>
      </c>
      <c r="U15" s="38"/>
    </row>
    <row r="16" spans="2:21" x14ac:dyDescent="0.2">
      <c r="B16" s="19">
        <v>8</v>
      </c>
      <c r="C16" s="35">
        <f t="shared" si="1"/>
        <v>99378.614339702312</v>
      </c>
      <c r="D16" s="35"/>
      <c r="E16" s="19">
        <v>2009</v>
      </c>
      <c r="F16" s="8">
        <v>43607</v>
      </c>
      <c r="G16" s="19" t="s">
        <v>3</v>
      </c>
      <c r="H16" s="69">
        <v>94.32</v>
      </c>
      <c r="I16" s="69"/>
      <c r="J16" s="19">
        <v>94</v>
      </c>
      <c r="K16" s="35">
        <f t="shared" si="0"/>
        <v>2981.3584301910691</v>
      </c>
      <c r="L16" s="35"/>
      <c r="M16" s="6">
        <f t="shared" si="2"/>
        <v>3.1716579044585844E-2</v>
      </c>
      <c r="N16" s="19">
        <v>2009</v>
      </c>
      <c r="O16" s="8">
        <v>43612</v>
      </c>
      <c r="P16" s="69">
        <v>95.26</v>
      </c>
      <c r="Q16" s="69"/>
      <c r="R16" s="37">
        <f t="shared" si="3"/>
        <v>-2981.3584301911073</v>
      </c>
      <c r="S16" s="37"/>
      <c r="T16" s="38">
        <f t="shared" si="4"/>
        <v>-94</v>
      </c>
      <c r="U16" s="38"/>
    </row>
    <row r="17" spans="2:21" x14ac:dyDescent="0.2">
      <c r="B17" s="19">
        <v>9</v>
      </c>
      <c r="C17" s="35">
        <f t="shared" si="1"/>
        <v>96397.255909511208</v>
      </c>
      <c r="D17" s="35"/>
      <c r="E17" s="19">
        <v>2009</v>
      </c>
      <c r="F17" s="8">
        <v>43613</v>
      </c>
      <c r="G17" s="19" t="s">
        <v>4</v>
      </c>
      <c r="H17" s="69">
        <v>95.32</v>
      </c>
      <c r="I17" s="69"/>
      <c r="J17" s="19">
        <v>68</v>
      </c>
      <c r="K17" s="35">
        <f t="shared" si="0"/>
        <v>2891.9176772853361</v>
      </c>
      <c r="L17" s="35"/>
      <c r="M17" s="6">
        <f t="shared" si="2"/>
        <v>4.2528201136549058E-2</v>
      </c>
      <c r="N17" s="19">
        <v>2009</v>
      </c>
      <c r="O17" s="8">
        <v>43613</v>
      </c>
      <c r="P17" s="69">
        <v>96.15</v>
      </c>
      <c r="Q17" s="69"/>
      <c r="R17" s="37">
        <f t="shared" si="3"/>
        <v>3529.8406943336245</v>
      </c>
      <c r="S17" s="37"/>
      <c r="T17" s="38">
        <f t="shared" si="4"/>
        <v>83.000000000001251</v>
      </c>
      <c r="U17" s="38"/>
    </row>
    <row r="18" spans="2:21" x14ac:dyDescent="0.2">
      <c r="B18" s="19">
        <v>10</v>
      </c>
      <c r="C18" s="35">
        <f t="shared" si="1"/>
        <v>99927.096603844839</v>
      </c>
      <c r="D18" s="35"/>
      <c r="E18" s="19">
        <v>2009</v>
      </c>
      <c r="F18" s="8">
        <v>43620</v>
      </c>
      <c r="G18" s="19" t="s">
        <v>4</v>
      </c>
      <c r="H18" s="69">
        <v>95.69</v>
      </c>
      <c r="I18" s="69"/>
      <c r="J18" s="19">
        <v>57</v>
      </c>
      <c r="K18" s="35">
        <f t="shared" si="0"/>
        <v>2997.812898115345</v>
      </c>
      <c r="L18" s="35"/>
      <c r="M18" s="6">
        <f t="shared" si="2"/>
        <v>5.25932087388657E-2</v>
      </c>
      <c r="N18" s="19">
        <v>2009</v>
      </c>
      <c r="O18" s="8">
        <v>43621</v>
      </c>
      <c r="P18" s="69">
        <v>96.96</v>
      </c>
      <c r="Q18" s="69"/>
      <c r="R18" s="37">
        <f t="shared" si="3"/>
        <v>6679.3375098359229</v>
      </c>
      <c r="S18" s="37"/>
      <c r="T18" s="38">
        <f t="shared" si="4"/>
        <v>126.9999999999996</v>
      </c>
      <c r="U18" s="38"/>
    </row>
    <row r="19" spans="2:21" x14ac:dyDescent="0.2">
      <c r="B19" s="19">
        <v>11</v>
      </c>
      <c r="C19" s="35">
        <f t="shared" si="1"/>
        <v>106606.43411368076</v>
      </c>
      <c r="D19" s="35"/>
      <c r="E19" s="19">
        <v>2009</v>
      </c>
      <c r="F19" s="8">
        <v>43633</v>
      </c>
      <c r="G19" s="19" t="s">
        <v>3</v>
      </c>
      <c r="H19" s="69">
        <v>96.2</v>
      </c>
      <c r="I19" s="69"/>
      <c r="J19" s="19">
        <v>59</v>
      </c>
      <c r="K19" s="35">
        <f t="shared" si="0"/>
        <v>3198.1930234104229</v>
      </c>
      <c r="L19" s="35"/>
      <c r="M19" s="6">
        <f t="shared" si="2"/>
        <v>5.4206661413735979E-2</v>
      </c>
      <c r="N19" s="19">
        <v>2009</v>
      </c>
      <c r="O19" s="8">
        <v>43634</v>
      </c>
      <c r="P19" s="69">
        <v>95.51</v>
      </c>
      <c r="Q19" s="69"/>
      <c r="R19" s="37">
        <f t="shared" si="3"/>
        <v>3740.2596375477701</v>
      </c>
      <c r="S19" s="37"/>
      <c r="T19" s="38">
        <f t="shared" si="4"/>
        <v>68.999999999999773</v>
      </c>
      <c r="U19" s="38"/>
    </row>
    <row r="20" spans="2:21" x14ac:dyDescent="0.2">
      <c r="B20" s="19">
        <v>12</v>
      </c>
      <c r="C20" s="35">
        <f t="shared" si="1"/>
        <v>110346.69375122854</v>
      </c>
      <c r="D20" s="35"/>
      <c r="E20" s="19">
        <v>2009</v>
      </c>
      <c r="F20" s="8">
        <v>43640</v>
      </c>
      <c r="G20" s="19" t="s">
        <v>3</v>
      </c>
      <c r="H20" s="69">
        <v>95.13</v>
      </c>
      <c r="I20" s="69"/>
      <c r="J20" s="19">
        <v>54</v>
      </c>
      <c r="K20" s="35">
        <f t="shared" si="0"/>
        <v>3310.4008125368559</v>
      </c>
      <c r="L20" s="35"/>
      <c r="M20" s="6">
        <f t="shared" si="2"/>
        <v>6.1303718750682523E-2</v>
      </c>
      <c r="N20" s="19">
        <v>2009</v>
      </c>
      <c r="O20" s="8">
        <v>43640</v>
      </c>
      <c r="P20" s="69">
        <v>95.67</v>
      </c>
      <c r="Q20" s="69"/>
      <c r="R20" s="37">
        <f t="shared" si="3"/>
        <v>-3310.400812536895</v>
      </c>
      <c r="S20" s="37"/>
      <c r="T20" s="38">
        <f t="shared" si="4"/>
        <v>-54</v>
      </c>
      <c r="U20" s="38"/>
    </row>
    <row r="21" spans="2:21" x14ac:dyDescent="0.2">
      <c r="B21" s="19">
        <v>13</v>
      </c>
      <c r="C21" s="35">
        <f t="shared" si="1"/>
        <v>107036.29293869164</v>
      </c>
      <c r="D21" s="35"/>
      <c r="E21" s="19">
        <v>2009</v>
      </c>
      <c r="F21" s="8">
        <v>43652</v>
      </c>
      <c r="G21" s="19" t="s">
        <v>3</v>
      </c>
      <c r="H21" s="69">
        <v>95.37</v>
      </c>
      <c r="I21" s="69"/>
      <c r="J21" s="19">
        <v>72</v>
      </c>
      <c r="K21" s="35">
        <f t="shared" si="0"/>
        <v>3211.0887881607491</v>
      </c>
      <c r="L21" s="35"/>
      <c r="M21" s="6">
        <f t="shared" si="2"/>
        <v>4.4598455391121519E-2</v>
      </c>
      <c r="N21" s="19">
        <v>2009</v>
      </c>
      <c r="O21" s="8">
        <v>43654</v>
      </c>
      <c r="P21" s="69">
        <v>94.48</v>
      </c>
      <c r="Q21" s="69"/>
      <c r="R21" s="37">
        <f t="shared" si="3"/>
        <v>3969.2625298098178</v>
      </c>
      <c r="S21" s="37"/>
      <c r="T21" s="38">
        <f t="shared" si="4"/>
        <v>89.000000000000057</v>
      </c>
      <c r="U21" s="38"/>
    </row>
    <row r="22" spans="2:21" x14ac:dyDescent="0.2">
      <c r="B22" s="19">
        <v>14</v>
      </c>
      <c r="C22" s="35">
        <f t="shared" si="1"/>
        <v>111005.55546850145</v>
      </c>
      <c r="D22" s="35"/>
      <c r="E22" s="19">
        <v>2009</v>
      </c>
      <c r="F22" s="8">
        <v>43653</v>
      </c>
      <c r="G22" s="19" t="s">
        <v>3</v>
      </c>
      <c r="H22" s="69">
        <v>94.93</v>
      </c>
      <c r="I22" s="69"/>
      <c r="J22" s="19">
        <v>53</v>
      </c>
      <c r="K22" s="35">
        <f t="shared" si="0"/>
        <v>3330.1666640550434</v>
      </c>
      <c r="L22" s="35"/>
      <c r="M22" s="6">
        <f t="shared" si="2"/>
        <v>6.2833333284057422E-2</v>
      </c>
      <c r="N22" s="19">
        <v>2009</v>
      </c>
      <c r="O22" s="8">
        <v>43654</v>
      </c>
      <c r="P22" s="69">
        <v>94.25</v>
      </c>
      <c r="Q22" s="69"/>
      <c r="R22" s="37">
        <f t="shared" si="3"/>
        <v>4272.6666633159475</v>
      </c>
      <c r="S22" s="37"/>
      <c r="T22" s="38">
        <f t="shared" si="4"/>
        <v>68.000000000000682</v>
      </c>
      <c r="U22" s="38"/>
    </row>
    <row r="23" spans="2:21" x14ac:dyDescent="0.2">
      <c r="B23" s="19">
        <v>15</v>
      </c>
      <c r="C23" s="35">
        <f t="shared" si="1"/>
        <v>115278.2221318174</v>
      </c>
      <c r="D23" s="35"/>
      <c r="E23" s="19">
        <v>2009</v>
      </c>
      <c r="F23" s="8">
        <v>43654</v>
      </c>
      <c r="G23" s="19" t="s">
        <v>3</v>
      </c>
      <c r="H23" s="69">
        <v>94.77</v>
      </c>
      <c r="I23" s="69"/>
      <c r="J23" s="19">
        <v>67</v>
      </c>
      <c r="K23" s="35">
        <f t="shared" si="0"/>
        <v>3458.3466639545218</v>
      </c>
      <c r="L23" s="35"/>
      <c r="M23" s="6">
        <f t="shared" si="2"/>
        <v>5.1617114387380925E-2</v>
      </c>
      <c r="N23" s="19">
        <v>2009</v>
      </c>
      <c r="O23" s="8">
        <v>43654</v>
      </c>
      <c r="P23" s="69">
        <v>93.95</v>
      </c>
      <c r="Q23" s="69"/>
      <c r="R23" s="37">
        <f t="shared" si="3"/>
        <v>4232.6033797652008</v>
      </c>
      <c r="S23" s="37"/>
      <c r="T23" s="38">
        <f t="shared" si="4"/>
        <v>81.999999999999318</v>
      </c>
      <c r="U23" s="38"/>
    </row>
    <row r="24" spans="2:21" x14ac:dyDescent="0.2">
      <c r="B24" s="19">
        <v>16</v>
      </c>
      <c r="C24" s="35">
        <f t="shared" si="1"/>
        <v>119510.8255115826</v>
      </c>
      <c r="D24" s="35"/>
      <c r="E24" s="19">
        <v>2009</v>
      </c>
      <c r="F24" s="8">
        <v>43659</v>
      </c>
      <c r="G24" s="19" t="s">
        <v>3</v>
      </c>
      <c r="H24" s="69">
        <v>92.19</v>
      </c>
      <c r="I24" s="69"/>
      <c r="J24" s="19">
        <v>77</v>
      </c>
      <c r="K24" s="35">
        <f t="shared" si="0"/>
        <v>3585.3247653474778</v>
      </c>
      <c r="L24" s="35"/>
      <c r="M24" s="6">
        <f t="shared" si="2"/>
        <v>4.6562659290226981E-2</v>
      </c>
      <c r="N24" s="19">
        <v>2009</v>
      </c>
      <c r="O24" s="8">
        <v>43660</v>
      </c>
      <c r="P24" s="69">
        <v>92.96</v>
      </c>
      <c r="Q24" s="69"/>
      <c r="R24" s="37">
        <f t="shared" si="3"/>
        <v>-3585.3247653474591</v>
      </c>
      <c r="S24" s="37"/>
      <c r="T24" s="38">
        <f t="shared" si="4"/>
        <v>-77</v>
      </c>
      <c r="U24" s="38"/>
    </row>
    <row r="25" spans="2:21" x14ac:dyDescent="0.2">
      <c r="B25" s="19">
        <v>17</v>
      </c>
      <c r="C25" s="35">
        <f t="shared" si="1"/>
        <v>115925.50074623515</v>
      </c>
      <c r="D25" s="35"/>
      <c r="E25" s="19">
        <v>2009</v>
      </c>
      <c r="F25" s="8">
        <v>43662</v>
      </c>
      <c r="G25" s="19" t="s">
        <v>4</v>
      </c>
      <c r="H25" s="69">
        <v>94.32</v>
      </c>
      <c r="I25" s="69"/>
      <c r="J25" s="19">
        <v>96</v>
      </c>
      <c r="K25" s="35">
        <f t="shared" si="0"/>
        <v>3477.7650223870542</v>
      </c>
      <c r="L25" s="35"/>
      <c r="M25" s="6">
        <f t="shared" si="2"/>
        <v>3.6226718983198479E-2</v>
      </c>
      <c r="N25" s="19">
        <v>2009</v>
      </c>
      <c r="O25" s="8">
        <v>43662</v>
      </c>
      <c r="P25" s="69">
        <v>93.36</v>
      </c>
      <c r="Q25" s="69"/>
      <c r="R25" s="37">
        <f t="shared" si="3"/>
        <v>-3477.765022387031</v>
      </c>
      <c r="S25" s="37"/>
      <c r="T25" s="38">
        <f t="shared" si="4"/>
        <v>-96</v>
      </c>
      <c r="U25" s="38"/>
    </row>
    <row r="26" spans="2:21" x14ac:dyDescent="0.2">
      <c r="B26" s="19">
        <v>18</v>
      </c>
      <c r="C26" s="35">
        <f t="shared" si="1"/>
        <v>112447.73572384812</v>
      </c>
      <c r="D26" s="35"/>
      <c r="E26" s="19">
        <v>2009</v>
      </c>
      <c r="F26" s="8">
        <v>43663</v>
      </c>
      <c r="G26" s="19" t="s">
        <v>4</v>
      </c>
      <c r="H26" s="69">
        <v>93.97</v>
      </c>
      <c r="I26" s="69"/>
      <c r="J26" s="19">
        <v>72</v>
      </c>
      <c r="K26" s="35">
        <f t="shared" si="0"/>
        <v>3373.4320717154433</v>
      </c>
      <c r="L26" s="35"/>
      <c r="M26" s="6">
        <f t="shared" si="2"/>
        <v>4.6853223218270047E-2</v>
      </c>
      <c r="N26" s="19">
        <v>2009</v>
      </c>
      <c r="O26" s="8">
        <v>43667</v>
      </c>
      <c r="P26" s="69">
        <v>93.25</v>
      </c>
      <c r="Q26" s="69"/>
      <c r="R26" s="37">
        <f t="shared" si="3"/>
        <v>-3373.4320717154383</v>
      </c>
      <c r="S26" s="37"/>
      <c r="T26" s="38">
        <f t="shared" si="4"/>
        <v>-72</v>
      </c>
      <c r="U26" s="38"/>
    </row>
    <row r="27" spans="2:21" x14ac:dyDescent="0.2">
      <c r="B27" s="19">
        <v>19</v>
      </c>
      <c r="C27" s="35">
        <f t="shared" si="1"/>
        <v>109074.30365213269</v>
      </c>
      <c r="D27" s="35"/>
      <c r="E27" s="19">
        <v>2009</v>
      </c>
      <c r="F27" s="8">
        <v>43677</v>
      </c>
      <c r="G27" s="19" t="s">
        <v>4</v>
      </c>
      <c r="H27" s="69">
        <v>95.73</v>
      </c>
      <c r="I27" s="69"/>
      <c r="J27" s="19">
        <v>54</v>
      </c>
      <c r="K27" s="35">
        <f t="shared" si="0"/>
        <v>3272.2291095639803</v>
      </c>
      <c r="L27" s="35"/>
      <c r="M27" s="6">
        <f t="shared" si="2"/>
        <v>6.0596835362295931E-2</v>
      </c>
      <c r="N27" s="19">
        <v>2009</v>
      </c>
      <c r="O27" s="8">
        <v>43677</v>
      </c>
      <c r="P27" s="69">
        <v>95.19</v>
      </c>
      <c r="Q27" s="69"/>
      <c r="R27" s="37">
        <f t="shared" si="3"/>
        <v>-3272.2291095640185</v>
      </c>
      <c r="S27" s="37"/>
      <c r="T27" s="38">
        <f t="shared" si="4"/>
        <v>-54</v>
      </c>
      <c r="U27" s="38"/>
    </row>
    <row r="28" spans="2:21" x14ac:dyDescent="0.2">
      <c r="B28" s="19">
        <v>20</v>
      </c>
      <c r="C28" s="35">
        <f t="shared" si="1"/>
        <v>105802.07454256866</v>
      </c>
      <c r="D28" s="35"/>
      <c r="E28" s="19">
        <v>2009</v>
      </c>
      <c r="F28" s="8">
        <v>43698</v>
      </c>
      <c r="G28" s="19" t="s">
        <v>3</v>
      </c>
      <c r="H28" s="69">
        <v>93.94</v>
      </c>
      <c r="I28" s="69"/>
      <c r="J28" s="19">
        <v>36</v>
      </c>
      <c r="K28" s="35">
        <f t="shared" si="0"/>
        <v>3174.0622362770596</v>
      </c>
      <c r="L28" s="35"/>
      <c r="M28" s="6">
        <f t="shared" si="2"/>
        <v>8.8168395452140544E-2</v>
      </c>
      <c r="N28" s="19">
        <v>2009</v>
      </c>
      <c r="O28" s="8">
        <v>43698</v>
      </c>
      <c r="P28" s="69">
        <v>93.52</v>
      </c>
      <c r="Q28" s="69"/>
      <c r="R28" s="37">
        <f t="shared" si="3"/>
        <v>3703.0726089899176</v>
      </c>
      <c r="S28" s="37"/>
      <c r="T28" s="38">
        <f t="shared" si="4"/>
        <v>42.000000000000171</v>
      </c>
      <c r="U28" s="38"/>
    </row>
    <row r="29" spans="2:21" x14ac:dyDescent="0.2">
      <c r="B29" s="19">
        <v>21</v>
      </c>
      <c r="C29" s="35">
        <f t="shared" si="1"/>
        <v>109505.14715155857</v>
      </c>
      <c r="D29" s="35"/>
      <c r="E29" s="19">
        <v>2009</v>
      </c>
      <c r="F29" s="8">
        <v>43709</v>
      </c>
      <c r="G29" s="19" t="s">
        <v>3</v>
      </c>
      <c r="H29" s="69">
        <v>92.94</v>
      </c>
      <c r="I29" s="69"/>
      <c r="J29" s="19">
        <v>45</v>
      </c>
      <c r="K29" s="35">
        <f t="shared" si="0"/>
        <v>3285.1544145467569</v>
      </c>
      <c r="L29" s="35"/>
      <c r="M29" s="6">
        <f t="shared" si="2"/>
        <v>7.3003431434372379E-2</v>
      </c>
      <c r="N29" s="19">
        <v>2009</v>
      </c>
      <c r="O29" s="8">
        <v>43709</v>
      </c>
      <c r="P29" s="69">
        <v>93.39</v>
      </c>
      <c r="Q29" s="69"/>
      <c r="R29" s="37">
        <f t="shared" si="3"/>
        <v>-3285.1544145467778</v>
      </c>
      <c r="S29" s="37"/>
      <c r="T29" s="38">
        <f t="shared" si="4"/>
        <v>-45</v>
      </c>
      <c r="U29" s="38"/>
    </row>
    <row r="30" spans="2:21" x14ac:dyDescent="0.2">
      <c r="B30" s="19">
        <v>22</v>
      </c>
      <c r="C30" s="35">
        <f t="shared" si="1"/>
        <v>106219.99273701179</v>
      </c>
      <c r="D30" s="35"/>
      <c r="E30" s="19">
        <v>2009</v>
      </c>
      <c r="F30" s="8">
        <v>43710</v>
      </c>
      <c r="G30" s="19" t="s">
        <v>3</v>
      </c>
      <c r="H30" s="69">
        <v>92.79</v>
      </c>
      <c r="I30" s="69"/>
      <c r="J30" s="19">
        <v>62</v>
      </c>
      <c r="K30" s="35">
        <f t="shared" si="0"/>
        <v>3186.5997821103538</v>
      </c>
      <c r="L30" s="35"/>
      <c r="M30" s="6">
        <f t="shared" si="2"/>
        <v>5.1396770679199254E-2</v>
      </c>
      <c r="N30" s="19">
        <v>2009</v>
      </c>
      <c r="O30" s="8">
        <v>43711</v>
      </c>
      <c r="P30" s="69">
        <v>92.01</v>
      </c>
      <c r="Q30" s="69"/>
      <c r="R30" s="37">
        <f t="shared" si="3"/>
        <v>4008.9481129775477</v>
      </c>
      <c r="S30" s="37"/>
      <c r="T30" s="38">
        <f t="shared" si="4"/>
        <v>78.000000000000114</v>
      </c>
      <c r="U30" s="38"/>
    </row>
    <row r="31" spans="2:21" x14ac:dyDescent="0.2">
      <c r="B31" s="19">
        <v>23</v>
      </c>
      <c r="C31" s="35">
        <f t="shared" si="1"/>
        <v>110228.94084998935</v>
      </c>
      <c r="D31" s="35"/>
      <c r="E31" s="19">
        <v>2009</v>
      </c>
      <c r="F31" s="8">
        <v>43717</v>
      </c>
      <c r="G31" s="19" t="s">
        <v>3</v>
      </c>
      <c r="H31" s="69">
        <v>92.6</v>
      </c>
      <c r="I31" s="69"/>
      <c r="J31" s="19">
        <v>38</v>
      </c>
      <c r="K31" s="35">
        <f t="shared" si="0"/>
        <v>3306.8682254996802</v>
      </c>
      <c r="L31" s="35"/>
      <c r="M31" s="6">
        <f t="shared" si="2"/>
        <v>8.7022848039465278E-2</v>
      </c>
      <c r="N31" s="19">
        <v>2009</v>
      </c>
      <c r="O31" s="8">
        <v>43717</v>
      </c>
      <c r="P31" s="69">
        <v>91.75</v>
      </c>
      <c r="Q31" s="69"/>
      <c r="R31" s="37">
        <f t="shared" si="3"/>
        <v>7396.9420833544991</v>
      </c>
      <c r="S31" s="37"/>
      <c r="T31" s="38">
        <f t="shared" si="4"/>
        <v>84.999999999999432</v>
      </c>
      <c r="U31" s="38"/>
    </row>
    <row r="32" spans="2:21" x14ac:dyDescent="0.2">
      <c r="B32" s="19">
        <v>24</v>
      </c>
      <c r="C32" s="35">
        <f t="shared" si="1"/>
        <v>117625.88293334385</v>
      </c>
      <c r="D32" s="35"/>
      <c r="E32" s="19">
        <v>2009</v>
      </c>
      <c r="F32" s="8">
        <v>43718</v>
      </c>
      <c r="G32" s="19" t="s">
        <v>3</v>
      </c>
      <c r="H32" s="69">
        <v>91.88</v>
      </c>
      <c r="I32" s="69"/>
      <c r="J32" s="19">
        <v>37</v>
      </c>
      <c r="K32" s="35">
        <f t="shared" si="0"/>
        <v>3528.7764880003151</v>
      </c>
      <c r="L32" s="35"/>
      <c r="M32" s="6">
        <f t="shared" si="2"/>
        <v>9.5372337513522032E-2</v>
      </c>
      <c r="N32" s="19">
        <v>2009</v>
      </c>
      <c r="O32" s="8">
        <v>43718</v>
      </c>
      <c r="P32" s="69">
        <v>91.45</v>
      </c>
      <c r="Q32" s="69"/>
      <c r="R32" s="37">
        <f t="shared" si="3"/>
        <v>4101.0105130813772</v>
      </c>
      <c r="S32" s="37"/>
      <c r="T32" s="38">
        <f t="shared" si="4"/>
        <v>42.999999999999261</v>
      </c>
      <c r="U32" s="38"/>
    </row>
    <row r="33" spans="2:21" x14ac:dyDescent="0.2">
      <c r="B33" s="19">
        <v>25</v>
      </c>
      <c r="C33" s="35">
        <f t="shared" si="1"/>
        <v>121726.89344642522</v>
      </c>
      <c r="D33" s="35"/>
      <c r="E33" s="19">
        <v>2009</v>
      </c>
      <c r="F33" s="8">
        <v>43718</v>
      </c>
      <c r="G33" s="19" t="s">
        <v>3</v>
      </c>
      <c r="H33" s="69">
        <v>91.68</v>
      </c>
      <c r="I33" s="69"/>
      <c r="J33" s="19">
        <v>57</v>
      </c>
      <c r="K33" s="35">
        <f t="shared" si="0"/>
        <v>3651.8068033927566</v>
      </c>
      <c r="L33" s="35"/>
      <c r="M33" s="6">
        <f t="shared" si="2"/>
        <v>6.4066786024434316E-2</v>
      </c>
      <c r="N33" s="19">
        <v>2009</v>
      </c>
      <c r="O33" s="8">
        <v>43718</v>
      </c>
      <c r="P33" s="69">
        <v>90.99</v>
      </c>
      <c r="Q33" s="69"/>
      <c r="R33" s="37">
        <f t="shared" si="3"/>
        <v>4420.6082356860443</v>
      </c>
      <c r="S33" s="37"/>
      <c r="T33" s="38">
        <f t="shared" si="4"/>
        <v>69.000000000001194</v>
      </c>
      <c r="U33" s="38"/>
    </row>
    <row r="34" spans="2:21" x14ac:dyDescent="0.2">
      <c r="B34" s="19">
        <v>26</v>
      </c>
      <c r="C34" s="35">
        <f t="shared" si="1"/>
        <v>126147.50168211127</v>
      </c>
      <c r="D34" s="35"/>
      <c r="E34" s="19">
        <v>2009</v>
      </c>
      <c r="F34" s="8">
        <v>43726</v>
      </c>
      <c r="G34" s="19" t="s">
        <v>4</v>
      </c>
      <c r="H34" s="69">
        <v>91.49</v>
      </c>
      <c r="I34" s="69"/>
      <c r="J34" s="19">
        <v>47</v>
      </c>
      <c r="K34" s="35">
        <f t="shared" si="0"/>
        <v>3784.4250504633378</v>
      </c>
      <c r="L34" s="35"/>
      <c r="M34" s="6">
        <f t="shared" si="2"/>
        <v>8.0519681924751868E-2</v>
      </c>
      <c r="N34" s="19">
        <v>2009</v>
      </c>
      <c r="O34" s="8">
        <v>43729</v>
      </c>
      <c r="P34" s="69">
        <v>92.05</v>
      </c>
      <c r="Q34" s="69"/>
      <c r="R34" s="37">
        <f t="shared" si="3"/>
        <v>4509.1021877861231</v>
      </c>
      <c r="S34" s="37"/>
      <c r="T34" s="38">
        <f t="shared" si="4"/>
        <v>56.000000000000227</v>
      </c>
      <c r="U34" s="38"/>
    </row>
    <row r="35" spans="2:21" x14ac:dyDescent="0.2">
      <c r="B35" s="19">
        <v>27</v>
      </c>
      <c r="C35" s="35">
        <f t="shared" si="1"/>
        <v>130656.60386989739</v>
      </c>
      <c r="D35" s="35"/>
      <c r="E35" s="19">
        <v>2009</v>
      </c>
      <c r="F35" s="8">
        <v>43745</v>
      </c>
      <c r="G35" s="19" t="s">
        <v>4</v>
      </c>
      <c r="H35" s="69">
        <v>89.21</v>
      </c>
      <c r="I35" s="69"/>
      <c r="J35" s="19">
        <v>122</v>
      </c>
      <c r="K35" s="35">
        <f t="shared" si="0"/>
        <v>3919.6981160969212</v>
      </c>
      <c r="L35" s="35"/>
      <c r="M35" s="6">
        <f t="shared" si="2"/>
        <v>3.2128673082761648E-2</v>
      </c>
      <c r="N35" s="19">
        <v>2009</v>
      </c>
      <c r="O35" s="8">
        <v>43753</v>
      </c>
      <c r="P35" s="69">
        <v>90.72</v>
      </c>
      <c r="Q35" s="69"/>
      <c r="R35" s="37">
        <f t="shared" si="3"/>
        <v>4851.4296354970256</v>
      </c>
      <c r="S35" s="37"/>
      <c r="T35" s="38">
        <f t="shared" si="4"/>
        <v>151.00000000000051</v>
      </c>
      <c r="U35" s="38"/>
    </row>
    <row r="36" spans="2:21" x14ac:dyDescent="0.2">
      <c r="B36" s="19">
        <v>28</v>
      </c>
      <c r="C36" s="35">
        <f t="shared" si="1"/>
        <v>135508.03350539441</v>
      </c>
      <c r="D36" s="35"/>
      <c r="E36" s="19">
        <v>2009</v>
      </c>
      <c r="F36" s="8">
        <v>43751</v>
      </c>
      <c r="G36" s="19" t="s">
        <v>4</v>
      </c>
      <c r="H36" s="69">
        <v>90</v>
      </c>
      <c r="I36" s="69"/>
      <c r="J36" s="19">
        <v>41</v>
      </c>
      <c r="K36" s="35">
        <f t="shared" si="0"/>
        <v>4065.2410051618322</v>
      </c>
      <c r="L36" s="35"/>
      <c r="M36" s="6">
        <f t="shared" si="2"/>
        <v>9.9152219638093467E-2</v>
      </c>
      <c r="N36" s="19">
        <v>2009</v>
      </c>
      <c r="O36" s="8">
        <v>43752</v>
      </c>
      <c r="P36" s="69">
        <v>89.59</v>
      </c>
      <c r="Q36" s="69"/>
      <c r="R36" s="37">
        <f t="shared" si="3"/>
        <v>-4065.2410051617981</v>
      </c>
      <c r="S36" s="37"/>
      <c r="T36" s="38">
        <f t="shared" si="4"/>
        <v>-41</v>
      </c>
      <c r="U36" s="38"/>
    </row>
    <row r="37" spans="2:21" x14ac:dyDescent="0.2">
      <c r="B37" s="19">
        <v>29</v>
      </c>
      <c r="C37" s="35">
        <f t="shared" si="1"/>
        <v>131442.79250023261</v>
      </c>
      <c r="D37" s="35"/>
      <c r="E37" s="19">
        <v>2009</v>
      </c>
      <c r="F37" s="8">
        <v>43760</v>
      </c>
      <c r="G37" s="19" t="s">
        <v>4</v>
      </c>
      <c r="H37" s="69">
        <v>91.1</v>
      </c>
      <c r="I37" s="69"/>
      <c r="J37" s="19">
        <v>33</v>
      </c>
      <c r="K37" s="35">
        <f t="shared" si="0"/>
        <v>3943.283775006978</v>
      </c>
      <c r="L37" s="35"/>
      <c r="M37" s="6">
        <f t="shared" si="2"/>
        <v>0.11949344772748419</v>
      </c>
      <c r="N37" s="19">
        <v>2009</v>
      </c>
      <c r="O37" s="8">
        <v>43760</v>
      </c>
      <c r="P37" s="69">
        <v>91.48</v>
      </c>
      <c r="Q37" s="69"/>
      <c r="R37" s="37">
        <f t="shared" si="3"/>
        <v>4540.7510136445144</v>
      </c>
      <c r="S37" s="37"/>
      <c r="T37" s="38">
        <f t="shared" si="4"/>
        <v>38.000000000000966</v>
      </c>
      <c r="U37" s="38"/>
    </row>
    <row r="38" spans="2:21" x14ac:dyDescent="0.2">
      <c r="B38" s="19">
        <v>30</v>
      </c>
      <c r="C38" s="35">
        <f t="shared" si="1"/>
        <v>135983.54351387711</v>
      </c>
      <c r="D38" s="35"/>
      <c r="E38" s="19">
        <v>2009</v>
      </c>
      <c r="F38" s="8">
        <v>43780</v>
      </c>
      <c r="G38" s="19" t="s">
        <v>3</v>
      </c>
      <c r="H38" s="69">
        <v>89.46</v>
      </c>
      <c r="I38" s="69"/>
      <c r="J38" s="19">
        <v>42</v>
      </c>
      <c r="K38" s="35">
        <f t="shared" si="0"/>
        <v>4079.5063054163134</v>
      </c>
      <c r="L38" s="35"/>
      <c r="M38" s="6">
        <f t="shared" si="2"/>
        <v>9.713110250991222E-2</v>
      </c>
      <c r="N38" s="19">
        <v>2009</v>
      </c>
      <c r="O38" s="8">
        <v>43780</v>
      </c>
      <c r="P38" s="69">
        <v>89.88</v>
      </c>
      <c r="Q38" s="69"/>
      <c r="R38" s="37">
        <f t="shared" si="3"/>
        <v>-4079.5063054163297</v>
      </c>
      <c r="S38" s="37"/>
      <c r="T38" s="38">
        <f t="shared" si="4"/>
        <v>-42</v>
      </c>
      <c r="U38" s="38"/>
    </row>
    <row r="39" spans="2:21" x14ac:dyDescent="0.2">
      <c r="B39" s="19">
        <v>31</v>
      </c>
      <c r="C39" s="35">
        <f t="shared" si="1"/>
        <v>131904.0372084608</v>
      </c>
      <c r="D39" s="35"/>
      <c r="E39" s="19">
        <v>2009</v>
      </c>
      <c r="F39" s="8">
        <v>43799</v>
      </c>
      <c r="G39" s="19" t="s">
        <v>3</v>
      </c>
      <c r="H39" s="69">
        <v>86.78</v>
      </c>
      <c r="I39" s="69"/>
      <c r="J39" s="19">
        <v>25</v>
      </c>
      <c r="K39" s="35">
        <f t="shared" si="0"/>
        <v>3957.1211162538239</v>
      </c>
      <c r="L39" s="35"/>
      <c r="M39" s="6">
        <f t="shared" si="2"/>
        <v>0.15828484465015297</v>
      </c>
      <c r="N39" s="19">
        <v>2009</v>
      </c>
      <c r="O39" s="8">
        <v>43800</v>
      </c>
      <c r="P39" s="69">
        <v>87.03</v>
      </c>
      <c r="Q39" s="69"/>
      <c r="R39" s="37">
        <f t="shared" si="3"/>
        <v>-3957.1211162538243</v>
      </c>
      <c r="S39" s="37"/>
      <c r="T39" s="38">
        <f t="shared" si="4"/>
        <v>-25</v>
      </c>
      <c r="U39" s="38"/>
    </row>
    <row r="40" spans="2:21" x14ac:dyDescent="0.2">
      <c r="B40" s="19">
        <v>32</v>
      </c>
      <c r="C40" s="35">
        <f t="shared" si="1"/>
        <v>127946.91609220697</v>
      </c>
      <c r="D40" s="35"/>
      <c r="E40" s="19">
        <v>2009</v>
      </c>
      <c r="F40" s="8">
        <v>43803</v>
      </c>
      <c r="G40" s="19" t="s">
        <v>3</v>
      </c>
      <c r="H40" s="69">
        <v>88.05</v>
      </c>
      <c r="I40" s="69"/>
      <c r="J40" s="19">
        <v>14</v>
      </c>
      <c r="K40" s="35">
        <f t="shared" si="0"/>
        <v>3838.4074827662089</v>
      </c>
      <c r="L40" s="35"/>
      <c r="M40" s="6">
        <f t="shared" si="2"/>
        <v>0.27417196305472918</v>
      </c>
      <c r="N40" s="19">
        <v>2009</v>
      </c>
      <c r="O40" s="8">
        <v>43808</v>
      </c>
      <c r="P40" s="69">
        <v>88.19</v>
      </c>
      <c r="Q40" s="69"/>
      <c r="R40" s="37">
        <f t="shared" si="3"/>
        <v>-3838.4074827662243</v>
      </c>
      <c r="S40" s="37"/>
      <c r="T40" s="38">
        <f t="shared" si="4"/>
        <v>-14</v>
      </c>
      <c r="U40" s="38"/>
    </row>
    <row r="41" spans="2:21" x14ac:dyDescent="0.2">
      <c r="B41" s="19">
        <v>33</v>
      </c>
      <c r="C41" s="35">
        <f t="shared" si="1"/>
        <v>124108.50860944075</v>
      </c>
      <c r="D41" s="35"/>
      <c r="E41" s="19">
        <v>2009</v>
      </c>
      <c r="F41" s="8">
        <v>43809</v>
      </c>
      <c r="G41" s="19" t="s">
        <v>4</v>
      </c>
      <c r="H41" s="69">
        <v>89.37</v>
      </c>
      <c r="I41" s="69"/>
      <c r="J41" s="19">
        <v>164</v>
      </c>
      <c r="K41" s="35">
        <f t="shared" si="0"/>
        <v>3723.2552582832222</v>
      </c>
      <c r="L41" s="35"/>
      <c r="M41" s="6">
        <f t="shared" si="2"/>
        <v>2.2702775965141597E-2</v>
      </c>
      <c r="N41" s="19">
        <v>2009</v>
      </c>
      <c r="O41" s="8">
        <v>43809</v>
      </c>
      <c r="P41" s="69">
        <v>87.73</v>
      </c>
      <c r="Q41" s="69"/>
      <c r="R41" s="37">
        <f t="shared" si="3"/>
        <v>-3723.2552582832227</v>
      </c>
      <c r="S41" s="37"/>
      <c r="T41" s="38">
        <f t="shared" si="4"/>
        <v>-164</v>
      </c>
      <c r="U41" s="38"/>
    </row>
    <row r="42" spans="2:21" x14ac:dyDescent="0.2">
      <c r="B42" s="19">
        <v>34</v>
      </c>
      <c r="C42" s="35">
        <f t="shared" si="1"/>
        <v>120385.25335115752</v>
      </c>
      <c r="D42" s="35"/>
      <c r="E42" s="19">
        <v>2009</v>
      </c>
      <c r="F42" s="8">
        <v>43816</v>
      </c>
      <c r="G42" s="19" t="s">
        <v>4</v>
      </c>
      <c r="H42" s="69">
        <v>90.19</v>
      </c>
      <c r="I42" s="69"/>
      <c r="J42" s="19">
        <v>65</v>
      </c>
      <c r="K42" s="35">
        <f t="shared" si="0"/>
        <v>3611.5576005347252</v>
      </c>
      <c r="L42" s="35"/>
      <c r="M42" s="6">
        <f t="shared" si="2"/>
        <v>5.5562424623611155E-2</v>
      </c>
      <c r="N42" s="19">
        <v>2009</v>
      </c>
      <c r="O42" s="8">
        <v>43817</v>
      </c>
      <c r="P42" s="69">
        <v>89.54</v>
      </c>
      <c r="Q42" s="69"/>
      <c r="R42" s="37">
        <f t="shared" si="3"/>
        <v>-3611.5576005346775</v>
      </c>
      <c r="S42" s="37"/>
      <c r="T42" s="38">
        <f t="shared" si="4"/>
        <v>-65</v>
      </c>
      <c r="U42" s="38"/>
    </row>
    <row r="43" spans="2:21" x14ac:dyDescent="0.2">
      <c r="B43" s="19">
        <v>35</v>
      </c>
      <c r="C43" s="35">
        <f t="shared" si="1"/>
        <v>116773.69575062284</v>
      </c>
      <c r="D43" s="35"/>
      <c r="E43" s="19">
        <v>2010</v>
      </c>
      <c r="F43" s="8">
        <v>43477</v>
      </c>
      <c r="G43" s="19" t="s">
        <v>3</v>
      </c>
      <c r="H43" s="69">
        <v>92.3</v>
      </c>
      <c r="I43" s="69"/>
      <c r="J43" s="19">
        <v>10</v>
      </c>
      <c r="K43" s="35">
        <f t="shared" si="0"/>
        <v>3503.2108725186849</v>
      </c>
      <c r="L43" s="35"/>
      <c r="M43" s="6">
        <f t="shared" si="2"/>
        <v>0.3503210872518685</v>
      </c>
      <c r="N43" s="19">
        <v>2010</v>
      </c>
      <c r="O43" s="8">
        <v>43477</v>
      </c>
      <c r="P43" s="69">
        <v>90.79</v>
      </c>
      <c r="Q43" s="69"/>
      <c r="R43" s="37">
        <f t="shared" si="3"/>
        <v>52898.484175031823</v>
      </c>
      <c r="S43" s="37"/>
      <c r="T43" s="38">
        <f t="shared" si="4"/>
        <v>150.99999999999909</v>
      </c>
      <c r="U43" s="38"/>
    </row>
    <row r="44" spans="2:21" x14ac:dyDescent="0.2">
      <c r="B44" s="19">
        <v>36</v>
      </c>
      <c r="C44" s="35">
        <f t="shared" si="1"/>
        <v>169672.17992565467</v>
      </c>
      <c r="D44" s="35"/>
      <c r="E44" s="19">
        <v>2010</v>
      </c>
      <c r="F44" s="8">
        <v>43492</v>
      </c>
      <c r="G44" s="19" t="s">
        <v>4</v>
      </c>
      <c r="H44" s="69">
        <v>89.48</v>
      </c>
      <c r="I44" s="69"/>
      <c r="J44" s="19">
        <v>29</v>
      </c>
      <c r="K44" s="35">
        <f t="shared" si="0"/>
        <v>5090.1653977696396</v>
      </c>
      <c r="L44" s="35"/>
      <c r="M44" s="6">
        <f t="shared" si="2"/>
        <v>0.17552294475067723</v>
      </c>
      <c r="N44" s="19">
        <v>2010</v>
      </c>
      <c r="O44" s="8">
        <v>43493</v>
      </c>
      <c r="P44" s="69">
        <v>90.19</v>
      </c>
      <c r="Q44" s="69"/>
      <c r="R44" s="37">
        <f t="shared" si="3"/>
        <v>12462.129077297974</v>
      </c>
      <c r="S44" s="37"/>
      <c r="T44" s="38">
        <f t="shared" si="4"/>
        <v>70.999999999999375</v>
      </c>
      <c r="U44" s="38"/>
    </row>
    <row r="45" spans="2:21" x14ac:dyDescent="0.2">
      <c r="B45" s="19">
        <v>37</v>
      </c>
      <c r="C45" s="35">
        <f t="shared" si="1"/>
        <v>182134.30900295265</v>
      </c>
      <c r="D45" s="35"/>
      <c r="E45" s="19">
        <v>2010</v>
      </c>
      <c r="F45" s="8">
        <v>43507</v>
      </c>
      <c r="G45" s="19" t="s">
        <v>4</v>
      </c>
      <c r="H45" s="69">
        <v>89.54</v>
      </c>
      <c r="I45" s="69"/>
      <c r="J45" s="19">
        <v>32</v>
      </c>
      <c r="K45" s="35">
        <f t="shared" si="0"/>
        <v>5464.0292700885793</v>
      </c>
      <c r="L45" s="35"/>
      <c r="M45" s="6">
        <f t="shared" si="2"/>
        <v>0.1707509146902681</v>
      </c>
      <c r="N45" s="19">
        <v>2010</v>
      </c>
      <c r="O45" s="8">
        <v>43513</v>
      </c>
      <c r="P45" s="69">
        <v>91.07</v>
      </c>
      <c r="Q45" s="69"/>
      <c r="R45" s="37">
        <f t="shared" si="3"/>
        <v>26124.889947610798</v>
      </c>
      <c r="S45" s="37"/>
      <c r="T45" s="38">
        <f t="shared" si="4"/>
        <v>152.99999999999869</v>
      </c>
      <c r="U45" s="38"/>
    </row>
    <row r="46" spans="2:21" x14ac:dyDescent="0.2">
      <c r="B46" s="19">
        <v>38</v>
      </c>
      <c r="C46" s="35">
        <f t="shared" si="1"/>
        <v>208259.19895056344</v>
      </c>
      <c r="D46" s="35"/>
      <c r="E46" s="19">
        <v>2010</v>
      </c>
      <c r="F46" s="8">
        <v>43514</v>
      </c>
      <c r="G46" s="19" t="s">
        <v>4</v>
      </c>
      <c r="H46" s="69">
        <v>91.48</v>
      </c>
      <c r="I46" s="69"/>
      <c r="J46" s="19">
        <v>92</v>
      </c>
      <c r="K46" s="35">
        <f t="shared" si="0"/>
        <v>6247.775968516903</v>
      </c>
      <c r="L46" s="35"/>
      <c r="M46" s="6">
        <f t="shared" si="2"/>
        <v>6.7910608353444604E-2</v>
      </c>
      <c r="N46" s="19">
        <v>2010</v>
      </c>
      <c r="O46" s="8">
        <v>43519</v>
      </c>
      <c r="P46" s="69">
        <v>90.56</v>
      </c>
      <c r="Q46" s="69"/>
      <c r="R46" s="37">
        <f t="shared" si="3"/>
        <v>-6247.7759685169149</v>
      </c>
      <c r="S46" s="37"/>
      <c r="T46" s="38">
        <f t="shared" si="4"/>
        <v>-92</v>
      </c>
      <c r="U46" s="38"/>
    </row>
    <row r="47" spans="2:21" x14ac:dyDescent="0.2">
      <c r="B47" s="19">
        <v>39</v>
      </c>
      <c r="C47" s="35">
        <f t="shared" si="1"/>
        <v>202011.42298204653</v>
      </c>
      <c r="D47" s="35"/>
      <c r="E47" s="19">
        <v>2010</v>
      </c>
      <c r="F47" s="8">
        <v>43536</v>
      </c>
      <c r="G47" s="19" t="s">
        <v>4</v>
      </c>
      <c r="H47" s="69">
        <v>90.47</v>
      </c>
      <c r="I47" s="69"/>
      <c r="J47" s="19">
        <v>12</v>
      </c>
      <c r="K47" s="35">
        <f t="shared" si="0"/>
        <v>6060.3426894613958</v>
      </c>
      <c r="L47" s="35"/>
      <c r="M47" s="6">
        <f t="shared" si="2"/>
        <v>0.50502855745511632</v>
      </c>
      <c r="N47" s="19">
        <v>2010</v>
      </c>
      <c r="O47" s="8">
        <v>43536</v>
      </c>
      <c r="P47" s="69">
        <v>90.35</v>
      </c>
      <c r="Q47" s="69"/>
      <c r="R47" s="37">
        <f t="shared" si="3"/>
        <v>-6060.3426894616259</v>
      </c>
      <c r="S47" s="37"/>
      <c r="T47" s="38">
        <f t="shared" si="4"/>
        <v>-12</v>
      </c>
      <c r="U47" s="38"/>
    </row>
    <row r="48" spans="2:21" x14ac:dyDescent="0.2">
      <c r="B48" s="19">
        <v>40</v>
      </c>
      <c r="C48" s="35">
        <f t="shared" si="1"/>
        <v>195951.0802925849</v>
      </c>
      <c r="D48" s="35"/>
      <c r="E48" s="19">
        <v>2010</v>
      </c>
      <c r="F48" s="8">
        <v>43546</v>
      </c>
      <c r="G48" s="19" t="s">
        <v>4</v>
      </c>
      <c r="H48" s="69">
        <v>90.68</v>
      </c>
      <c r="I48" s="69"/>
      <c r="J48" s="19">
        <v>28</v>
      </c>
      <c r="K48" s="35">
        <f t="shared" si="0"/>
        <v>5878.5324087775471</v>
      </c>
      <c r="L48" s="35"/>
      <c r="M48" s="6">
        <f t="shared" si="2"/>
        <v>0.20994758602776956</v>
      </c>
      <c r="N48" s="19">
        <v>2010</v>
      </c>
      <c r="O48" s="8">
        <v>43546</v>
      </c>
      <c r="P48" s="69">
        <v>90.4</v>
      </c>
      <c r="Q48" s="69"/>
      <c r="R48" s="37">
        <f t="shared" si="3"/>
        <v>-5878.5324087775716</v>
      </c>
      <c r="S48" s="37"/>
      <c r="T48" s="38">
        <f t="shared" si="4"/>
        <v>-28</v>
      </c>
      <c r="U48" s="38"/>
    </row>
    <row r="49" spans="2:21" x14ac:dyDescent="0.2">
      <c r="B49" s="19">
        <v>41</v>
      </c>
      <c r="C49" s="35">
        <f t="shared" si="1"/>
        <v>190072.54788380733</v>
      </c>
      <c r="D49" s="35"/>
      <c r="E49" s="19">
        <v>2010</v>
      </c>
      <c r="F49" s="8">
        <v>43556</v>
      </c>
      <c r="G49" s="19" t="s">
        <v>4</v>
      </c>
      <c r="H49" s="69">
        <v>93.63</v>
      </c>
      <c r="I49" s="69"/>
      <c r="J49" s="19">
        <v>80</v>
      </c>
      <c r="K49" s="35">
        <f t="shared" si="0"/>
        <v>5702.1764365142199</v>
      </c>
      <c r="L49" s="35"/>
      <c r="M49" s="6">
        <f t="shared" si="2"/>
        <v>7.1277205456427753E-2</v>
      </c>
      <c r="N49" s="19">
        <v>2010</v>
      </c>
      <c r="O49" s="8">
        <v>43557</v>
      </c>
      <c r="P49" s="69">
        <v>94.61</v>
      </c>
      <c r="Q49" s="69"/>
      <c r="R49" s="37">
        <f t="shared" si="3"/>
        <v>6985.1661347299478</v>
      </c>
      <c r="S49" s="37"/>
      <c r="T49" s="38">
        <f t="shared" si="4"/>
        <v>98.000000000000398</v>
      </c>
      <c r="U49" s="38"/>
    </row>
    <row r="50" spans="2:21" x14ac:dyDescent="0.2">
      <c r="B50" s="19">
        <v>42</v>
      </c>
      <c r="C50" s="35">
        <f t="shared" si="1"/>
        <v>197057.71401853728</v>
      </c>
      <c r="D50" s="35"/>
      <c r="E50" s="19">
        <v>2010</v>
      </c>
      <c r="F50" s="8">
        <v>43585</v>
      </c>
      <c r="G50" s="19" t="s">
        <v>4</v>
      </c>
      <c r="H50" s="69">
        <v>94.46</v>
      </c>
      <c r="I50" s="69"/>
      <c r="J50" s="19">
        <v>53</v>
      </c>
      <c r="K50" s="35">
        <f t="shared" si="0"/>
        <v>5911.7314205561179</v>
      </c>
      <c r="L50" s="35"/>
      <c r="M50" s="6">
        <f t="shared" si="2"/>
        <v>0.11154210227464374</v>
      </c>
      <c r="N50" s="19">
        <v>2010</v>
      </c>
      <c r="O50" s="8">
        <v>43585</v>
      </c>
      <c r="P50" s="69">
        <v>93.93</v>
      </c>
      <c r="Q50" s="69"/>
      <c r="R50" s="37">
        <f t="shared" si="3"/>
        <v>-5911.7314205559724</v>
      </c>
      <c r="S50" s="37"/>
      <c r="T50" s="38">
        <f t="shared" si="4"/>
        <v>-53</v>
      </c>
      <c r="U50" s="38"/>
    </row>
    <row r="51" spans="2:21" x14ac:dyDescent="0.2">
      <c r="B51" s="19">
        <v>43</v>
      </c>
      <c r="C51" s="35">
        <f t="shared" si="1"/>
        <v>191145.98259798132</v>
      </c>
      <c r="D51" s="35"/>
      <c r="E51" s="19">
        <v>2010</v>
      </c>
      <c r="F51" s="8">
        <v>43616</v>
      </c>
      <c r="G51" s="19" t="s">
        <v>4</v>
      </c>
      <c r="H51" s="69">
        <v>91.11</v>
      </c>
      <c r="I51" s="69"/>
      <c r="J51" s="19">
        <v>52</v>
      </c>
      <c r="K51" s="35">
        <f t="shared" si="0"/>
        <v>5734.3794779394393</v>
      </c>
      <c r="L51" s="35"/>
      <c r="M51" s="6">
        <f t="shared" si="2"/>
        <v>0.1102765284219123</v>
      </c>
      <c r="N51" s="19">
        <v>2010</v>
      </c>
      <c r="O51" s="8">
        <v>43617</v>
      </c>
      <c r="P51" s="69">
        <v>90.59</v>
      </c>
      <c r="Q51" s="69"/>
      <c r="R51" s="37">
        <f t="shared" si="3"/>
        <v>-5734.3794779393957</v>
      </c>
      <c r="S51" s="37"/>
      <c r="T51" s="38">
        <f t="shared" si="4"/>
        <v>-52</v>
      </c>
      <c r="U51" s="38"/>
    </row>
    <row r="52" spans="2:21" x14ac:dyDescent="0.2">
      <c r="B52" s="19">
        <v>44</v>
      </c>
      <c r="C52" s="35">
        <f t="shared" si="1"/>
        <v>185411.60312004192</v>
      </c>
      <c r="D52" s="35"/>
      <c r="E52" s="19">
        <v>2010</v>
      </c>
      <c r="F52" s="8">
        <v>43624</v>
      </c>
      <c r="G52" s="19" t="s">
        <v>3</v>
      </c>
      <c r="H52" s="69">
        <v>91.27</v>
      </c>
      <c r="I52" s="69"/>
      <c r="J52" s="19">
        <v>77</v>
      </c>
      <c r="K52" s="35">
        <f t="shared" si="0"/>
        <v>5562.3480936012575</v>
      </c>
      <c r="L52" s="35"/>
      <c r="M52" s="6">
        <f t="shared" si="2"/>
        <v>7.2238286929886458E-2</v>
      </c>
      <c r="N52" s="19">
        <v>2010</v>
      </c>
      <c r="O52" s="8">
        <v>43630</v>
      </c>
      <c r="P52" s="69">
        <v>92.04</v>
      </c>
      <c r="Q52" s="69"/>
      <c r="R52" s="37">
        <f t="shared" si="3"/>
        <v>-5562.3480936013311</v>
      </c>
      <c r="S52" s="37"/>
      <c r="T52" s="38">
        <f t="shared" si="4"/>
        <v>-77</v>
      </c>
      <c r="U52" s="38"/>
    </row>
    <row r="53" spans="2:21" x14ac:dyDescent="0.2">
      <c r="B53" s="19">
        <v>45</v>
      </c>
      <c r="C53" s="35">
        <f t="shared" si="1"/>
        <v>179849.2550264406</v>
      </c>
      <c r="D53" s="35"/>
      <c r="E53" s="19">
        <v>2010</v>
      </c>
      <c r="F53" s="8">
        <v>43641</v>
      </c>
      <c r="G53" s="19" t="s">
        <v>3</v>
      </c>
      <c r="H53" s="69">
        <v>89.29</v>
      </c>
      <c r="I53" s="69"/>
      <c r="J53" s="19">
        <v>47</v>
      </c>
      <c r="K53" s="35">
        <f t="shared" si="0"/>
        <v>5395.4776507932174</v>
      </c>
      <c r="L53" s="35"/>
      <c r="M53" s="6">
        <f t="shared" si="2"/>
        <v>0.1147973968253876</v>
      </c>
      <c r="N53" s="19">
        <v>2010</v>
      </c>
      <c r="O53" s="8">
        <v>43645</v>
      </c>
      <c r="P53" s="69">
        <v>88.73</v>
      </c>
      <c r="Q53" s="69"/>
      <c r="R53" s="37">
        <f t="shared" si="3"/>
        <v>6428.6542222217313</v>
      </c>
      <c r="S53" s="37"/>
      <c r="T53" s="38">
        <f t="shared" si="4"/>
        <v>56.000000000000227</v>
      </c>
      <c r="U53" s="38"/>
    </row>
    <row r="54" spans="2:21" x14ac:dyDescent="0.2">
      <c r="B54" s="19">
        <v>46</v>
      </c>
      <c r="C54" s="35">
        <f t="shared" si="1"/>
        <v>186277.90924866233</v>
      </c>
      <c r="D54" s="35"/>
      <c r="E54" s="19">
        <v>2010</v>
      </c>
      <c r="F54" s="8">
        <v>43715</v>
      </c>
      <c r="G54" s="19" t="s">
        <v>3</v>
      </c>
      <c r="H54" s="69">
        <v>84.03</v>
      </c>
      <c r="I54" s="69"/>
      <c r="J54" s="19">
        <v>22</v>
      </c>
      <c r="K54" s="35">
        <f t="shared" si="0"/>
        <v>5588.3372774598693</v>
      </c>
      <c r="L54" s="35"/>
      <c r="M54" s="6">
        <f t="shared" si="2"/>
        <v>0.25401533079363042</v>
      </c>
      <c r="N54" s="19">
        <v>2010</v>
      </c>
      <c r="O54" s="8">
        <v>43715</v>
      </c>
      <c r="P54" s="69">
        <v>83.77</v>
      </c>
      <c r="Q54" s="69"/>
      <c r="R54" s="37">
        <f t="shared" si="3"/>
        <v>6604.3986006345212</v>
      </c>
      <c r="S54" s="37"/>
      <c r="T54" s="38">
        <f t="shared" si="4"/>
        <v>26.000000000000512</v>
      </c>
      <c r="U54" s="38"/>
    </row>
    <row r="55" spans="2:21" x14ac:dyDescent="0.2">
      <c r="B55" s="19">
        <v>47</v>
      </c>
      <c r="C55" s="35">
        <f t="shared" si="1"/>
        <v>192882.30784929683</v>
      </c>
      <c r="D55" s="35"/>
      <c r="E55" s="19">
        <v>2010</v>
      </c>
      <c r="F55" s="8">
        <v>43735</v>
      </c>
      <c r="G55" s="19" t="s">
        <v>3</v>
      </c>
      <c r="H55" s="69">
        <v>84.16</v>
      </c>
      <c r="I55" s="69"/>
      <c r="J55" s="19">
        <v>26</v>
      </c>
      <c r="K55" s="35">
        <f t="shared" si="0"/>
        <v>5786.4692354789049</v>
      </c>
      <c r="L55" s="35"/>
      <c r="M55" s="6">
        <f t="shared" si="2"/>
        <v>0.22255650905688096</v>
      </c>
      <c r="N55" s="19">
        <v>2010</v>
      </c>
      <c r="O55" s="8">
        <v>43736</v>
      </c>
      <c r="P55" s="69">
        <v>83.91</v>
      </c>
      <c r="Q55" s="69"/>
      <c r="R55" s="37">
        <f t="shared" si="3"/>
        <v>5563.9127264220242</v>
      </c>
      <c r="S55" s="37"/>
      <c r="T55" s="38">
        <f t="shared" si="4"/>
        <v>25</v>
      </c>
      <c r="U55" s="38"/>
    </row>
    <row r="56" spans="2:21" x14ac:dyDescent="0.2">
      <c r="B56" s="19">
        <v>48</v>
      </c>
      <c r="C56" s="35">
        <f t="shared" si="1"/>
        <v>198446.22057571885</v>
      </c>
      <c r="D56" s="35"/>
      <c r="E56" s="19">
        <v>2010</v>
      </c>
      <c r="F56" s="8">
        <v>43737</v>
      </c>
      <c r="G56" s="19" t="s">
        <v>3</v>
      </c>
      <c r="H56" s="69">
        <v>83.64</v>
      </c>
      <c r="I56" s="69"/>
      <c r="J56" s="19">
        <v>44</v>
      </c>
      <c r="K56" s="35">
        <f t="shared" si="0"/>
        <v>5953.3866172715652</v>
      </c>
      <c r="L56" s="35"/>
      <c r="M56" s="6">
        <f t="shared" si="2"/>
        <v>0.13530424130162649</v>
      </c>
      <c r="N56" s="19">
        <v>2010</v>
      </c>
      <c r="O56" s="8">
        <v>43743</v>
      </c>
      <c r="P56" s="69">
        <v>83.09</v>
      </c>
      <c r="Q56" s="69"/>
      <c r="R56" s="37">
        <f t="shared" si="3"/>
        <v>7441.7332715894181</v>
      </c>
      <c r="S56" s="37"/>
      <c r="T56" s="38">
        <f t="shared" si="4"/>
        <v>54.999999999999716</v>
      </c>
      <c r="U56" s="38"/>
    </row>
    <row r="57" spans="2:21" x14ac:dyDescent="0.2">
      <c r="B57" s="19">
        <v>49</v>
      </c>
      <c r="C57" s="35">
        <f t="shared" si="1"/>
        <v>205887.95384730826</v>
      </c>
      <c r="D57" s="35"/>
      <c r="E57" s="19">
        <v>2010</v>
      </c>
      <c r="F57" s="8">
        <v>43749</v>
      </c>
      <c r="G57" s="19" t="s">
        <v>3</v>
      </c>
      <c r="H57" s="69">
        <v>81.709999999999994</v>
      </c>
      <c r="I57" s="69"/>
      <c r="J57" s="19">
        <v>84</v>
      </c>
      <c r="K57" s="35">
        <f t="shared" si="0"/>
        <v>6176.6386154192478</v>
      </c>
      <c r="L57" s="35"/>
      <c r="M57" s="6">
        <f t="shared" si="2"/>
        <v>7.353141208832438E-2</v>
      </c>
      <c r="N57" s="19">
        <v>2010</v>
      </c>
      <c r="O57" s="8">
        <v>43763</v>
      </c>
      <c r="P57" s="69">
        <v>80.739999999999995</v>
      </c>
      <c r="Q57" s="69"/>
      <c r="R57" s="37">
        <f t="shared" si="3"/>
        <v>7132.5469725674566</v>
      </c>
      <c r="S57" s="37"/>
      <c r="T57" s="38">
        <f t="shared" si="4"/>
        <v>96.999999999999886</v>
      </c>
      <c r="U57" s="38"/>
    </row>
    <row r="58" spans="2:21" x14ac:dyDescent="0.2">
      <c r="B58" s="19">
        <v>50</v>
      </c>
      <c r="C58" s="35">
        <f t="shared" si="1"/>
        <v>213020.50081987571</v>
      </c>
      <c r="D58" s="35"/>
      <c r="E58" s="19">
        <v>2010</v>
      </c>
      <c r="F58" s="8">
        <v>43750</v>
      </c>
      <c r="G58" s="19" t="s">
        <v>3</v>
      </c>
      <c r="H58" s="69">
        <v>81.709999999999994</v>
      </c>
      <c r="I58" s="69"/>
      <c r="J58" s="19">
        <v>40</v>
      </c>
      <c r="K58" s="35">
        <f t="shared" si="0"/>
        <v>6390.6150245962708</v>
      </c>
      <c r="L58" s="35"/>
      <c r="M58" s="6">
        <f t="shared" si="2"/>
        <v>0.15976537561490675</v>
      </c>
      <c r="N58" s="19">
        <v>2010</v>
      </c>
      <c r="O58" s="8">
        <v>43752</v>
      </c>
      <c r="P58" s="69">
        <v>81.239999999999995</v>
      </c>
      <c r="Q58" s="69"/>
      <c r="R58" s="37">
        <f t="shared" si="3"/>
        <v>7508.9726539005987</v>
      </c>
      <c r="S58" s="37"/>
      <c r="T58" s="38">
        <f t="shared" si="4"/>
        <v>46.999999999999886</v>
      </c>
      <c r="U58" s="38"/>
    </row>
    <row r="59" spans="2:21" x14ac:dyDescent="0.2">
      <c r="B59" s="19">
        <v>51</v>
      </c>
      <c r="C59" s="35">
        <f t="shared" si="1"/>
        <v>220529.47347377631</v>
      </c>
      <c r="D59" s="35"/>
      <c r="E59" s="19"/>
      <c r="F59" s="8"/>
      <c r="G59" s="19" t="s">
        <v>3</v>
      </c>
      <c r="H59" s="69"/>
      <c r="I59" s="69"/>
      <c r="J59" s="19"/>
      <c r="K59" s="35" t="str">
        <f t="shared" si="0"/>
        <v/>
      </c>
      <c r="L59" s="35"/>
      <c r="M59" s="6" t="str">
        <f t="shared" si="2"/>
        <v/>
      </c>
      <c r="N59" s="19"/>
      <c r="O59" s="8"/>
      <c r="P59" s="69"/>
      <c r="Q59" s="69"/>
      <c r="R59" s="37" t="str">
        <f t="shared" si="3"/>
        <v/>
      </c>
      <c r="S59" s="37"/>
      <c r="T59" s="38" t="str">
        <f t="shared" si="4"/>
        <v/>
      </c>
      <c r="U59" s="38"/>
    </row>
    <row r="60" spans="2:21" x14ac:dyDescent="0.2">
      <c r="B60" s="19">
        <v>52</v>
      </c>
      <c r="C60" s="35" t="str">
        <f t="shared" si="1"/>
        <v/>
      </c>
      <c r="D60" s="35"/>
      <c r="E60" s="19"/>
      <c r="F60" s="8"/>
      <c r="G60" s="19" t="s">
        <v>3</v>
      </c>
      <c r="H60" s="69"/>
      <c r="I60" s="69"/>
      <c r="J60" s="19"/>
      <c r="K60" s="35" t="str">
        <f t="shared" si="0"/>
        <v/>
      </c>
      <c r="L60" s="35"/>
      <c r="M60" s="6" t="str">
        <f t="shared" si="2"/>
        <v/>
      </c>
      <c r="N60" s="19"/>
      <c r="O60" s="8"/>
      <c r="P60" s="69"/>
      <c r="Q60" s="69"/>
      <c r="R60" s="37" t="str">
        <f t="shared" si="3"/>
        <v/>
      </c>
      <c r="S60" s="37"/>
      <c r="T60" s="38" t="str">
        <f t="shared" si="4"/>
        <v/>
      </c>
      <c r="U60" s="38"/>
    </row>
    <row r="61" spans="2:21" x14ac:dyDescent="0.2">
      <c r="B61" s="19">
        <v>53</v>
      </c>
      <c r="C61" s="35" t="str">
        <f t="shared" si="1"/>
        <v/>
      </c>
      <c r="D61" s="35"/>
      <c r="E61" s="19"/>
      <c r="F61" s="8"/>
      <c r="G61" s="19" t="s">
        <v>3</v>
      </c>
      <c r="H61" s="69"/>
      <c r="I61" s="69"/>
      <c r="J61" s="19"/>
      <c r="K61" s="35" t="str">
        <f t="shared" si="0"/>
        <v/>
      </c>
      <c r="L61" s="35"/>
      <c r="M61" s="6" t="str">
        <f t="shared" si="2"/>
        <v/>
      </c>
      <c r="N61" s="19"/>
      <c r="O61" s="8"/>
      <c r="P61" s="69"/>
      <c r="Q61" s="69"/>
      <c r="R61" s="37" t="str">
        <f t="shared" si="3"/>
        <v/>
      </c>
      <c r="S61" s="37"/>
      <c r="T61" s="38" t="str">
        <f t="shared" si="4"/>
        <v/>
      </c>
      <c r="U61" s="38"/>
    </row>
    <row r="62" spans="2:21" x14ac:dyDescent="0.2">
      <c r="B62" s="19">
        <v>54</v>
      </c>
      <c r="C62" s="35" t="str">
        <f t="shared" si="1"/>
        <v/>
      </c>
      <c r="D62" s="35"/>
      <c r="E62" s="19"/>
      <c r="F62" s="8"/>
      <c r="G62" s="19" t="s">
        <v>3</v>
      </c>
      <c r="H62" s="69"/>
      <c r="I62" s="69"/>
      <c r="J62" s="19"/>
      <c r="K62" s="35" t="str">
        <f t="shared" si="0"/>
        <v/>
      </c>
      <c r="L62" s="35"/>
      <c r="M62" s="6" t="str">
        <f t="shared" si="2"/>
        <v/>
      </c>
      <c r="N62" s="19"/>
      <c r="O62" s="8"/>
      <c r="P62" s="69"/>
      <c r="Q62" s="69"/>
      <c r="R62" s="37" t="str">
        <f t="shared" si="3"/>
        <v/>
      </c>
      <c r="S62" s="37"/>
      <c r="T62" s="38" t="str">
        <f t="shared" si="4"/>
        <v/>
      </c>
      <c r="U62" s="38"/>
    </row>
    <row r="63" spans="2:21" x14ac:dyDescent="0.2">
      <c r="B63" s="19">
        <v>55</v>
      </c>
      <c r="C63" s="35" t="str">
        <f t="shared" si="1"/>
        <v/>
      </c>
      <c r="D63" s="35"/>
      <c r="E63" s="19"/>
      <c r="F63" s="8"/>
      <c r="G63" s="19" t="s">
        <v>4</v>
      </c>
      <c r="H63" s="69"/>
      <c r="I63" s="69"/>
      <c r="J63" s="19"/>
      <c r="K63" s="35" t="str">
        <f t="shared" si="0"/>
        <v/>
      </c>
      <c r="L63" s="35"/>
      <c r="M63" s="6" t="str">
        <f t="shared" si="2"/>
        <v/>
      </c>
      <c r="N63" s="19"/>
      <c r="O63" s="8"/>
      <c r="P63" s="69"/>
      <c r="Q63" s="69"/>
      <c r="R63" s="37" t="str">
        <f t="shared" si="3"/>
        <v/>
      </c>
      <c r="S63" s="37"/>
      <c r="T63" s="38" t="str">
        <f t="shared" si="4"/>
        <v/>
      </c>
      <c r="U63" s="38"/>
    </row>
    <row r="64" spans="2:21" x14ac:dyDescent="0.2">
      <c r="B64" s="19">
        <v>56</v>
      </c>
      <c r="C64" s="35" t="str">
        <f t="shared" si="1"/>
        <v/>
      </c>
      <c r="D64" s="35"/>
      <c r="E64" s="19"/>
      <c r="F64" s="8"/>
      <c r="G64" s="19" t="s">
        <v>3</v>
      </c>
      <c r="H64" s="69"/>
      <c r="I64" s="69"/>
      <c r="J64" s="19"/>
      <c r="K64" s="35" t="str">
        <f t="shared" si="0"/>
        <v/>
      </c>
      <c r="L64" s="35"/>
      <c r="M64" s="6" t="str">
        <f t="shared" si="2"/>
        <v/>
      </c>
      <c r="N64" s="19"/>
      <c r="O64" s="8"/>
      <c r="P64" s="69"/>
      <c r="Q64" s="69"/>
      <c r="R64" s="37" t="str">
        <f t="shared" si="3"/>
        <v/>
      </c>
      <c r="S64" s="37"/>
      <c r="T64" s="38" t="str">
        <f t="shared" si="4"/>
        <v/>
      </c>
      <c r="U64" s="38"/>
    </row>
    <row r="65" spans="2:21" x14ac:dyDescent="0.2">
      <c r="B65" s="19">
        <v>57</v>
      </c>
      <c r="C65" s="35" t="str">
        <f t="shared" si="1"/>
        <v/>
      </c>
      <c r="D65" s="35"/>
      <c r="E65" s="19"/>
      <c r="F65" s="8"/>
      <c r="G65" s="19" t="s">
        <v>3</v>
      </c>
      <c r="H65" s="69"/>
      <c r="I65" s="69"/>
      <c r="J65" s="19"/>
      <c r="K65" s="35" t="str">
        <f t="shared" si="0"/>
        <v/>
      </c>
      <c r="L65" s="35"/>
      <c r="M65" s="6" t="str">
        <f t="shared" si="2"/>
        <v/>
      </c>
      <c r="N65" s="19"/>
      <c r="O65" s="8"/>
      <c r="P65" s="69"/>
      <c r="Q65" s="69"/>
      <c r="R65" s="37" t="str">
        <f t="shared" si="3"/>
        <v/>
      </c>
      <c r="S65" s="37"/>
      <c r="T65" s="38" t="str">
        <f t="shared" si="4"/>
        <v/>
      </c>
      <c r="U65" s="38"/>
    </row>
    <row r="66" spans="2:21" x14ac:dyDescent="0.2">
      <c r="B66" s="19">
        <v>58</v>
      </c>
      <c r="C66" s="35" t="str">
        <f t="shared" si="1"/>
        <v/>
      </c>
      <c r="D66" s="35"/>
      <c r="E66" s="19"/>
      <c r="F66" s="8"/>
      <c r="G66" s="19" t="s">
        <v>3</v>
      </c>
      <c r="H66" s="69"/>
      <c r="I66" s="69"/>
      <c r="J66" s="19"/>
      <c r="K66" s="35" t="str">
        <f t="shared" si="0"/>
        <v/>
      </c>
      <c r="L66" s="35"/>
      <c r="M66" s="6" t="str">
        <f t="shared" si="2"/>
        <v/>
      </c>
      <c r="N66" s="19"/>
      <c r="O66" s="8"/>
      <c r="P66" s="69"/>
      <c r="Q66" s="69"/>
      <c r="R66" s="37" t="str">
        <f t="shared" si="3"/>
        <v/>
      </c>
      <c r="S66" s="37"/>
      <c r="T66" s="38" t="str">
        <f t="shared" si="4"/>
        <v/>
      </c>
      <c r="U66" s="38"/>
    </row>
    <row r="67" spans="2:21" x14ac:dyDescent="0.2">
      <c r="B67" s="19">
        <v>59</v>
      </c>
      <c r="C67" s="35" t="str">
        <f t="shared" si="1"/>
        <v/>
      </c>
      <c r="D67" s="35"/>
      <c r="E67" s="19"/>
      <c r="F67" s="8"/>
      <c r="G67" s="19" t="s">
        <v>3</v>
      </c>
      <c r="H67" s="69"/>
      <c r="I67" s="69"/>
      <c r="J67" s="19"/>
      <c r="K67" s="35" t="str">
        <f t="shared" si="0"/>
        <v/>
      </c>
      <c r="L67" s="35"/>
      <c r="M67" s="6" t="str">
        <f t="shared" si="2"/>
        <v/>
      </c>
      <c r="N67" s="19"/>
      <c r="O67" s="8"/>
      <c r="P67" s="69"/>
      <c r="Q67" s="69"/>
      <c r="R67" s="37" t="str">
        <f t="shared" si="3"/>
        <v/>
      </c>
      <c r="S67" s="37"/>
      <c r="T67" s="38" t="str">
        <f t="shared" si="4"/>
        <v/>
      </c>
      <c r="U67" s="38"/>
    </row>
    <row r="68" spans="2:21" x14ac:dyDescent="0.2">
      <c r="B68" s="19">
        <v>60</v>
      </c>
      <c r="C68" s="35" t="str">
        <f t="shared" si="1"/>
        <v/>
      </c>
      <c r="D68" s="35"/>
      <c r="E68" s="19"/>
      <c r="F68" s="8"/>
      <c r="G68" s="19" t="s">
        <v>4</v>
      </c>
      <c r="H68" s="69"/>
      <c r="I68" s="69"/>
      <c r="J68" s="19"/>
      <c r="K68" s="35" t="str">
        <f t="shared" si="0"/>
        <v/>
      </c>
      <c r="L68" s="35"/>
      <c r="M68" s="6" t="str">
        <f t="shared" si="2"/>
        <v/>
      </c>
      <c r="N68" s="19"/>
      <c r="O68" s="8"/>
      <c r="P68" s="69"/>
      <c r="Q68" s="69"/>
      <c r="R68" s="37" t="str">
        <f t="shared" si="3"/>
        <v/>
      </c>
      <c r="S68" s="37"/>
      <c r="T68" s="38" t="str">
        <f t="shared" si="4"/>
        <v/>
      </c>
      <c r="U68" s="38"/>
    </row>
    <row r="69" spans="2:21" x14ac:dyDescent="0.2">
      <c r="B69" s="19">
        <v>61</v>
      </c>
      <c r="C69" s="35" t="str">
        <f t="shared" si="1"/>
        <v/>
      </c>
      <c r="D69" s="35"/>
      <c r="E69" s="19"/>
      <c r="F69" s="8"/>
      <c r="G69" s="19" t="s">
        <v>4</v>
      </c>
      <c r="H69" s="69"/>
      <c r="I69" s="69"/>
      <c r="J69" s="19"/>
      <c r="K69" s="35" t="str">
        <f t="shared" si="0"/>
        <v/>
      </c>
      <c r="L69" s="35"/>
      <c r="M69" s="6" t="str">
        <f t="shared" si="2"/>
        <v/>
      </c>
      <c r="N69" s="19"/>
      <c r="O69" s="8"/>
      <c r="P69" s="69"/>
      <c r="Q69" s="69"/>
      <c r="R69" s="37" t="str">
        <f t="shared" si="3"/>
        <v/>
      </c>
      <c r="S69" s="37"/>
      <c r="T69" s="38" t="str">
        <f t="shared" si="4"/>
        <v/>
      </c>
      <c r="U69" s="38"/>
    </row>
    <row r="70" spans="2:21" x14ac:dyDescent="0.2">
      <c r="B70" s="19">
        <v>62</v>
      </c>
      <c r="C70" s="35" t="str">
        <f t="shared" si="1"/>
        <v/>
      </c>
      <c r="D70" s="35"/>
      <c r="E70" s="19"/>
      <c r="F70" s="8"/>
      <c r="G70" s="19" t="s">
        <v>3</v>
      </c>
      <c r="H70" s="69"/>
      <c r="I70" s="69"/>
      <c r="J70" s="19"/>
      <c r="K70" s="35" t="str">
        <f t="shared" si="0"/>
        <v/>
      </c>
      <c r="L70" s="35"/>
      <c r="M70" s="6" t="str">
        <f t="shared" si="2"/>
        <v/>
      </c>
      <c r="N70" s="19"/>
      <c r="O70" s="8"/>
      <c r="P70" s="69"/>
      <c r="Q70" s="69"/>
      <c r="R70" s="37" t="str">
        <f t="shared" si="3"/>
        <v/>
      </c>
      <c r="S70" s="37"/>
      <c r="T70" s="38" t="str">
        <f t="shared" si="4"/>
        <v/>
      </c>
      <c r="U70" s="38"/>
    </row>
    <row r="71" spans="2:21" x14ac:dyDescent="0.2">
      <c r="B71" s="19">
        <v>63</v>
      </c>
      <c r="C71" s="35" t="str">
        <f t="shared" si="1"/>
        <v/>
      </c>
      <c r="D71" s="35"/>
      <c r="E71" s="19"/>
      <c r="F71" s="8"/>
      <c r="G71" s="19" t="s">
        <v>4</v>
      </c>
      <c r="H71" s="69"/>
      <c r="I71" s="69"/>
      <c r="J71" s="19"/>
      <c r="K71" s="35" t="str">
        <f t="shared" si="0"/>
        <v/>
      </c>
      <c r="L71" s="35"/>
      <c r="M71" s="6" t="str">
        <f t="shared" si="2"/>
        <v/>
      </c>
      <c r="N71" s="19"/>
      <c r="O71" s="8"/>
      <c r="P71" s="69"/>
      <c r="Q71" s="69"/>
      <c r="R71" s="37" t="str">
        <f t="shared" si="3"/>
        <v/>
      </c>
      <c r="S71" s="37"/>
      <c r="T71" s="38" t="str">
        <f t="shared" si="4"/>
        <v/>
      </c>
      <c r="U71" s="38"/>
    </row>
    <row r="72" spans="2:21" x14ac:dyDescent="0.2">
      <c r="B72" s="19">
        <v>64</v>
      </c>
      <c r="C72" s="35" t="str">
        <f t="shared" si="1"/>
        <v/>
      </c>
      <c r="D72" s="35"/>
      <c r="E72" s="19"/>
      <c r="F72" s="8"/>
      <c r="G72" s="19" t="s">
        <v>3</v>
      </c>
      <c r="H72" s="69"/>
      <c r="I72" s="69"/>
      <c r="J72" s="19"/>
      <c r="K72" s="35" t="str">
        <f t="shared" si="0"/>
        <v/>
      </c>
      <c r="L72" s="35"/>
      <c r="M72" s="6" t="str">
        <f t="shared" si="2"/>
        <v/>
      </c>
      <c r="N72" s="19"/>
      <c r="O72" s="8"/>
      <c r="P72" s="69"/>
      <c r="Q72" s="69"/>
      <c r="R72" s="37" t="str">
        <f t="shared" si="3"/>
        <v/>
      </c>
      <c r="S72" s="37"/>
      <c r="T72" s="38" t="str">
        <f t="shared" si="4"/>
        <v/>
      </c>
      <c r="U72" s="38"/>
    </row>
    <row r="73" spans="2:21" x14ac:dyDescent="0.2">
      <c r="B73" s="19">
        <v>65</v>
      </c>
      <c r="C73" s="35" t="str">
        <f t="shared" si="1"/>
        <v/>
      </c>
      <c r="D73" s="35"/>
      <c r="E73" s="19"/>
      <c r="F73" s="8"/>
      <c r="G73" s="19" t="s">
        <v>4</v>
      </c>
      <c r="H73" s="69"/>
      <c r="I73" s="69"/>
      <c r="J73" s="19"/>
      <c r="K73" s="35" t="str">
        <f t="shared" ref="K73:K108" si="5">IF(F73="","",C73*0.03)</f>
        <v/>
      </c>
      <c r="L73" s="35"/>
      <c r="M73" s="6" t="str">
        <f t="shared" si="2"/>
        <v/>
      </c>
      <c r="N73" s="19"/>
      <c r="O73" s="8"/>
      <c r="P73" s="69"/>
      <c r="Q73" s="69"/>
      <c r="R73" s="37" t="str">
        <f t="shared" si="3"/>
        <v/>
      </c>
      <c r="S73" s="37"/>
      <c r="T73" s="38" t="str">
        <f t="shared" si="4"/>
        <v/>
      </c>
      <c r="U73" s="38"/>
    </row>
    <row r="74" spans="2:21" x14ac:dyDescent="0.2">
      <c r="B74" s="19">
        <v>66</v>
      </c>
      <c r="C74" s="35" t="str">
        <f t="shared" ref="C74:C108" si="6">IF(R73="","",C73+R73)</f>
        <v/>
      </c>
      <c r="D74" s="35"/>
      <c r="E74" s="19"/>
      <c r="F74" s="8"/>
      <c r="G74" s="19" t="s">
        <v>4</v>
      </c>
      <c r="H74" s="69"/>
      <c r="I74" s="69"/>
      <c r="J74" s="19"/>
      <c r="K74" s="35" t="str">
        <f t="shared" si="5"/>
        <v/>
      </c>
      <c r="L74" s="35"/>
      <c r="M74" s="6" t="str">
        <f t="shared" ref="M74:M108" si="7">IF(J74="","",(K74/J74)/1000)</f>
        <v/>
      </c>
      <c r="N74" s="19"/>
      <c r="O74" s="8"/>
      <c r="P74" s="69"/>
      <c r="Q74" s="69"/>
      <c r="R74" s="37" t="str">
        <f t="shared" ref="R74:R108" si="8">IF(O74="","",(IF(G74="売",H74-P74,P74-H74))*M74*100000)</f>
        <v/>
      </c>
      <c r="S74" s="37"/>
      <c r="T74" s="38" t="str">
        <f t="shared" ref="T74:T108" si="9">IF(O74="","",IF(R74&lt;0,J74*(-1),IF(G74="買",(P74-H74)*100,(H74-P74)*100)))</f>
        <v/>
      </c>
      <c r="U74" s="38"/>
    </row>
    <row r="75" spans="2:21" x14ac:dyDescent="0.2">
      <c r="B75" s="19">
        <v>67</v>
      </c>
      <c r="C75" s="35" t="str">
        <f t="shared" si="6"/>
        <v/>
      </c>
      <c r="D75" s="35"/>
      <c r="E75" s="19"/>
      <c r="F75" s="8"/>
      <c r="G75" s="19" t="s">
        <v>3</v>
      </c>
      <c r="H75" s="69"/>
      <c r="I75" s="69"/>
      <c r="J75" s="19"/>
      <c r="K75" s="35" t="str">
        <f t="shared" si="5"/>
        <v/>
      </c>
      <c r="L75" s="35"/>
      <c r="M75" s="6" t="str">
        <f t="shared" si="7"/>
        <v/>
      </c>
      <c r="N75" s="19"/>
      <c r="O75" s="8"/>
      <c r="P75" s="69"/>
      <c r="Q75" s="69"/>
      <c r="R75" s="37" t="str">
        <f t="shared" si="8"/>
        <v/>
      </c>
      <c r="S75" s="37"/>
      <c r="T75" s="38" t="str">
        <f t="shared" si="9"/>
        <v/>
      </c>
      <c r="U75" s="38"/>
    </row>
    <row r="76" spans="2:21" x14ac:dyDescent="0.2">
      <c r="B76" s="19">
        <v>68</v>
      </c>
      <c r="C76" s="35" t="str">
        <f t="shared" si="6"/>
        <v/>
      </c>
      <c r="D76" s="35"/>
      <c r="E76" s="19"/>
      <c r="F76" s="8"/>
      <c r="G76" s="19" t="s">
        <v>3</v>
      </c>
      <c r="H76" s="69"/>
      <c r="I76" s="69"/>
      <c r="J76" s="19"/>
      <c r="K76" s="35" t="str">
        <f t="shared" si="5"/>
        <v/>
      </c>
      <c r="L76" s="35"/>
      <c r="M76" s="6" t="str">
        <f t="shared" si="7"/>
        <v/>
      </c>
      <c r="N76" s="19"/>
      <c r="O76" s="8"/>
      <c r="P76" s="69"/>
      <c r="Q76" s="69"/>
      <c r="R76" s="37" t="str">
        <f t="shared" si="8"/>
        <v/>
      </c>
      <c r="S76" s="37"/>
      <c r="T76" s="38" t="str">
        <f t="shared" si="9"/>
        <v/>
      </c>
      <c r="U76" s="38"/>
    </row>
    <row r="77" spans="2:21" x14ac:dyDescent="0.2">
      <c r="B77" s="19">
        <v>69</v>
      </c>
      <c r="C77" s="35" t="str">
        <f t="shared" si="6"/>
        <v/>
      </c>
      <c r="D77" s="35"/>
      <c r="E77" s="19"/>
      <c r="F77" s="8"/>
      <c r="G77" s="19" t="s">
        <v>3</v>
      </c>
      <c r="H77" s="69"/>
      <c r="I77" s="69"/>
      <c r="J77" s="19"/>
      <c r="K77" s="35" t="str">
        <f t="shared" si="5"/>
        <v/>
      </c>
      <c r="L77" s="35"/>
      <c r="M77" s="6" t="str">
        <f t="shared" si="7"/>
        <v/>
      </c>
      <c r="N77" s="19"/>
      <c r="O77" s="8"/>
      <c r="P77" s="69"/>
      <c r="Q77" s="69"/>
      <c r="R77" s="37" t="str">
        <f t="shared" si="8"/>
        <v/>
      </c>
      <c r="S77" s="37"/>
      <c r="T77" s="38" t="str">
        <f t="shared" si="9"/>
        <v/>
      </c>
      <c r="U77" s="38"/>
    </row>
    <row r="78" spans="2:21" x14ac:dyDescent="0.2">
      <c r="B78" s="19">
        <v>70</v>
      </c>
      <c r="C78" s="35" t="str">
        <f t="shared" si="6"/>
        <v/>
      </c>
      <c r="D78" s="35"/>
      <c r="E78" s="19"/>
      <c r="F78" s="8"/>
      <c r="G78" s="19" t="s">
        <v>4</v>
      </c>
      <c r="H78" s="69"/>
      <c r="I78" s="69"/>
      <c r="J78" s="19"/>
      <c r="K78" s="35" t="str">
        <f t="shared" si="5"/>
        <v/>
      </c>
      <c r="L78" s="35"/>
      <c r="M78" s="6" t="str">
        <f t="shared" si="7"/>
        <v/>
      </c>
      <c r="N78" s="19"/>
      <c r="O78" s="8"/>
      <c r="P78" s="69"/>
      <c r="Q78" s="69"/>
      <c r="R78" s="37" t="str">
        <f t="shared" si="8"/>
        <v/>
      </c>
      <c r="S78" s="37"/>
      <c r="T78" s="38" t="str">
        <f t="shared" si="9"/>
        <v/>
      </c>
      <c r="U78" s="38"/>
    </row>
    <row r="79" spans="2:21" x14ac:dyDescent="0.2">
      <c r="B79" s="19">
        <v>71</v>
      </c>
      <c r="C79" s="35" t="str">
        <f t="shared" si="6"/>
        <v/>
      </c>
      <c r="D79" s="35"/>
      <c r="E79" s="19"/>
      <c r="F79" s="8"/>
      <c r="G79" s="19" t="s">
        <v>3</v>
      </c>
      <c r="H79" s="69"/>
      <c r="I79" s="69"/>
      <c r="J79" s="19"/>
      <c r="K79" s="35" t="str">
        <f t="shared" si="5"/>
        <v/>
      </c>
      <c r="L79" s="35"/>
      <c r="M79" s="6" t="str">
        <f t="shared" si="7"/>
        <v/>
      </c>
      <c r="N79" s="19"/>
      <c r="O79" s="8"/>
      <c r="P79" s="69"/>
      <c r="Q79" s="69"/>
      <c r="R79" s="37" t="str">
        <f t="shared" si="8"/>
        <v/>
      </c>
      <c r="S79" s="37"/>
      <c r="T79" s="38" t="str">
        <f t="shared" si="9"/>
        <v/>
      </c>
      <c r="U79" s="38"/>
    </row>
    <row r="80" spans="2:21" x14ac:dyDescent="0.2">
      <c r="B80" s="19">
        <v>72</v>
      </c>
      <c r="C80" s="35" t="str">
        <f t="shared" si="6"/>
        <v/>
      </c>
      <c r="D80" s="35"/>
      <c r="E80" s="19"/>
      <c r="F80" s="8"/>
      <c r="G80" s="19" t="s">
        <v>4</v>
      </c>
      <c r="H80" s="69"/>
      <c r="I80" s="69"/>
      <c r="J80" s="19"/>
      <c r="K80" s="35" t="str">
        <f t="shared" si="5"/>
        <v/>
      </c>
      <c r="L80" s="35"/>
      <c r="M80" s="6" t="str">
        <f t="shared" si="7"/>
        <v/>
      </c>
      <c r="N80" s="19"/>
      <c r="O80" s="8"/>
      <c r="P80" s="69"/>
      <c r="Q80" s="69"/>
      <c r="R80" s="37" t="str">
        <f t="shared" si="8"/>
        <v/>
      </c>
      <c r="S80" s="37"/>
      <c r="T80" s="38" t="str">
        <f t="shared" si="9"/>
        <v/>
      </c>
      <c r="U80" s="38"/>
    </row>
    <row r="81" spans="2:21" x14ac:dyDescent="0.2">
      <c r="B81" s="19">
        <v>73</v>
      </c>
      <c r="C81" s="35" t="str">
        <f t="shared" si="6"/>
        <v/>
      </c>
      <c r="D81" s="35"/>
      <c r="E81" s="19"/>
      <c r="F81" s="8"/>
      <c r="G81" s="19" t="s">
        <v>3</v>
      </c>
      <c r="H81" s="69"/>
      <c r="I81" s="69"/>
      <c r="J81" s="19"/>
      <c r="K81" s="35" t="str">
        <f t="shared" si="5"/>
        <v/>
      </c>
      <c r="L81" s="35"/>
      <c r="M81" s="6" t="str">
        <f t="shared" si="7"/>
        <v/>
      </c>
      <c r="N81" s="19"/>
      <c r="O81" s="8"/>
      <c r="P81" s="69"/>
      <c r="Q81" s="69"/>
      <c r="R81" s="37" t="str">
        <f t="shared" si="8"/>
        <v/>
      </c>
      <c r="S81" s="37"/>
      <c r="T81" s="38" t="str">
        <f t="shared" si="9"/>
        <v/>
      </c>
      <c r="U81" s="38"/>
    </row>
    <row r="82" spans="2:21" x14ac:dyDescent="0.2">
      <c r="B82" s="19">
        <v>74</v>
      </c>
      <c r="C82" s="35" t="str">
        <f t="shared" si="6"/>
        <v/>
      </c>
      <c r="D82" s="35"/>
      <c r="E82" s="19"/>
      <c r="F82" s="8"/>
      <c r="G82" s="19" t="s">
        <v>3</v>
      </c>
      <c r="H82" s="69"/>
      <c r="I82" s="69"/>
      <c r="J82" s="19"/>
      <c r="K82" s="35" t="str">
        <f t="shared" si="5"/>
        <v/>
      </c>
      <c r="L82" s="35"/>
      <c r="M82" s="6" t="str">
        <f t="shared" si="7"/>
        <v/>
      </c>
      <c r="N82" s="19"/>
      <c r="O82" s="8"/>
      <c r="P82" s="69"/>
      <c r="Q82" s="69"/>
      <c r="R82" s="37" t="str">
        <f t="shared" si="8"/>
        <v/>
      </c>
      <c r="S82" s="37"/>
      <c r="T82" s="38" t="str">
        <f t="shared" si="9"/>
        <v/>
      </c>
      <c r="U82" s="38"/>
    </row>
    <row r="83" spans="2:21" x14ac:dyDescent="0.2">
      <c r="B83" s="19">
        <v>75</v>
      </c>
      <c r="C83" s="35" t="str">
        <f t="shared" si="6"/>
        <v/>
      </c>
      <c r="D83" s="35"/>
      <c r="E83" s="19"/>
      <c r="F83" s="8"/>
      <c r="G83" s="19" t="s">
        <v>3</v>
      </c>
      <c r="H83" s="69"/>
      <c r="I83" s="69"/>
      <c r="J83" s="19"/>
      <c r="K83" s="35" t="str">
        <f t="shared" si="5"/>
        <v/>
      </c>
      <c r="L83" s="35"/>
      <c r="M83" s="6" t="str">
        <f t="shared" si="7"/>
        <v/>
      </c>
      <c r="N83" s="19"/>
      <c r="O83" s="8"/>
      <c r="P83" s="69"/>
      <c r="Q83" s="69"/>
      <c r="R83" s="37" t="str">
        <f t="shared" si="8"/>
        <v/>
      </c>
      <c r="S83" s="37"/>
      <c r="T83" s="38" t="str">
        <f t="shared" si="9"/>
        <v/>
      </c>
      <c r="U83" s="38"/>
    </row>
    <row r="84" spans="2:21" x14ac:dyDescent="0.2">
      <c r="B84" s="19">
        <v>76</v>
      </c>
      <c r="C84" s="35" t="str">
        <f t="shared" si="6"/>
        <v/>
      </c>
      <c r="D84" s="35"/>
      <c r="E84" s="19"/>
      <c r="F84" s="8"/>
      <c r="G84" s="19" t="s">
        <v>3</v>
      </c>
      <c r="H84" s="69"/>
      <c r="I84" s="69"/>
      <c r="J84" s="19"/>
      <c r="K84" s="35" t="str">
        <f t="shared" si="5"/>
        <v/>
      </c>
      <c r="L84" s="35"/>
      <c r="M84" s="6" t="str">
        <f t="shared" si="7"/>
        <v/>
      </c>
      <c r="N84" s="19"/>
      <c r="O84" s="8"/>
      <c r="P84" s="69"/>
      <c r="Q84" s="69"/>
      <c r="R84" s="37" t="str">
        <f t="shared" si="8"/>
        <v/>
      </c>
      <c r="S84" s="37"/>
      <c r="T84" s="38" t="str">
        <f t="shared" si="9"/>
        <v/>
      </c>
      <c r="U84" s="38"/>
    </row>
    <row r="85" spans="2:21" x14ac:dyDescent="0.2">
      <c r="B85" s="19">
        <v>77</v>
      </c>
      <c r="C85" s="35" t="str">
        <f t="shared" si="6"/>
        <v/>
      </c>
      <c r="D85" s="35"/>
      <c r="E85" s="19"/>
      <c r="F85" s="8"/>
      <c r="G85" s="19" t="s">
        <v>4</v>
      </c>
      <c r="H85" s="69"/>
      <c r="I85" s="69"/>
      <c r="J85" s="19"/>
      <c r="K85" s="35" t="str">
        <f t="shared" si="5"/>
        <v/>
      </c>
      <c r="L85" s="35"/>
      <c r="M85" s="6" t="str">
        <f t="shared" si="7"/>
        <v/>
      </c>
      <c r="N85" s="19"/>
      <c r="O85" s="8"/>
      <c r="P85" s="69"/>
      <c r="Q85" s="69"/>
      <c r="R85" s="37" t="str">
        <f t="shared" si="8"/>
        <v/>
      </c>
      <c r="S85" s="37"/>
      <c r="T85" s="38" t="str">
        <f t="shared" si="9"/>
        <v/>
      </c>
      <c r="U85" s="38"/>
    </row>
    <row r="86" spans="2:21" x14ac:dyDescent="0.2">
      <c r="B86" s="19">
        <v>78</v>
      </c>
      <c r="C86" s="35" t="str">
        <f t="shared" si="6"/>
        <v/>
      </c>
      <c r="D86" s="35"/>
      <c r="E86" s="19"/>
      <c r="F86" s="8"/>
      <c r="G86" s="19" t="s">
        <v>3</v>
      </c>
      <c r="H86" s="69"/>
      <c r="I86" s="69"/>
      <c r="J86" s="19"/>
      <c r="K86" s="35" t="str">
        <f t="shared" si="5"/>
        <v/>
      </c>
      <c r="L86" s="35"/>
      <c r="M86" s="6" t="str">
        <f t="shared" si="7"/>
        <v/>
      </c>
      <c r="N86" s="19"/>
      <c r="O86" s="8"/>
      <c r="P86" s="69"/>
      <c r="Q86" s="69"/>
      <c r="R86" s="37" t="str">
        <f t="shared" si="8"/>
        <v/>
      </c>
      <c r="S86" s="37"/>
      <c r="T86" s="38" t="str">
        <f t="shared" si="9"/>
        <v/>
      </c>
      <c r="U86" s="38"/>
    </row>
    <row r="87" spans="2:21" x14ac:dyDescent="0.2">
      <c r="B87" s="19">
        <v>79</v>
      </c>
      <c r="C87" s="35" t="str">
        <f t="shared" si="6"/>
        <v/>
      </c>
      <c r="D87" s="35"/>
      <c r="E87" s="19"/>
      <c r="F87" s="8"/>
      <c r="G87" s="19" t="s">
        <v>4</v>
      </c>
      <c r="H87" s="69"/>
      <c r="I87" s="69"/>
      <c r="J87" s="19"/>
      <c r="K87" s="35" t="str">
        <f t="shared" si="5"/>
        <v/>
      </c>
      <c r="L87" s="35"/>
      <c r="M87" s="6" t="str">
        <f t="shared" si="7"/>
        <v/>
      </c>
      <c r="N87" s="19"/>
      <c r="O87" s="8"/>
      <c r="P87" s="69"/>
      <c r="Q87" s="69"/>
      <c r="R87" s="37" t="str">
        <f t="shared" si="8"/>
        <v/>
      </c>
      <c r="S87" s="37"/>
      <c r="T87" s="38" t="str">
        <f t="shared" si="9"/>
        <v/>
      </c>
      <c r="U87" s="38"/>
    </row>
    <row r="88" spans="2:21" x14ac:dyDescent="0.2">
      <c r="B88" s="19">
        <v>80</v>
      </c>
      <c r="C88" s="35" t="str">
        <f t="shared" si="6"/>
        <v/>
      </c>
      <c r="D88" s="35"/>
      <c r="E88" s="19"/>
      <c r="F88" s="8"/>
      <c r="G88" s="19" t="s">
        <v>4</v>
      </c>
      <c r="H88" s="69"/>
      <c r="I88" s="69"/>
      <c r="J88" s="19"/>
      <c r="K88" s="35" t="str">
        <f t="shared" si="5"/>
        <v/>
      </c>
      <c r="L88" s="35"/>
      <c r="M88" s="6" t="str">
        <f t="shared" si="7"/>
        <v/>
      </c>
      <c r="N88" s="19"/>
      <c r="O88" s="8"/>
      <c r="P88" s="69"/>
      <c r="Q88" s="69"/>
      <c r="R88" s="37" t="str">
        <f t="shared" si="8"/>
        <v/>
      </c>
      <c r="S88" s="37"/>
      <c r="T88" s="38" t="str">
        <f t="shared" si="9"/>
        <v/>
      </c>
      <c r="U88" s="38"/>
    </row>
    <row r="89" spans="2:21" x14ac:dyDescent="0.2">
      <c r="B89" s="19">
        <v>81</v>
      </c>
      <c r="C89" s="35" t="str">
        <f t="shared" si="6"/>
        <v/>
      </c>
      <c r="D89" s="35"/>
      <c r="E89" s="19"/>
      <c r="F89" s="8"/>
      <c r="G89" s="19" t="s">
        <v>4</v>
      </c>
      <c r="H89" s="69"/>
      <c r="I89" s="69"/>
      <c r="J89" s="19"/>
      <c r="K89" s="35" t="str">
        <f t="shared" si="5"/>
        <v/>
      </c>
      <c r="L89" s="35"/>
      <c r="M89" s="6" t="str">
        <f t="shared" si="7"/>
        <v/>
      </c>
      <c r="N89" s="19"/>
      <c r="O89" s="8"/>
      <c r="P89" s="69"/>
      <c r="Q89" s="69"/>
      <c r="R89" s="37" t="str">
        <f t="shared" si="8"/>
        <v/>
      </c>
      <c r="S89" s="37"/>
      <c r="T89" s="38" t="str">
        <f t="shared" si="9"/>
        <v/>
      </c>
      <c r="U89" s="38"/>
    </row>
    <row r="90" spans="2:21" x14ac:dyDescent="0.2">
      <c r="B90" s="19">
        <v>82</v>
      </c>
      <c r="C90" s="35" t="str">
        <f t="shared" si="6"/>
        <v/>
      </c>
      <c r="D90" s="35"/>
      <c r="E90" s="19"/>
      <c r="F90" s="8"/>
      <c r="G90" s="19" t="s">
        <v>4</v>
      </c>
      <c r="H90" s="69"/>
      <c r="I90" s="69"/>
      <c r="J90" s="19"/>
      <c r="K90" s="35" t="str">
        <f t="shared" si="5"/>
        <v/>
      </c>
      <c r="L90" s="35"/>
      <c r="M90" s="6" t="str">
        <f t="shared" si="7"/>
        <v/>
      </c>
      <c r="N90" s="19"/>
      <c r="O90" s="8"/>
      <c r="P90" s="69"/>
      <c r="Q90" s="69"/>
      <c r="R90" s="37" t="str">
        <f t="shared" si="8"/>
        <v/>
      </c>
      <c r="S90" s="37"/>
      <c r="T90" s="38" t="str">
        <f t="shared" si="9"/>
        <v/>
      </c>
      <c r="U90" s="38"/>
    </row>
    <row r="91" spans="2:21" x14ac:dyDescent="0.2">
      <c r="B91" s="19">
        <v>83</v>
      </c>
      <c r="C91" s="35" t="str">
        <f t="shared" si="6"/>
        <v/>
      </c>
      <c r="D91" s="35"/>
      <c r="E91" s="19"/>
      <c r="F91" s="8"/>
      <c r="G91" s="19" t="s">
        <v>4</v>
      </c>
      <c r="H91" s="69"/>
      <c r="I91" s="69"/>
      <c r="J91" s="19"/>
      <c r="K91" s="35" t="str">
        <f t="shared" si="5"/>
        <v/>
      </c>
      <c r="L91" s="35"/>
      <c r="M91" s="6" t="str">
        <f t="shared" si="7"/>
        <v/>
      </c>
      <c r="N91" s="19"/>
      <c r="O91" s="8"/>
      <c r="P91" s="69"/>
      <c r="Q91" s="69"/>
      <c r="R91" s="37" t="str">
        <f t="shared" si="8"/>
        <v/>
      </c>
      <c r="S91" s="37"/>
      <c r="T91" s="38" t="str">
        <f t="shared" si="9"/>
        <v/>
      </c>
      <c r="U91" s="38"/>
    </row>
    <row r="92" spans="2:21" x14ac:dyDescent="0.2">
      <c r="B92" s="19">
        <v>84</v>
      </c>
      <c r="C92" s="35" t="str">
        <f t="shared" si="6"/>
        <v/>
      </c>
      <c r="D92" s="35"/>
      <c r="E92" s="19"/>
      <c r="F92" s="8"/>
      <c r="G92" s="19" t="s">
        <v>3</v>
      </c>
      <c r="H92" s="69"/>
      <c r="I92" s="69"/>
      <c r="J92" s="19"/>
      <c r="K92" s="35" t="str">
        <f t="shared" si="5"/>
        <v/>
      </c>
      <c r="L92" s="35"/>
      <c r="M92" s="6" t="str">
        <f t="shared" si="7"/>
        <v/>
      </c>
      <c r="N92" s="19"/>
      <c r="O92" s="8"/>
      <c r="P92" s="69"/>
      <c r="Q92" s="69"/>
      <c r="R92" s="37" t="str">
        <f t="shared" si="8"/>
        <v/>
      </c>
      <c r="S92" s="37"/>
      <c r="T92" s="38" t="str">
        <f t="shared" si="9"/>
        <v/>
      </c>
      <c r="U92" s="38"/>
    </row>
    <row r="93" spans="2:21" x14ac:dyDescent="0.2">
      <c r="B93" s="19">
        <v>85</v>
      </c>
      <c r="C93" s="35" t="str">
        <f t="shared" si="6"/>
        <v/>
      </c>
      <c r="D93" s="35"/>
      <c r="E93" s="19"/>
      <c r="F93" s="8"/>
      <c r="G93" s="19" t="s">
        <v>4</v>
      </c>
      <c r="H93" s="69"/>
      <c r="I93" s="69"/>
      <c r="J93" s="19"/>
      <c r="K93" s="35" t="str">
        <f t="shared" si="5"/>
        <v/>
      </c>
      <c r="L93" s="35"/>
      <c r="M93" s="6" t="str">
        <f t="shared" si="7"/>
        <v/>
      </c>
      <c r="N93" s="19"/>
      <c r="O93" s="8"/>
      <c r="P93" s="69"/>
      <c r="Q93" s="69"/>
      <c r="R93" s="37" t="str">
        <f t="shared" si="8"/>
        <v/>
      </c>
      <c r="S93" s="37"/>
      <c r="T93" s="38" t="str">
        <f t="shared" si="9"/>
        <v/>
      </c>
      <c r="U93" s="38"/>
    </row>
    <row r="94" spans="2:21" x14ac:dyDescent="0.2">
      <c r="B94" s="19">
        <v>86</v>
      </c>
      <c r="C94" s="35" t="str">
        <f t="shared" si="6"/>
        <v/>
      </c>
      <c r="D94" s="35"/>
      <c r="E94" s="19"/>
      <c r="F94" s="8"/>
      <c r="G94" s="19" t="s">
        <v>3</v>
      </c>
      <c r="H94" s="69"/>
      <c r="I94" s="69"/>
      <c r="J94" s="19"/>
      <c r="K94" s="35" t="str">
        <f t="shared" si="5"/>
        <v/>
      </c>
      <c r="L94" s="35"/>
      <c r="M94" s="6" t="str">
        <f t="shared" si="7"/>
        <v/>
      </c>
      <c r="N94" s="19"/>
      <c r="O94" s="8"/>
      <c r="P94" s="69"/>
      <c r="Q94" s="69"/>
      <c r="R94" s="37" t="str">
        <f t="shared" si="8"/>
        <v/>
      </c>
      <c r="S94" s="37"/>
      <c r="T94" s="38" t="str">
        <f t="shared" si="9"/>
        <v/>
      </c>
      <c r="U94" s="38"/>
    </row>
    <row r="95" spans="2:21" x14ac:dyDescent="0.2">
      <c r="B95" s="19">
        <v>87</v>
      </c>
      <c r="C95" s="35" t="str">
        <f t="shared" si="6"/>
        <v/>
      </c>
      <c r="D95" s="35"/>
      <c r="E95" s="19"/>
      <c r="F95" s="8"/>
      <c r="G95" s="19" t="s">
        <v>4</v>
      </c>
      <c r="H95" s="69"/>
      <c r="I95" s="69"/>
      <c r="J95" s="19"/>
      <c r="K95" s="35" t="str">
        <f t="shared" si="5"/>
        <v/>
      </c>
      <c r="L95" s="35"/>
      <c r="M95" s="6" t="str">
        <f t="shared" si="7"/>
        <v/>
      </c>
      <c r="N95" s="19"/>
      <c r="O95" s="8"/>
      <c r="P95" s="69"/>
      <c r="Q95" s="69"/>
      <c r="R95" s="37" t="str">
        <f t="shared" si="8"/>
        <v/>
      </c>
      <c r="S95" s="37"/>
      <c r="T95" s="38" t="str">
        <f t="shared" si="9"/>
        <v/>
      </c>
      <c r="U95" s="38"/>
    </row>
    <row r="96" spans="2:21" x14ac:dyDescent="0.2">
      <c r="B96" s="19">
        <v>88</v>
      </c>
      <c r="C96" s="35" t="str">
        <f t="shared" si="6"/>
        <v/>
      </c>
      <c r="D96" s="35"/>
      <c r="E96" s="19"/>
      <c r="F96" s="8"/>
      <c r="G96" s="19" t="s">
        <v>3</v>
      </c>
      <c r="H96" s="69"/>
      <c r="I96" s="69"/>
      <c r="J96" s="19"/>
      <c r="K96" s="35" t="str">
        <f t="shared" si="5"/>
        <v/>
      </c>
      <c r="L96" s="35"/>
      <c r="M96" s="6" t="str">
        <f t="shared" si="7"/>
        <v/>
      </c>
      <c r="N96" s="19"/>
      <c r="O96" s="8"/>
      <c r="P96" s="69"/>
      <c r="Q96" s="69"/>
      <c r="R96" s="37" t="str">
        <f t="shared" si="8"/>
        <v/>
      </c>
      <c r="S96" s="37"/>
      <c r="T96" s="38" t="str">
        <f t="shared" si="9"/>
        <v/>
      </c>
      <c r="U96" s="38"/>
    </row>
    <row r="97" spans="2:21" x14ac:dyDescent="0.2">
      <c r="B97" s="19">
        <v>89</v>
      </c>
      <c r="C97" s="35" t="str">
        <f t="shared" si="6"/>
        <v/>
      </c>
      <c r="D97" s="35"/>
      <c r="E97" s="19"/>
      <c r="F97" s="8"/>
      <c r="G97" s="19" t="s">
        <v>4</v>
      </c>
      <c r="H97" s="69"/>
      <c r="I97" s="69"/>
      <c r="J97" s="19"/>
      <c r="K97" s="35" t="str">
        <f t="shared" si="5"/>
        <v/>
      </c>
      <c r="L97" s="35"/>
      <c r="M97" s="6" t="str">
        <f t="shared" si="7"/>
        <v/>
      </c>
      <c r="N97" s="19"/>
      <c r="O97" s="8"/>
      <c r="P97" s="69"/>
      <c r="Q97" s="69"/>
      <c r="R97" s="37" t="str">
        <f t="shared" si="8"/>
        <v/>
      </c>
      <c r="S97" s="37"/>
      <c r="T97" s="38" t="str">
        <f t="shared" si="9"/>
        <v/>
      </c>
      <c r="U97" s="38"/>
    </row>
    <row r="98" spans="2:21" x14ac:dyDescent="0.2">
      <c r="B98" s="19">
        <v>90</v>
      </c>
      <c r="C98" s="35" t="str">
        <f t="shared" si="6"/>
        <v/>
      </c>
      <c r="D98" s="35"/>
      <c r="E98" s="19"/>
      <c r="F98" s="8"/>
      <c r="G98" s="19" t="s">
        <v>3</v>
      </c>
      <c r="H98" s="69"/>
      <c r="I98" s="69"/>
      <c r="J98" s="19"/>
      <c r="K98" s="35" t="str">
        <f t="shared" si="5"/>
        <v/>
      </c>
      <c r="L98" s="35"/>
      <c r="M98" s="6" t="str">
        <f t="shared" si="7"/>
        <v/>
      </c>
      <c r="N98" s="19"/>
      <c r="O98" s="8"/>
      <c r="P98" s="69"/>
      <c r="Q98" s="69"/>
      <c r="R98" s="37" t="str">
        <f t="shared" si="8"/>
        <v/>
      </c>
      <c r="S98" s="37"/>
      <c r="T98" s="38" t="str">
        <f t="shared" si="9"/>
        <v/>
      </c>
      <c r="U98" s="38"/>
    </row>
    <row r="99" spans="2:21" x14ac:dyDescent="0.2">
      <c r="B99" s="19">
        <v>91</v>
      </c>
      <c r="C99" s="35" t="str">
        <f t="shared" si="6"/>
        <v/>
      </c>
      <c r="D99" s="35"/>
      <c r="E99" s="19"/>
      <c r="F99" s="8"/>
      <c r="G99" s="19" t="s">
        <v>4</v>
      </c>
      <c r="H99" s="69"/>
      <c r="I99" s="69"/>
      <c r="J99" s="19"/>
      <c r="K99" s="35" t="str">
        <f t="shared" si="5"/>
        <v/>
      </c>
      <c r="L99" s="35"/>
      <c r="M99" s="6" t="str">
        <f t="shared" si="7"/>
        <v/>
      </c>
      <c r="N99" s="19"/>
      <c r="O99" s="8"/>
      <c r="P99" s="69"/>
      <c r="Q99" s="69"/>
      <c r="R99" s="37" t="str">
        <f t="shared" si="8"/>
        <v/>
      </c>
      <c r="S99" s="37"/>
      <c r="T99" s="38" t="str">
        <f t="shared" si="9"/>
        <v/>
      </c>
      <c r="U99" s="38"/>
    </row>
    <row r="100" spans="2:21" x14ac:dyDescent="0.2">
      <c r="B100" s="19">
        <v>92</v>
      </c>
      <c r="C100" s="35" t="str">
        <f t="shared" si="6"/>
        <v/>
      </c>
      <c r="D100" s="35"/>
      <c r="E100" s="19"/>
      <c r="F100" s="8"/>
      <c r="G100" s="19" t="s">
        <v>4</v>
      </c>
      <c r="H100" s="69"/>
      <c r="I100" s="69"/>
      <c r="J100" s="19"/>
      <c r="K100" s="35" t="str">
        <f t="shared" si="5"/>
        <v/>
      </c>
      <c r="L100" s="35"/>
      <c r="M100" s="6" t="str">
        <f t="shared" si="7"/>
        <v/>
      </c>
      <c r="N100" s="19"/>
      <c r="O100" s="8"/>
      <c r="P100" s="69"/>
      <c r="Q100" s="69"/>
      <c r="R100" s="37" t="str">
        <f t="shared" si="8"/>
        <v/>
      </c>
      <c r="S100" s="37"/>
      <c r="T100" s="38" t="str">
        <f t="shared" si="9"/>
        <v/>
      </c>
      <c r="U100" s="38"/>
    </row>
    <row r="101" spans="2:21" x14ac:dyDescent="0.2">
      <c r="B101" s="19">
        <v>93</v>
      </c>
      <c r="C101" s="35" t="str">
        <f t="shared" si="6"/>
        <v/>
      </c>
      <c r="D101" s="35"/>
      <c r="E101" s="19"/>
      <c r="F101" s="8"/>
      <c r="G101" s="19" t="s">
        <v>3</v>
      </c>
      <c r="H101" s="69"/>
      <c r="I101" s="69"/>
      <c r="J101" s="19"/>
      <c r="K101" s="35" t="str">
        <f t="shared" si="5"/>
        <v/>
      </c>
      <c r="L101" s="35"/>
      <c r="M101" s="6" t="str">
        <f t="shared" si="7"/>
        <v/>
      </c>
      <c r="N101" s="19"/>
      <c r="O101" s="8"/>
      <c r="P101" s="69"/>
      <c r="Q101" s="69"/>
      <c r="R101" s="37" t="str">
        <f t="shared" si="8"/>
        <v/>
      </c>
      <c r="S101" s="37"/>
      <c r="T101" s="38" t="str">
        <f t="shared" si="9"/>
        <v/>
      </c>
      <c r="U101" s="38"/>
    </row>
    <row r="102" spans="2:21" x14ac:dyDescent="0.2">
      <c r="B102" s="19">
        <v>94</v>
      </c>
      <c r="C102" s="35" t="str">
        <f t="shared" si="6"/>
        <v/>
      </c>
      <c r="D102" s="35"/>
      <c r="E102" s="19"/>
      <c r="F102" s="8"/>
      <c r="G102" s="19" t="s">
        <v>3</v>
      </c>
      <c r="H102" s="69"/>
      <c r="I102" s="69"/>
      <c r="J102" s="19"/>
      <c r="K102" s="35" t="str">
        <f t="shared" si="5"/>
        <v/>
      </c>
      <c r="L102" s="35"/>
      <c r="M102" s="6" t="str">
        <f t="shared" si="7"/>
        <v/>
      </c>
      <c r="N102" s="19"/>
      <c r="O102" s="8"/>
      <c r="P102" s="69"/>
      <c r="Q102" s="69"/>
      <c r="R102" s="37" t="str">
        <f t="shared" si="8"/>
        <v/>
      </c>
      <c r="S102" s="37"/>
      <c r="T102" s="38" t="str">
        <f t="shared" si="9"/>
        <v/>
      </c>
      <c r="U102" s="38"/>
    </row>
    <row r="103" spans="2:21" x14ac:dyDescent="0.2">
      <c r="B103" s="19">
        <v>95</v>
      </c>
      <c r="C103" s="35" t="str">
        <f t="shared" si="6"/>
        <v/>
      </c>
      <c r="D103" s="35"/>
      <c r="E103" s="19"/>
      <c r="F103" s="8"/>
      <c r="G103" s="19" t="s">
        <v>3</v>
      </c>
      <c r="H103" s="69"/>
      <c r="I103" s="69"/>
      <c r="J103" s="19"/>
      <c r="K103" s="35" t="str">
        <f t="shared" si="5"/>
        <v/>
      </c>
      <c r="L103" s="35"/>
      <c r="M103" s="6" t="str">
        <f t="shared" si="7"/>
        <v/>
      </c>
      <c r="N103" s="19"/>
      <c r="O103" s="8"/>
      <c r="P103" s="69"/>
      <c r="Q103" s="69"/>
      <c r="R103" s="37" t="str">
        <f t="shared" si="8"/>
        <v/>
      </c>
      <c r="S103" s="37"/>
      <c r="T103" s="38" t="str">
        <f t="shared" si="9"/>
        <v/>
      </c>
      <c r="U103" s="38"/>
    </row>
    <row r="104" spans="2:21" x14ac:dyDescent="0.2">
      <c r="B104" s="19">
        <v>96</v>
      </c>
      <c r="C104" s="35" t="str">
        <f t="shared" si="6"/>
        <v/>
      </c>
      <c r="D104" s="35"/>
      <c r="E104" s="19"/>
      <c r="F104" s="8"/>
      <c r="G104" s="19" t="s">
        <v>4</v>
      </c>
      <c r="H104" s="69"/>
      <c r="I104" s="69"/>
      <c r="J104" s="19"/>
      <c r="K104" s="35" t="str">
        <f t="shared" si="5"/>
        <v/>
      </c>
      <c r="L104" s="35"/>
      <c r="M104" s="6" t="str">
        <f t="shared" si="7"/>
        <v/>
      </c>
      <c r="N104" s="19"/>
      <c r="O104" s="8"/>
      <c r="P104" s="69"/>
      <c r="Q104" s="69"/>
      <c r="R104" s="37" t="str">
        <f t="shared" si="8"/>
        <v/>
      </c>
      <c r="S104" s="37"/>
      <c r="T104" s="38" t="str">
        <f t="shared" si="9"/>
        <v/>
      </c>
      <c r="U104" s="38"/>
    </row>
    <row r="105" spans="2:21" x14ac:dyDescent="0.2">
      <c r="B105" s="19">
        <v>97</v>
      </c>
      <c r="C105" s="35" t="str">
        <f t="shared" si="6"/>
        <v/>
      </c>
      <c r="D105" s="35"/>
      <c r="E105" s="19"/>
      <c r="F105" s="8"/>
      <c r="G105" s="19" t="s">
        <v>3</v>
      </c>
      <c r="H105" s="69"/>
      <c r="I105" s="69"/>
      <c r="J105" s="19"/>
      <c r="K105" s="35" t="str">
        <f t="shared" si="5"/>
        <v/>
      </c>
      <c r="L105" s="35"/>
      <c r="M105" s="6" t="str">
        <f t="shared" si="7"/>
        <v/>
      </c>
      <c r="N105" s="19"/>
      <c r="O105" s="8"/>
      <c r="P105" s="69"/>
      <c r="Q105" s="69"/>
      <c r="R105" s="37" t="str">
        <f t="shared" si="8"/>
        <v/>
      </c>
      <c r="S105" s="37"/>
      <c r="T105" s="38" t="str">
        <f t="shared" si="9"/>
        <v/>
      </c>
      <c r="U105" s="38"/>
    </row>
    <row r="106" spans="2:21" x14ac:dyDescent="0.2">
      <c r="B106" s="19">
        <v>98</v>
      </c>
      <c r="C106" s="35" t="str">
        <f t="shared" si="6"/>
        <v/>
      </c>
      <c r="D106" s="35"/>
      <c r="E106" s="19"/>
      <c r="F106" s="8"/>
      <c r="G106" s="19" t="s">
        <v>4</v>
      </c>
      <c r="H106" s="69"/>
      <c r="I106" s="69"/>
      <c r="J106" s="19"/>
      <c r="K106" s="35" t="str">
        <f t="shared" si="5"/>
        <v/>
      </c>
      <c r="L106" s="35"/>
      <c r="M106" s="6" t="str">
        <f t="shared" si="7"/>
        <v/>
      </c>
      <c r="N106" s="19"/>
      <c r="O106" s="8"/>
      <c r="P106" s="69"/>
      <c r="Q106" s="69"/>
      <c r="R106" s="37" t="str">
        <f t="shared" si="8"/>
        <v/>
      </c>
      <c r="S106" s="37"/>
      <c r="T106" s="38" t="str">
        <f t="shared" si="9"/>
        <v/>
      </c>
      <c r="U106" s="38"/>
    </row>
    <row r="107" spans="2:21" x14ac:dyDescent="0.2">
      <c r="B107" s="19">
        <v>99</v>
      </c>
      <c r="C107" s="35" t="str">
        <f t="shared" si="6"/>
        <v/>
      </c>
      <c r="D107" s="35"/>
      <c r="E107" s="19"/>
      <c r="F107" s="8"/>
      <c r="G107" s="19" t="s">
        <v>4</v>
      </c>
      <c r="H107" s="69"/>
      <c r="I107" s="69"/>
      <c r="J107" s="19"/>
      <c r="K107" s="35" t="str">
        <f t="shared" si="5"/>
        <v/>
      </c>
      <c r="L107" s="35"/>
      <c r="M107" s="6" t="str">
        <f t="shared" si="7"/>
        <v/>
      </c>
      <c r="N107" s="19"/>
      <c r="O107" s="8"/>
      <c r="P107" s="69"/>
      <c r="Q107" s="69"/>
      <c r="R107" s="37" t="str">
        <f t="shared" si="8"/>
        <v/>
      </c>
      <c r="S107" s="37"/>
      <c r="T107" s="38" t="str">
        <f t="shared" si="9"/>
        <v/>
      </c>
      <c r="U107" s="38"/>
    </row>
    <row r="108" spans="2:21" x14ac:dyDescent="0.2">
      <c r="B108" s="19">
        <v>100</v>
      </c>
      <c r="C108" s="35" t="str">
        <f t="shared" si="6"/>
        <v/>
      </c>
      <c r="D108" s="35"/>
      <c r="E108" s="19"/>
      <c r="F108" s="8"/>
      <c r="G108" s="19" t="s">
        <v>3</v>
      </c>
      <c r="H108" s="69"/>
      <c r="I108" s="69"/>
      <c r="J108" s="19"/>
      <c r="K108" s="35" t="str">
        <f t="shared" si="5"/>
        <v/>
      </c>
      <c r="L108" s="35"/>
      <c r="M108" s="6" t="str">
        <f t="shared" si="7"/>
        <v/>
      </c>
      <c r="N108" s="19"/>
      <c r="O108" s="8"/>
      <c r="P108" s="69"/>
      <c r="Q108" s="69"/>
      <c r="R108" s="37" t="str">
        <f t="shared" si="8"/>
        <v/>
      </c>
      <c r="S108" s="37"/>
      <c r="T108" s="38" t="str">
        <f t="shared" si="9"/>
        <v/>
      </c>
      <c r="U108" s="38"/>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7:D8"/>
    <mergeCell ref="E7:I7"/>
    <mergeCell ref="J7:L7"/>
    <mergeCell ref="M7:M8"/>
    <mergeCell ref="N7:Q7"/>
    <mergeCell ref="C10:D10"/>
    <mergeCell ref="H10:I10"/>
    <mergeCell ref="K10:L10"/>
    <mergeCell ref="P10:Q10"/>
    <mergeCell ref="J2:K2"/>
    <mergeCell ref="L2:M2"/>
    <mergeCell ref="N2:O2"/>
    <mergeCell ref="P2:Q2"/>
    <mergeCell ref="B3:C3"/>
    <mergeCell ref="D3:I3"/>
    <mergeCell ref="J3:K3"/>
    <mergeCell ref="L3:Q3"/>
    <mergeCell ref="B2:C2"/>
    <mergeCell ref="D2:E2"/>
    <mergeCell ref="F2:G2"/>
    <mergeCell ref="H2:I2"/>
    <mergeCell ref="C15:D15"/>
    <mergeCell ref="H15:I15"/>
    <mergeCell ref="K15:L15"/>
    <mergeCell ref="P15:Q15"/>
    <mergeCell ref="R15:S15"/>
    <mergeCell ref="T15:U15"/>
    <mergeCell ref="B4:C4"/>
    <mergeCell ref="D4:E4"/>
    <mergeCell ref="F4:G4"/>
    <mergeCell ref="H4:I4"/>
    <mergeCell ref="J4:K4"/>
    <mergeCell ref="L4:M4"/>
    <mergeCell ref="N4:O4"/>
    <mergeCell ref="P4:Q4"/>
    <mergeCell ref="J5:K5"/>
    <mergeCell ref="L5:M5"/>
    <mergeCell ref="P5:Q5"/>
    <mergeCell ref="R7:U7"/>
    <mergeCell ref="H8:I8"/>
    <mergeCell ref="K8:L8"/>
    <mergeCell ref="P8:Q8"/>
    <mergeCell ref="R8:S8"/>
    <mergeCell ref="T8:U8"/>
    <mergeCell ref="B7:B8"/>
  </mergeCells>
  <phoneticPr fontId="2"/>
  <conditionalFormatting sqref="G46">
    <cfRule type="cellIs" dxfId="23" priority="1" stopIfTrue="1" operator="equal">
      <formula>"買"</formula>
    </cfRule>
    <cfRule type="cellIs" dxfId="22" priority="2"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5" stopIfTrue="1" operator="equal">
      <formula>"買"</formula>
    </cfRule>
    <cfRule type="cellIs" dxfId="18" priority="6" stopIfTrue="1" operator="equal">
      <formula>"売"</formula>
    </cfRule>
  </conditionalFormatting>
  <conditionalFormatting sqref="G13">
    <cfRule type="cellIs" dxfId="17" priority="3" stopIfTrue="1" operator="equal">
      <formula>"買"</formula>
    </cfRule>
    <cfRule type="cellIs" dxfId="16" priority="4" stopIfTrue="1" operator="equal">
      <formula>"売"</formula>
    </cfRule>
  </conditionalFormatting>
  <dataValidations count="1">
    <dataValidation type="list" allowBlank="1" showInputMessage="1" showErrorMessage="1" sqref="G9:G108" xr:uid="{33FFCAAC-1702-4889-A611-548606862B1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7AF72-C8A4-4C2E-841F-D27492C40A9C}">
  <dimension ref="B2:V109"/>
  <sheetViews>
    <sheetView topLeftCell="C1" zoomScale="115" zoomScaleNormal="115" workbookViewId="0">
      <pane ySplit="8" topLeftCell="A9" activePane="bottomLeft" state="frozen"/>
      <selection pane="bottomLeft" activeCell="C1" sqref="C1"/>
    </sheetView>
  </sheetViews>
  <sheetFormatPr defaultRowHeight="13" x14ac:dyDescent="0.2"/>
  <cols>
    <col min="1" max="1" width="2.90625" customWidth="1"/>
    <col min="2" max="18" width="6.6328125" customWidth="1"/>
    <col min="22" max="22" width="10.90625" style="22" bestFit="1" customWidth="1"/>
  </cols>
  <sheetData>
    <row r="2" spans="2:21" x14ac:dyDescent="0.2">
      <c r="B2" s="39" t="s">
        <v>40</v>
      </c>
      <c r="C2" s="39"/>
      <c r="D2" s="42" t="s">
        <v>46</v>
      </c>
      <c r="E2" s="42"/>
      <c r="F2" s="39" t="s">
        <v>48</v>
      </c>
      <c r="G2" s="39"/>
      <c r="H2" s="42" t="s">
        <v>49</v>
      </c>
      <c r="I2" s="42"/>
      <c r="J2" s="39" t="s">
        <v>50</v>
      </c>
      <c r="K2" s="39"/>
      <c r="L2" s="44">
        <f>C9</f>
        <v>100000</v>
      </c>
      <c r="M2" s="42"/>
      <c r="N2" s="39" t="s">
        <v>51</v>
      </c>
      <c r="O2" s="39"/>
      <c r="P2" s="44" t="e">
        <f>C108+R108</f>
        <v>#VALUE!</v>
      </c>
      <c r="Q2" s="42"/>
      <c r="R2" s="1"/>
      <c r="S2" s="1"/>
      <c r="T2" s="1"/>
    </row>
    <row r="3" spans="2:21" ht="57" customHeight="1" x14ac:dyDescent="0.2">
      <c r="B3" s="39" t="s">
        <v>52</v>
      </c>
      <c r="C3" s="39"/>
      <c r="D3" s="56" t="s">
        <v>53</v>
      </c>
      <c r="E3" s="56"/>
      <c r="F3" s="56"/>
      <c r="G3" s="56"/>
      <c r="H3" s="56"/>
      <c r="I3" s="56"/>
      <c r="J3" s="39" t="s">
        <v>54</v>
      </c>
      <c r="K3" s="39"/>
      <c r="L3" s="56" t="s">
        <v>80</v>
      </c>
      <c r="M3" s="57"/>
      <c r="N3" s="57"/>
      <c r="O3" s="57"/>
      <c r="P3" s="57"/>
      <c r="Q3" s="57"/>
      <c r="R3" s="1"/>
      <c r="S3" s="1"/>
    </row>
    <row r="4" spans="2:21" x14ac:dyDescent="0.2">
      <c r="B4" s="39" t="s">
        <v>56</v>
      </c>
      <c r="C4" s="39"/>
      <c r="D4" s="40">
        <f>SUM($R$9:$S$993)</f>
        <v>134680.80109258296</v>
      </c>
      <c r="E4" s="40"/>
      <c r="F4" s="39" t="s">
        <v>57</v>
      </c>
      <c r="G4" s="39"/>
      <c r="H4" s="41">
        <f>SUM($T$9:$U$108)</f>
        <v>763.00000000000205</v>
      </c>
      <c r="I4" s="42"/>
      <c r="J4" s="43" t="s">
        <v>58</v>
      </c>
      <c r="K4" s="43"/>
      <c r="L4" s="44">
        <f>MAX($C$9:$D$990)-C9</f>
        <v>134680.80109258293</v>
      </c>
      <c r="M4" s="44"/>
      <c r="N4" s="43" t="s">
        <v>59</v>
      </c>
      <c r="O4" s="43"/>
      <c r="P4" s="40">
        <f>MIN($C$9:$D$990)-C9</f>
        <v>-1828.987951807183</v>
      </c>
      <c r="Q4" s="40"/>
      <c r="R4" s="1"/>
      <c r="S4" s="1"/>
      <c r="T4" s="1"/>
    </row>
    <row r="5" spans="2:21" x14ac:dyDescent="0.2">
      <c r="B5" s="21" t="s">
        <v>60</v>
      </c>
      <c r="C5" s="2">
        <f>COUNTIF($R$9:$R$990,"&gt;0")</f>
        <v>25</v>
      </c>
      <c r="D5" s="20" t="s">
        <v>61</v>
      </c>
      <c r="E5" s="15">
        <f>COUNTIF($R$9:$R$990,"&lt;0")</f>
        <v>25</v>
      </c>
      <c r="F5" s="20" t="s">
        <v>62</v>
      </c>
      <c r="G5" s="2">
        <f>COUNTIF($R$9:$R$990,"=0")</f>
        <v>0</v>
      </c>
      <c r="H5" s="20" t="s">
        <v>63</v>
      </c>
      <c r="I5" s="3">
        <f>C5/SUM(C5,E5,G5)</f>
        <v>0.5</v>
      </c>
      <c r="J5" s="45" t="s">
        <v>64</v>
      </c>
      <c r="K5" s="39"/>
      <c r="L5" s="46">
        <v>6</v>
      </c>
      <c r="M5" s="36"/>
      <c r="N5" s="17" t="s">
        <v>65</v>
      </c>
      <c r="O5" s="9"/>
      <c r="P5" s="46">
        <v>7</v>
      </c>
      <c r="Q5" s="36"/>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4" t="s">
        <v>66</v>
      </c>
      <c r="C7" s="58" t="s">
        <v>67</v>
      </c>
      <c r="D7" s="59"/>
      <c r="E7" s="62" t="s">
        <v>68</v>
      </c>
      <c r="F7" s="63"/>
      <c r="G7" s="63"/>
      <c r="H7" s="63"/>
      <c r="I7" s="49"/>
      <c r="J7" s="64" t="s">
        <v>69</v>
      </c>
      <c r="K7" s="65"/>
      <c r="L7" s="51"/>
      <c r="M7" s="66" t="s">
        <v>70</v>
      </c>
      <c r="N7" s="67" t="s">
        <v>71</v>
      </c>
      <c r="O7" s="68"/>
      <c r="P7" s="68"/>
      <c r="Q7" s="53"/>
      <c r="R7" s="47" t="s">
        <v>72</v>
      </c>
      <c r="S7" s="47"/>
      <c r="T7" s="47"/>
      <c r="U7" s="47"/>
    </row>
    <row r="8" spans="2:21" x14ac:dyDescent="0.2">
      <c r="B8" s="55"/>
      <c r="C8" s="60"/>
      <c r="D8" s="61"/>
      <c r="E8" s="18" t="s">
        <v>73</v>
      </c>
      <c r="F8" s="18" t="s">
        <v>74</v>
      </c>
      <c r="G8" s="18" t="s">
        <v>75</v>
      </c>
      <c r="H8" s="48" t="s">
        <v>76</v>
      </c>
      <c r="I8" s="49"/>
      <c r="J8" s="4" t="s">
        <v>77</v>
      </c>
      <c r="K8" s="50" t="s">
        <v>78</v>
      </c>
      <c r="L8" s="51"/>
      <c r="M8" s="66"/>
      <c r="N8" s="5" t="s">
        <v>73</v>
      </c>
      <c r="O8" s="5" t="s">
        <v>74</v>
      </c>
      <c r="P8" s="52" t="s">
        <v>76</v>
      </c>
      <c r="Q8" s="53"/>
      <c r="R8" s="47" t="s">
        <v>79</v>
      </c>
      <c r="S8" s="47"/>
      <c r="T8" s="47" t="s">
        <v>77</v>
      </c>
      <c r="U8" s="47"/>
    </row>
    <row r="9" spans="2:21" x14ac:dyDescent="0.2">
      <c r="B9" s="19">
        <v>1</v>
      </c>
      <c r="C9" s="35">
        <v>100000</v>
      </c>
      <c r="D9" s="35"/>
      <c r="E9" s="19">
        <v>2009</v>
      </c>
      <c r="F9" s="8">
        <v>43569</v>
      </c>
      <c r="G9" s="19" t="s">
        <v>3</v>
      </c>
      <c r="H9" s="69">
        <v>99.61</v>
      </c>
      <c r="I9" s="69"/>
      <c r="J9" s="19">
        <v>83</v>
      </c>
      <c r="K9" s="35">
        <f t="shared" ref="K9:K72" si="0">IF(F9="","",C9*0.03)</f>
        <v>3000</v>
      </c>
      <c r="L9" s="35"/>
      <c r="M9" s="6">
        <f>IF(J9="","",(K9/J9)/1000)</f>
        <v>3.614457831325301E-2</v>
      </c>
      <c r="N9" s="19">
        <v>2009</v>
      </c>
      <c r="O9" s="8">
        <v>43570</v>
      </c>
      <c r="P9" s="69">
        <v>98.41</v>
      </c>
      <c r="Q9" s="69"/>
      <c r="R9" s="37">
        <f>IF(O9="","",(IF(G9="売",H9-P9,P9-H9))*M9*100000)</f>
        <v>4337.3493975903721</v>
      </c>
      <c r="S9" s="37"/>
      <c r="T9" s="38">
        <f>IF(O9="","",IF(R9&lt;0,J9*(-1),IF(G9="買",(P9-H9)*100,(H9-P9)*100)))</f>
        <v>120.00000000000028</v>
      </c>
      <c r="U9" s="38"/>
    </row>
    <row r="10" spans="2:21" x14ac:dyDescent="0.2">
      <c r="B10" s="19">
        <v>2</v>
      </c>
      <c r="C10" s="35">
        <f t="shared" ref="C10:C73" si="1">IF(R9="","",C9+R9)</f>
        <v>104337.34939759037</v>
      </c>
      <c r="D10" s="35"/>
      <c r="E10" s="19">
        <v>2009</v>
      </c>
      <c r="F10" s="8">
        <v>43571</v>
      </c>
      <c r="G10" s="19" t="s">
        <v>4</v>
      </c>
      <c r="H10" s="69">
        <v>99.16</v>
      </c>
      <c r="I10" s="69"/>
      <c r="J10" s="19">
        <v>63</v>
      </c>
      <c r="K10" s="35">
        <f t="shared" si="0"/>
        <v>3130.1204819277109</v>
      </c>
      <c r="L10" s="35"/>
      <c r="M10" s="6">
        <f t="shared" ref="M10:M73" si="2">IF(J10="","",(K10/J10)/1000)</f>
        <v>4.9684452094090649E-2</v>
      </c>
      <c r="N10" s="19">
        <v>2009</v>
      </c>
      <c r="O10" s="8">
        <v>43575</v>
      </c>
      <c r="P10" s="69">
        <v>98.53</v>
      </c>
      <c r="Q10" s="69"/>
      <c r="R10" s="37">
        <f t="shared" ref="R10:R73" si="3">IF(O10="","",(IF(G10="売",H10-P10,P10-H10))*M10*100000)</f>
        <v>-3130.1204819276882</v>
      </c>
      <c r="S10" s="37"/>
      <c r="T10" s="38">
        <f t="shared" ref="T10:T73" si="4">IF(O10="","",IF(R10&lt;0,J10*(-1),IF(G10="買",(P10-H10)*100,(H10-P10)*100)))</f>
        <v>-63</v>
      </c>
      <c r="U10" s="38"/>
    </row>
    <row r="11" spans="2:21" x14ac:dyDescent="0.2">
      <c r="B11" s="19">
        <v>3</v>
      </c>
      <c r="C11" s="35">
        <f t="shared" si="1"/>
        <v>101207.22891566268</v>
      </c>
      <c r="D11" s="35"/>
      <c r="E11" s="19">
        <v>2009</v>
      </c>
      <c r="F11" s="8">
        <v>43578</v>
      </c>
      <c r="G11" s="19" t="s">
        <v>3</v>
      </c>
      <c r="H11" s="69">
        <v>97.77</v>
      </c>
      <c r="I11" s="69"/>
      <c r="J11" s="19">
        <v>44</v>
      </c>
      <c r="K11" s="35">
        <f t="shared" si="0"/>
        <v>3036.2168674698801</v>
      </c>
      <c r="L11" s="35"/>
      <c r="M11" s="6">
        <f t="shared" si="2"/>
        <v>6.9004928806133639E-2</v>
      </c>
      <c r="N11" s="19">
        <v>2009</v>
      </c>
      <c r="O11" s="8">
        <v>43578</v>
      </c>
      <c r="P11" s="69">
        <v>98.21</v>
      </c>
      <c r="Q11" s="69"/>
      <c r="R11" s="37">
        <f t="shared" si="3"/>
        <v>-3036.2168674698642</v>
      </c>
      <c r="S11" s="37"/>
      <c r="T11" s="38">
        <f t="shared" si="4"/>
        <v>-44</v>
      </c>
      <c r="U11" s="38"/>
    </row>
    <row r="12" spans="2:21" x14ac:dyDescent="0.2">
      <c r="B12" s="19">
        <v>4</v>
      </c>
      <c r="C12" s="35">
        <f t="shared" si="1"/>
        <v>98171.012048192817</v>
      </c>
      <c r="D12" s="35"/>
      <c r="E12" s="19">
        <v>2009</v>
      </c>
      <c r="F12" s="8">
        <v>43579</v>
      </c>
      <c r="G12" s="19" t="s">
        <v>3</v>
      </c>
      <c r="H12" s="69">
        <v>97.73</v>
      </c>
      <c r="I12" s="69"/>
      <c r="J12" s="19">
        <v>41</v>
      </c>
      <c r="K12" s="35">
        <f t="shared" si="0"/>
        <v>2945.1303614457843</v>
      </c>
      <c r="L12" s="35"/>
      <c r="M12" s="6">
        <f t="shared" si="2"/>
        <v>7.1832447840141089E-2</v>
      </c>
      <c r="N12" s="19">
        <v>2009</v>
      </c>
      <c r="O12" s="8">
        <v>43579</v>
      </c>
      <c r="P12" s="69">
        <v>97.03</v>
      </c>
      <c r="Q12" s="69"/>
      <c r="R12" s="37">
        <f t="shared" si="3"/>
        <v>5028.2713488098962</v>
      </c>
      <c r="S12" s="37"/>
      <c r="T12" s="38">
        <f t="shared" si="4"/>
        <v>70.000000000000284</v>
      </c>
      <c r="U12" s="38"/>
    </row>
    <row r="13" spans="2:21" x14ac:dyDescent="0.2">
      <c r="B13" s="19">
        <v>5</v>
      </c>
      <c r="C13" s="35">
        <f t="shared" si="1"/>
        <v>103199.28339700271</v>
      </c>
      <c r="D13" s="35"/>
      <c r="E13" s="19">
        <v>2009</v>
      </c>
      <c r="F13" s="8">
        <v>43583</v>
      </c>
      <c r="G13" s="19" t="s">
        <v>3</v>
      </c>
      <c r="H13" s="69">
        <v>96.25</v>
      </c>
      <c r="I13" s="69"/>
      <c r="J13" s="19">
        <v>65</v>
      </c>
      <c r="K13" s="35">
        <f t="shared" si="0"/>
        <v>3095.9785019100814</v>
      </c>
      <c r="L13" s="35"/>
      <c r="M13" s="6">
        <f t="shared" si="2"/>
        <v>4.7630438490924326E-2</v>
      </c>
      <c r="N13" s="19">
        <v>2009</v>
      </c>
      <c r="O13" s="8">
        <v>43584</v>
      </c>
      <c r="P13" s="69">
        <v>96.9</v>
      </c>
      <c r="Q13" s="69"/>
      <c r="R13" s="37">
        <f t="shared" si="3"/>
        <v>-3095.9785019101082</v>
      </c>
      <c r="S13" s="37"/>
      <c r="T13" s="38">
        <f t="shared" si="4"/>
        <v>-65</v>
      </c>
      <c r="U13" s="38"/>
    </row>
    <row r="14" spans="2:21" x14ac:dyDescent="0.2">
      <c r="B14" s="19">
        <v>6</v>
      </c>
      <c r="C14" s="35">
        <f t="shared" si="1"/>
        <v>100103.3048950926</v>
      </c>
      <c r="D14" s="35"/>
      <c r="E14" s="19">
        <v>2009</v>
      </c>
      <c r="F14" s="8">
        <v>43597</v>
      </c>
      <c r="G14" s="19" t="s">
        <v>3</v>
      </c>
      <c r="H14" s="69">
        <v>96.7</v>
      </c>
      <c r="I14" s="69"/>
      <c r="J14" s="19">
        <v>114</v>
      </c>
      <c r="K14" s="35">
        <f t="shared" si="0"/>
        <v>3003.0991468527782</v>
      </c>
      <c r="L14" s="35"/>
      <c r="M14" s="6">
        <f t="shared" si="2"/>
        <v>2.6342974972392793E-2</v>
      </c>
      <c r="N14" s="19">
        <v>2009</v>
      </c>
      <c r="O14" s="8">
        <v>43600</v>
      </c>
      <c r="P14" s="69">
        <v>95.03</v>
      </c>
      <c r="Q14" s="69"/>
      <c r="R14" s="37">
        <f t="shared" si="3"/>
        <v>4399.2768203896003</v>
      </c>
      <c r="S14" s="37"/>
      <c r="T14" s="38">
        <f t="shared" si="4"/>
        <v>167.00000000000017</v>
      </c>
      <c r="U14" s="38"/>
    </row>
    <row r="15" spans="2:21" x14ac:dyDescent="0.2">
      <c r="B15" s="19">
        <v>7</v>
      </c>
      <c r="C15" s="35">
        <f t="shared" si="1"/>
        <v>104502.5817154822</v>
      </c>
      <c r="D15" s="35"/>
      <c r="E15" s="19">
        <v>2009</v>
      </c>
      <c r="F15" s="8">
        <v>43603</v>
      </c>
      <c r="G15" s="19" t="s">
        <v>3</v>
      </c>
      <c r="H15" s="69">
        <v>94.7</v>
      </c>
      <c r="I15" s="69"/>
      <c r="J15" s="19">
        <v>84</v>
      </c>
      <c r="K15" s="35">
        <f t="shared" si="0"/>
        <v>3135.0774514644659</v>
      </c>
      <c r="L15" s="35"/>
      <c r="M15" s="6">
        <f t="shared" si="2"/>
        <v>3.7322350612672209E-2</v>
      </c>
      <c r="N15" s="19">
        <v>2009</v>
      </c>
      <c r="O15" s="8">
        <v>43603</v>
      </c>
      <c r="P15" s="69">
        <v>95.54</v>
      </c>
      <c r="Q15" s="69"/>
      <c r="R15" s="37">
        <f t="shared" si="3"/>
        <v>-3135.0774514644781</v>
      </c>
      <c r="S15" s="37"/>
      <c r="T15" s="38">
        <f t="shared" si="4"/>
        <v>-84</v>
      </c>
      <c r="U15" s="38"/>
    </row>
    <row r="16" spans="2:21" x14ac:dyDescent="0.2">
      <c r="B16" s="19">
        <v>8</v>
      </c>
      <c r="C16" s="35">
        <f t="shared" si="1"/>
        <v>101367.50426401773</v>
      </c>
      <c r="D16" s="35"/>
      <c r="E16" s="19">
        <v>2009</v>
      </c>
      <c r="F16" s="8">
        <v>43607</v>
      </c>
      <c r="G16" s="19" t="s">
        <v>3</v>
      </c>
      <c r="H16" s="69">
        <v>94.32</v>
      </c>
      <c r="I16" s="69"/>
      <c r="J16" s="19">
        <v>94</v>
      </c>
      <c r="K16" s="35">
        <f t="shared" si="0"/>
        <v>3041.0251279205318</v>
      </c>
      <c r="L16" s="35"/>
      <c r="M16" s="6">
        <f t="shared" si="2"/>
        <v>3.2351331148090766E-2</v>
      </c>
      <c r="N16" s="19">
        <v>2009</v>
      </c>
      <c r="O16" s="8">
        <v>43612</v>
      </c>
      <c r="P16" s="69">
        <v>95.26</v>
      </c>
      <c r="Q16" s="69"/>
      <c r="R16" s="37">
        <f t="shared" si="3"/>
        <v>-3041.0251279205709</v>
      </c>
      <c r="S16" s="37"/>
      <c r="T16" s="38">
        <f t="shared" si="4"/>
        <v>-94</v>
      </c>
      <c r="U16" s="38"/>
    </row>
    <row r="17" spans="2:21" x14ac:dyDescent="0.2">
      <c r="B17" s="19">
        <v>9</v>
      </c>
      <c r="C17" s="35">
        <f t="shared" si="1"/>
        <v>98326.479136097158</v>
      </c>
      <c r="D17" s="35"/>
      <c r="E17" s="19">
        <v>2009</v>
      </c>
      <c r="F17" s="8">
        <v>43613</v>
      </c>
      <c r="G17" s="19" t="s">
        <v>4</v>
      </c>
      <c r="H17" s="69">
        <v>95.32</v>
      </c>
      <c r="I17" s="69"/>
      <c r="J17" s="19">
        <v>68</v>
      </c>
      <c r="K17" s="35">
        <f t="shared" si="0"/>
        <v>2949.7943740829146</v>
      </c>
      <c r="L17" s="35"/>
      <c r="M17" s="6">
        <f t="shared" si="2"/>
        <v>4.3379329030631096E-2</v>
      </c>
      <c r="N17" s="19">
        <v>2009</v>
      </c>
      <c r="O17" s="8">
        <v>43613</v>
      </c>
      <c r="P17" s="69">
        <v>96.3</v>
      </c>
      <c r="Q17" s="69"/>
      <c r="R17" s="37">
        <f t="shared" si="3"/>
        <v>4251.1742450018646</v>
      </c>
      <c r="S17" s="37"/>
      <c r="T17" s="38">
        <f t="shared" si="4"/>
        <v>98.000000000000398</v>
      </c>
      <c r="U17" s="38"/>
    </row>
    <row r="18" spans="2:21" x14ac:dyDescent="0.2">
      <c r="B18" s="19">
        <v>10</v>
      </c>
      <c r="C18" s="35">
        <f t="shared" si="1"/>
        <v>102577.65338109902</v>
      </c>
      <c r="D18" s="35"/>
      <c r="E18" s="19">
        <v>2009</v>
      </c>
      <c r="F18" s="8">
        <v>43620</v>
      </c>
      <c r="G18" s="19" t="s">
        <v>4</v>
      </c>
      <c r="H18" s="69">
        <v>95.69</v>
      </c>
      <c r="I18" s="69"/>
      <c r="J18" s="19">
        <v>57</v>
      </c>
      <c r="K18" s="35">
        <f t="shared" si="0"/>
        <v>3077.3296014329708</v>
      </c>
      <c r="L18" s="35"/>
      <c r="M18" s="6">
        <f t="shared" si="2"/>
        <v>5.3988238621631067E-2</v>
      </c>
      <c r="N18" s="19">
        <v>2009</v>
      </c>
      <c r="O18" s="8">
        <v>43621</v>
      </c>
      <c r="P18" s="69">
        <v>97.09</v>
      </c>
      <c r="Q18" s="69"/>
      <c r="R18" s="37">
        <f t="shared" si="3"/>
        <v>7558.3534070283804</v>
      </c>
      <c r="S18" s="37"/>
      <c r="T18" s="38">
        <f t="shared" si="4"/>
        <v>140.00000000000057</v>
      </c>
      <c r="U18" s="38"/>
    </row>
    <row r="19" spans="2:21" x14ac:dyDescent="0.2">
      <c r="B19" s="19">
        <v>11</v>
      </c>
      <c r="C19" s="35">
        <f t="shared" si="1"/>
        <v>110136.0067881274</v>
      </c>
      <c r="D19" s="35"/>
      <c r="E19" s="19">
        <v>2009</v>
      </c>
      <c r="F19" s="8">
        <v>43633</v>
      </c>
      <c r="G19" s="19" t="s">
        <v>3</v>
      </c>
      <c r="H19" s="69">
        <v>96.2</v>
      </c>
      <c r="I19" s="69"/>
      <c r="J19" s="19">
        <v>59</v>
      </c>
      <c r="K19" s="35">
        <f t="shared" si="0"/>
        <v>3304.0802036438217</v>
      </c>
      <c r="L19" s="35"/>
      <c r="M19" s="6">
        <f t="shared" si="2"/>
        <v>5.6001359383793595E-2</v>
      </c>
      <c r="N19" s="19">
        <v>2009</v>
      </c>
      <c r="O19" s="8">
        <v>43635</v>
      </c>
      <c r="P19" s="69">
        <v>96.79</v>
      </c>
      <c r="Q19" s="69"/>
      <c r="R19" s="37">
        <f t="shared" si="3"/>
        <v>-3304.0802036438408</v>
      </c>
      <c r="S19" s="37"/>
      <c r="T19" s="38">
        <f t="shared" si="4"/>
        <v>-59</v>
      </c>
      <c r="U19" s="38"/>
    </row>
    <row r="20" spans="2:21" x14ac:dyDescent="0.2">
      <c r="B20" s="19">
        <v>12</v>
      </c>
      <c r="C20" s="35">
        <f t="shared" si="1"/>
        <v>106831.92658448356</v>
      </c>
      <c r="D20" s="35"/>
      <c r="E20" s="19">
        <v>2009</v>
      </c>
      <c r="F20" s="8">
        <v>43640</v>
      </c>
      <c r="G20" s="19" t="s">
        <v>3</v>
      </c>
      <c r="H20" s="69">
        <v>95.13</v>
      </c>
      <c r="I20" s="69"/>
      <c r="J20" s="19">
        <v>54</v>
      </c>
      <c r="K20" s="35">
        <f t="shared" si="0"/>
        <v>3204.9577975345069</v>
      </c>
      <c r="L20" s="35"/>
      <c r="M20" s="6">
        <f t="shared" si="2"/>
        <v>5.9351070324713089E-2</v>
      </c>
      <c r="N20" s="19">
        <v>2009</v>
      </c>
      <c r="O20" s="8">
        <v>43640</v>
      </c>
      <c r="P20" s="69">
        <v>95.67</v>
      </c>
      <c r="Q20" s="69"/>
      <c r="R20" s="37">
        <f t="shared" si="3"/>
        <v>-3204.9577975345437</v>
      </c>
      <c r="S20" s="37"/>
      <c r="T20" s="38">
        <f t="shared" si="4"/>
        <v>-54</v>
      </c>
      <c r="U20" s="38"/>
    </row>
    <row r="21" spans="2:21" x14ac:dyDescent="0.2">
      <c r="B21" s="19">
        <v>13</v>
      </c>
      <c r="C21" s="35">
        <f t="shared" si="1"/>
        <v>103626.96878694902</v>
      </c>
      <c r="D21" s="35"/>
      <c r="E21" s="19">
        <v>2009</v>
      </c>
      <c r="F21" s="8">
        <v>43652</v>
      </c>
      <c r="G21" s="19" t="s">
        <v>3</v>
      </c>
      <c r="H21" s="69">
        <v>95.37</v>
      </c>
      <c r="I21" s="69"/>
      <c r="J21" s="19">
        <v>72</v>
      </c>
      <c r="K21" s="35">
        <f t="shared" si="0"/>
        <v>3108.8090636084703</v>
      </c>
      <c r="L21" s="35"/>
      <c r="M21" s="6">
        <f t="shared" si="2"/>
        <v>4.3177903661228756E-2</v>
      </c>
      <c r="N21" s="19">
        <v>2009</v>
      </c>
      <c r="O21" s="8">
        <v>43654</v>
      </c>
      <c r="P21" s="69">
        <v>94.32</v>
      </c>
      <c r="Q21" s="69"/>
      <c r="R21" s="37">
        <f t="shared" si="3"/>
        <v>4533.6798844290688</v>
      </c>
      <c r="S21" s="37"/>
      <c r="T21" s="38">
        <f t="shared" si="4"/>
        <v>105.00000000000114</v>
      </c>
      <c r="U21" s="38"/>
    </row>
    <row r="22" spans="2:21" x14ac:dyDescent="0.2">
      <c r="B22" s="19">
        <v>14</v>
      </c>
      <c r="C22" s="35">
        <f t="shared" si="1"/>
        <v>108160.64867137809</v>
      </c>
      <c r="D22" s="35"/>
      <c r="E22" s="19">
        <v>2009</v>
      </c>
      <c r="F22" s="8">
        <v>43653</v>
      </c>
      <c r="G22" s="19" t="s">
        <v>3</v>
      </c>
      <c r="H22" s="69">
        <v>94.93</v>
      </c>
      <c r="I22" s="69"/>
      <c r="J22" s="19">
        <v>53</v>
      </c>
      <c r="K22" s="35">
        <f t="shared" si="0"/>
        <v>3244.8194601413425</v>
      </c>
      <c r="L22" s="35"/>
      <c r="M22" s="6">
        <f t="shared" si="2"/>
        <v>6.1223008681912119E-2</v>
      </c>
      <c r="N22" s="19">
        <v>2009</v>
      </c>
      <c r="O22" s="8">
        <v>43654</v>
      </c>
      <c r="P22" s="69">
        <v>94.13</v>
      </c>
      <c r="Q22" s="69"/>
      <c r="R22" s="37">
        <f t="shared" si="3"/>
        <v>4897.8406945530396</v>
      </c>
      <c r="S22" s="37"/>
      <c r="T22" s="38">
        <f t="shared" si="4"/>
        <v>80.000000000001137</v>
      </c>
      <c r="U22" s="38"/>
    </row>
    <row r="23" spans="2:21" x14ac:dyDescent="0.2">
      <c r="B23" s="19">
        <v>15</v>
      </c>
      <c r="C23" s="35">
        <f t="shared" si="1"/>
        <v>113058.48936593113</v>
      </c>
      <c r="D23" s="35"/>
      <c r="E23" s="19">
        <v>2009</v>
      </c>
      <c r="F23" s="8">
        <v>43654</v>
      </c>
      <c r="G23" s="19" t="s">
        <v>3</v>
      </c>
      <c r="H23" s="69">
        <v>94.77</v>
      </c>
      <c r="I23" s="69"/>
      <c r="J23" s="19">
        <v>67</v>
      </c>
      <c r="K23" s="35">
        <f t="shared" si="0"/>
        <v>3391.7546809779337</v>
      </c>
      <c r="L23" s="35"/>
      <c r="M23" s="6">
        <f t="shared" si="2"/>
        <v>5.0623204193700505E-2</v>
      </c>
      <c r="N23" s="19">
        <v>2009</v>
      </c>
      <c r="O23" s="8">
        <v>43654</v>
      </c>
      <c r="P23" s="69">
        <v>93.81</v>
      </c>
      <c r="Q23" s="69"/>
      <c r="R23" s="37">
        <f t="shared" si="3"/>
        <v>4859.8276025952164</v>
      </c>
      <c r="S23" s="37"/>
      <c r="T23" s="38">
        <f t="shared" si="4"/>
        <v>95.999999999999375</v>
      </c>
      <c r="U23" s="38"/>
    </row>
    <row r="24" spans="2:21" x14ac:dyDescent="0.2">
      <c r="B24" s="19">
        <v>16</v>
      </c>
      <c r="C24" s="35">
        <f t="shared" si="1"/>
        <v>117918.31696852636</v>
      </c>
      <c r="D24" s="35"/>
      <c r="E24" s="19">
        <v>2009</v>
      </c>
      <c r="F24" s="8">
        <v>43659</v>
      </c>
      <c r="G24" s="19" t="s">
        <v>3</v>
      </c>
      <c r="H24" s="69">
        <v>92.19</v>
      </c>
      <c r="I24" s="69"/>
      <c r="J24" s="19">
        <v>77</v>
      </c>
      <c r="K24" s="35">
        <f t="shared" si="0"/>
        <v>3537.5495090557906</v>
      </c>
      <c r="L24" s="35"/>
      <c r="M24" s="6">
        <f t="shared" si="2"/>
        <v>4.5942201416308968E-2</v>
      </c>
      <c r="N24" s="19">
        <v>2009</v>
      </c>
      <c r="O24" s="8">
        <v>43660</v>
      </c>
      <c r="P24" s="69">
        <v>92.96</v>
      </c>
      <c r="Q24" s="69"/>
      <c r="R24" s="37">
        <f t="shared" si="3"/>
        <v>-3537.549509055772</v>
      </c>
      <c r="S24" s="37"/>
      <c r="T24" s="38">
        <f t="shared" si="4"/>
        <v>-77</v>
      </c>
      <c r="U24" s="38"/>
    </row>
    <row r="25" spans="2:21" x14ac:dyDescent="0.2">
      <c r="B25" s="19">
        <v>17</v>
      </c>
      <c r="C25" s="35">
        <f t="shared" si="1"/>
        <v>114380.76745947059</v>
      </c>
      <c r="D25" s="35"/>
      <c r="E25" s="19">
        <v>2009</v>
      </c>
      <c r="F25" s="8">
        <v>43662</v>
      </c>
      <c r="G25" s="19" t="s">
        <v>4</v>
      </c>
      <c r="H25" s="69">
        <v>94.32</v>
      </c>
      <c r="I25" s="69"/>
      <c r="J25" s="19">
        <v>96</v>
      </c>
      <c r="K25" s="35">
        <f t="shared" si="0"/>
        <v>3431.4230237841175</v>
      </c>
      <c r="L25" s="35"/>
      <c r="M25" s="6">
        <f t="shared" si="2"/>
        <v>3.5743989831084552E-2</v>
      </c>
      <c r="N25" s="19">
        <v>2009</v>
      </c>
      <c r="O25" s="8">
        <v>43662</v>
      </c>
      <c r="P25" s="69">
        <v>93.36</v>
      </c>
      <c r="Q25" s="69"/>
      <c r="R25" s="37">
        <f t="shared" si="3"/>
        <v>-3431.4230237840948</v>
      </c>
      <c r="S25" s="37"/>
      <c r="T25" s="38">
        <f t="shared" si="4"/>
        <v>-96</v>
      </c>
      <c r="U25" s="38"/>
    </row>
    <row r="26" spans="2:21" x14ac:dyDescent="0.2">
      <c r="B26" s="19">
        <v>18</v>
      </c>
      <c r="C26" s="35">
        <f t="shared" si="1"/>
        <v>110949.34443568649</v>
      </c>
      <c r="D26" s="35"/>
      <c r="E26" s="19">
        <v>2009</v>
      </c>
      <c r="F26" s="8">
        <v>43663</v>
      </c>
      <c r="G26" s="19" t="s">
        <v>4</v>
      </c>
      <c r="H26" s="69">
        <v>93.97</v>
      </c>
      <c r="I26" s="69"/>
      <c r="J26" s="19">
        <v>72</v>
      </c>
      <c r="K26" s="35">
        <f t="shared" si="0"/>
        <v>3328.4803330705945</v>
      </c>
      <c r="L26" s="35"/>
      <c r="M26" s="6">
        <f t="shared" si="2"/>
        <v>4.6228893514869369E-2</v>
      </c>
      <c r="N26" s="19">
        <v>2009</v>
      </c>
      <c r="O26" s="8">
        <v>43667</v>
      </c>
      <c r="P26" s="69">
        <v>93.25</v>
      </c>
      <c r="Q26" s="69"/>
      <c r="R26" s="37">
        <f t="shared" si="3"/>
        <v>-3328.4803330705895</v>
      </c>
      <c r="S26" s="37"/>
      <c r="T26" s="38">
        <f t="shared" si="4"/>
        <v>-72</v>
      </c>
      <c r="U26" s="38"/>
    </row>
    <row r="27" spans="2:21" x14ac:dyDescent="0.2">
      <c r="B27" s="19">
        <v>19</v>
      </c>
      <c r="C27" s="35">
        <f t="shared" si="1"/>
        <v>107620.8641026159</v>
      </c>
      <c r="D27" s="35"/>
      <c r="E27" s="19">
        <v>2009</v>
      </c>
      <c r="F27" s="8">
        <v>43677</v>
      </c>
      <c r="G27" s="19" t="s">
        <v>4</v>
      </c>
      <c r="H27" s="69">
        <v>95.73</v>
      </c>
      <c r="I27" s="69"/>
      <c r="J27" s="19">
        <v>54</v>
      </c>
      <c r="K27" s="35">
        <f t="shared" si="0"/>
        <v>3228.6259230784767</v>
      </c>
      <c r="L27" s="35"/>
      <c r="M27" s="6">
        <f t="shared" si="2"/>
        <v>5.9789368945897717E-2</v>
      </c>
      <c r="N27" s="19">
        <v>2009</v>
      </c>
      <c r="O27" s="8">
        <v>43677</v>
      </c>
      <c r="P27" s="69">
        <v>95.19</v>
      </c>
      <c r="Q27" s="69"/>
      <c r="R27" s="37">
        <f t="shared" si="3"/>
        <v>-3228.625923078514</v>
      </c>
      <c r="S27" s="37"/>
      <c r="T27" s="38">
        <f t="shared" si="4"/>
        <v>-54</v>
      </c>
      <c r="U27" s="38"/>
    </row>
    <row r="28" spans="2:21" x14ac:dyDescent="0.2">
      <c r="B28" s="19">
        <v>20</v>
      </c>
      <c r="C28" s="35">
        <f t="shared" si="1"/>
        <v>104392.23817953739</v>
      </c>
      <c r="D28" s="35"/>
      <c r="E28" s="19">
        <v>2009</v>
      </c>
      <c r="F28" s="8">
        <v>43698</v>
      </c>
      <c r="G28" s="19" t="s">
        <v>3</v>
      </c>
      <c r="H28" s="69">
        <v>93.94</v>
      </c>
      <c r="I28" s="69"/>
      <c r="J28" s="19">
        <v>36</v>
      </c>
      <c r="K28" s="35">
        <f t="shared" si="0"/>
        <v>3131.7671453861217</v>
      </c>
      <c r="L28" s="35"/>
      <c r="M28" s="6">
        <f t="shared" si="2"/>
        <v>8.6993531816281167E-2</v>
      </c>
      <c r="N28" s="19">
        <v>2009</v>
      </c>
      <c r="O28" s="8">
        <v>43698</v>
      </c>
      <c r="P28" s="69">
        <v>93.44</v>
      </c>
      <c r="Q28" s="69"/>
      <c r="R28" s="37">
        <f t="shared" si="3"/>
        <v>4349.6765908140587</v>
      </c>
      <c r="S28" s="37"/>
      <c r="T28" s="38">
        <f t="shared" si="4"/>
        <v>50</v>
      </c>
      <c r="U28" s="38"/>
    </row>
    <row r="29" spans="2:21" x14ac:dyDescent="0.2">
      <c r="B29" s="19">
        <v>21</v>
      </c>
      <c r="C29" s="35">
        <f t="shared" si="1"/>
        <v>108741.91477035146</v>
      </c>
      <c r="D29" s="35"/>
      <c r="E29" s="19">
        <v>2009</v>
      </c>
      <c r="F29" s="8">
        <v>43709</v>
      </c>
      <c r="G29" s="19" t="s">
        <v>3</v>
      </c>
      <c r="H29" s="69">
        <v>92.94</v>
      </c>
      <c r="I29" s="69"/>
      <c r="J29" s="19">
        <v>45</v>
      </c>
      <c r="K29" s="35">
        <f t="shared" si="0"/>
        <v>3262.2574431105436</v>
      </c>
      <c r="L29" s="35"/>
      <c r="M29" s="6">
        <f t="shared" si="2"/>
        <v>7.2494609846900968E-2</v>
      </c>
      <c r="N29" s="19">
        <v>2009</v>
      </c>
      <c r="O29" s="8">
        <v>43709</v>
      </c>
      <c r="P29" s="69">
        <v>93.39</v>
      </c>
      <c r="Q29" s="69"/>
      <c r="R29" s="37">
        <f t="shared" si="3"/>
        <v>-3262.2574431105641</v>
      </c>
      <c r="S29" s="37"/>
      <c r="T29" s="38">
        <f t="shared" si="4"/>
        <v>-45</v>
      </c>
      <c r="U29" s="38"/>
    </row>
    <row r="30" spans="2:21" x14ac:dyDescent="0.2">
      <c r="B30" s="19">
        <v>22</v>
      </c>
      <c r="C30" s="35">
        <f t="shared" si="1"/>
        <v>105479.6573272409</v>
      </c>
      <c r="D30" s="35"/>
      <c r="E30" s="19">
        <v>2009</v>
      </c>
      <c r="F30" s="8">
        <v>43710</v>
      </c>
      <c r="G30" s="19" t="s">
        <v>3</v>
      </c>
      <c r="H30" s="69">
        <v>92.79</v>
      </c>
      <c r="I30" s="69"/>
      <c r="J30" s="19">
        <v>62</v>
      </c>
      <c r="K30" s="35">
        <f t="shared" si="0"/>
        <v>3164.3897198172267</v>
      </c>
      <c r="L30" s="35"/>
      <c r="M30" s="6">
        <f t="shared" si="2"/>
        <v>5.1038543868019787E-2</v>
      </c>
      <c r="N30" s="19">
        <v>2009</v>
      </c>
      <c r="O30" s="8">
        <v>43711</v>
      </c>
      <c r="P30" s="69">
        <v>91.87</v>
      </c>
      <c r="Q30" s="69"/>
      <c r="R30" s="37">
        <f t="shared" si="3"/>
        <v>4695.5460358578293</v>
      </c>
      <c r="S30" s="37"/>
      <c r="T30" s="38">
        <f t="shared" si="4"/>
        <v>92.000000000000171</v>
      </c>
      <c r="U30" s="38"/>
    </row>
    <row r="31" spans="2:21" x14ac:dyDescent="0.2">
      <c r="B31" s="19">
        <v>23</v>
      </c>
      <c r="C31" s="35">
        <f t="shared" si="1"/>
        <v>110175.20336309873</v>
      </c>
      <c r="D31" s="35"/>
      <c r="E31" s="19">
        <v>2009</v>
      </c>
      <c r="F31" s="8">
        <v>43717</v>
      </c>
      <c r="G31" s="19" t="s">
        <v>3</v>
      </c>
      <c r="H31" s="69">
        <v>92.6</v>
      </c>
      <c r="I31" s="69"/>
      <c r="J31" s="19">
        <v>38</v>
      </c>
      <c r="K31" s="35">
        <f t="shared" si="0"/>
        <v>3305.2561008929615</v>
      </c>
      <c r="L31" s="35"/>
      <c r="M31" s="6">
        <f t="shared" si="2"/>
        <v>8.6980423707709517E-2</v>
      </c>
      <c r="N31" s="19">
        <v>2009</v>
      </c>
      <c r="O31" s="8">
        <v>43717</v>
      </c>
      <c r="P31" s="69">
        <v>91.67</v>
      </c>
      <c r="Q31" s="69"/>
      <c r="R31" s="37">
        <f t="shared" si="3"/>
        <v>8089.1794048169204</v>
      </c>
      <c r="S31" s="37"/>
      <c r="T31" s="38">
        <f t="shared" si="4"/>
        <v>92.999999999999261</v>
      </c>
      <c r="U31" s="38"/>
    </row>
    <row r="32" spans="2:21" x14ac:dyDescent="0.2">
      <c r="B32" s="19">
        <v>24</v>
      </c>
      <c r="C32" s="35">
        <f t="shared" si="1"/>
        <v>118264.38276791565</v>
      </c>
      <c r="D32" s="35"/>
      <c r="E32" s="19">
        <v>2009</v>
      </c>
      <c r="F32" s="8">
        <v>43718</v>
      </c>
      <c r="G32" s="19" t="s">
        <v>3</v>
      </c>
      <c r="H32" s="69">
        <v>91.88</v>
      </c>
      <c r="I32" s="69"/>
      <c r="J32" s="19">
        <v>37</v>
      </c>
      <c r="K32" s="35">
        <f t="shared" si="0"/>
        <v>3547.9314830374697</v>
      </c>
      <c r="L32" s="35"/>
      <c r="M32" s="6">
        <f t="shared" si="2"/>
        <v>9.5890040082093772E-2</v>
      </c>
      <c r="N32" s="19">
        <v>2009</v>
      </c>
      <c r="O32" s="8">
        <v>43718</v>
      </c>
      <c r="P32" s="69">
        <v>91.37</v>
      </c>
      <c r="Q32" s="69"/>
      <c r="R32" s="37">
        <f t="shared" si="3"/>
        <v>4890.3920441866949</v>
      </c>
      <c r="S32" s="37"/>
      <c r="T32" s="38">
        <f t="shared" si="4"/>
        <v>50.999999999999091</v>
      </c>
      <c r="U32" s="38"/>
    </row>
    <row r="33" spans="2:21" x14ac:dyDescent="0.2">
      <c r="B33" s="19">
        <v>25</v>
      </c>
      <c r="C33" s="35">
        <f t="shared" si="1"/>
        <v>123154.77481210235</v>
      </c>
      <c r="D33" s="35"/>
      <c r="E33" s="19">
        <v>2009</v>
      </c>
      <c r="F33" s="8">
        <v>43718</v>
      </c>
      <c r="G33" s="19" t="s">
        <v>3</v>
      </c>
      <c r="H33" s="69">
        <v>91.68</v>
      </c>
      <c r="I33" s="69"/>
      <c r="J33" s="19">
        <v>57</v>
      </c>
      <c r="K33" s="35">
        <f t="shared" si="0"/>
        <v>3694.6432443630702</v>
      </c>
      <c r="L33" s="35"/>
      <c r="M33" s="6">
        <f t="shared" si="2"/>
        <v>6.4818302532685432E-2</v>
      </c>
      <c r="N33" s="19">
        <v>2009</v>
      </c>
      <c r="O33" s="8">
        <v>43718</v>
      </c>
      <c r="P33" s="69">
        <v>90.87</v>
      </c>
      <c r="Q33" s="69"/>
      <c r="R33" s="37">
        <f t="shared" si="3"/>
        <v>5250.2825051475347</v>
      </c>
      <c r="S33" s="37"/>
      <c r="T33" s="38">
        <f t="shared" si="4"/>
        <v>81.000000000000227</v>
      </c>
      <c r="U33" s="38"/>
    </row>
    <row r="34" spans="2:21" x14ac:dyDescent="0.2">
      <c r="B34" s="19">
        <v>26</v>
      </c>
      <c r="C34" s="35">
        <f t="shared" si="1"/>
        <v>128405.05731724988</v>
      </c>
      <c r="D34" s="35"/>
      <c r="E34" s="19">
        <v>2009</v>
      </c>
      <c r="F34" s="8">
        <v>43726</v>
      </c>
      <c r="G34" s="19" t="s">
        <v>4</v>
      </c>
      <c r="H34" s="69">
        <v>91.49</v>
      </c>
      <c r="I34" s="69"/>
      <c r="J34" s="19">
        <v>47</v>
      </c>
      <c r="K34" s="35">
        <f t="shared" si="0"/>
        <v>3852.1517195174965</v>
      </c>
      <c r="L34" s="35"/>
      <c r="M34" s="6">
        <f t="shared" si="2"/>
        <v>8.1960674883350987E-2</v>
      </c>
      <c r="N34" s="19">
        <v>2009</v>
      </c>
      <c r="O34" s="8">
        <v>43729</v>
      </c>
      <c r="P34" s="69">
        <v>92.16</v>
      </c>
      <c r="Q34" s="69"/>
      <c r="R34" s="37">
        <f t="shared" si="3"/>
        <v>5491.3652171845306</v>
      </c>
      <c r="S34" s="37"/>
      <c r="T34" s="38">
        <f t="shared" si="4"/>
        <v>67.000000000000171</v>
      </c>
      <c r="U34" s="38"/>
    </row>
    <row r="35" spans="2:21" x14ac:dyDescent="0.2">
      <c r="B35" s="19">
        <v>27</v>
      </c>
      <c r="C35" s="35">
        <f t="shared" si="1"/>
        <v>133896.42253443442</v>
      </c>
      <c r="D35" s="35"/>
      <c r="E35" s="19">
        <v>2009</v>
      </c>
      <c r="F35" s="8">
        <v>43745</v>
      </c>
      <c r="G35" s="19" t="s">
        <v>4</v>
      </c>
      <c r="H35" s="69">
        <v>89.21</v>
      </c>
      <c r="I35" s="69"/>
      <c r="J35" s="19">
        <v>122</v>
      </c>
      <c r="K35" s="35">
        <f t="shared" si="0"/>
        <v>4016.8926760330323</v>
      </c>
      <c r="L35" s="35"/>
      <c r="M35" s="6">
        <f t="shared" si="2"/>
        <v>3.2925349803549442E-2</v>
      </c>
      <c r="N35" s="19">
        <v>2009</v>
      </c>
      <c r="O35" s="8">
        <v>43754</v>
      </c>
      <c r="P35" s="69">
        <v>91</v>
      </c>
      <c r="Q35" s="69"/>
      <c r="R35" s="37">
        <f t="shared" si="3"/>
        <v>5893.6376148353711</v>
      </c>
      <c r="S35" s="37"/>
      <c r="T35" s="38">
        <f t="shared" si="4"/>
        <v>179.00000000000063</v>
      </c>
      <c r="U35" s="38"/>
    </row>
    <row r="36" spans="2:21" x14ac:dyDescent="0.2">
      <c r="B36" s="19">
        <v>28</v>
      </c>
      <c r="C36" s="35">
        <f t="shared" si="1"/>
        <v>139790.06014926979</v>
      </c>
      <c r="D36" s="35"/>
      <c r="E36" s="19">
        <v>2009</v>
      </c>
      <c r="F36" s="8">
        <v>43751</v>
      </c>
      <c r="G36" s="19" t="s">
        <v>4</v>
      </c>
      <c r="H36" s="69">
        <v>90</v>
      </c>
      <c r="I36" s="69"/>
      <c r="J36" s="19">
        <v>41</v>
      </c>
      <c r="K36" s="35">
        <f t="shared" si="0"/>
        <v>4193.7018044780934</v>
      </c>
      <c r="L36" s="35"/>
      <c r="M36" s="6">
        <f t="shared" si="2"/>
        <v>0.10228540986531935</v>
      </c>
      <c r="N36" s="19">
        <v>2009</v>
      </c>
      <c r="O36" s="8">
        <v>43752</v>
      </c>
      <c r="P36" s="69">
        <v>89.59</v>
      </c>
      <c r="Q36" s="69"/>
      <c r="R36" s="37">
        <f t="shared" si="3"/>
        <v>-4193.7018044780589</v>
      </c>
      <c r="S36" s="37"/>
      <c r="T36" s="38">
        <f t="shared" si="4"/>
        <v>-41</v>
      </c>
      <c r="U36" s="38"/>
    </row>
    <row r="37" spans="2:21" x14ac:dyDescent="0.2">
      <c r="B37" s="19">
        <v>29</v>
      </c>
      <c r="C37" s="35">
        <f t="shared" si="1"/>
        <v>135596.35834479172</v>
      </c>
      <c r="D37" s="35"/>
      <c r="E37" s="19">
        <v>2009</v>
      </c>
      <c r="F37" s="8">
        <v>43760</v>
      </c>
      <c r="G37" s="19" t="s">
        <v>4</v>
      </c>
      <c r="H37" s="69">
        <v>91.1</v>
      </c>
      <c r="I37" s="69"/>
      <c r="J37" s="19">
        <v>33</v>
      </c>
      <c r="K37" s="35">
        <f t="shared" si="0"/>
        <v>4067.8907503437513</v>
      </c>
      <c r="L37" s="35"/>
      <c r="M37" s="6">
        <f t="shared" si="2"/>
        <v>0.12326941667708337</v>
      </c>
      <c r="N37" s="19">
        <v>2009</v>
      </c>
      <c r="O37" s="8">
        <v>43760</v>
      </c>
      <c r="P37" s="69">
        <v>91.56</v>
      </c>
      <c r="Q37" s="69"/>
      <c r="R37" s="37">
        <f t="shared" si="3"/>
        <v>5670.3931671459331</v>
      </c>
      <c r="S37" s="37"/>
      <c r="T37" s="38">
        <f t="shared" si="4"/>
        <v>46.000000000000796</v>
      </c>
      <c r="U37" s="38"/>
    </row>
    <row r="38" spans="2:21" x14ac:dyDescent="0.2">
      <c r="B38" s="19">
        <v>30</v>
      </c>
      <c r="C38" s="35">
        <f t="shared" si="1"/>
        <v>141266.75151193765</v>
      </c>
      <c r="D38" s="35"/>
      <c r="E38" s="19">
        <v>2009</v>
      </c>
      <c r="F38" s="8">
        <v>43780</v>
      </c>
      <c r="G38" s="19" t="s">
        <v>3</v>
      </c>
      <c r="H38" s="69">
        <v>89.46</v>
      </c>
      <c r="I38" s="69"/>
      <c r="J38" s="19">
        <v>42</v>
      </c>
      <c r="K38" s="35">
        <f t="shared" si="0"/>
        <v>4238.0025453581293</v>
      </c>
      <c r="L38" s="35"/>
      <c r="M38" s="6">
        <f t="shared" si="2"/>
        <v>0.10090482250852689</v>
      </c>
      <c r="N38" s="19">
        <v>2009</v>
      </c>
      <c r="O38" s="8">
        <v>43780</v>
      </c>
      <c r="P38" s="69">
        <v>89.88</v>
      </c>
      <c r="Q38" s="69"/>
      <c r="R38" s="37">
        <f t="shared" si="3"/>
        <v>-4238.0025453581466</v>
      </c>
      <c r="S38" s="37"/>
      <c r="T38" s="38">
        <f t="shared" si="4"/>
        <v>-42</v>
      </c>
      <c r="U38" s="38"/>
    </row>
    <row r="39" spans="2:21" x14ac:dyDescent="0.2">
      <c r="B39" s="19">
        <v>31</v>
      </c>
      <c r="C39" s="35">
        <f t="shared" si="1"/>
        <v>137028.7489665795</v>
      </c>
      <c r="D39" s="35"/>
      <c r="E39" s="19">
        <v>2009</v>
      </c>
      <c r="F39" s="8">
        <v>43799</v>
      </c>
      <c r="G39" s="19" t="s">
        <v>3</v>
      </c>
      <c r="H39" s="69">
        <v>86.78</v>
      </c>
      <c r="I39" s="69"/>
      <c r="J39" s="19">
        <v>25</v>
      </c>
      <c r="K39" s="35">
        <f t="shared" si="0"/>
        <v>4110.8624689973849</v>
      </c>
      <c r="L39" s="35"/>
      <c r="M39" s="6">
        <f t="shared" si="2"/>
        <v>0.16443449875989541</v>
      </c>
      <c r="N39" s="19">
        <v>2009</v>
      </c>
      <c r="O39" s="8">
        <v>43800</v>
      </c>
      <c r="P39" s="69">
        <v>87.03</v>
      </c>
      <c r="Q39" s="69"/>
      <c r="R39" s="37">
        <f t="shared" si="3"/>
        <v>-4110.8624689973849</v>
      </c>
      <c r="S39" s="37"/>
      <c r="T39" s="38">
        <f t="shared" si="4"/>
        <v>-25</v>
      </c>
      <c r="U39" s="38"/>
    </row>
    <row r="40" spans="2:21" x14ac:dyDescent="0.2">
      <c r="B40" s="19">
        <v>32</v>
      </c>
      <c r="C40" s="35">
        <f t="shared" si="1"/>
        <v>132917.88649758211</v>
      </c>
      <c r="D40" s="35"/>
      <c r="E40" s="19">
        <v>2009</v>
      </c>
      <c r="F40" s="8">
        <v>43803</v>
      </c>
      <c r="G40" s="19" t="s">
        <v>3</v>
      </c>
      <c r="H40" s="69">
        <v>88.05</v>
      </c>
      <c r="I40" s="69"/>
      <c r="J40" s="19">
        <v>14</v>
      </c>
      <c r="K40" s="35">
        <f t="shared" si="0"/>
        <v>3987.5365949274628</v>
      </c>
      <c r="L40" s="35"/>
      <c r="M40" s="6">
        <f t="shared" si="2"/>
        <v>0.2848240424948188</v>
      </c>
      <c r="N40" s="19">
        <v>2009</v>
      </c>
      <c r="O40" s="8">
        <v>43808</v>
      </c>
      <c r="P40" s="69">
        <v>88.19</v>
      </c>
      <c r="Q40" s="69"/>
      <c r="R40" s="37">
        <f t="shared" si="3"/>
        <v>-3987.5365949274792</v>
      </c>
      <c r="S40" s="37"/>
      <c r="T40" s="38">
        <f t="shared" si="4"/>
        <v>-14</v>
      </c>
      <c r="U40" s="38"/>
    </row>
    <row r="41" spans="2:21" x14ac:dyDescent="0.2">
      <c r="B41" s="19">
        <v>33</v>
      </c>
      <c r="C41" s="35">
        <f t="shared" si="1"/>
        <v>128930.34990265462</v>
      </c>
      <c r="D41" s="35"/>
      <c r="E41" s="19">
        <v>2009</v>
      </c>
      <c r="F41" s="8">
        <v>43809</v>
      </c>
      <c r="G41" s="19" t="s">
        <v>4</v>
      </c>
      <c r="H41" s="69">
        <v>89.37</v>
      </c>
      <c r="I41" s="69"/>
      <c r="J41" s="19">
        <v>164</v>
      </c>
      <c r="K41" s="35">
        <f t="shared" si="0"/>
        <v>3867.9104970796384</v>
      </c>
      <c r="L41" s="35"/>
      <c r="M41" s="6">
        <f t="shared" si="2"/>
        <v>2.3584820104144137E-2</v>
      </c>
      <c r="N41" s="19">
        <v>2009</v>
      </c>
      <c r="O41" s="8">
        <v>43809</v>
      </c>
      <c r="P41" s="69">
        <v>87.73</v>
      </c>
      <c r="Q41" s="69"/>
      <c r="R41" s="37">
        <f t="shared" si="3"/>
        <v>-3867.9104970796402</v>
      </c>
      <c r="S41" s="37"/>
      <c r="T41" s="38">
        <f t="shared" si="4"/>
        <v>-164</v>
      </c>
      <c r="U41" s="38"/>
    </row>
    <row r="42" spans="2:21" x14ac:dyDescent="0.2">
      <c r="B42" s="19">
        <v>34</v>
      </c>
      <c r="C42" s="35">
        <f t="shared" si="1"/>
        <v>125062.43940557497</v>
      </c>
      <c r="D42" s="35"/>
      <c r="E42" s="19">
        <v>2009</v>
      </c>
      <c r="F42" s="8">
        <v>43816</v>
      </c>
      <c r="G42" s="19" t="s">
        <v>4</v>
      </c>
      <c r="H42" s="69">
        <v>90.19</v>
      </c>
      <c r="I42" s="69"/>
      <c r="J42" s="19">
        <v>65</v>
      </c>
      <c r="K42" s="35">
        <f t="shared" si="0"/>
        <v>3751.8731821672491</v>
      </c>
      <c r="L42" s="35"/>
      <c r="M42" s="6">
        <f t="shared" si="2"/>
        <v>5.7721125879496141E-2</v>
      </c>
      <c r="N42" s="19">
        <v>2009</v>
      </c>
      <c r="O42" s="8">
        <v>43817</v>
      </c>
      <c r="P42" s="69">
        <v>89.54</v>
      </c>
      <c r="Q42" s="69"/>
      <c r="R42" s="37">
        <f t="shared" si="3"/>
        <v>-3751.8731821672</v>
      </c>
      <c r="S42" s="37"/>
      <c r="T42" s="38">
        <f t="shared" si="4"/>
        <v>-65</v>
      </c>
      <c r="U42" s="38"/>
    </row>
    <row r="43" spans="2:21" x14ac:dyDescent="0.2">
      <c r="B43" s="19">
        <v>35</v>
      </c>
      <c r="C43" s="35">
        <f t="shared" si="1"/>
        <v>121310.56622340778</v>
      </c>
      <c r="D43" s="35"/>
      <c r="E43" s="19">
        <v>2010</v>
      </c>
      <c r="F43" s="8">
        <v>43477</v>
      </c>
      <c r="G43" s="19" t="s">
        <v>3</v>
      </c>
      <c r="H43" s="69">
        <v>92.3</v>
      </c>
      <c r="I43" s="69"/>
      <c r="J43" s="19">
        <v>10</v>
      </c>
      <c r="K43" s="35">
        <f t="shared" si="0"/>
        <v>3639.316986702233</v>
      </c>
      <c r="L43" s="35"/>
      <c r="M43" s="6">
        <f t="shared" si="2"/>
        <v>0.36393169867022329</v>
      </c>
      <c r="N43" s="19">
        <v>2010</v>
      </c>
      <c r="O43" s="8">
        <v>43480</v>
      </c>
      <c r="P43" s="69">
        <v>90.64</v>
      </c>
      <c r="Q43" s="69"/>
      <c r="R43" s="37">
        <f t="shared" si="3"/>
        <v>60412.66197925694</v>
      </c>
      <c r="S43" s="37"/>
      <c r="T43" s="38">
        <f t="shared" si="4"/>
        <v>165.99999999999966</v>
      </c>
      <c r="U43" s="38"/>
    </row>
    <row r="44" spans="2:21" x14ac:dyDescent="0.2">
      <c r="B44" s="19">
        <v>36</v>
      </c>
      <c r="C44" s="35">
        <f t="shared" si="1"/>
        <v>181723.2282026647</v>
      </c>
      <c r="D44" s="35"/>
      <c r="E44" s="19">
        <v>2010</v>
      </c>
      <c r="F44" s="8">
        <v>43492</v>
      </c>
      <c r="G44" s="19" t="s">
        <v>4</v>
      </c>
      <c r="H44" s="69">
        <v>89.48</v>
      </c>
      <c r="I44" s="69"/>
      <c r="J44" s="19">
        <v>29</v>
      </c>
      <c r="K44" s="35">
        <f t="shared" si="0"/>
        <v>5451.6968460799408</v>
      </c>
      <c r="L44" s="35"/>
      <c r="M44" s="6">
        <f t="shared" si="2"/>
        <v>0.18798954641654966</v>
      </c>
      <c r="N44" s="19">
        <v>2010</v>
      </c>
      <c r="O44" s="8">
        <v>43493</v>
      </c>
      <c r="P44" s="69">
        <v>90.29</v>
      </c>
      <c r="Q44" s="69"/>
      <c r="R44" s="37">
        <f t="shared" si="3"/>
        <v>15227.153259740568</v>
      </c>
      <c r="S44" s="37"/>
      <c r="T44" s="38">
        <f t="shared" si="4"/>
        <v>81.000000000000227</v>
      </c>
      <c r="U44" s="38"/>
    </row>
    <row r="45" spans="2:21" x14ac:dyDescent="0.2">
      <c r="B45" s="19">
        <v>37</v>
      </c>
      <c r="C45" s="35">
        <f t="shared" si="1"/>
        <v>196950.38146240526</v>
      </c>
      <c r="D45" s="35"/>
      <c r="E45" s="19">
        <v>2010</v>
      </c>
      <c r="F45" s="8">
        <v>43507</v>
      </c>
      <c r="G45" s="19" t="s">
        <v>4</v>
      </c>
      <c r="H45" s="69">
        <v>89.54</v>
      </c>
      <c r="I45" s="69"/>
      <c r="J45" s="19">
        <v>32</v>
      </c>
      <c r="K45" s="35">
        <f t="shared" si="0"/>
        <v>5908.5114438721575</v>
      </c>
      <c r="L45" s="35"/>
      <c r="M45" s="6">
        <f t="shared" si="2"/>
        <v>0.18464098262100492</v>
      </c>
      <c r="N45" s="19">
        <v>2010</v>
      </c>
      <c r="O45" s="8">
        <v>43513</v>
      </c>
      <c r="P45" s="69">
        <v>91.26</v>
      </c>
      <c r="Q45" s="69"/>
      <c r="R45" s="37">
        <f t="shared" si="3"/>
        <v>31758.24901081283</v>
      </c>
      <c r="S45" s="37"/>
      <c r="T45" s="38">
        <f t="shared" si="4"/>
        <v>171.99999999999989</v>
      </c>
      <c r="U45" s="38"/>
    </row>
    <row r="46" spans="2:21" x14ac:dyDescent="0.2">
      <c r="B46" s="19">
        <v>38</v>
      </c>
      <c r="C46" s="35">
        <f t="shared" si="1"/>
        <v>228708.6304732181</v>
      </c>
      <c r="D46" s="35"/>
      <c r="E46" s="19">
        <v>2010</v>
      </c>
      <c r="F46" s="8">
        <v>43514</v>
      </c>
      <c r="G46" s="19" t="s">
        <v>4</v>
      </c>
      <c r="H46" s="69">
        <v>91.48</v>
      </c>
      <c r="I46" s="69"/>
      <c r="J46" s="19">
        <v>92</v>
      </c>
      <c r="K46" s="35">
        <f t="shared" si="0"/>
        <v>6861.2589141965427</v>
      </c>
      <c r="L46" s="35"/>
      <c r="M46" s="6">
        <f t="shared" si="2"/>
        <v>7.457890124126676E-2</v>
      </c>
      <c r="N46" s="19">
        <v>2010</v>
      </c>
      <c r="O46" s="8">
        <v>43519</v>
      </c>
      <c r="P46" s="69">
        <v>90.56</v>
      </c>
      <c r="Q46" s="69"/>
      <c r="R46" s="37">
        <f t="shared" si="3"/>
        <v>-6861.2589141965555</v>
      </c>
      <c r="S46" s="37"/>
      <c r="T46" s="38">
        <f t="shared" si="4"/>
        <v>-92</v>
      </c>
      <c r="U46" s="38"/>
    </row>
    <row r="47" spans="2:21" x14ac:dyDescent="0.2">
      <c r="B47" s="19">
        <v>39</v>
      </c>
      <c r="C47" s="35">
        <f t="shared" si="1"/>
        <v>221847.37155902156</v>
      </c>
      <c r="D47" s="35"/>
      <c r="E47" s="19">
        <v>2010</v>
      </c>
      <c r="F47" s="8">
        <v>43536</v>
      </c>
      <c r="G47" s="19" t="s">
        <v>4</v>
      </c>
      <c r="H47" s="69">
        <v>90.47</v>
      </c>
      <c r="I47" s="69"/>
      <c r="J47" s="19">
        <v>12</v>
      </c>
      <c r="K47" s="35">
        <f t="shared" si="0"/>
        <v>6655.4211467706464</v>
      </c>
      <c r="L47" s="35"/>
      <c r="M47" s="6">
        <f t="shared" si="2"/>
        <v>0.55461842889755386</v>
      </c>
      <c r="N47" s="19">
        <v>2010</v>
      </c>
      <c r="O47" s="8">
        <v>43536</v>
      </c>
      <c r="P47" s="69">
        <v>90.35</v>
      </c>
      <c r="Q47" s="69"/>
      <c r="R47" s="37">
        <f t="shared" si="3"/>
        <v>-6655.4211467708983</v>
      </c>
      <c r="S47" s="37"/>
      <c r="T47" s="38">
        <f t="shared" si="4"/>
        <v>-12</v>
      </c>
      <c r="U47" s="38"/>
    </row>
    <row r="48" spans="2:21" x14ac:dyDescent="0.2">
      <c r="B48" s="19">
        <v>40</v>
      </c>
      <c r="C48" s="35">
        <f t="shared" si="1"/>
        <v>215191.95041225065</v>
      </c>
      <c r="D48" s="35"/>
      <c r="E48" s="19">
        <v>2010</v>
      </c>
      <c r="F48" s="8">
        <v>43546</v>
      </c>
      <c r="G48" s="19" t="s">
        <v>4</v>
      </c>
      <c r="H48" s="69">
        <v>90.68</v>
      </c>
      <c r="I48" s="69"/>
      <c r="J48" s="19">
        <v>28</v>
      </c>
      <c r="K48" s="35">
        <f t="shared" si="0"/>
        <v>6455.758512367519</v>
      </c>
      <c r="L48" s="35"/>
      <c r="M48" s="6">
        <f t="shared" si="2"/>
        <v>0.23056280401312568</v>
      </c>
      <c r="N48" s="19">
        <v>2010</v>
      </c>
      <c r="O48" s="8">
        <v>43546</v>
      </c>
      <c r="P48" s="69">
        <v>90.4</v>
      </c>
      <c r="Q48" s="69"/>
      <c r="R48" s="37">
        <f t="shared" si="3"/>
        <v>-6455.7585123675444</v>
      </c>
      <c r="S48" s="37"/>
      <c r="T48" s="38">
        <f t="shared" si="4"/>
        <v>-28</v>
      </c>
      <c r="U48" s="38"/>
    </row>
    <row r="49" spans="2:21" x14ac:dyDescent="0.2">
      <c r="B49" s="19">
        <v>41</v>
      </c>
      <c r="C49" s="35">
        <f t="shared" si="1"/>
        <v>208736.1918998831</v>
      </c>
      <c r="D49" s="35"/>
      <c r="E49" s="19">
        <v>2010</v>
      </c>
      <c r="F49" s="8">
        <v>43556</v>
      </c>
      <c r="G49" s="19" t="s">
        <v>4</v>
      </c>
      <c r="H49" s="69">
        <v>93.63</v>
      </c>
      <c r="I49" s="69"/>
      <c r="J49" s="19">
        <v>80</v>
      </c>
      <c r="K49" s="35">
        <f t="shared" si="0"/>
        <v>6262.0857569964928</v>
      </c>
      <c r="L49" s="35"/>
      <c r="M49" s="6">
        <f t="shared" si="2"/>
        <v>7.8276071962456159E-2</v>
      </c>
      <c r="N49" s="19">
        <v>2010</v>
      </c>
      <c r="O49" s="8">
        <v>43563</v>
      </c>
      <c r="P49" s="69">
        <v>92.83</v>
      </c>
      <c r="Q49" s="69"/>
      <c r="R49" s="37">
        <f t="shared" si="3"/>
        <v>-6262.0857569964701</v>
      </c>
      <c r="S49" s="37"/>
      <c r="T49" s="38">
        <f t="shared" si="4"/>
        <v>-80</v>
      </c>
      <c r="U49" s="38"/>
    </row>
    <row r="50" spans="2:21" x14ac:dyDescent="0.2">
      <c r="B50" s="19">
        <v>42</v>
      </c>
      <c r="C50" s="35">
        <f t="shared" si="1"/>
        <v>202474.10614288662</v>
      </c>
      <c r="D50" s="35"/>
      <c r="E50" s="19">
        <v>2010</v>
      </c>
      <c r="F50" s="8">
        <v>43585</v>
      </c>
      <c r="G50" s="19" t="s">
        <v>4</v>
      </c>
      <c r="H50" s="69">
        <v>94.46</v>
      </c>
      <c r="I50" s="69"/>
      <c r="J50" s="19">
        <v>53</v>
      </c>
      <c r="K50" s="35">
        <f t="shared" si="0"/>
        <v>6074.2231842865986</v>
      </c>
      <c r="L50" s="35"/>
      <c r="M50" s="6">
        <f t="shared" si="2"/>
        <v>0.1146079846091811</v>
      </c>
      <c r="N50" s="19">
        <v>2010</v>
      </c>
      <c r="O50" s="8">
        <v>43585</v>
      </c>
      <c r="P50" s="69">
        <v>93.93</v>
      </c>
      <c r="Q50" s="69"/>
      <c r="R50" s="37">
        <f t="shared" si="3"/>
        <v>-6074.2231842864485</v>
      </c>
      <c r="S50" s="37"/>
      <c r="T50" s="38">
        <f t="shared" si="4"/>
        <v>-53</v>
      </c>
      <c r="U50" s="38"/>
    </row>
    <row r="51" spans="2:21" x14ac:dyDescent="0.2">
      <c r="B51" s="19">
        <v>43</v>
      </c>
      <c r="C51" s="35">
        <f t="shared" si="1"/>
        <v>196399.88295860018</v>
      </c>
      <c r="D51" s="35"/>
      <c r="E51" s="19">
        <v>2010</v>
      </c>
      <c r="F51" s="8">
        <v>43616</v>
      </c>
      <c r="G51" s="19" t="s">
        <v>4</v>
      </c>
      <c r="H51" s="69">
        <v>91.11</v>
      </c>
      <c r="I51" s="69"/>
      <c r="J51" s="19">
        <v>52</v>
      </c>
      <c r="K51" s="35">
        <f t="shared" si="0"/>
        <v>5891.9964887580054</v>
      </c>
      <c r="L51" s="35"/>
      <c r="M51" s="6">
        <f t="shared" si="2"/>
        <v>0.11330762478380779</v>
      </c>
      <c r="N51" s="19">
        <v>2010</v>
      </c>
      <c r="O51" s="8">
        <v>43617</v>
      </c>
      <c r="P51" s="69">
        <v>90.59</v>
      </c>
      <c r="Q51" s="69"/>
      <c r="R51" s="37">
        <f t="shared" si="3"/>
        <v>-5891.9964887579599</v>
      </c>
      <c r="S51" s="37"/>
      <c r="T51" s="38">
        <f t="shared" si="4"/>
        <v>-52</v>
      </c>
      <c r="U51" s="38"/>
    </row>
    <row r="52" spans="2:21" x14ac:dyDescent="0.2">
      <c r="B52" s="19">
        <v>44</v>
      </c>
      <c r="C52" s="35">
        <f t="shared" si="1"/>
        <v>190507.88646984223</v>
      </c>
      <c r="D52" s="35"/>
      <c r="E52" s="19">
        <v>2010</v>
      </c>
      <c r="F52" s="8">
        <v>43624</v>
      </c>
      <c r="G52" s="19" t="s">
        <v>3</v>
      </c>
      <c r="H52" s="69">
        <v>91.27</v>
      </c>
      <c r="I52" s="69"/>
      <c r="J52" s="19">
        <v>77</v>
      </c>
      <c r="K52" s="35">
        <f t="shared" si="0"/>
        <v>5715.2365940952668</v>
      </c>
      <c r="L52" s="35"/>
      <c r="M52" s="6">
        <f t="shared" si="2"/>
        <v>7.4223851871367097E-2</v>
      </c>
      <c r="N52" s="19">
        <v>2010</v>
      </c>
      <c r="O52" s="8">
        <v>43630</v>
      </c>
      <c r="P52" s="69">
        <v>92.04</v>
      </c>
      <c r="Q52" s="69"/>
      <c r="R52" s="37">
        <f t="shared" si="3"/>
        <v>-5715.2365940953423</v>
      </c>
      <c r="S52" s="37"/>
      <c r="T52" s="38">
        <f t="shared" si="4"/>
        <v>-77</v>
      </c>
      <c r="U52" s="38"/>
    </row>
    <row r="53" spans="2:21" x14ac:dyDescent="0.2">
      <c r="B53" s="19">
        <v>45</v>
      </c>
      <c r="C53" s="35">
        <f t="shared" si="1"/>
        <v>184792.64987574689</v>
      </c>
      <c r="D53" s="35"/>
      <c r="E53" s="19">
        <v>2010</v>
      </c>
      <c r="F53" s="8">
        <v>43641</v>
      </c>
      <c r="G53" s="19" t="s">
        <v>3</v>
      </c>
      <c r="H53" s="69">
        <v>89.29</v>
      </c>
      <c r="I53" s="69"/>
      <c r="J53" s="19">
        <v>47</v>
      </c>
      <c r="K53" s="35">
        <f t="shared" si="0"/>
        <v>5543.7794962724065</v>
      </c>
      <c r="L53" s="35"/>
      <c r="M53" s="6">
        <f t="shared" si="2"/>
        <v>0.11795275523983843</v>
      </c>
      <c r="N53" s="19">
        <v>2010</v>
      </c>
      <c r="O53" s="8">
        <v>43645</v>
      </c>
      <c r="P53" s="69">
        <v>88.66</v>
      </c>
      <c r="Q53" s="69"/>
      <c r="R53" s="37">
        <f t="shared" si="3"/>
        <v>7431.0235801099352</v>
      </c>
      <c r="S53" s="37"/>
      <c r="T53" s="38">
        <f t="shared" si="4"/>
        <v>63.000000000000966</v>
      </c>
      <c r="U53" s="38"/>
    </row>
    <row r="54" spans="2:21" x14ac:dyDescent="0.2">
      <c r="B54" s="19">
        <v>46</v>
      </c>
      <c r="C54" s="35">
        <f t="shared" si="1"/>
        <v>192223.67345585683</v>
      </c>
      <c r="D54" s="35"/>
      <c r="E54" s="19">
        <v>2010</v>
      </c>
      <c r="F54" s="8">
        <v>43715</v>
      </c>
      <c r="G54" s="19" t="s">
        <v>3</v>
      </c>
      <c r="H54" s="69">
        <v>84.03</v>
      </c>
      <c r="I54" s="69"/>
      <c r="J54" s="19">
        <v>22</v>
      </c>
      <c r="K54" s="35">
        <f t="shared" si="0"/>
        <v>5766.7102036757042</v>
      </c>
      <c r="L54" s="35"/>
      <c r="M54" s="6">
        <f t="shared" si="2"/>
        <v>0.26212319107616838</v>
      </c>
      <c r="N54" s="19">
        <v>2010</v>
      </c>
      <c r="O54" s="8">
        <v>43715</v>
      </c>
      <c r="P54" s="69">
        <v>83.73</v>
      </c>
      <c r="Q54" s="69"/>
      <c r="R54" s="37">
        <f t="shared" si="3"/>
        <v>7863.6957322849767</v>
      </c>
      <c r="S54" s="37"/>
      <c r="T54" s="38">
        <f t="shared" si="4"/>
        <v>29.999999999999716</v>
      </c>
      <c r="U54" s="38"/>
    </row>
    <row r="55" spans="2:21" x14ac:dyDescent="0.2">
      <c r="B55" s="19">
        <v>47</v>
      </c>
      <c r="C55" s="35">
        <f t="shared" si="1"/>
        <v>200087.36918814181</v>
      </c>
      <c r="D55" s="35"/>
      <c r="E55" s="19">
        <v>2010</v>
      </c>
      <c r="F55" s="8">
        <v>43735</v>
      </c>
      <c r="G55" s="19" t="s">
        <v>3</v>
      </c>
      <c r="H55" s="69">
        <v>84.16</v>
      </c>
      <c r="I55" s="69"/>
      <c r="J55" s="19">
        <v>26</v>
      </c>
      <c r="K55" s="35">
        <f t="shared" si="0"/>
        <v>6002.6210756442542</v>
      </c>
      <c r="L55" s="35"/>
      <c r="M55" s="6">
        <f t="shared" si="2"/>
        <v>0.23087004137093287</v>
      </c>
      <c r="N55" s="19">
        <v>2010</v>
      </c>
      <c r="O55" s="8">
        <v>43736</v>
      </c>
      <c r="P55" s="69">
        <v>83.86</v>
      </c>
      <c r="Q55" s="69"/>
      <c r="R55" s="37">
        <f t="shared" si="3"/>
        <v>6926.1012411279198</v>
      </c>
      <c r="S55" s="37"/>
      <c r="T55" s="38">
        <f t="shared" si="4"/>
        <v>29.999999999999716</v>
      </c>
      <c r="U55" s="38"/>
    </row>
    <row r="56" spans="2:21" x14ac:dyDescent="0.2">
      <c r="B56" s="19">
        <v>48</v>
      </c>
      <c r="C56" s="35">
        <f t="shared" si="1"/>
        <v>207013.47042926971</v>
      </c>
      <c r="D56" s="35"/>
      <c r="E56" s="19">
        <v>2010</v>
      </c>
      <c r="F56" s="8">
        <v>43737</v>
      </c>
      <c r="G56" s="19" t="s">
        <v>3</v>
      </c>
      <c r="H56" s="69">
        <v>83.64</v>
      </c>
      <c r="I56" s="69"/>
      <c r="J56" s="19">
        <v>44</v>
      </c>
      <c r="K56" s="35">
        <f t="shared" si="0"/>
        <v>6210.4041128780909</v>
      </c>
      <c r="L56" s="35"/>
      <c r="M56" s="6">
        <f t="shared" si="2"/>
        <v>0.1411455480199566</v>
      </c>
      <c r="N56" s="19">
        <v>2010</v>
      </c>
      <c r="O56" s="8">
        <v>43744</v>
      </c>
      <c r="P56" s="69">
        <v>82.99</v>
      </c>
      <c r="Q56" s="69"/>
      <c r="R56" s="37">
        <f t="shared" si="3"/>
        <v>9174.4606212972594</v>
      </c>
      <c r="S56" s="37"/>
      <c r="T56" s="38">
        <f t="shared" si="4"/>
        <v>65.000000000000568</v>
      </c>
      <c r="U56" s="38"/>
    </row>
    <row r="57" spans="2:21" x14ac:dyDescent="0.2">
      <c r="B57" s="19">
        <v>49</v>
      </c>
      <c r="C57" s="35">
        <f t="shared" si="1"/>
        <v>216187.93105056699</v>
      </c>
      <c r="D57" s="35"/>
      <c r="E57" s="19">
        <v>2010</v>
      </c>
      <c r="F57" s="8">
        <v>43749</v>
      </c>
      <c r="G57" s="19" t="s">
        <v>3</v>
      </c>
      <c r="H57" s="69">
        <v>81.709999999999994</v>
      </c>
      <c r="I57" s="69"/>
      <c r="J57" s="19">
        <v>84</v>
      </c>
      <c r="K57" s="35">
        <f t="shared" si="0"/>
        <v>6485.6379315170097</v>
      </c>
      <c r="L57" s="35"/>
      <c r="M57" s="6">
        <f t="shared" si="2"/>
        <v>7.7209975375202508E-2</v>
      </c>
      <c r="N57" s="19">
        <v>2010</v>
      </c>
      <c r="O57" s="8">
        <v>43763</v>
      </c>
      <c r="P57" s="69">
        <v>80.540000000000006</v>
      </c>
      <c r="Q57" s="69"/>
      <c r="R57" s="37">
        <f t="shared" si="3"/>
        <v>9033.567118898598</v>
      </c>
      <c r="S57" s="37"/>
      <c r="T57" s="38">
        <f t="shared" si="4"/>
        <v>116.99999999999875</v>
      </c>
      <c r="U57" s="38"/>
    </row>
    <row r="58" spans="2:21" x14ac:dyDescent="0.2">
      <c r="B58" s="19">
        <v>50</v>
      </c>
      <c r="C58" s="35">
        <f t="shared" si="1"/>
        <v>225221.49816946557</v>
      </c>
      <c r="D58" s="35"/>
      <c r="E58" s="19">
        <v>2010</v>
      </c>
      <c r="F58" s="8">
        <v>43750</v>
      </c>
      <c r="G58" s="19" t="s">
        <v>3</v>
      </c>
      <c r="H58" s="69">
        <v>81.709999999999994</v>
      </c>
      <c r="I58" s="69"/>
      <c r="J58" s="19">
        <v>40</v>
      </c>
      <c r="K58" s="35">
        <f t="shared" si="0"/>
        <v>6756.6449450839673</v>
      </c>
      <c r="L58" s="35"/>
      <c r="M58" s="6">
        <f t="shared" si="2"/>
        <v>0.16891612362709918</v>
      </c>
      <c r="N58" s="19">
        <v>2010</v>
      </c>
      <c r="O58" s="8">
        <v>43752</v>
      </c>
      <c r="P58" s="69">
        <v>81.150000000000006</v>
      </c>
      <c r="Q58" s="69"/>
      <c r="R58" s="37">
        <f t="shared" si="3"/>
        <v>9459.3029231173514</v>
      </c>
      <c r="S58" s="37"/>
      <c r="T58" s="38">
        <f t="shared" si="4"/>
        <v>55.999999999998806</v>
      </c>
      <c r="U58" s="38"/>
    </row>
    <row r="59" spans="2:21" x14ac:dyDescent="0.2">
      <c r="B59" s="19">
        <v>51</v>
      </c>
      <c r="C59" s="35">
        <f t="shared" si="1"/>
        <v>234680.80109258293</v>
      </c>
      <c r="D59" s="35"/>
      <c r="E59" s="19"/>
      <c r="F59" s="8"/>
      <c r="G59" s="19" t="s">
        <v>3</v>
      </c>
      <c r="H59" s="69"/>
      <c r="I59" s="69"/>
      <c r="J59" s="19"/>
      <c r="K59" s="35" t="str">
        <f t="shared" si="0"/>
        <v/>
      </c>
      <c r="L59" s="35"/>
      <c r="M59" s="6" t="str">
        <f t="shared" si="2"/>
        <v/>
      </c>
      <c r="N59" s="19"/>
      <c r="O59" s="8"/>
      <c r="P59" s="69"/>
      <c r="Q59" s="69"/>
      <c r="R59" s="37" t="str">
        <f t="shared" si="3"/>
        <v/>
      </c>
      <c r="S59" s="37"/>
      <c r="T59" s="38" t="str">
        <f t="shared" si="4"/>
        <v/>
      </c>
      <c r="U59" s="38"/>
    </row>
    <row r="60" spans="2:21" x14ac:dyDescent="0.2">
      <c r="B60" s="19">
        <v>52</v>
      </c>
      <c r="C60" s="35" t="str">
        <f t="shared" si="1"/>
        <v/>
      </c>
      <c r="D60" s="35"/>
      <c r="E60" s="19"/>
      <c r="F60" s="8"/>
      <c r="G60" s="19" t="s">
        <v>3</v>
      </c>
      <c r="H60" s="69"/>
      <c r="I60" s="69"/>
      <c r="J60" s="19"/>
      <c r="K60" s="35" t="str">
        <f t="shared" si="0"/>
        <v/>
      </c>
      <c r="L60" s="35"/>
      <c r="M60" s="6" t="str">
        <f t="shared" si="2"/>
        <v/>
      </c>
      <c r="N60" s="19"/>
      <c r="O60" s="8"/>
      <c r="P60" s="69"/>
      <c r="Q60" s="69"/>
      <c r="R60" s="37" t="str">
        <f t="shared" si="3"/>
        <v/>
      </c>
      <c r="S60" s="37"/>
      <c r="T60" s="38" t="str">
        <f t="shared" si="4"/>
        <v/>
      </c>
      <c r="U60" s="38"/>
    </row>
    <row r="61" spans="2:21" x14ac:dyDescent="0.2">
      <c r="B61" s="19">
        <v>53</v>
      </c>
      <c r="C61" s="35" t="str">
        <f t="shared" si="1"/>
        <v/>
      </c>
      <c r="D61" s="35"/>
      <c r="E61" s="19"/>
      <c r="F61" s="8"/>
      <c r="G61" s="19" t="s">
        <v>3</v>
      </c>
      <c r="H61" s="69"/>
      <c r="I61" s="69"/>
      <c r="J61" s="19"/>
      <c r="K61" s="35" t="str">
        <f t="shared" si="0"/>
        <v/>
      </c>
      <c r="L61" s="35"/>
      <c r="M61" s="6" t="str">
        <f t="shared" si="2"/>
        <v/>
      </c>
      <c r="N61" s="19"/>
      <c r="O61" s="8"/>
      <c r="P61" s="69"/>
      <c r="Q61" s="69"/>
      <c r="R61" s="37" t="str">
        <f t="shared" si="3"/>
        <v/>
      </c>
      <c r="S61" s="37"/>
      <c r="T61" s="38" t="str">
        <f t="shared" si="4"/>
        <v/>
      </c>
      <c r="U61" s="38"/>
    </row>
    <row r="62" spans="2:21" x14ac:dyDescent="0.2">
      <c r="B62" s="19">
        <v>54</v>
      </c>
      <c r="C62" s="35" t="str">
        <f t="shared" si="1"/>
        <v/>
      </c>
      <c r="D62" s="35"/>
      <c r="E62" s="19"/>
      <c r="F62" s="8"/>
      <c r="G62" s="19" t="s">
        <v>3</v>
      </c>
      <c r="H62" s="69"/>
      <c r="I62" s="69"/>
      <c r="J62" s="19"/>
      <c r="K62" s="35" t="str">
        <f t="shared" si="0"/>
        <v/>
      </c>
      <c r="L62" s="35"/>
      <c r="M62" s="6" t="str">
        <f t="shared" si="2"/>
        <v/>
      </c>
      <c r="N62" s="19"/>
      <c r="O62" s="8"/>
      <c r="P62" s="69"/>
      <c r="Q62" s="69"/>
      <c r="R62" s="37" t="str">
        <f t="shared" si="3"/>
        <v/>
      </c>
      <c r="S62" s="37"/>
      <c r="T62" s="38" t="str">
        <f t="shared" si="4"/>
        <v/>
      </c>
      <c r="U62" s="38"/>
    </row>
    <row r="63" spans="2:21" x14ac:dyDescent="0.2">
      <c r="B63" s="19">
        <v>55</v>
      </c>
      <c r="C63" s="35" t="str">
        <f t="shared" si="1"/>
        <v/>
      </c>
      <c r="D63" s="35"/>
      <c r="E63" s="19"/>
      <c r="F63" s="8"/>
      <c r="G63" s="19" t="s">
        <v>4</v>
      </c>
      <c r="H63" s="69"/>
      <c r="I63" s="69"/>
      <c r="J63" s="19"/>
      <c r="K63" s="35" t="str">
        <f t="shared" si="0"/>
        <v/>
      </c>
      <c r="L63" s="35"/>
      <c r="M63" s="6" t="str">
        <f t="shared" si="2"/>
        <v/>
      </c>
      <c r="N63" s="19"/>
      <c r="O63" s="8"/>
      <c r="P63" s="69"/>
      <c r="Q63" s="69"/>
      <c r="R63" s="37" t="str">
        <f t="shared" si="3"/>
        <v/>
      </c>
      <c r="S63" s="37"/>
      <c r="T63" s="38" t="str">
        <f t="shared" si="4"/>
        <v/>
      </c>
      <c r="U63" s="38"/>
    </row>
    <row r="64" spans="2:21" x14ac:dyDescent="0.2">
      <c r="B64" s="19">
        <v>56</v>
      </c>
      <c r="C64" s="35" t="str">
        <f t="shared" si="1"/>
        <v/>
      </c>
      <c r="D64" s="35"/>
      <c r="E64" s="19"/>
      <c r="F64" s="8"/>
      <c r="G64" s="19" t="s">
        <v>3</v>
      </c>
      <c r="H64" s="69"/>
      <c r="I64" s="69"/>
      <c r="J64" s="19"/>
      <c r="K64" s="35" t="str">
        <f t="shared" si="0"/>
        <v/>
      </c>
      <c r="L64" s="35"/>
      <c r="M64" s="6" t="str">
        <f t="shared" si="2"/>
        <v/>
      </c>
      <c r="N64" s="19"/>
      <c r="O64" s="8"/>
      <c r="P64" s="69"/>
      <c r="Q64" s="69"/>
      <c r="R64" s="37" t="str">
        <f t="shared" si="3"/>
        <v/>
      </c>
      <c r="S64" s="37"/>
      <c r="T64" s="38" t="str">
        <f t="shared" si="4"/>
        <v/>
      </c>
      <c r="U64" s="38"/>
    </row>
    <row r="65" spans="2:21" x14ac:dyDescent="0.2">
      <c r="B65" s="19">
        <v>57</v>
      </c>
      <c r="C65" s="35" t="str">
        <f t="shared" si="1"/>
        <v/>
      </c>
      <c r="D65" s="35"/>
      <c r="E65" s="19"/>
      <c r="F65" s="8"/>
      <c r="G65" s="19" t="s">
        <v>3</v>
      </c>
      <c r="H65" s="69"/>
      <c r="I65" s="69"/>
      <c r="J65" s="19"/>
      <c r="K65" s="35" t="str">
        <f t="shared" si="0"/>
        <v/>
      </c>
      <c r="L65" s="35"/>
      <c r="M65" s="6" t="str">
        <f t="shared" si="2"/>
        <v/>
      </c>
      <c r="N65" s="19"/>
      <c r="O65" s="8"/>
      <c r="P65" s="69"/>
      <c r="Q65" s="69"/>
      <c r="R65" s="37" t="str">
        <f t="shared" si="3"/>
        <v/>
      </c>
      <c r="S65" s="37"/>
      <c r="T65" s="38" t="str">
        <f t="shared" si="4"/>
        <v/>
      </c>
      <c r="U65" s="38"/>
    </row>
    <row r="66" spans="2:21" x14ac:dyDescent="0.2">
      <c r="B66" s="19">
        <v>58</v>
      </c>
      <c r="C66" s="35" t="str">
        <f t="shared" si="1"/>
        <v/>
      </c>
      <c r="D66" s="35"/>
      <c r="E66" s="19"/>
      <c r="F66" s="8"/>
      <c r="G66" s="19" t="s">
        <v>3</v>
      </c>
      <c r="H66" s="69"/>
      <c r="I66" s="69"/>
      <c r="J66" s="19"/>
      <c r="K66" s="35" t="str">
        <f t="shared" si="0"/>
        <v/>
      </c>
      <c r="L66" s="35"/>
      <c r="M66" s="6" t="str">
        <f t="shared" si="2"/>
        <v/>
      </c>
      <c r="N66" s="19"/>
      <c r="O66" s="8"/>
      <c r="P66" s="69"/>
      <c r="Q66" s="69"/>
      <c r="R66" s="37" t="str">
        <f t="shared" si="3"/>
        <v/>
      </c>
      <c r="S66" s="37"/>
      <c r="T66" s="38" t="str">
        <f t="shared" si="4"/>
        <v/>
      </c>
      <c r="U66" s="38"/>
    </row>
    <row r="67" spans="2:21" x14ac:dyDescent="0.2">
      <c r="B67" s="19">
        <v>59</v>
      </c>
      <c r="C67" s="35" t="str">
        <f t="shared" si="1"/>
        <v/>
      </c>
      <c r="D67" s="35"/>
      <c r="E67" s="19"/>
      <c r="F67" s="8"/>
      <c r="G67" s="19" t="s">
        <v>3</v>
      </c>
      <c r="H67" s="69"/>
      <c r="I67" s="69"/>
      <c r="J67" s="19"/>
      <c r="K67" s="35" t="str">
        <f t="shared" si="0"/>
        <v/>
      </c>
      <c r="L67" s="35"/>
      <c r="M67" s="6" t="str">
        <f t="shared" si="2"/>
        <v/>
      </c>
      <c r="N67" s="19"/>
      <c r="O67" s="8"/>
      <c r="P67" s="69"/>
      <c r="Q67" s="69"/>
      <c r="R67" s="37" t="str">
        <f t="shared" si="3"/>
        <v/>
      </c>
      <c r="S67" s="37"/>
      <c r="T67" s="38" t="str">
        <f t="shared" si="4"/>
        <v/>
      </c>
      <c r="U67" s="38"/>
    </row>
    <row r="68" spans="2:21" x14ac:dyDescent="0.2">
      <c r="B68" s="19">
        <v>60</v>
      </c>
      <c r="C68" s="35" t="str">
        <f t="shared" si="1"/>
        <v/>
      </c>
      <c r="D68" s="35"/>
      <c r="E68" s="19"/>
      <c r="F68" s="8"/>
      <c r="G68" s="19" t="s">
        <v>4</v>
      </c>
      <c r="H68" s="69"/>
      <c r="I68" s="69"/>
      <c r="J68" s="19"/>
      <c r="K68" s="35" t="str">
        <f t="shared" si="0"/>
        <v/>
      </c>
      <c r="L68" s="35"/>
      <c r="M68" s="6" t="str">
        <f t="shared" si="2"/>
        <v/>
      </c>
      <c r="N68" s="19"/>
      <c r="O68" s="8"/>
      <c r="P68" s="69"/>
      <c r="Q68" s="69"/>
      <c r="R68" s="37" t="str">
        <f t="shared" si="3"/>
        <v/>
      </c>
      <c r="S68" s="37"/>
      <c r="T68" s="38" t="str">
        <f t="shared" si="4"/>
        <v/>
      </c>
      <c r="U68" s="38"/>
    </row>
    <row r="69" spans="2:21" x14ac:dyDescent="0.2">
      <c r="B69" s="19">
        <v>61</v>
      </c>
      <c r="C69" s="35" t="str">
        <f t="shared" si="1"/>
        <v/>
      </c>
      <c r="D69" s="35"/>
      <c r="E69" s="19"/>
      <c r="F69" s="8"/>
      <c r="G69" s="19" t="s">
        <v>4</v>
      </c>
      <c r="H69" s="69"/>
      <c r="I69" s="69"/>
      <c r="J69" s="19"/>
      <c r="K69" s="35" t="str">
        <f t="shared" si="0"/>
        <v/>
      </c>
      <c r="L69" s="35"/>
      <c r="M69" s="6" t="str">
        <f t="shared" si="2"/>
        <v/>
      </c>
      <c r="N69" s="19"/>
      <c r="O69" s="8"/>
      <c r="P69" s="69"/>
      <c r="Q69" s="69"/>
      <c r="R69" s="37" t="str">
        <f t="shared" si="3"/>
        <v/>
      </c>
      <c r="S69" s="37"/>
      <c r="T69" s="38" t="str">
        <f t="shared" si="4"/>
        <v/>
      </c>
      <c r="U69" s="38"/>
    </row>
    <row r="70" spans="2:21" x14ac:dyDescent="0.2">
      <c r="B70" s="19">
        <v>62</v>
      </c>
      <c r="C70" s="35" t="str">
        <f t="shared" si="1"/>
        <v/>
      </c>
      <c r="D70" s="35"/>
      <c r="E70" s="19"/>
      <c r="F70" s="8"/>
      <c r="G70" s="19" t="s">
        <v>3</v>
      </c>
      <c r="H70" s="69"/>
      <c r="I70" s="69"/>
      <c r="J70" s="19"/>
      <c r="K70" s="35" t="str">
        <f t="shared" si="0"/>
        <v/>
      </c>
      <c r="L70" s="35"/>
      <c r="M70" s="6" t="str">
        <f t="shared" si="2"/>
        <v/>
      </c>
      <c r="N70" s="19"/>
      <c r="O70" s="8"/>
      <c r="P70" s="69"/>
      <c r="Q70" s="69"/>
      <c r="R70" s="37" t="str">
        <f t="shared" si="3"/>
        <v/>
      </c>
      <c r="S70" s="37"/>
      <c r="T70" s="38" t="str">
        <f t="shared" si="4"/>
        <v/>
      </c>
      <c r="U70" s="38"/>
    </row>
    <row r="71" spans="2:21" x14ac:dyDescent="0.2">
      <c r="B71" s="19">
        <v>63</v>
      </c>
      <c r="C71" s="35" t="str">
        <f t="shared" si="1"/>
        <v/>
      </c>
      <c r="D71" s="35"/>
      <c r="E71" s="19"/>
      <c r="F71" s="8"/>
      <c r="G71" s="19" t="s">
        <v>4</v>
      </c>
      <c r="H71" s="69"/>
      <c r="I71" s="69"/>
      <c r="J71" s="19"/>
      <c r="K71" s="35" t="str">
        <f t="shared" si="0"/>
        <v/>
      </c>
      <c r="L71" s="35"/>
      <c r="M71" s="6" t="str">
        <f t="shared" si="2"/>
        <v/>
      </c>
      <c r="N71" s="19"/>
      <c r="O71" s="8"/>
      <c r="P71" s="69"/>
      <c r="Q71" s="69"/>
      <c r="R71" s="37" t="str">
        <f t="shared" si="3"/>
        <v/>
      </c>
      <c r="S71" s="37"/>
      <c r="T71" s="38" t="str">
        <f t="shared" si="4"/>
        <v/>
      </c>
      <c r="U71" s="38"/>
    </row>
    <row r="72" spans="2:21" x14ac:dyDescent="0.2">
      <c r="B72" s="19">
        <v>64</v>
      </c>
      <c r="C72" s="35" t="str">
        <f t="shared" si="1"/>
        <v/>
      </c>
      <c r="D72" s="35"/>
      <c r="E72" s="19"/>
      <c r="F72" s="8"/>
      <c r="G72" s="19" t="s">
        <v>3</v>
      </c>
      <c r="H72" s="69"/>
      <c r="I72" s="69"/>
      <c r="J72" s="19"/>
      <c r="K72" s="35" t="str">
        <f t="shared" si="0"/>
        <v/>
      </c>
      <c r="L72" s="35"/>
      <c r="M72" s="6" t="str">
        <f t="shared" si="2"/>
        <v/>
      </c>
      <c r="N72" s="19"/>
      <c r="O72" s="8"/>
      <c r="P72" s="69"/>
      <c r="Q72" s="69"/>
      <c r="R72" s="37" t="str">
        <f t="shared" si="3"/>
        <v/>
      </c>
      <c r="S72" s="37"/>
      <c r="T72" s="38" t="str">
        <f t="shared" si="4"/>
        <v/>
      </c>
      <c r="U72" s="38"/>
    </row>
    <row r="73" spans="2:21" x14ac:dyDescent="0.2">
      <c r="B73" s="19">
        <v>65</v>
      </c>
      <c r="C73" s="35" t="str">
        <f t="shared" si="1"/>
        <v/>
      </c>
      <c r="D73" s="35"/>
      <c r="E73" s="19"/>
      <c r="F73" s="8"/>
      <c r="G73" s="19" t="s">
        <v>4</v>
      </c>
      <c r="H73" s="69"/>
      <c r="I73" s="69"/>
      <c r="J73" s="19"/>
      <c r="K73" s="35" t="str">
        <f t="shared" ref="K73:K108" si="5">IF(F73="","",C73*0.03)</f>
        <v/>
      </c>
      <c r="L73" s="35"/>
      <c r="M73" s="6" t="str">
        <f t="shared" si="2"/>
        <v/>
      </c>
      <c r="N73" s="19"/>
      <c r="O73" s="8"/>
      <c r="P73" s="69"/>
      <c r="Q73" s="69"/>
      <c r="R73" s="37" t="str">
        <f t="shared" si="3"/>
        <v/>
      </c>
      <c r="S73" s="37"/>
      <c r="T73" s="38" t="str">
        <f t="shared" si="4"/>
        <v/>
      </c>
      <c r="U73" s="38"/>
    </row>
    <row r="74" spans="2:21" x14ac:dyDescent="0.2">
      <c r="B74" s="19">
        <v>66</v>
      </c>
      <c r="C74" s="35" t="str">
        <f t="shared" ref="C74:C108" si="6">IF(R73="","",C73+R73)</f>
        <v/>
      </c>
      <c r="D74" s="35"/>
      <c r="E74" s="19"/>
      <c r="F74" s="8"/>
      <c r="G74" s="19" t="s">
        <v>4</v>
      </c>
      <c r="H74" s="69"/>
      <c r="I74" s="69"/>
      <c r="J74" s="19"/>
      <c r="K74" s="35" t="str">
        <f t="shared" si="5"/>
        <v/>
      </c>
      <c r="L74" s="35"/>
      <c r="M74" s="6" t="str">
        <f t="shared" ref="M74:M108" si="7">IF(J74="","",(K74/J74)/1000)</f>
        <v/>
      </c>
      <c r="N74" s="19"/>
      <c r="O74" s="8"/>
      <c r="P74" s="69"/>
      <c r="Q74" s="69"/>
      <c r="R74" s="37" t="str">
        <f t="shared" ref="R74:R108" si="8">IF(O74="","",(IF(G74="売",H74-P74,P74-H74))*M74*100000)</f>
        <v/>
      </c>
      <c r="S74" s="37"/>
      <c r="T74" s="38" t="str">
        <f t="shared" ref="T74:T108" si="9">IF(O74="","",IF(R74&lt;0,J74*(-1),IF(G74="買",(P74-H74)*100,(H74-P74)*100)))</f>
        <v/>
      </c>
      <c r="U74" s="38"/>
    </row>
    <row r="75" spans="2:21" x14ac:dyDescent="0.2">
      <c r="B75" s="19">
        <v>67</v>
      </c>
      <c r="C75" s="35" t="str">
        <f t="shared" si="6"/>
        <v/>
      </c>
      <c r="D75" s="35"/>
      <c r="E75" s="19"/>
      <c r="F75" s="8"/>
      <c r="G75" s="19" t="s">
        <v>3</v>
      </c>
      <c r="H75" s="69"/>
      <c r="I75" s="69"/>
      <c r="J75" s="19"/>
      <c r="K75" s="35" t="str">
        <f t="shared" si="5"/>
        <v/>
      </c>
      <c r="L75" s="35"/>
      <c r="M75" s="6" t="str">
        <f t="shared" si="7"/>
        <v/>
      </c>
      <c r="N75" s="19"/>
      <c r="O75" s="8"/>
      <c r="P75" s="69"/>
      <c r="Q75" s="69"/>
      <c r="R75" s="37" t="str">
        <f t="shared" si="8"/>
        <v/>
      </c>
      <c r="S75" s="37"/>
      <c r="T75" s="38" t="str">
        <f t="shared" si="9"/>
        <v/>
      </c>
      <c r="U75" s="38"/>
    </row>
    <row r="76" spans="2:21" x14ac:dyDescent="0.2">
      <c r="B76" s="19">
        <v>68</v>
      </c>
      <c r="C76" s="35" t="str">
        <f t="shared" si="6"/>
        <v/>
      </c>
      <c r="D76" s="35"/>
      <c r="E76" s="19"/>
      <c r="F76" s="8"/>
      <c r="G76" s="19" t="s">
        <v>3</v>
      </c>
      <c r="H76" s="69"/>
      <c r="I76" s="69"/>
      <c r="J76" s="19"/>
      <c r="K76" s="35" t="str">
        <f t="shared" si="5"/>
        <v/>
      </c>
      <c r="L76" s="35"/>
      <c r="M76" s="6" t="str">
        <f t="shared" si="7"/>
        <v/>
      </c>
      <c r="N76" s="19"/>
      <c r="O76" s="8"/>
      <c r="P76" s="69"/>
      <c r="Q76" s="69"/>
      <c r="R76" s="37" t="str">
        <f t="shared" si="8"/>
        <v/>
      </c>
      <c r="S76" s="37"/>
      <c r="T76" s="38" t="str">
        <f t="shared" si="9"/>
        <v/>
      </c>
      <c r="U76" s="38"/>
    </row>
    <row r="77" spans="2:21" x14ac:dyDescent="0.2">
      <c r="B77" s="19">
        <v>69</v>
      </c>
      <c r="C77" s="35" t="str">
        <f t="shared" si="6"/>
        <v/>
      </c>
      <c r="D77" s="35"/>
      <c r="E77" s="19"/>
      <c r="F77" s="8"/>
      <c r="G77" s="19" t="s">
        <v>3</v>
      </c>
      <c r="H77" s="69"/>
      <c r="I77" s="69"/>
      <c r="J77" s="19"/>
      <c r="K77" s="35" t="str">
        <f t="shared" si="5"/>
        <v/>
      </c>
      <c r="L77" s="35"/>
      <c r="M77" s="6" t="str">
        <f t="shared" si="7"/>
        <v/>
      </c>
      <c r="N77" s="19"/>
      <c r="O77" s="8"/>
      <c r="P77" s="69"/>
      <c r="Q77" s="69"/>
      <c r="R77" s="37" t="str">
        <f t="shared" si="8"/>
        <v/>
      </c>
      <c r="S77" s="37"/>
      <c r="T77" s="38" t="str">
        <f t="shared" si="9"/>
        <v/>
      </c>
      <c r="U77" s="38"/>
    </row>
    <row r="78" spans="2:21" x14ac:dyDescent="0.2">
      <c r="B78" s="19">
        <v>70</v>
      </c>
      <c r="C78" s="35" t="str">
        <f t="shared" si="6"/>
        <v/>
      </c>
      <c r="D78" s="35"/>
      <c r="E78" s="19"/>
      <c r="F78" s="8"/>
      <c r="G78" s="19" t="s">
        <v>4</v>
      </c>
      <c r="H78" s="69"/>
      <c r="I78" s="69"/>
      <c r="J78" s="19"/>
      <c r="K78" s="35" t="str">
        <f t="shared" si="5"/>
        <v/>
      </c>
      <c r="L78" s="35"/>
      <c r="M78" s="6" t="str">
        <f t="shared" si="7"/>
        <v/>
      </c>
      <c r="N78" s="19"/>
      <c r="O78" s="8"/>
      <c r="P78" s="69"/>
      <c r="Q78" s="69"/>
      <c r="R78" s="37" t="str">
        <f t="shared" si="8"/>
        <v/>
      </c>
      <c r="S78" s="37"/>
      <c r="T78" s="38" t="str">
        <f t="shared" si="9"/>
        <v/>
      </c>
      <c r="U78" s="38"/>
    </row>
    <row r="79" spans="2:21" x14ac:dyDescent="0.2">
      <c r="B79" s="19">
        <v>71</v>
      </c>
      <c r="C79" s="35" t="str">
        <f t="shared" si="6"/>
        <v/>
      </c>
      <c r="D79" s="35"/>
      <c r="E79" s="19"/>
      <c r="F79" s="8"/>
      <c r="G79" s="19" t="s">
        <v>3</v>
      </c>
      <c r="H79" s="69"/>
      <c r="I79" s="69"/>
      <c r="J79" s="19"/>
      <c r="K79" s="35" t="str">
        <f t="shared" si="5"/>
        <v/>
      </c>
      <c r="L79" s="35"/>
      <c r="M79" s="6" t="str">
        <f t="shared" si="7"/>
        <v/>
      </c>
      <c r="N79" s="19"/>
      <c r="O79" s="8"/>
      <c r="P79" s="69"/>
      <c r="Q79" s="69"/>
      <c r="R79" s="37" t="str">
        <f t="shared" si="8"/>
        <v/>
      </c>
      <c r="S79" s="37"/>
      <c r="T79" s="38" t="str">
        <f t="shared" si="9"/>
        <v/>
      </c>
      <c r="U79" s="38"/>
    </row>
    <row r="80" spans="2:21" x14ac:dyDescent="0.2">
      <c r="B80" s="19">
        <v>72</v>
      </c>
      <c r="C80" s="35" t="str">
        <f t="shared" si="6"/>
        <v/>
      </c>
      <c r="D80" s="35"/>
      <c r="E80" s="19"/>
      <c r="F80" s="8"/>
      <c r="G80" s="19" t="s">
        <v>4</v>
      </c>
      <c r="H80" s="69"/>
      <c r="I80" s="69"/>
      <c r="J80" s="19"/>
      <c r="K80" s="35" t="str">
        <f t="shared" si="5"/>
        <v/>
      </c>
      <c r="L80" s="35"/>
      <c r="M80" s="6" t="str">
        <f t="shared" si="7"/>
        <v/>
      </c>
      <c r="N80" s="19"/>
      <c r="O80" s="8"/>
      <c r="P80" s="69"/>
      <c r="Q80" s="69"/>
      <c r="R80" s="37" t="str">
        <f t="shared" si="8"/>
        <v/>
      </c>
      <c r="S80" s="37"/>
      <c r="T80" s="38" t="str">
        <f t="shared" si="9"/>
        <v/>
      </c>
      <c r="U80" s="38"/>
    </row>
    <row r="81" spans="2:21" x14ac:dyDescent="0.2">
      <c r="B81" s="19">
        <v>73</v>
      </c>
      <c r="C81" s="35" t="str">
        <f t="shared" si="6"/>
        <v/>
      </c>
      <c r="D81" s="35"/>
      <c r="E81" s="19"/>
      <c r="F81" s="8"/>
      <c r="G81" s="19" t="s">
        <v>3</v>
      </c>
      <c r="H81" s="69"/>
      <c r="I81" s="69"/>
      <c r="J81" s="19"/>
      <c r="K81" s="35" t="str">
        <f t="shared" si="5"/>
        <v/>
      </c>
      <c r="L81" s="35"/>
      <c r="M81" s="6" t="str">
        <f t="shared" si="7"/>
        <v/>
      </c>
      <c r="N81" s="19"/>
      <c r="O81" s="8"/>
      <c r="P81" s="69"/>
      <c r="Q81" s="69"/>
      <c r="R81" s="37" t="str">
        <f t="shared" si="8"/>
        <v/>
      </c>
      <c r="S81" s="37"/>
      <c r="T81" s="38" t="str">
        <f t="shared" si="9"/>
        <v/>
      </c>
      <c r="U81" s="38"/>
    </row>
    <row r="82" spans="2:21" x14ac:dyDescent="0.2">
      <c r="B82" s="19">
        <v>74</v>
      </c>
      <c r="C82" s="35" t="str">
        <f t="shared" si="6"/>
        <v/>
      </c>
      <c r="D82" s="35"/>
      <c r="E82" s="19"/>
      <c r="F82" s="8"/>
      <c r="G82" s="19" t="s">
        <v>3</v>
      </c>
      <c r="H82" s="69"/>
      <c r="I82" s="69"/>
      <c r="J82" s="19"/>
      <c r="K82" s="35" t="str">
        <f t="shared" si="5"/>
        <v/>
      </c>
      <c r="L82" s="35"/>
      <c r="M82" s="6" t="str">
        <f t="shared" si="7"/>
        <v/>
      </c>
      <c r="N82" s="19"/>
      <c r="O82" s="8"/>
      <c r="P82" s="69"/>
      <c r="Q82" s="69"/>
      <c r="R82" s="37" t="str">
        <f t="shared" si="8"/>
        <v/>
      </c>
      <c r="S82" s="37"/>
      <c r="T82" s="38" t="str">
        <f t="shared" si="9"/>
        <v/>
      </c>
      <c r="U82" s="38"/>
    </row>
    <row r="83" spans="2:21" x14ac:dyDescent="0.2">
      <c r="B83" s="19">
        <v>75</v>
      </c>
      <c r="C83" s="35" t="str">
        <f t="shared" si="6"/>
        <v/>
      </c>
      <c r="D83" s="35"/>
      <c r="E83" s="19"/>
      <c r="F83" s="8"/>
      <c r="G83" s="19" t="s">
        <v>3</v>
      </c>
      <c r="H83" s="69"/>
      <c r="I83" s="69"/>
      <c r="J83" s="19"/>
      <c r="K83" s="35" t="str">
        <f t="shared" si="5"/>
        <v/>
      </c>
      <c r="L83" s="35"/>
      <c r="M83" s="6" t="str">
        <f t="shared" si="7"/>
        <v/>
      </c>
      <c r="N83" s="19"/>
      <c r="O83" s="8"/>
      <c r="P83" s="69"/>
      <c r="Q83" s="69"/>
      <c r="R83" s="37" t="str">
        <f t="shared" si="8"/>
        <v/>
      </c>
      <c r="S83" s="37"/>
      <c r="T83" s="38" t="str">
        <f t="shared" si="9"/>
        <v/>
      </c>
      <c r="U83" s="38"/>
    </row>
    <row r="84" spans="2:21" x14ac:dyDescent="0.2">
      <c r="B84" s="19">
        <v>76</v>
      </c>
      <c r="C84" s="35" t="str">
        <f t="shared" si="6"/>
        <v/>
      </c>
      <c r="D84" s="35"/>
      <c r="E84" s="19"/>
      <c r="F84" s="8"/>
      <c r="G84" s="19" t="s">
        <v>3</v>
      </c>
      <c r="H84" s="69"/>
      <c r="I84" s="69"/>
      <c r="J84" s="19"/>
      <c r="K84" s="35" t="str">
        <f t="shared" si="5"/>
        <v/>
      </c>
      <c r="L84" s="35"/>
      <c r="M84" s="6" t="str">
        <f t="shared" si="7"/>
        <v/>
      </c>
      <c r="N84" s="19"/>
      <c r="O84" s="8"/>
      <c r="P84" s="69"/>
      <c r="Q84" s="69"/>
      <c r="R84" s="37" t="str">
        <f t="shared" si="8"/>
        <v/>
      </c>
      <c r="S84" s="37"/>
      <c r="T84" s="38" t="str">
        <f t="shared" si="9"/>
        <v/>
      </c>
      <c r="U84" s="38"/>
    </row>
    <row r="85" spans="2:21" x14ac:dyDescent="0.2">
      <c r="B85" s="19">
        <v>77</v>
      </c>
      <c r="C85" s="35" t="str">
        <f t="shared" si="6"/>
        <v/>
      </c>
      <c r="D85" s="35"/>
      <c r="E85" s="19"/>
      <c r="F85" s="8"/>
      <c r="G85" s="19" t="s">
        <v>4</v>
      </c>
      <c r="H85" s="69"/>
      <c r="I85" s="69"/>
      <c r="J85" s="19"/>
      <c r="K85" s="35" t="str">
        <f t="shared" si="5"/>
        <v/>
      </c>
      <c r="L85" s="35"/>
      <c r="M85" s="6" t="str">
        <f t="shared" si="7"/>
        <v/>
      </c>
      <c r="N85" s="19"/>
      <c r="O85" s="8"/>
      <c r="P85" s="69"/>
      <c r="Q85" s="69"/>
      <c r="R85" s="37" t="str">
        <f t="shared" si="8"/>
        <v/>
      </c>
      <c r="S85" s="37"/>
      <c r="T85" s="38" t="str">
        <f t="shared" si="9"/>
        <v/>
      </c>
      <c r="U85" s="38"/>
    </row>
    <row r="86" spans="2:21" x14ac:dyDescent="0.2">
      <c r="B86" s="19">
        <v>78</v>
      </c>
      <c r="C86" s="35" t="str">
        <f t="shared" si="6"/>
        <v/>
      </c>
      <c r="D86" s="35"/>
      <c r="E86" s="19"/>
      <c r="F86" s="8"/>
      <c r="G86" s="19" t="s">
        <v>3</v>
      </c>
      <c r="H86" s="69"/>
      <c r="I86" s="69"/>
      <c r="J86" s="19"/>
      <c r="K86" s="35" t="str">
        <f t="shared" si="5"/>
        <v/>
      </c>
      <c r="L86" s="35"/>
      <c r="M86" s="6" t="str">
        <f t="shared" si="7"/>
        <v/>
      </c>
      <c r="N86" s="19"/>
      <c r="O86" s="8"/>
      <c r="P86" s="69"/>
      <c r="Q86" s="69"/>
      <c r="R86" s="37" t="str">
        <f t="shared" si="8"/>
        <v/>
      </c>
      <c r="S86" s="37"/>
      <c r="T86" s="38" t="str">
        <f t="shared" si="9"/>
        <v/>
      </c>
      <c r="U86" s="38"/>
    </row>
    <row r="87" spans="2:21" x14ac:dyDescent="0.2">
      <c r="B87" s="19">
        <v>79</v>
      </c>
      <c r="C87" s="35" t="str">
        <f t="shared" si="6"/>
        <v/>
      </c>
      <c r="D87" s="35"/>
      <c r="E87" s="19"/>
      <c r="F87" s="8"/>
      <c r="G87" s="19" t="s">
        <v>4</v>
      </c>
      <c r="H87" s="69"/>
      <c r="I87" s="69"/>
      <c r="J87" s="19"/>
      <c r="K87" s="35" t="str">
        <f t="shared" si="5"/>
        <v/>
      </c>
      <c r="L87" s="35"/>
      <c r="M87" s="6" t="str">
        <f t="shared" si="7"/>
        <v/>
      </c>
      <c r="N87" s="19"/>
      <c r="O87" s="8"/>
      <c r="P87" s="69"/>
      <c r="Q87" s="69"/>
      <c r="R87" s="37" t="str">
        <f t="shared" si="8"/>
        <v/>
      </c>
      <c r="S87" s="37"/>
      <c r="T87" s="38" t="str">
        <f t="shared" si="9"/>
        <v/>
      </c>
      <c r="U87" s="38"/>
    </row>
    <row r="88" spans="2:21" x14ac:dyDescent="0.2">
      <c r="B88" s="19">
        <v>80</v>
      </c>
      <c r="C88" s="35" t="str">
        <f t="shared" si="6"/>
        <v/>
      </c>
      <c r="D88" s="35"/>
      <c r="E88" s="19"/>
      <c r="F88" s="8"/>
      <c r="G88" s="19" t="s">
        <v>4</v>
      </c>
      <c r="H88" s="69"/>
      <c r="I88" s="69"/>
      <c r="J88" s="19"/>
      <c r="K88" s="35" t="str">
        <f t="shared" si="5"/>
        <v/>
      </c>
      <c r="L88" s="35"/>
      <c r="M88" s="6" t="str">
        <f t="shared" si="7"/>
        <v/>
      </c>
      <c r="N88" s="19"/>
      <c r="O88" s="8"/>
      <c r="P88" s="69"/>
      <c r="Q88" s="69"/>
      <c r="R88" s="37" t="str">
        <f t="shared" si="8"/>
        <v/>
      </c>
      <c r="S88" s="37"/>
      <c r="T88" s="38" t="str">
        <f t="shared" si="9"/>
        <v/>
      </c>
      <c r="U88" s="38"/>
    </row>
    <row r="89" spans="2:21" x14ac:dyDescent="0.2">
      <c r="B89" s="19">
        <v>81</v>
      </c>
      <c r="C89" s="35" t="str">
        <f t="shared" si="6"/>
        <v/>
      </c>
      <c r="D89" s="35"/>
      <c r="E89" s="19"/>
      <c r="F89" s="8"/>
      <c r="G89" s="19" t="s">
        <v>4</v>
      </c>
      <c r="H89" s="69"/>
      <c r="I89" s="69"/>
      <c r="J89" s="19"/>
      <c r="K89" s="35" t="str">
        <f t="shared" si="5"/>
        <v/>
      </c>
      <c r="L89" s="35"/>
      <c r="M89" s="6" t="str">
        <f t="shared" si="7"/>
        <v/>
      </c>
      <c r="N89" s="19"/>
      <c r="O89" s="8"/>
      <c r="P89" s="69"/>
      <c r="Q89" s="69"/>
      <c r="R89" s="37" t="str">
        <f t="shared" si="8"/>
        <v/>
      </c>
      <c r="S89" s="37"/>
      <c r="T89" s="38" t="str">
        <f t="shared" si="9"/>
        <v/>
      </c>
      <c r="U89" s="38"/>
    </row>
    <row r="90" spans="2:21" x14ac:dyDescent="0.2">
      <c r="B90" s="19">
        <v>82</v>
      </c>
      <c r="C90" s="35" t="str">
        <f t="shared" si="6"/>
        <v/>
      </c>
      <c r="D90" s="35"/>
      <c r="E90" s="19"/>
      <c r="F90" s="8"/>
      <c r="G90" s="19" t="s">
        <v>4</v>
      </c>
      <c r="H90" s="69"/>
      <c r="I90" s="69"/>
      <c r="J90" s="19"/>
      <c r="K90" s="35" t="str">
        <f t="shared" si="5"/>
        <v/>
      </c>
      <c r="L90" s="35"/>
      <c r="M90" s="6" t="str">
        <f t="shared" si="7"/>
        <v/>
      </c>
      <c r="N90" s="19"/>
      <c r="O90" s="8"/>
      <c r="P90" s="69"/>
      <c r="Q90" s="69"/>
      <c r="R90" s="37" t="str">
        <f t="shared" si="8"/>
        <v/>
      </c>
      <c r="S90" s="37"/>
      <c r="T90" s="38" t="str">
        <f t="shared" si="9"/>
        <v/>
      </c>
      <c r="U90" s="38"/>
    </row>
    <row r="91" spans="2:21" x14ac:dyDescent="0.2">
      <c r="B91" s="19">
        <v>83</v>
      </c>
      <c r="C91" s="35" t="str">
        <f t="shared" si="6"/>
        <v/>
      </c>
      <c r="D91" s="35"/>
      <c r="E91" s="19"/>
      <c r="F91" s="8"/>
      <c r="G91" s="19" t="s">
        <v>4</v>
      </c>
      <c r="H91" s="69"/>
      <c r="I91" s="69"/>
      <c r="J91" s="19"/>
      <c r="K91" s="35" t="str">
        <f t="shared" si="5"/>
        <v/>
      </c>
      <c r="L91" s="35"/>
      <c r="M91" s="6" t="str">
        <f t="shared" si="7"/>
        <v/>
      </c>
      <c r="N91" s="19"/>
      <c r="O91" s="8"/>
      <c r="P91" s="69"/>
      <c r="Q91" s="69"/>
      <c r="R91" s="37" t="str">
        <f t="shared" si="8"/>
        <v/>
      </c>
      <c r="S91" s="37"/>
      <c r="T91" s="38" t="str">
        <f t="shared" si="9"/>
        <v/>
      </c>
      <c r="U91" s="38"/>
    </row>
    <row r="92" spans="2:21" x14ac:dyDescent="0.2">
      <c r="B92" s="19">
        <v>84</v>
      </c>
      <c r="C92" s="35" t="str">
        <f t="shared" si="6"/>
        <v/>
      </c>
      <c r="D92" s="35"/>
      <c r="E92" s="19"/>
      <c r="F92" s="8"/>
      <c r="G92" s="19" t="s">
        <v>3</v>
      </c>
      <c r="H92" s="69"/>
      <c r="I92" s="69"/>
      <c r="J92" s="19"/>
      <c r="K92" s="35" t="str">
        <f t="shared" si="5"/>
        <v/>
      </c>
      <c r="L92" s="35"/>
      <c r="M92" s="6" t="str">
        <f t="shared" si="7"/>
        <v/>
      </c>
      <c r="N92" s="19"/>
      <c r="O92" s="8"/>
      <c r="P92" s="69"/>
      <c r="Q92" s="69"/>
      <c r="R92" s="37" t="str">
        <f t="shared" si="8"/>
        <v/>
      </c>
      <c r="S92" s="37"/>
      <c r="T92" s="38" t="str">
        <f t="shared" si="9"/>
        <v/>
      </c>
      <c r="U92" s="38"/>
    </row>
    <row r="93" spans="2:21" x14ac:dyDescent="0.2">
      <c r="B93" s="19">
        <v>85</v>
      </c>
      <c r="C93" s="35" t="str">
        <f t="shared" si="6"/>
        <v/>
      </c>
      <c r="D93" s="35"/>
      <c r="E93" s="19"/>
      <c r="F93" s="8"/>
      <c r="G93" s="19" t="s">
        <v>4</v>
      </c>
      <c r="H93" s="69"/>
      <c r="I93" s="69"/>
      <c r="J93" s="19"/>
      <c r="K93" s="35" t="str">
        <f t="shared" si="5"/>
        <v/>
      </c>
      <c r="L93" s="35"/>
      <c r="M93" s="6" t="str">
        <f t="shared" si="7"/>
        <v/>
      </c>
      <c r="N93" s="19"/>
      <c r="O93" s="8"/>
      <c r="P93" s="69"/>
      <c r="Q93" s="69"/>
      <c r="R93" s="37" t="str">
        <f t="shared" si="8"/>
        <v/>
      </c>
      <c r="S93" s="37"/>
      <c r="T93" s="38" t="str">
        <f t="shared" si="9"/>
        <v/>
      </c>
      <c r="U93" s="38"/>
    </row>
    <row r="94" spans="2:21" x14ac:dyDescent="0.2">
      <c r="B94" s="19">
        <v>86</v>
      </c>
      <c r="C94" s="35" t="str">
        <f t="shared" si="6"/>
        <v/>
      </c>
      <c r="D94" s="35"/>
      <c r="E94" s="19"/>
      <c r="F94" s="8"/>
      <c r="G94" s="19" t="s">
        <v>3</v>
      </c>
      <c r="H94" s="69"/>
      <c r="I94" s="69"/>
      <c r="J94" s="19"/>
      <c r="K94" s="35" t="str">
        <f t="shared" si="5"/>
        <v/>
      </c>
      <c r="L94" s="35"/>
      <c r="M94" s="6" t="str">
        <f t="shared" si="7"/>
        <v/>
      </c>
      <c r="N94" s="19"/>
      <c r="O94" s="8"/>
      <c r="P94" s="69"/>
      <c r="Q94" s="69"/>
      <c r="R94" s="37" t="str">
        <f t="shared" si="8"/>
        <v/>
      </c>
      <c r="S94" s="37"/>
      <c r="T94" s="38" t="str">
        <f t="shared" si="9"/>
        <v/>
      </c>
      <c r="U94" s="38"/>
    </row>
    <row r="95" spans="2:21" x14ac:dyDescent="0.2">
      <c r="B95" s="19">
        <v>87</v>
      </c>
      <c r="C95" s="35" t="str">
        <f t="shared" si="6"/>
        <v/>
      </c>
      <c r="D95" s="35"/>
      <c r="E95" s="19"/>
      <c r="F95" s="8"/>
      <c r="G95" s="19" t="s">
        <v>4</v>
      </c>
      <c r="H95" s="69"/>
      <c r="I95" s="69"/>
      <c r="J95" s="19"/>
      <c r="K95" s="35" t="str">
        <f t="shared" si="5"/>
        <v/>
      </c>
      <c r="L95" s="35"/>
      <c r="M95" s="6" t="str">
        <f t="shared" si="7"/>
        <v/>
      </c>
      <c r="N95" s="19"/>
      <c r="O95" s="8"/>
      <c r="P95" s="69"/>
      <c r="Q95" s="69"/>
      <c r="R95" s="37" t="str">
        <f t="shared" si="8"/>
        <v/>
      </c>
      <c r="S95" s="37"/>
      <c r="T95" s="38" t="str">
        <f t="shared" si="9"/>
        <v/>
      </c>
      <c r="U95" s="38"/>
    </row>
    <row r="96" spans="2:21" x14ac:dyDescent="0.2">
      <c r="B96" s="19">
        <v>88</v>
      </c>
      <c r="C96" s="35" t="str">
        <f t="shared" si="6"/>
        <v/>
      </c>
      <c r="D96" s="35"/>
      <c r="E96" s="19"/>
      <c r="F96" s="8"/>
      <c r="G96" s="19" t="s">
        <v>3</v>
      </c>
      <c r="H96" s="69"/>
      <c r="I96" s="69"/>
      <c r="J96" s="19"/>
      <c r="K96" s="35" t="str">
        <f t="shared" si="5"/>
        <v/>
      </c>
      <c r="L96" s="35"/>
      <c r="M96" s="6" t="str">
        <f t="shared" si="7"/>
        <v/>
      </c>
      <c r="N96" s="19"/>
      <c r="O96" s="8"/>
      <c r="P96" s="69"/>
      <c r="Q96" s="69"/>
      <c r="R96" s="37" t="str">
        <f t="shared" si="8"/>
        <v/>
      </c>
      <c r="S96" s="37"/>
      <c r="T96" s="38" t="str">
        <f t="shared" si="9"/>
        <v/>
      </c>
      <c r="U96" s="38"/>
    </row>
    <row r="97" spans="2:21" x14ac:dyDescent="0.2">
      <c r="B97" s="19">
        <v>89</v>
      </c>
      <c r="C97" s="35" t="str">
        <f t="shared" si="6"/>
        <v/>
      </c>
      <c r="D97" s="35"/>
      <c r="E97" s="19"/>
      <c r="F97" s="8"/>
      <c r="G97" s="19" t="s">
        <v>4</v>
      </c>
      <c r="H97" s="69"/>
      <c r="I97" s="69"/>
      <c r="J97" s="19"/>
      <c r="K97" s="35" t="str">
        <f t="shared" si="5"/>
        <v/>
      </c>
      <c r="L97" s="35"/>
      <c r="M97" s="6" t="str">
        <f t="shared" si="7"/>
        <v/>
      </c>
      <c r="N97" s="19"/>
      <c r="O97" s="8"/>
      <c r="P97" s="69"/>
      <c r="Q97" s="69"/>
      <c r="R97" s="37" t="str">
        <f t="shared" si="8"/>
        <v/>
      </c>
      <c r="S97" s="37"/>
      <c r="T97" s="38" t="str">
        <f t="shared" si="9"/>
        <v/>
      </c>
      <c r="U97" s="38"/>
    </row>
    <row r="98" spans="2:21" x14ac:dyDescent="0.2">
      <c r="B98" s="19">
        <v>90</v>
      </c>
      <c r="C98" s="35" t="str">
        <f t="shared" si="6"/>
        <v/>
      </c>
      <c r="D98" s="35"/>
      <c r="E98" s="19"/>
      <c r="F98" s="8"/>
      <c r="G98" s="19" t="s">
        <v>3</v>
      </c>
      <c r="H98" s="69"/>
      <c r="I98" s="69"/>
      <c r="J98" s="19"/>
      <c r="K98" s="35" t="str">
        <f t="shared" si="5"/>
        <v/>
      </c>
      <c r="L98" s="35"/>
      <c r="M98" s="6" t="str">
        <f t="shared" si="7"/>
        <v/>
      </c>
      <c r="N98" s="19"/>
      <c r="O98" s="8"/>
      <c r="P98" s="69"/>
      <c r="Q98" s="69"/>
      <c r="R98" s="37" t="str">
        <f t="shared" si="8"/>
        <v/>
      </c>
      <c r="S98" s="37"/>
      <c r="T98" s="38" t="str">
        <f t="shared" si="9"/>
        <v/>
      </c>
      <c r="U98" s="38"/>
    </row>
    <row r="99" spans="2:21" x14ac:dyDescent="0.2">
      <c r="B99" s="19">
        <v>91</v>
      </c>
      <c r="C99" s="35" t="str">
        <f t="shared" si="6"/>
        <v/>
      </c>
      <c r="D99" s="35"/>
      <c r="E99" s="19"/>
      <c r="F99" s="8"/>
      <c r="G99" s="19" t="s">
        <v>4</v>
      </c>
      <c r="H99" s="69"/>
      <c r="I99" s="69"/>
      <c r="J99" s="19"/>
      <c r="K99" s="35" t="str">
        <f t="shared" si="5"/>
        <v/>
      </c>
      <c r="L99" s="35"/>
      <c r="M99" s="6" t="str">
        <f t="shared" si="7"/>
        <v/>
      </c>
      <c r="N99" s="19"/>
      <c r="O99" s="8"/>
      <c r="P99" s="69"/>
      <c r="Q99" s="69"/>
      <c r="R99" s="37" t="str">
        <f t="shared" si="8"/>
        <v/>
      </c>
      <c r="S99" s="37"/>
      <c r="T99" s="38" t="str">
        <f t="shared" si="9"/>
        <v/>
      </c>
      <c r="U99" s="38"/>
    </row>
    <row r="100" spans="2:21" x14ac:dyDescent="0.2">
      <c r="B100" s="19">
        <v>92</v>
      </c>
      <c r="C100" s="35" t="str">
        <f t="shared" si="6"/>
        <v/>
      </c>
      <c r="D100" s="35"/>
      <c r="E100" s="19"/>
      <c r="F100" s="8"/>
      <c r="G100" s="19" t="s">
        <v>4</v>
      </c>
      <c r="H100" s="69"/>
      <c r="I100" s="69"/>
      <c r="J100" s="19"/>
      <c r="K100" s="35" t="str">
        <f t="shared" si="5"/>
        <v/>
      </c>
      <c r="L100" s="35"/>
      <c r="M100" s="6" t="str">
        <f t="shared" si="7"/>
        <v/>
      </c>
      <c r="N100" s="19"/>
      <c r="O100" s="8"/>
      <c r="P100" s="69"/>
      <c r="Q100" s="69"/>
      <c r="R100" s="37" t="str">
        <f t="shared" si="8"/>
        <v/>
      </c>
      <c r="S100" s="37"/>
      <c r="T100" s="38" t="str">
        <f t="shared" si="9"/>
        <v/>
      </c>
      <c r="U100" s="38"/>
    </row>
    <row r="101" spans="2:21" x14ac:dyDescent="0.2">
      <c r="B101" s="19">
        <v>93</v>
      </c>
      <c r="C101" s="35" t="str">
        <f t="shared" si="6"/>
        <v/>
      </c>
      <c r="D101" s="35"/>
      <c r="E101" s="19"/>
      <c r="F101" s="8"/>
      <c r="G101" s="19" t="s">
        <v>3</v>
      </c>
      <c r="H101" s="69"/>
      <c r="I101" s="69"/>
      <c r="J101" s="19"/>
      <c r="K101" s="35" t="str">
        <f t="shared" si="5"/>
        <v/>
      </c>
      <c r="L101" s="35"/>
      <c r="M101" s="6" t="str">
        <f t="shared" si="7"/>
        <v/>
      </c>
      <c r="N101" s="19"/>
      <c r="O101" s="8"/>
      <c r="P101" s="69"/>
      <c r="Q101" s="69"/>
      <c r="R101" s="37" t="str">
        <f t="shared" si="8"/>
        <v/>
      </c>
      <c r="S101" s="37"/>
      <c r="T101" s="38" t="str">
        <f t="shared" si="9"/>
        <v/>
      </c>
      <c r="U101" s="38"/>
    </row>
    <row r="102" spans="2:21" x14ac:dyDescent="0.2">
      <c r="B102" s="19">
        <v>94</v>
      </c>
      <c r="C102" s="35" t="str">
        <f t="shared" si="6"/>
        <v/>
      </c>
      <c r="D102" s="35"/>
      <c r="E102" s="19"/>
      <c r="F102" s="8"/>
      <c r="G102" s="19" t="s">
        <v>3</v>
      </c>
      <c r="H102" s="69"/>
      <c r="I102" s="69"/>
      <c r="J102" s="19"/>
      <c r="K102" s="35" t="str">
        <f t="shared" si="5"/>
        <v/>
      </c>
      <c r="L102" s="35"/>
      <c r="M102" s="6" t="str">
        <f t="shared" si="7"/>
        <v/>
      </c>
      <c r="N102" s="19"/>
      <c r="O102" s="8"/>
      <c r="P102" s="69"/>
      <c r="Q102" s="69"/>
      <c r="R102" s="37" t="str">
        <f t="shared" si="8"/>
        <v/>
      </c>
      <c r="S102" s="37"/>
      <c r="T102" s="38" t="str">
        <f t="shared" si="9"/>
        <v/>
      </c>
      <c r="U102" s="38"/>
    </row>
    <row r="103" spans="2:21" x14ac:dyDescent="0.2">
      <c r="B103" s="19">
        <v>95</v>
      </c>
      <c r="C103" s="35" t="str">
        <f t="shared" si="6"/>
        <v/>
      </c>
      <c r="D103" s="35"/>
      <c r="E103" s="19"/>
      <c r="F103" s="8"/>
      <c r="G103" s="19" t="s">
        <v>3</v>
      </c>
      <c r="H103" s="69"/>
      <c r="I103" s="69"/>
      <c r="J103" s="19"/>
      <c r="K103" s="35" t="str">
        <f t="shared" si="5"/>
        <v/>
      </c>
      <c r="L103" s="35"/>
      <c r="M103" s="6" t="str">
        <f t="shared" si="7"/>
        <v/>
      </c>
      <c r="N103" s="19"/>
      <c r="O103" s="8"/>
      <c r="P103" s="69"/>
      <c r="Q103" s="69"/>
      <c r="R103" s="37" t="str">
        <f t="shared" si="8"/>
        <v/>
      </c>
      <c r="S103" s="37"/>
      <c r="T103" s="38" t="str">
        <f t="shared" si="9"/>
        <v/>
      </c>
      <c r="U103" s="38"/>
    </row>
    <row r="104" spans="2:21" x14ac:dyDescent="0.2">
      <c r="B104" s="19">
        <v>96</v>
      </c>
      <c r="C104" s="35" t="str">
        <f t="shared" si="6"/>
        <v/>
      </c>
      <c r="D104" s="35"/>
      <c r="E104" s="19"/>
      <c r="F104" s="8"/>
      <c r="G104" s="19" t="s">
        <v>4</v>
      </c>
      <c r="H104" s="69"/>
      <c r="I104" s="69"/>
      <c r="J104" s="19"/>
      <c r="K104" s="35" t="str">
        <f t="shared" si="5"/>
        <v/>
      </c>
      <c r="L104" s="35"/>
      <c r="M104" s="6" t="str">
        <f t="shared" si="7"/>
        <v/>
      </c>
      <c r="N104" s="19"/>
      <c r="O104" s="8"/>
      <c r="P104" s="69"/>
      <c r="Q104" s="69"/>
      <c r="R104" s="37" t="str">
        <f t="shared" si="8"/>
        <v/>
      </c>
      <c r="S104" s="37"/>
      <c r="T104" s="38" t="str">
        <f t="shared" si="9"/>
        <v/>
      </c>
      <c r="U104" s="38"/>
    </row>
    <row r="105" spans="2:21" x14ac:dyDescent="0.2">
      <c r="B105" s="19">
        <v>97</v>
      </c>
      <c r="C105" s="35" t="str">
        <f t="shared" si="6"/>
        <v/>
      </c>
      <c r="D105" s="35"/>
      <c r="E105" s="19"/>
      <c r="F105" s="8"/>
      <c r="G105" s="19" t="s">
        <v>3</v>
      </c>
      <c r="H105" s="69"/>
      <c r="I105" s="69"/>
      <c r="J105" s="19"/>
      <c r="K105" s="35" t="str">
        <f t="shared" si="5"/>
        <v/>
      </c>
      <c r="L105" s="35"/>
      <c r="M105" s="6" t="str">
        <f t="shared" si="7"/>
        <v/>
      </c>
      <c r="N105" s="19"/>
      <c r="O105" s="8"/>
      <c r="P105" s="69"/>
      <c r="Q105" s="69"/>
      <c r="R105" s="37" t="str">
        <f t="shared" si="8"/>
        <v/>
      </c>
      <c r="S105" s="37"/>
      <c r="T105" s="38" t="str">
        <f t="shared" si="9"/>
        <v/>
      </c>
      <c r="U105" s="38"/>
    </row>
    <row r="106" spans="2:21" x14ac:dyDescent="0.2">
      <c r="B106" s="19">
        <v>98</v>
      </c>
      <c r="C106" s="35" t="str">
        <f t="shared" si="6"/>
        <v/>
      </c>
      <c r="D106" s="35"/>
      <c r="E106" s="19"/>
      <c r="F106" s="8"/>
      <c r="G106" s="19" t="s">
        <v>4</v>
      </c>
      <c r="H106" s="69"/>
      <c r="I106" s="69"/>
      <c r="J106" s="19"/>
      <c r="K106" s="35" t="str">
        <f t="shared" si="5"/>
        <v/>
      </c>
      <c r="L106" s="35"/>
      <c r="M106" s="6" t="str">
        <f t="shared" si="7"/>
        <v/>
      </c>
      <c r="N106" s="19"/>
      <c r="O106" s="8"/>
      <c r="P106" s="69"/>
      <c r="Q106" s="69"/>
      <c r="R106" s="37" t="str">
        <f t="shared" si="8"/>
        <v/>
      </c>
      <c r="S106" s="37"/>
      <c r="T106" s="38" t="str">
        <f t="shared" si="9"/>
        <v/>
      </c>
      <c r="U106" s="38"/>
    </row>
    <row r="107" spans="2:21" x14ac:dyDescent="0.2">
      <c r="B107" s="19">
        <v>99</v>
      </c>
      <c r="C107" s="35" t="str">
        <f t="shared" si="6"/>
        <v/>
      </c>
      <c r="D107" s="35"/>
      <c r="E107" s="19"/>
      <c r="F107" s="8"/>
      <c r="G107" s="19" t="s">
        <v>4</v>
      </c>
      <c r="H107" s="69"/>
      <c r="I107" s="69"/>
      <c r="J107" s="19"/>
      <c r="K107" s="35" t="str">
        <f t="shared" si="5"/>
        <v/>
      </c>
      <c r="L107" s="35"/>
      <c r="M107" s="6" t="str">
        <f t="shared" si="7"/>
        <v/>
      </c>
      <c r="N107" s="19"/>
      <c r="O107" s="8"/>
      <c r="P107" s="69"/>
      <c r="Q107" s="69"/>
      <c r="R107" s="37" t="str">
        <f t="shared" si="8"/>
        <v/>
      </c>
      <c r="S107" s="37"/>
      <c r="T107" s="38" t="str">
        <f t="shared" si="9"/>
        <v/>
      </c>
      <c r="U107" s="38"/>
    </row>
    <row r="108" spans="2:21" x14ac:dyDescent="0.2">
      <c r="B108" s="19">
        <v>100</v>
      </c>
      <c r="C108" s="35" t="str">
        <f t="shared" si="6"/>
        <v/>
      </c>
      <c r="D108" s="35"/>
      <c r="E108" s="19"/>
      <c r="F108" s="8"/>
      <c r="G108" s="19" t="s">
        <v>3</v>
      </c>
      <c r="H108" s="69"/>
      <c r="I108" s="69"/>
      <c r="J108" s="19"/>
      <c r="K108" s="35" t="str">
        <f t="shared" si="5"/>
        <v/>
      </c>
      <c r="L108" s="35"/>
      <c r="M108" s="6" t="str">
        <f t="shared" si="7"/>
        <v/>
      </c>
      <c r="N108" s="19"/>
      <c r="O108" s="8"/>
      <c r="P108" s="69"/>
      <c r="Q108" s="69"/>
      <c r="R108" s="37" t="str">
        <f t="shared" si="8"/>
        <v/>
      </c>
      <c r="S108" s="37"/>
      <c r="T108" s="38" t="str">
        <f t="shared" si="9"/>
        <v/>
      </c>
      <c r="U108" s="38"/>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xr:uid="{7F173006-3462-44F8-A6A0-493DA6284F23}">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4A71-69A5-4C75-AD2F-0B4232EE0D9F}">
  <dimension ref="B2:V109"/>
  <sheetViews>
    <sheetView topLeftCell="C1" zoomScale="115" zoomScaleNormal="115" workbookViewId="0">
      <pane ySplit="8" topLeftCell="A9" activePane="bottomLeft" state="frozen"/>
      <selection pane="bottomLeft" activeCell="C1" sqref="C1"/>
    </sheetView>
  </sheetViews>
  <sheetFormatPr defaultRowHeight="13" x14ac:dyDescent="0.2"/>
  <cols>
    <col min="1" max="1" width="2.90625" customWidth="1"/>
    <col min="2" max="18" width="6.6328125" customWidth="1"/>
    <col min="22" max="22" width="10.90625" style="22" bestFit="1" customWidth="1"/>
  </cols>
  <sheetData>
    <row r="2" spans="2:21" x14ac:dyDescent="0.2">
      <c r="B2" s="39" t="s">
        <v>40</v>
      </c>
      <c r="C2" s="39"/>
      <c r="D2" s="42" t="s">
        <v>46</v>
      </c>
      <c r="E2" s="42"/>
      <c r="F2" s="39" t="s">
        <v>48</v>
      </c>
      <c r="G2" s="39"/>
      <c r="H2" s="42" t="s">
        <v>49</v>
      </c>
      <c r="I2" s="42"/>
      <c r="J2" s="39" t="s">
        <v>50</v>
      </c>
      <c r="K2" s="39"/>
      <c r="L2" s="44">
        <f>C9</f>
        <v>100000</v>
      </c>
      <c r="M2" s="42"/>
      <c r="N2" s="39" t="s">
        <v>51</v>
      </c>
      <c r="O2" s="39"/>
      <c r="P2" s="44" t="e">
        <f>C108+R108</f>
        <v>#VALUE!</v>
      </c>
      <c r="Q2" s="42"/>
      <c r="R2" s="1"/>
      <c r="S2" s="1"/>
      <c r="T2" s="1"/>
    </row>
    <row r="3" spans="2:21" ht="57" customHeight="1" x14ac:dyDescent="0.2">
      <c r="B3" s="39" t="s">
        <v>52</v>
      </c>
      <c r="C3" s="39"/>
      <c r="D3" s="56" t="s">
        <v>53</v>
      </c>
      <c r="E3" s="56"/>
      <c r="F3" s="56"/>
      <c r="G3" s="56"/>
      <c r="H3" s="56"/>
      <c r="I3" s="56"/>
      <c r="J3" s="39" t="s">
        <v>54</v>
      </c>
      <c r="K3" s="39"/>
      <c r="L3" s="56" t="s">
        <v>81</v>
      </c>
      <c r="M3" s="57"/>
      <c r="N3" s="57"/>
      <c r="O3" s="57"/>
      <c r="P3" s="57"/>
      <c r="Q3" s="57"/>
      <c r="R3" s="1"/>
      <c r="S3" s="1"/>
    </row>
    <row r="4" spans="2:21" x14ac:dyDescent="0.2">
      <c r="B4" s="39" t="s">
        <v>56</v>
      </c>
      <c r="C4" s="39"/>
      <c r="D4" s="40">
        <f>SUM($R$9:$S$993)</f>
        <v>201388.21964429037</v>
      </c>
      <c r="E4" s="40"/>
      <c r="F4" s="39" t="s">
        <v>57</v>
      </c>
      <c r="G4" s="39"/>
      <c r="H4" s="41">
        <f>SUM($T$9:$U$108)</f>
        <v>1122.9999999999989</v>
      </c>
      <c r="I4" s="42"/>
      <c r="J4" s="43" t="s">
        <v>58</v>
      </c>
      <c r="K4" s="43"/>
      <c r="L4" s="44">
        <f>MAX($C$9:$D$990)-C9</f>
        <v>201388.21964429045</v>
      </c>
      <c r="M4" s="44"/>
      <c r="N4" s="43" t="s">
        <v>59</v>
      </c>
      <c r="O4" s="43"/>
      <c r="P4" s="40">
        <f>MIN($C$9:$D$990)-C9</f>
        <v>-434.64216867466166</v>
      </c>
      <c r="Q4" s="40"/>
      <c r="R4" s="1"/>
      <c r="S4" s="1"/>
      <c r="T4" s="1"/>
    </row>
    <row r="5" spans="2:21" x14ac:dyDescent="0.2">
      <c r="B5" s="21" t="s">
        <v>60</v>
      </c>
      <c r="C5" s="2">
        <f>COUNTIF($R$9:$R$990,"&gt;0")</f>
        <v>23</v>
      </c>
      <c r="D5" s="20" t="s">
        <v>61</v>
      </c>
      <c r="E5" s="15">
        <f>COUNTIF($R$9:$R$990,"&lt;0")</f>
        <v>27</v>
      </c>
      <c r="F5" s="20" t="s">
        <v>62</v>
      </c>
      <c r="G5" s="2">
        <f>COUNTIF($R$9:$R$990,"=0")</f>
        <v>0</v>
      </c>
      <c r="H5" s="20" t="s">
        <v>63</v>
      </c>
      <c r="I5" s="3">
        <f>C5/SUM(C5,E5,G5)</f>
        <v>0.46</v>
      </c>
      <c r="J5" s="45" t="s">
        <v>64</v>
      </c>
      <c r="K5" s="39"/>
      <c r="L5" s="46">
        <v>6</v>
      </c>
      <c r="M5" s="36"/>
      <c r="N5" s="17" t="s">
        <v>65</v>
      </c>
      <c r="O5" s="9"/>
      <c r="P5" s="46">
        <v>7</v>
      </c>
      <c r="Q5" s="36"/>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4" t="s">
        <v>66</v>
      </c>
      <c r="C7" s="58" t="s">
        <v>67</v>
      </c>
      <c r="D7" s="59"/>
      <c r="E7" s="62" t="s">
        <v>68</v>
      </c>
      <c r="F7" s="63"/>
      <c r="G7" s="63"/>
      <c r="H7" s="63"/>
      <c r="I7" s="49"/>
      <c r="J7" s="64" t="s">
        <v>69</v>
      </c>
      <c r="K7" s="65"/>
      <c r="L7" s="51"/>
      <c r="M7" s="66" t="s">
        <v>70</v>
      </c>
      <c r="N7" s="67" t="s">
        <v>71</v>
      </c>
      <c r="O7" s="68"/>
      <c r="P7" s="68"/>
      <c r="Q7" s="53"/>
      <c r="R7" s="47" t="s">
        <v>72</v>
      </c>
      <c r="S7" s="47"/>
      <c r="T7" s="47"/>
      <c r="U7" s="47"/>
    </row>
    <row r="8" spans="2:21" x14ac:dyDescent="0.2">
      <c r="B8" s="55"/>
      <c r="C8" s="60"/>
      <c r="D8" s="61"/>
      <c r="E8" s="18" t="s">
        <v>73</v>
      </c>
      <c r="F8" s="18" t="s">
        <v>74</v>
      </c>
      <c r="G8" s="18" t="s">
        <v>75</v>
      </c>
      <c r="H8" s="48" t="s">
        <v>76</v>
      </c>
      <c r="I8" s="49"/>
      <c r="J8" s="4" t="s">
        <v>77</v>
      </c>
      <c r="K8" s="50" t="s">
        <v>78</v>
      </c>
      <c r="L8" s="51"/>
      <c r="M8" s="66"/>
      <c r="N8" s="5" t="s">
        <v>73</v>
      </c>
      <c r="O8" s="5" t="s">
        <v>74</v>
      </c>
      <c r="P8" s="52" t="s">
        <v>76</v>
      </c>
      <c r="Q8" s="53"/>
      <c r="R8" s="47" t="s">
        <v>79</v>
      </c>
      <c r="S8" s="47"/>
      <c r="T8" s="47" t="s">
        <v>77</v>
      </c>
      <c r="U8" s="47"/>
    </row>
    <row r="9" spans="2:21" x14ac:dyDescent="0.2">
      <c r="B9" s="19">
        <v>1</v>
      </c>
      <c r="C9" s="35">
        <v>100000</v>
      </c>
      <c r="D9" s="35"/>
      <c r="E9" s="19">
        <v>2009</v>
      </c>
      <c r="F9" s="8">
        <v>43569</v>
      </c>
      <c r="G9" s="19" t="s">
        <v>3</v>
      </c>
      <c r="H9" s="69">
        <v>99.61</v>
      </c>
      <c r="I9" s="69"/>
      <c r="J9" s="19">
        <v>83</v>
      </c>
      <c r="K9" s="35">
        <f t="shared" ref="K9:K72" si="0">IF(F9="","",C9*0.03)</f>
        <v>3000</v>
      </c>
      <c r="L9" s="35"/>
      <c r="M9" s="6">
        <f>IF(J9="","",(K9/J9)/1000)</f>
        <v>3.614457831325301E-2</v>
      </c>
      <c r="N9" s="19">
        <v>2009</v>
      </c>
      <c r="O9" s="8">
        <v>43575</v>
      </c>
      <c r="P9" s="69">
        <v>98</v>
      </c>
      <c r="Q9" s="69"/>
      <c r="R9" s="37">
        <f>IF(O9="","",(IF(G9="売",H9-P9,P9-H9))*M9*100000)</f>
        <v>5819.2771084337328</v>
      </c>
      <c r="S9" s="37"/>
      <c r="T9" s="38">
        <f>IF(O9="","",IF(R9&lt;0,J9*(-1),IF(G9="買",(P9-H9)*100,(H9-P9)*100)))</f>
        <v>160.99999999999994</v>
      </c>
      <c r="U9" s="38"/>
    </row>
    <row r="10" spans="2:21" x14ac:dyDescent="0.2">
      <c r="B10" s="19">
        <v>2</v>
      </c>
      <c r="C10" s="35">
        <f t="shared" ref="C10:C73" si="1">IF(R9="","",C9+R9)</f>
        <v>105819.27710843373</v>
      </c>
      <c r="D10" s="35"/>
      <c r="E10" s="19">
        <v>2009</v>
      </c>
      <c r="F10" s="8">
        <v>43571</v>
      </c>
      <c r="G10" s="19" t="s">
        <v>4</v>
      </c>
      <c r="H10" s="69">
        <v>99.16</v>
      </c>
      <c r="I10" s="69"/>
      <c r="J10" s="19">
        <v>63</v>
      </c>
      <c r="K10" s="35">
        <f t="shared" si="0"/>
        <v>3174.5783132530119</v>
      </c>
      <c r="L10" s="35"/>
      <c r="M10" s="6">
        <f t="shared" ref="M10:M73" si="2">IF(J10="","",(K10/J10)/1000)</f>
        <v>5.0390131956397015E-2</v>
      </c>
      <c r="N10" s="19">
        <v>2009</v>
      </c>
      <c r="O10" s="8">
        <v>43575</v>
      </c>
      <c r="P10" s="69">
        <v>98.53</v>
      </c>
      <c r="Q10" s="69"/>
      <c r="R10" s="37">
        <f t="shared" ref="R10:R73" si="3">IF(O10="","",(IF(G10="売",H10-P10,P10-H10))*M10*100000)</f>
        <v>-3174.5783132529891</v>
      </c>
      <c r="S10" s="37"/>
      <c r="T10" s="38">
        <f t="shared" ref="T10:T73" si="4">IF(O10="","",IF(R10&lt;0,J10*(-1),IF(G10="買",(P10-H10)*100,(H10-P10)*100)))</f>
        <v>-63</v>
      </c>
      <c r="U10" s="38"/>
    </row>
    <row r="11" spans="2:21" x14ac:dyDescent="0.2">
      <c r="B11" s="19">
        <v>3</v>
      </c>
      <c r="C11" s="35">
        <f t="shared" si="1"/>
        <v>102644.69879518074</v>
      </c>
      <c r="D11" s="35"/>
      <c r="E11" s="19">
        <v>2009</v>
      </c>
      <c r="F11" s="8">
        <v>43578</v>
      </c>
      <c r="G11" s="19" t="s">
        <v>3</v>
      </c>
      <c r="H11" s="69">
        <v>97.77</v>
      </c>
      <c r="I11" s="69"/>
      <c r="J11" s="19">
        <v>44</v>
      </c>
      <c r="K11" s="35">
        <f t="shared" si="0"/>
        <v>3079.3409638554222</v>
      </c>
      <c r="L11" s="35"/>
      <c r="M11" s="6">
        <f t="shared" si="2"/>
        <v>6.998502190580505E-2</v>
      </c>
      <c r="N11" s="19">
        <v>2009</v>
      </c>
      <c r="O11" s="8">
        <v>43578</v>
      </c>
      <c r="P11" s="69">
        <v>98.21</v>
      </c>
      <c r="Q11" s="69"/>
      <c r="R11" s="37">
        <f t="shared" si="3"/>
        <v>-3079.3409638554062</v>
      </c>
      <c r="S11" s="37"/>
      <c r="T11" s="38">
        <f t="shared" si="4"/>
        <v>-44</v>
      </c>
      <c r="U11" s="38"/>
    </row>
    <row r="12" spans="2:21" x14ac:dyDescent="0.2">
      <c r="B12" s="19">
        <v>4</v>
      </c>
      <c r="C12" s="35">
        <f t="shared" si="1"/>
        <v>99565.357831325338</v>
      </c>
      <c r="D12" s="35"/>
      <c r="E12" s="19">
        <v>2009</v>
      </c>
      <c r="F12" s="8">
        <v>43579</v>
      </c>
      <c r="G12" s="19" t="s">
        <v>3</v>
      </c>
      <c r="H12" s="69">
        <v>97.73</v>
      </c>
      <c r="I12" s="69"/>
      <c r="J12" s="19">
        <v>41</v>
      </c>
      <c r="K12" s="35">
        <f t="shared" si="0"/>
        <v>2986.9607349397602</v>
      </c>
      <c r="L12" s="35"/>
      <c r="M12" s="6">
        <f t="shared" si="2"/>
        <v>7.285270085218927E-2</v>
      </c>
      <c r="N12" s="19">
        <v>2009</v>
      </c>
      <c r="O12" s="8">
        <v>43579</v>
      </c>
      <c r="P12" s="69">
        <v>96.81</v>
      </c>
      <c r="Q12" s="69"/>
      <c r="R12" s="37">
        <f t="shared" si="3"/>
        <v>6702.4484784014248</v>
      </c>
      <c r="S12" s="37"/>
      <c r="T12" s="38">
        <f t="shared" si="4"/>
        <v>92.000000000000171</v>
      </c>
      <c r="U12" s="38"/>
    </row>
    <row r="13" spans="2:21" x14ac:dyDescent="0.2">
      <c r="B13" s="19">
        <v>5</v>
      </c>
      <c r="C13" s="35">
        <f t="shared" si="1"/>
        <v>106267.80630972676</v>
      </c>
      <c r="D13" s="35"/>
      <c r="E13" s="19">
        <v>2009</v>
      </c>
      <c r="F13" s="8">
        <v>43583</v>
      </c>
      <c r="G13" s="19" t="s">
        <v>3</v>
      </c>
      <c r="H13" s="69">
        <v>96.25</v>
      </c>
      <c r="I13" s="69"/>
      <c r="J13" s="19">
        <v>65</v>
      </c>
      <c r="K13" s="35">
        <f t="shared" si="0"/>
        <v>3188.0341892918027</v>
      </c>
      <c r="L13" s="35"/>
      <c r="M13" s="6">
        <f t="shared" si="2"/>
        <v>4.9046679835258504E-2</v>
      </c>
      <c r="N13" s="19">
        <v>2009</v>
      </c>
      <c r="O13" s="8">
        <v>43584</v>
      </c>
      <c r="P13" s="69">
        <v>96.9</v>
      </c>
      <c r="Q13" s="69"/>
      <c r="R13" s="37">
        <f t="shared" si="3"/>
        <v>-3188.0341892918309</v>
      </c>
      <c r="S13" s="37"/>
      <c r="T13" s="38">
        <f t="shared" si="4"/>
        <v>-65</v>
      </c>
      <c r="U13" s="38"/>
    </row>
    <row r="14" spans="2:21" x14ac:dyDescent="0.2">
      <c r="B14" s="19">
        <v>6</v>
      </c>
      <c r="C14" s="35">
        <f t="shared" si="1"/>
        <v>103079.77212043492</v>
      </c>
      <c r="D14" s="35"/>
      <c r="E14" s="19">
        <v>2009</v>
      </c>
      <c r="F14" s="8">
        <v>43597</v>
      </c>
      <c r="G14" s="19" t="s">
        <v>3</v>
      </c>
      <c r="H14" s="69">
        <v>96.7</v>
      </c>
      <c r="I14" s="69"/>
      <c r="J14" s="19">
        <v>114</v>
      </c>
      <c r="K14" s="35">
        <f t="shared" si="0"/>
        <v>3092.3931636130474</v>
      </c>
      <c r="L14" s="35"/>
      <c r="M14" s="6">
        <f t="shared" si="2"/>
        <v>2.7126255821167081E-2</v>
      </c>
      <c r="N14" s="19">
        <v>2009</v>
      </c>
      <c r="O14" s="8">
        <v>43606</v>
      </c>
      <c r="P14" s="69">
        <v>94.48</v>
      </c>
      <c r="Q14" s="69"/>
      <c r="R14" s="37">
        <f t="shared" si="3"/>
        <v>6022.0287922990892</v>
      </c>
      <c r="S14" s="37"/>
      <c r="T14" s="38">
        <f t="shared" si="4"/>
        <v>221.99999999999989</v>
      </c>
      <c r="U14" s="38"/>
    </row>
    <row r="15" spans="2:21" x14ac:dyDescent="0.2">
      <c r="B15" s="19">
        <v>7</v>
      </c>
      <c r="C15" s="35">
        <f t="shared" si="1"/>
        <v>109101.800912734</v>
      </c>
      <c r="D15" s="35"/>
      <c r="E15" s="19">
        <v>2009</v>
      </c>
      <c r="F15" s="8">
        <v>43603</v>
      </c>
      <c r="G15" s="19" t="s">
        <v>3</v>
      </c>
      <c r="H15" s="69">
        <v>94.7</v>
      </c>
      <c r="I15" s="69"/>
      <c r="J15" s="19">
        <v>84</v>
      </c>
      <c r="K15" s="35">
        <f t="shared" si="0"/>
        <v>3273.0540273820202</v>
      </c>
      <c r="L15" s="35"/>
      <c r="M15" s="6">
        <f t="shared" si="2"/>
        <v>3.8964928897405E-2</v>
      </c>
      <c r="N15" s="19">
        <v>2009</v>
      </c>
      <c r="O15" s="8">
        <v>43603</v>
      </c>
      <c r="P15" s="69">
        <v>95.54</v>
      </c>
      <c r="Q15" s="69"/>
      <c r="R15" s="37">
        <f t="shared" si="3"/>
        <v>-3273.0540273820329</v>
      </c>
      <c r="S15" s="37"/>
      <c r="T15" s="38">
        <f t="shared" si="4"/>
        <v>-84</v>
      </c>
      <c r="U15" s="38"/>
    </row>
    <row r="16" spans="2:21" x14ac:dyDescent="0.2">
      <c r="B16" s="19">
        <v>8</v>
      </c>
      <c r="C16" s="35">
        <f t="shared" si="1"/>
        <v>105828.74688535197</v>
      </c>
      <c r="D16" s="35"/>
      <c r="E16" s="19">
        <v>2009</v>
      </c>
      <c r="F16" s="8">
        <v>43607</v>
      </c>
      <c r="G16" s="19" t="s">
        <v>3</v>
      </c>
      <c r="H16" s="69">
        <v>94.32</v>
      </c>
      <c r="I16" s="69"/>
      <c r="J16" s="19">
        <v>94</v>
      </c>
      <c r="K16" s="35">
        <f t="shared" si="0"/>
        <v>3174.8624065605591</v>
      </c>
      <c r="L16" s="35"/>
      <c r="M16" s="6">
        <f t="shared" si="2"/>
        <v>3.3775131984686804E-2</v>
      </c>
      <c r="N16" s="19">
        <v>2009</v>
      </c>
      <c r="O16" s="8">
        <v>43612</v>
      </c>
      <c r="P16" s="69">
        <v>95.26</v>
      </c>
      <c r="Q16" s="69"/>
      <c r="R16" s="37">
        <f t="shared" si="3"/>
        <v>-3174.8624065605995</v>
      </c>
      <c r="S16" s="37"/>
      <c r="T16" s="38">
        <f t="shared" si="4"/>
        <v>-94</v>
      </c>
      <c r="U16" s="38"/>
    </row>
    <row r="17" spans="2:21" x14ac:dyDescent="0.2">
      <c r="B17" s="19">
        <v>9</v>
      </c>
      <c r="C17" s="35">
        <f t="shared" si="1"/>
        <v>102653.88447879137</v>
      </c>
      <c r="D17" s="35"/>
      <c r="E17" s="19">
        <v>2009</v>
      </c>
      <c r="F17" s="8">
        <v>43613</v>
      </c>
      <c r="G17" s="19" t="s">
        <v>4</v>
      </c>
      <c r="H17" s="69">
        <v>95.32</v>
      </c>
      <c r="I17" s="69"/>
      <c r="J17" s="19">
        <v>68</v>
      </c>
      <c r="K17" s="35">
        <f t="shared" si="0"/>
        <v>3079.6165343637408</v>
      </c>
      <c r="L17" s="35"/>
      <c r="M17" s="6">
        <f t="shared" si="2"/>
        <v>4.5288478446525601E-2</v>
      </c>
      <c r="N17" s="19">
        <v>2009</v>
      </c>
      <c r="O17" s="8">
        <v>43613</v>
      </c>
      <c r="P17" s="69">
        <v>96.63</v>
      </c>
      <c r="Q17" s="69"/>
      <c r="R17" s="37">
        <f t="shared" si="3"/>
        <v>5932.7906764948639</v>
      </c>
      <c r="S17" s="37"/>
      <c r="T17" s="38">
        <f t="shared" si="4"/>
        <v>131.00000000000023</v>
      </c>
      <c r="U17" s="38"/>
    </row>
    <row r="18" spans="2:21" x14ac:dyDescent="0.2">
      <c r="B18" s="19">
        <v>10</v>
      </c>
      <c r="C18" s="35">
        <f t="shared" si="1"/>
        <v>108586.67515528624</v>
      </c>
      <c r="D18" s="35"/>
      <c r="E18" s="19">
        <v>2009</v>
      </c>
      <c r="F18" s="8">
        <v>43620</v>
      </c>
      <c r="G18" s="19" t="s">
        <v>4</v>
      </c>
      <c r="H18" s="69">
        <v>95.69</v>
      </c>
      <c r="I18" s="69"/>
      <c r="J18" s="19">
        <v>57</v>
      </c>
      <c r="K18" s="35">
        <f t="shared" si="0"/>
        <v>3257.6002546585869</v>
      </c>
      <c r="L18" s="35"/>
      <c r="M18" s="6">
        <f t="shared" si="2"/>
        <v>5.7150881660676965E-2</v>
      </c>
      <c r="N18" s="19">
        <v>2009</v>
      </c>
      <c r="O18" s="8">
        <v>43621</v>
      </c>
      <c r="P18" s="69">
        <v>97.37</v>
      </c>
      <c r="Q18" s="69"/>
      <c r="R18" s="37">
        <f t="shared" si="3"/>
        <v>9601.3481189937684</v>
      </c>
      <c r="S18" s="37"/>
      <c r="T18" s="38">
        <f t="shared" si="4"/>
        <v>168.00000000000068</v>
      </c>
      <c r="U18" s="38"/>
    </row>
    <row r="19" spans="2:21" x14ac:dyDescent="0.2">
      <c r="B19" s="19">
        <v>11</v>
      </c>
      <c r="C19" s="35">
        <f t="shared" si="1"/>
        <v>118188.02327428001</v>
      </c>
      <c r="D19" s="35"/>
      <c r="E19" s="19">
        <v>2009</v>
      </c>
      <c r="F19" s="8">
        <v>43633</v>
      </c>
      <c r="G19" s="19" t="s">
        <v>3</v>
      </c>
      <c r="H19" s="69">
        <v>96.2</v>
      </c>
      <c r="I19" s="69"/>
      <c r="J19" s="19">
        <v>59</v>
      </c>
      <c r="K19" s="35">
        <f t="shared" si="0"/>
        <v>3545.6406982284002</v>
      </c>
      <c r="L19" s="35"/>
      <c r="M19" s="6">
        <f t="shared" si="2"/>
        <v>6.009560505471865E-2</v>
      </c>
      <c r="N19" s="19">
        <v>2009</v>
      </c>
      <c r="O19" s="8">
        <v>43635</v>
      </c>
      <c r="P19" s="69">
        <v>96.79</v>
      </c>
      <c r="Q19" s="69"/>
      <c r="R19" s="37">
        <f t="shared" si="3"/>
        <v>-3545.6406982284207</v>
      </c>
      <c r="S19" s="37"/>
      <c r="T19" s="38">
        <f t="shared" si="4"/>
        <v>-59</v>
      </c>
      <c r="U19" s="38"/>
    </row>
    <row r="20" spans="2:21" x14ac:dyDescent="0.2">
      <c r="B20" s="19">
        <v>12</v>
      </c>
      <c r="C20" s="35">
        <f t="shared" si="1"/>
        <v>114642.38257605159</v>
      </c>
      <c r="D20" s="35"/>
      <c r="E20" s="19">
        <v>2009</v>
      </c>
      <c r="F20" s="8">
        <v>43640</v>
      </c>
      <c r="G20" s="19" t="s">
        <v>3</v>
      </c>
      <c r="H20" s="69">
        <v>95.13</v>
      </c>
      <c r="I20" s="69"/>
      <c r="J20" s="19">
        <v>54</v>
      </c>
      <c r="K20" s="35">
        <f t="shared" si="0"/>
        <v>3439.2714772815475</v>
      </c>
      <c r="L20" s="35"/>
      <c r="M20" s="6">
        <f t="shared" si="2"/>
        <v>6.3690212542250879E-2</v>
      </c>
      <c r="N20" s="19">
        <v>2009</v>
      </c>
      <c r="O20" s="8">
        <v>43640</v>
      </c>
      <c r="P20" s="69">
        <v>95.67</v>
      </c>
      <c r="Q20" s="69"/>
      <c r="R20" s="37">
        <f t="shared" si="3"/>
        <v>-3439.2714772815871</v>
      </c>
      <c r="S20" s="37"/>
      <c r="T20" s="38">
        <f t="shared" si="4"/>
        <v>-54</v>
      </c>
      <c r="U20" s="38"/>
    </row>
    <row r="21" spans="2:21" x14ac:dyDescent="0.2">
      <c r="B21" s="19">
        <v>13</v>
      </c>
      <c r="C21" s="35">
        <f t="shared" si="1"/>
        <v>111203.11109877001</v>
      </c>
      <c r="D21" s="35"/>
      <c r="E21" s="19">
        <v>2009</v>
      </c>
      <c r="F21" s="8">
        <v>43652</v>
      </c>
      <c r="G21" s="19" t="s">
        <v>3</v>
      </c>
      <c r="H21" s="69">
        <v>95.37</v>
      </c>
      <c r="I21" s="69"/>
      <c r="J21" s="19">
        <v>72</v>
      </c>
      <c r="K21" s="35">
        <f t="shared" si="0"/>
        <v>3336.0933329631002</v>
      </c>
      <c r="L21" s="35"/>
      <c r="M21" s="6">
        <f t="shared" si="2"/>
        <v>4.6334629624487506E-2</v>
      </c>
      <c r="N21" s="19">
        <v>2009</v>
      </c>
      <c r="O21" s="8">
        <v>43654</v>
      </c>
      <c r="P21" s="69">
        <v>93.97</v>
      </c>
      <c r="Q21" s="69"/>
      <c r="R21" s="37">
        <f t="shared" si="3"/>
        <v>6486.8481474282771</v>
      </c>
      <c r="S21" s="37"/>
      <c r="T21" s="38">
        <f t="shared" si="4"/>
        <v>140.00000000000057</v>
      </c>
      <c r="U21" s="38"/>
    </row>
    <row r="22" spans="2:21" x14ac:dyDescent="0.2">
      <c r="B22" s="19">
        <v>14</v>
      </c>
      <c r="C22" s="35">
        <f t="shared" si="1"/>
        <v>117689.95924619828</v>
      </c>
      <c r="D22" s="35"/>
      <c r="E22" s="19">
        <v>2009</v>
      </c>
      <c r="F22" s="8">
        <v>43653</v>
      </c>
      <c r="G22" s="19" t="s">
        <v>3</v>
      </c>
      <c r="H22" s="69">
        <v>94.93</v>
      </c>
      <c r="I22" s="69"/>
      <c r="J22" s="19">
        <v>53</v>
      </c>
      <c r="K22" s="35">
        <f t="shared" si="0"/>
        <v>3530.6987773859482</v>
      </c>
      <c r="L22" s="35"/>
      <c r="M22" s="6">
        <f t="shared" si="2"/>
        <v>6.6616958063885817E-2</v>
      </c>
      <c r="N22" s="19">
        <v>2009</v>
      </c>
      <c r="O22" s="8">
        <v>43654</v>
      </c>
      <c r="P22" s="69">
        <v>93.87</v>
      </c>
      <c r="Q22" s="69"/>
      <c r="R22" s="37">
        <f t="shared" si="3"/>
        <v>7061.3975547719119</v>
      </c>
      <c r="S22" s="37"/>
      <c r="T22" s="38">
        <f t="shared" si="4"/>
        <v>106.00000000000023</v>
      </c>
      <c r="U22" s="38"/>
    </row>
    <row r="23" spans="2:21" x14ac:dyDescent="0.2">
      <c r="B23" s="19">
        <v>15</v>
      </c>
      <c r="C23" s="35">
        <f t="shared" si="1"/>
        <v>124751.3568009702</v>
      </c>
      <c r="D23" s="35"/>
      <c r="E23" s="19">
        <v>2009</v>
      </c>
      <c r="F23" s="8">
        <v>43654</v>
      </c>
      <c r="G23" s="19" t="s">
        <v>3</v>
      </c>
      <c r="H23" s="69">
        <v>94.77</v>
      </c>
      <c r="I23" s="69"/>
      <c r="J23" s="19">
        <v>67</v>
      </c>
      <c r="K23" s="35">
        <f t="shared" si="0"/>
        <v>3742.5407040291057</v>
      </c>
      <c r="L23" s="35"/>
      <c r="M23" s="6">
        <f t="shared" si="2"/>
        <v>5.5858816478046351E-2</v>
      </c>
      <c r="N23" s="19">
        <v>2009</v>
      </c>
      <c r="O23" s="8">
        <v>43654</v>
      </c>
      <c r="P23" s="69">
        <v>93.48</v>
      </c>
      <c r="Q23" s="69"/>
      <c r="R23" s="37">
        <f t="shared" si="3"/>
        <v>7205.787325667935</v>
      </c>
      <c r="S23" s="37"/>
      <c r="T23" s="38">
        <f t="shared" si="4"/>
        <v>128.9999999999992</v>
      </c>
      <c r="U23" s="38"/>
    </row>
    <row r="24" spans="2:21" x14ac:dyDescent="0.2">
      <c r="B24" s="19">
        <v>16</v>
      </c>
      <c r="C24" s="35">
        <f t="shared" si="1"/>
        <v>131957.14412663813</v>
      </c>
      <c r="D24" s="35"/>
      <c r="E24" s="19">
        <v>2009</v>
      </c>
      <c r="F24" s="8">
        <v>43659</v>
      </c>
      <c r="G24" s="19" t="s">
        <v>3</v>
      </c>
      <c r="H24" s="69">
        <v>92.19</v>
      </c>
      <c r="I24" s="69"/>
      <c r="J24" s="19">
        <v>77</v>
      </c>
      <c r="K24" s="35">
        <f t="shared" si="0"/>
        <v>3958.7143237991436</v>
      </c>
      <c r="L24" s="35"/>
      <c r="M24" s="6">
        <f t="shared" si="2"/>
        <v>5.1411874335053807E-2</v>
      </c>
      <c r="N24" s="19">
        <v>2009</v>
      </c>
      <c r="O24" s="8">
        <v>43660</v>
      </c>
      <c r="P24" s="69">
        <v>92.96</v>
      </c>
      <c r="Q24" s="69"/>
      <c r="R24" s="37">
        <f t="shared" si="3"/>
        <v>-3958.7143237991231</v>
      </c>
      <c r="S24" s="37"/>
      <c r="T24" s="38">
        <f t="shared" si="4"/>
        <v>-77</v>
      </c>
      <c r="U24" s="38"/>
    </row>
    <row r="25" spans="2:21" x14ac:dyDescent="0.2">
      <c r="B25" s="19">
        <v>17</v>
      </c>
      <c r="C25" s="35">
        <f t="shared" si="1"/>
        <v>127998.429802839</v>
      </c>
      <c r="D25" s="35"/>
      <c r="E25" s="19">
        <v>2009</v>
      </c>
      <c r="F25" s="8">
        <v>43662</v>
      </c>
      <c r="G25" s="19" t="s">
        <v>4</v>
      </c>
      <c r="H25" s="69">
        <v>94.32</v>
      </c>
      <c r="I25" s="69"/>
      <c r="J25" s="19">
        <v>96</v>
      </c>
      <c r="K25" s="35">
        <f t="shared" si="0"/>
        <v>3839.9528940851701</v>
      </c>
      <c r="L25" s="35"/>
      <c r="M25" s="6">
        <f t="shared" si="2"/>
        <v>3.9999509313387187E-2</v>
      </c>
      <c r="N25" s="19">
        <v>2009</v>
      </c>
      <c r="O25" s="8">
        <v>43662</v>
      </c>
      <c r="P25" s="69">
        <v>93.36</v>
      </c>
      <c r="Q25" s="69"/>
      <c r="R25" s="37">
        <f t="shared" si="3"/>
        <v>-3839.9528940851446</v>
      </c>
      <c r="S25" s="37"/>
      <c r="T25" s="38">
        <f t="shared" si="4"/>
        <v>-96</v>
      </c>
      <c r="U25" s="38"/>
    </row>
    <row r="26" spans="2:21" x14ac:dyDescent="0.2">
      <c r="B26" s="19">
        <v>18</v>
      </c>
      <c r="C26" s="35">
        <f t="shared" si="1"/>
        <v>124158.47690875386</v>
      </c>
      <c r="D26" s="35"/>
      <c r="E26" s="19">
        <v>2009</v>
      </c>
      <c r="F26" s="8">
        <v>43663</v>
      </c>
      <c r="G26" s="19" t="s">
        <v>4</v>
      </c>
      <c r="H26" s="69">
        <v>93.97</v>
      </c>
      <c r="I26" s="69"/>
      <c r="J26" s="19">
        <v>72</v>
      </c>
      <c r="K26" s="35">
        <f t="shared" si="0"/>
        <v>3724.7543072626158</v>
      </c>
      <c r="L26" s="35"/>
      <c r="M26" s="6">
        <f t="shared" si="2"/>
        <v>5.1732698711980774E-2</v>
      </c>
      <c r="N26" s="19">
        <v>2009</v>
      </c>
      <c r="O26" s="8">
        <v>43667</v>
      </c>
      <c r="P26" s="69">
        <v>93.25</v>
      </c>
      <c r="Q26" s="69"/>
      <c r="R26" s="37">
        <f t="shared" si="3"/>
        <v>-3724.7543072626099</v>
      </c>
      <c r="S26" s="37"/>
      <c r="T26" s="38">
        <f t="shared" si="4"/>
        <v>-72</v>
      </c>
      <c r="U26" s="38"/>
    </row>
    <row r="27" spans="2:21" x14ac:dyDescent="0.2">
      <c r="B27" s="19">
        <v>19</v>
      </c>
      <c r="C27" s="35">
        <f t="shared" si="1"/>
        <v>120433.72260149124</v>
      </c>
      <c r="D27" s="35"/>
      <c r="E27" s="19">
        <v>2009</v>
      </c>
      <c r="F27" s="8">
        <v>43677</v>
      </c>
      <c r="G27" s="19" t="s">
        <v>4</v>
      </c>
      <c r="H27" s="69">
        <v>95.73</v>
      </c>
      <c r="I27" s="69"/>
      <c r="J27" s="19">
        <v>54</v>
      </c>
      <c r="K27" s="35">
        <f t="shared" si="0"/>
        <v>3613.0116780447374</v>
      </c>
      <c r="L27" s="35"/>
      <c r="M27" s="6">
        <f t="shared" si="2"/>
        <v>6.6907623667495142E-2</v>
      </c>
      <c r="N27" s="19">
        <v>2009</v>
      </c>
      <c r="O27" s="8">
        <v>43677</v>
      </c>
      <c r="P27" s="69">
        <v>95.19</v>
      </c>
      <c r="Q27" s="69"/>
      <c r="R27" s="37">
        <f t="shared" si="3"/>
        <v>-3613.0116780447793</v>
      </c>
      <c r="S27" s="37"/>
      <c r="T27" s="38">
        <f t="shared" si="4"/>
        <v>-54</v>
      </c>
      <c r="U27" s="38"/>
    </row>
    <row r="28" spans="2:21" x14ac:dyDescent="0.2">
      <c r="B28" s="19">
        <v>20</v>
      </c>
      <c r="C28" s="35">
        <f t="shared" si="1"/>
        <v>116820.71092344646</v>
      </c>
      <c r="D28" s="35"/>
      <c r="E28" s="19">
        <v>2009</v>
      </c>
      <c r="F28" s="8">
        <v>43698</v>
      </c>
      <c r="G28" s="19" t="s">
        <v>3</v>
      </c>
      <c r="H28" s="69">
        <v>93.94</v>
      </c>
      <c r="I28" s="69"/>
      <c r="J28" s="19">
        <v>36</v>
      </c>
      <c r="K28" s="35">
        <f t="shared" si="0"/>
        <v>3504.6213277033935</v>
      </c>
      <c r="L28" s="35"/>
      <c r="M28" s="6">
        <f t="shared" si="2"/>
        <v>9.7350592436205377E-2</v>
      </c>
      <c r="N28" s="19">
        <v>2009</v>
      </c>
      <c r="O28" s="8">
        <v>43698</v>
      </c>
      <c r="P28" s="69">
        <v>94.3</v>
      </c>
      <c r="Q28" s="69"/>
      <c r="R28" s="37">
        <f t="shared" si="3"/>
        <v>-3504.621327703388</v>
      </c>
      <c r="S28" s="37"/>
      <c r="T28" s="38">
        <f t="shared" si="4"/>
        <v>-36</v>
      </c>
      <c r="U28" s="38"/>
    </row>
    <row r="29" spans="2:21" x14ac:dyDescent="0.2">
      <c r="B29" s="19">
        <v>21</v>
      </c>
      <c r="C29" s="35">
        <f t="shared" si="1"/>
        <v>113316.08959574308</v>
      </c>
      <c r="D29" s="35"/>
      <c r="E29" s="19">
        <v>2009</v>
      </c>
      <c r="F29" s="8">
        <v>43709</v>
      </c>
      <c r="G29" s="19" t="s">
        <v>3</v>
      </c>
      <c r="H29" s="69">
        <v>92.94</v>
      </c>
      <c r="I29" s="69"/>
      <c r="J29" s="19">
        <v>45</v>
      </c>
      <c r="K29" s="35">
        <f t="shared" si="0"/>
        <v>3399.482687872292</v>
      </c>
      <c r="L29" s="35"/>
      <c r="M29" s="6">
        <f t="shared" si="2"/>
        <v>7.5544059730495383E-2</v>
      </c>
      <c r="N29" s="19">
        <v>2009</v>
      </c>
      <c r="O29" s="8">
        <v>43709</v>
      </c>
      <c r="P29" s="69">
        <v>93.39</v>
      </c>
      <c r="Q29" s="69"/>
      <c r="R29" s="37">
        <f t="shared" si="3"/>
        <v>-3399.4826878723134</v>
      </c>
      <c r="S29" s="37"/>
      <c r="T29" s="38">
        <f t="shared" si="4"/>
        <v>-45</v>
      </c>
      <c r="U29" s="38"/>
    </row>
    <row r="30" spans="2:21" x14ac:dyDescent="0.2">
      <c r="B30" s="19">
        <v>22</v>
      </c>
      <c r="C30" s="35">
        <f t="shared" si="1"/>
        <v>109916.60690787077</v>
      </c>
      <c r="D30" s="35"/>
      <c r="E30" s="19">
        <v>2009</v>
      </c>
      <c r="F30" s="8">
        <v>43710</v>
      </c>
      <c r="G30" s="19" t="s">
        <v>3</v>
      </c>
      <c r="H30" s="69">
        <v>92.79</v>
      </c>
      <c r="I30" s="69"/>
      <c r="J30" s="19">
        <v>62</v>
      </c>
      <c r="K30" s="35">
        <f t="shared" si="0"/>
        <v>3297.4982072361227</v>
      </c>
      <c r="L30" s="35"/>
      <c r="M30" s="6">
        <f t="shared" si="2"/>
        <v>5.3185454955421332E-2</v>
      </c>
      <c r="N30" s="19">
        <v>2009</v>
      </c>
      <c r="O30" s="8">
        <v>43717</v>
      </c>
      <c r="P30" s="69">
        <v>91.56</v>
      </c>
      <c r="Q30" s="69"/>
      <c r="R30" s="37">
        <f t="shared" si="3"/>
        <v>6541.8109595168444</v>
      </c>
      <c r="S30" s="37"/>
      <c r="T30" s="38">
        <f t="shared" si="4"/>
        <v>123.0000000000004</v>
      </c>
      <c r="U30" s="38"/>
    </row>
    <row r="31" spans="2:21" x14ac:dyDescent="0.2">
      <c r="B31" s="19">
        <v>23</v>
      </c>
      <c r="C31" s="35">
        <f t="shared" si="1"/>
        <v>116458.41786738762</v>
      </c>
      <c r="D31" s="35"/>
      <c r="E31" s="19">
        <v>2009</v>
      </c>
      <c r="F31" s="8">
        <v>43717</v>
      </c>
      <c r="G31" s="19" t="s">
        <v>3</v>
      </c>
      <c r="H31" s="69">
        <v>92.6</v>
      </c>
      <c r="I31" s="69"/>
      <c r="J31" s="19">
        <v>38</v>
      </c>
      <c r="K31" s="35">
        <f t="shared" si="0"/>
        <v>3493.7525360216282</v>
      </c>
      <c r="L31" s="35"/>
      <c r="M31" s="6">
        <f t="shared" si="2"/>
        <v>9.1940856211095476E-2</v>
      </c>
      <c r="N31" s="19">
        <v>2009</v>
      </c>
      <c r="O31" s="8">
        <v>43718</v>
      </c>
      <c r="P31" s="69">
        <v>91.48</v>
      </c>
      <c r="Q31" s="69"/>
      <c r="R31" s="37">
        <f t="shared" si="3"/>
        <v>10297.375895642605</v>
      </c>
      <c r="S31" s="37"/>
      <c r="T31" s="38">
        <f t="shared" si="4"/>
        <v>111.99999999999903</v>
      </c>
      <c r="U31" s="38"/>
    </row>
    <row r="32" spans="2:21" x14ac:dyDescent="0.2">
      <c r="B32" s="19">
        <v>24</v>
      </c>
      <c r="C32" s="35">
        <f t="shared" si="1"/>
        <v>126755.79376303022</v>
      </c>
      <c r="D32" s="35"/>
      <c r="E32" s="19">
        <v>2009</v>
      </c>
      <c r="F32" s="8">
        <v>43718</v>
      </c>
      <c r="G32" s="19" t="s">
        <v>3</v>
      </c>
      <c r="H32" s="69">
        <v>91.88</v>
      </c>
      <c r="I32" s="69"/>
      <c r="J32" s="19">
        <v>37</v>
      </c>
      <c r="K32" s="35">
        <f t="shared" si="0"/>
        <v>3802.6738128909064</v>
      </c>
      <c r="L32" s="35"/>
      <c r="M32" s="6">
        <f t="shared" si="2"/>
        <v>0.10277496791597045</v>
      </c>
      <c r="N32" s="19">
        <v>2009</v>
      </c>
      <c r="O32" s="8">
        <v>43719</v>
      </c>
      <c r="P32" s="69">
        <v>91.19</v>
      </c>
      <c r="Q32" s="69"/>
      <c r="R32" s="37">
        <f t="shared" si="3"/>
        <v>7091.4727862019372</v>
      </c>
      <c r="S32" s="37"/>
      <c r="T32" s="38">
        <f t="shared" si="4"/>
        <v>68.999999999999773</v>
      </c>
      <c r="U32" s="38"/>
    </row>
    <row r="33" spans="2:21" x14ac:dyDescent="0.2">
      <c r="B33" s="19">
        <v>25</v>
      </c>
      <c r="C33" s="35">
        <f t="shared" si="1"/>
        <v>133847.26654923215</v>
      </c>
      <c r="D33" s="35"/>
      <c r="E33" s="19">
        <v>2009</v>
      </c>
      <c r="F33" s="8">
        <v>43718</v>
      </c>
      <c r="G33" s="19" t="s">
        <v>3</v>
      </c>
      <c r="H33" s="69">
        <v>91.68</v>
      </c>
      <c r="I33" s="69"/>
      <c r="J33" s="19">
        <v>57</v>
      </c>
      <c r="K33" s="35">
        <f t="shared" si="0"/>
        <v>4015.4179964769646</v>
      </c>
      <c r="L33" s="35"/>
      <c r="M33" s="6">
        <f t="shared" si="2"/>
        <v>7.0445929762753767E-2</v>
      </c>
      <c r="N33" s="19">
        <v>2009</v>
      </c>
      <c r="O33" s="8">
        <v>43719</v>
      </c>
      <c r="P33" s="69">
        <v>90.59</v>
      </c>
      <c r="Q33" s="69"/>
      <c r="R33" s="37">
        <f t="shared" si="3"/>
        <v>7678.6063441401848</v>
      </c>
      <c r="S33" s="37"/>
      <c r="T33" s="38">
        <f t="shared" si="4"/>
        <v>109.00000000000034</v>
      </c>
      <c r="U33" s="38"/>
    </row>
    <row r="34" spans="2:21" x14ac:dyDescent="0.2">
      <c r="B34" s="19">
        <v>26</v>
      </c>
      <c r="C34" s="35">
        <f t="shared" si="1"/>
        <v>141525.87289337235</v>
      </c>
      <c r="D34" s="35"/>
      <c r="E34" s="19">
        <v>2009</v>
      </c>
      <c r="F34" s="8">
        <v>43726</v>
      </c>
      <c r="G34" s="19" t="s">
        <v>4</v>
      </c>
      <c r="H34" s="69">
        <v>91.49</v>
      </c>
      <c r="I34" s="69"/>
      <c r="J34" s="19">
        <v>47</v>
      </c>
      <c r="K34" s="35">
        <f t="shared" si="0"/>
        <v>4245.7761868011703</v>
      </c>
      <c r="L34" s="35"/>
      <c r="M34" s="6">
        <f t="shared" si="2"/>
        <v>9.0335663548961068E-2</v>
      </c>
      <c r="N34" s="19">
        <v>2009</v>
      </c>
      <c r="O34" s="8">
        <v>43729</v>
      </c>
      <c r="P34" s="69">
        <v>92.38</v>
      </c>
      <c r="Q34" s="69"/>
      <c r="R34" s="37">
        <f t="shared" si="3"/>
        <v>8039.87405585754</v>
      </c>
      <c r="S34" s="37"/>
      <c r="T34" s="38">
        <f t="shared" si="4"/>
        <v>89.000000000000057</v>
      </c>
      <c r="U34" s="38"/>
    </row>
    <row r="35" spans="2:21" x14ac:dyDescent="0.2">
      <c r="B35" s="19">
        <v>27</v>
      </c>
      <c r="C35" s="35">
        <f t="shared" si="1"/>
        <v>149565.74694922988</v>
      </c>
      <c r="D35" s="35"/>
      <c r="E35" s="19">
        <v>2009</v>
      </c>
      <c r="F35" s="8">
        <v>43745</v>
      </c>
      <c r="G35" s="19" t="s">
        <v>4</v>
      </c>
      <c r="H35" s="69">
        <v>89.21</v>
      </c>
      <c r="I35" s="69"/>
      <c r="J35" s="19">
        <v>122</v>
      </c>
      <c r="K35" s="35">
        <f t="shared" si="0"/>
        <v>4486.9724084768959</v>
      </c>
      <c r="L35" s="35"/>
      <c r="M35" s="6">
        <f t="shared" si="2"/>
        <v>3.6778462364564717E-2</v>
      </c>
      <c r="N35" s="19">
        <v>2009</v>
      </c>
      <c r="O35" s="8">
        <v>43760</v>
      </c>
      <c r="P35" s="69">
        <v>91.6</v>
      </c>
      <c r="Q35" s="69"/>
      <c r="R35" s="37">
        <f t="shared" si="3"/>
        <v>8790.0525051309705</v>
      </c>
      <c r="S35" s="37"/>
      <c r="T35" s="38">
        <f t="shared" si="4"/>
        <v>239.00000000000006</v>
      </c>
      <c r="U35" s="38"/>
    </row>
    <row r="36" spans="2:21" x14ac:dyDescent="0.2">
      <c r="B36" s="19">
        <v>28</v>
      </c>
      <c r="C36" s="35">
        <f t="shared" si="1"/>
        <v>158355.79945436085</v>
      </c>
      <c r="D36" s="35"/>
      <c r="E36" s="19">
        <v>2009</v>
      </c>
      <c r="F36" s="8">
        <v>43751</v>
      </c>
      <c r="G36" s="19" t="s">
        <v>4</v>
      </c>
      <c r="H36" s="69">
        <v>90</v>
      </c>
      <c r="I36" s="69"/>
      <c r="J36" s="19">
        <v>41</v>
      </c>
      <c r="K36" s="35">
        <f t="shared" si="0"/>
        <v>4750.6739836308252</v>
      </c>
      <c r="L36" s="35"/>
      <c r="M36" s="6">
        <f t="shared" si="2"/>
        <v>0.11587009716172744</v>
      </c>
      <c r="N36" s="19">
        <v>2009</v>
      </c>
      <c r="O36" s="8">
        <v>43752</v>
      </c>
      <c r="P36" s="69">
        <v>89.59</v>
      </c>
      <c r="Q36" s="69"/>
      <c r="R36" s="37">
        <f t="shared" si="3"/>
        <v>-4750.6739836307852</v>
      </c>
      <c r="S36" s="37"/>
      <c r="T36" s="38">
        <f t="shared" si="4"/>
        <v>-41</v>
      </c>
      <c r="U36" s="38"/>
    </row>
    <row r="37" spans="2:21" x14ac:dyDescent="0.2">
      <c r="B37" s="19">
        <v>29</v>
      </c>
      <c r="C37" s="35">
        <f t="shared" si="1"/>
        <v>153605.12547073007</v>
      </c>
      <c r="D37" s="35"/>
      <c r="E37" s="19">
        <v>2009</v>
      </c>
      <c r="F37" s="8">
        <v>43760</v>
      </c>
      <c r="G37" s="19" t="s">
        <v>4</v>
      </c>
      <c r="H37" s="69">
        <v>91.1</v>
      </c>
      <c r="I37" s="69"/>
      <c r="J37" s="19">
        <v>33</v>
      </c>
      <c r="K37" s="35">
        <f t="shared" si="0"/>
        <v>4608.153764121902</v>
      </c>
      <c r="L37" s="35"/>
      <c r="M37" s="6">
        <f t="shared" si="2"/>
        <v>0.13964102315520915</v>
      </c>
      <c r="N37" s="19">
        <v>2009</v>
      </c>
      <c r="O37" s="8">
        <v>43760</v>
      </c>
      <c r="P37" s="69">
        <v>91.71</v>
      </c>
      <c r="Q37" s="69"/>
      <c r="R37" s="37">
        <f t="shared" si="3"/>
        <v>8518.1024124677497</v>
      </c>
      <c r="S37" s="37"/>
      <c r="T37" s="38">
        <f t="shared" si="4"/>
        <v>60.999999999999943</v>
      </c>
      <c r="U37" s="38"/>
    </row>
    <row r="38" spans="2:21" x14ac:dyDescent="0.2">
      <c r="B38" s="19">
        <v>30</v>
      </c>
      <c r="C38" s="35">
        <f t="shared" si="1"/>
        <v>162123.22788319783</v>
      </c>
      <c r="D38" s="35"/>
      <c r="E38" s="19">
        <v>2009</v>
      </c>
      <c r="F38" s="8">
        <v>43780</v>
      </c>
      <c r="G38" s="19" t="s">
        <v>3</v>
      </c>
      <c r="H38" s="69">
        <v>89.46</v>
      </c>
      <c r="I38" s="69"/>
      <c r="J38" s="19">
        <v>42</v>
      </c>
      <c r="K38" s="35">
        <f t="shared" si="0"/>
        <v>4863.6968364959348</v>
      </c>
      <c r="L38" s="35"/>
      <c r="M38" s="6">
        <f t="shared" si="2"/>
        <v>0.11580230563085558</v>
      </c>
      <c r="N38" s="19">
        <v>2009</v>
      </c>
      <c r="O38" s="8">
        <v>43780</v>
      </c>
      <c r="P38" s="69">
        <v>89.88</v>
      </c>
      <c r="Q38" s="69"/>
      <c r="R38" s="37">
        <f t="shared" si="3"/>
        <v>-4863.6968364959548</v>
      </c>
      <c r="S38" s="37"/>
      <c r="T38" s="38">
        <f t="shared" si="4"/>
        <v>-42</v>
      </c>
      <c r="U38" s="38"/>
    </row>
    <row r="39" spans="2:21" x14ac:dyDescent="0.2">
      <c r="B39" s="19">
        <v>31</v>
      </c>
      <c r="C39" s="35">
        <f t="shared" si="1"/>
        <v>157259.53104670189</v>
      </c>
      <c r="D39" s="35"/>
      <c r="E39" s="19">
        <v>2009</v>
      </c>
      <c r="F39" s="8">
        <v>43799</v>
      </c>
      <c r="G39" s="19" t="s">
        <v>3</v>
      </c>
      <c r="H39" s="69">
        <v>86.78</v>
      </c>
      <c r="I39" s="69"/>
      <c r="J39" s="19">
        <v>25</v>
      </c>
      <c r="K39" s="35">
        <f t="shared" si="0"/>
        <v>4717.7859314010566</v>
      </c>
      <c r="L39" s="35"/>
      <c r="M39" s="6">
        <f t="shared" si="2"/>
        <v>0.18871143725604228</v>
      </c>
      <c r="N39" s="19">
        <v>2009</v>
      </c>
      <c r="O39" s="8">
        <v>43800</v>
      </c>
      <c r="P39" s="69">
        <v>87.03</v>
      </c>
      <c r="Q39" s="69"/>
      <c r="R39" s="37">
        <f t="shared" si="3"/>
        <v>-4717.7859314010566</v>
      </c>
      <c r="S39" s="37"/>
      <c r="T39" s="38">
        <f t="shared" si="4"/>
        <v>-25</v>
      </c>
      <c r="U39" s="38"/>
    </row>
    <row r="40" spans="2:21" x14ac:dyDescent="0.2">
      <c r="B40" s="19">
        <v>32</v>
      </c>
      <c r="C40" s="35">
        <f t="shared" si="1"/>
        <v>152541.74511530082</v>
      </c>
      <c r="D40" s="35"/>
      <c r="E40" s="19">
        <v>2009</v>
      </c>
      <c r="F40" s="8">
        <v>43803</v>
      </c>
      <c r="G40" s="19" t="s">
        <v>3</v>
      </c>
      <c r="H40" s="69">
        <v>88.05</v>
      </c>
      <c r="I40" s="69"/>
      <c r="J40" s="19">
        <v>14</v>
      </c>
      <c r="K40" s="35">
        <f t="shared" si="0"/>
        <v>4576.2523534590246</v>
      </c>
      <c r="L40" s="35"/>
      <c r="M40" s="6">
        <f t="shared" si="2"/>
        <v>0.32687516810421602</v>
      </c>
      <c r="N40" s="19">
        <v>2009</v>
      </c>
      <c r="O40" s="8">
        <v>43808</v>
      </c>
      <c r="P40" s="69">
        <v>88.19</v>
      </c>
      <c r="Q40" s="69"/>
      <c r="R40" s="37">
        <f t="shared" si="3"/>
        <v>-4576.2523534590428</v>
      </c>
      <c r="S40" s="37"/>
      <c r="T40" s="38">
        <f t="shared" si="4"/>
        <v>-14</v>
      </c>
      <c r="U40" s="38"/>
    </row>
    <row r="41" spans="2:21" x14ac:dyDescent="0.2">
      <c r="B41" s="19">
        <v>33</v>
      </c>
      <c r="C41" s="35">
        <f t="shared" si="1"/>
        <v>147965.49276184177</v>
      </c>
      <c r="D41" s="35"/>
      <c r="E41" s="19">
        <v>2009</v>
      </c>
      <c r="F41" s="8">
        <v>43809</v>
      </c>
      <c r="G41" s="19" t="s">
        <v>4</v>
      </c>
      <c r="H41" s="69">
        <v>89.37</v>
      </c>
      <c r="I41" s="69"/>
      <c r="J41" s="19">
        <v>164</v>
      </c>
      <c r="K41" s="35">
        <f t="shared" si="0"/>
        <v>4438.9647828552534</v>
      </c>
      <c r="L41" s="35"/>
      <c r="M41" s="6">
        <f t="shared" si="2"/>
        <v>2.7066858432044229E-2</v>
      </c>
      <c r="N41" s="19">
        <v>2009</v>
      </c>
      <c r="O41" s="8">
        <v>43809</v>
      </c>
      <c r="P41" s="69">
        <v>87.73</v>
      </c>
      <c r="Q41" s="69"/>
      <c r="R41" s="37">
        <f t="shared" si="3"/>
        <v>-4438.9647828552552</v>
      </c>
      <c r="S41" s="37"/>
      <c r="T41" s="38">
        <f t="shared" si="4"/>
        <v>-164</v>
      </c>
      <c r="U41" s="38"/>
    </row>
    <row r="42" spans="2:21" x14ac:dyDescent="0.2">
      <c r="B42" s="19">
        <v>34</v>
      </c>
      <c r="C42" s="35">
        <f t="shared" si="1"/>
        <v>143526.5279789865</v>
      </c>
      <c r="D42" s="35"/>
      <c r="E42" s="19">
        <v>2009</v>
      </c>
      <c r="F42" s="8">
        <v>43816</v>
      </c>
      <c r="G42" s="19" t="s">
        <v>4</v>
      </c>
      <c r="H42" s="69">
        <v>90.19</v>
      </c>
      <c r="I42" s="69"/>
      <c r="J42" s="19">
        <v>65</v>
      </c>
      <c r="K42" s="35">
        <f t="shared" si="0"/>
        <v>4305.7958393695953</v>
      </c>
      <c r="L42" s="35"/>
      <c r="M42" s="6">
        <f t="shared" si="2"/>
        <v>6.6243012913378391E-2</v>
      </c>
      <c r="N42" s="19">
        <v>2009</v>
      </c>
      <c r="O42" s="8">
        <v>43817</v>
      </c>
      <c r="P42" s="69">
        <v>89.54</v>
      </c>
      <c r="Q42" s="69"/>
      <c r="R42" s="37">
        <f t="shared" si="3"/>
        <v>-4305.795839369539</v>
      </c>
      <c r="S42" s="37"/>
      <c r="T42" s="38">
        <f t="shared" si="4"/>
        <v>-65</v>
      </c>
      <c r="U42" s="38"/>
    </row>
    <row r="43" spans="2:21" x14ac:dyDescent="0.2">
      <c r="B43" s="19">
        <v>35</v>
      </c>
      <c r="C43" s="35">
        <f t="shared" si="1"/>
        <v>139220.73213961697</v>
      </c>
      <c r="D43" s="35"/>
      <c r="E43" s="19">
        <v>2010</v>
      </c>
      <c r="F43" s="8">
        <v>43477</v>
      </c>
      <c r="G43" s="19" t="s">
        <v>3</v>
      </c>
      <c r="H43" s="69">
        <v>92.3</v>
      </c>
      <c r="I43" s="69"/>
      <c r="J43" s="19">
        <v>10</v>
      </c>
      <c r="K43" s="35">
        <f t="shared" si="0"/>
        <v>4176.6219641885091</v>
      </c>
      <c r="L43" s="35"/>
      <c r="M43" s="6">
        <f t="shared" si="2"/>
        <v>0.41766219641885088</v>
      </c>
      <c r="N43" s="19">
        <v>2010</v>
      </c>
      <c r="O43" s="8">
        <v>43484</v>
      </c>
      <c r="P43" s="69">
        <v>90.31</v>
      </c>
      <c r="Q43" s="69"/>
      <c r="R43" s="37">
        <f t="shared" si="3"/>
        <v>83114.777087351104</v>
      </c>
      <c r="S43" s="37"/>
      <c r="T43" s="38">
        <f t="shared" si="4"/>
        <v>198.99999999999949</v>
      </c>
      <c r="U43" s="38"/>
    </row>
    <row r="44" spans="2:21" x14ac:dyDescent="0.2">
      <c r="B44" s="19">
        <v>36</v>
      </c>
      <c r="C44" s="35">
        <f t="shared" si="1"/>
        <v>222335.50922696808</v>
      </c>
      <c r="D44" s="35"/>
      <c r="E44" s="19">
        <v>2010</v>
      </c>
      <c r="F44" s="8">
        <v>43492</v>
      </c>
      <c r="G44" s="19" t="s">
        <v>4</v>
      </c>
      <c r="H44" s="69">
        <v>89.48</v>
      </c>
      <c r="I44" s="69"/>
      <c r="J44" s="19">
        <v>29</v>
      </c>
      <c r="K44" s="35">
        <f t="shared" si="0"/>
        <v>6670.0652768090422</v>
      </c>
      <c r="L44" s="35"/>
      <c r="M44" s="6">
        <f t="shared" si="2"/>
        <v>0.23000225092444973</v>
      </c>
      <c r="N44" s="19">
        <v>2010</v>
      </c>
      <c r="O44" s="8">
        <v>43493</v>
      </c>
      <c r="P44" s="69">
        <v>90.5</v>
      </c>
      <c r="Q44" s="69"/>
      <c r="R44" s="37">
        <f t="shared" si="3"/>
        <v>23460.229594293782</v>
      </c>
      <c r="S44" s="37"/>
      <c r="T44" s="38">
        <f t="shared" si="4"/>
        <v>101.9999999999996</v>
      </c>
      <c r="U44" s="38"/>
    </row>
    <row r="45" spans="2:21" x14ac:dyDescent="0.2">
      <c r="B45" s="19">
        <v>37</v>
      </c>
      <c r="C45" s="35">
        <f t="shared" si="1"/>
        <v>245795.73882126185</v>
      </c>
      <c r="D45" s="35"/>
      <c r="E45" s="19">
        <v>2010</v>
      </c>
      <c r="F45" s="8">
        <v>43507</v>
      </c>
      <c r="G45" s="19" t="s">
        <v>4</v>
      </c>
      <c r="H45" s="69">
        <v>89.54</v>
      </c>
      <c r="I45" s="69"/>
      <c r="J45" s="19">
        <v>32</v>
      </c>
      <c r="K45" s="35">
        <f t="shared" si="0"/>
        <v>7373.8721646378553</v>
      </c>
      <c r="L45" s="35"/>
      <c r="M45" s="6">
        <f t="shared" si="2"/>
        <v>0.23043350514493299</v>
      </c>
      <c r="N45" s="19">
        <v>2010</v>
      </c>
      <c r="O45" s="8">
        <v>43514</v>
      </c>
      <c r="P45" s="69">
        <v>91.66</v>
      </c>
      <c r="Q45" s="69"/>
      <c r="R45" s="37">
        <f t="shared" si="3"/>
        <v>48851.903090725573</v>
      </c>
      <c r="S45" s="37"/>
      <c r="T45" s="38">
        <f t="shared" si="4"/>
        <v>211.99999999999903</v>
      </c>
      <c r="U45" s="38"/>
    </row>
    <row r="46" spans="2:21" x14ac:dyDescent="0.2">
      <c r="B46" s="19">
        <v>38</v>
      </c>
      <c r="C46" s="35">
        <f t="shared" si="1"/>
        <v>294647.64191198745</v>
      </c>
      <c r="D46" s="35"/>
      <c r="E46" s="19">
        <v>2010</v>
      </c>
      <c r="F46" s="8">
        <v>43514</v>
      </c>
      <c r="G46" s="19" t="s">
        <v>4</v>
      </c>
      <c r="H46" s="69">
        <v>91.48</v>
      </c>
      <c r="I46" s="69"/>
      <c r="J46" s="19">
        <v>92</v>
      </c>
      <c r="K46" s="35">
        <f t="shared" si="0"/>
        <v>8839.4292573596231</v>
      </c>
      <c r="L46" s="35"/>
      <c r="M46" s="6">
        <f t="shared" si="2"/>
        <v>9.6080752797387203E-2</v>
      </c>
      <c r="N46" s="19">
        <v>2010</v>
      </c>
      <c r="O46" s="8">
        <v>43519</v>
      </c>
      <c r="P46" s="69">
        <v>90.56</v>
      </c>
      <c r="Q46" s="69"/>
      <c r="R46" s="37">
        <f t="shared" si="3"/>
        <v>-8839.4292573596395</v>
      </c>
      <c r="S46" s="37"/>
      <c r="T46" s="38">
        <f t="shared" si="4"/>
        <v>-92</v>
      </c>
      <c r="U46" s="38"/>
    </row>
    <row r="47" spans="2:21" x14ac:dyDescent="0.2">
      <c r="B47" s="19">
        <v>39</v>
      </c>
      <c r="C47" s="35">
        <f t="shared" si="1"/>
        <v>285808.2126546278</v>
      </c>
      <c r="D47" s="35"/>
      <c r="E47" s="19">
        <v>2010</v>
      </c>
      <c r="F47" s="8">
        <v>43536</v>
      </c>
      <c r="G47" s="19" t="s">
        <v>4</v>
      </c>
      <c r="H47" s="69">
        <v>90.47</v>
      </c>
      <c r="I47" s="69"/>
      <c r="J47" s="19">
        <v>12</v>
      </c>
      <c r="K47" s="35">
        <f t="shared" si="0"/>
        <v>8574.2463796388329</v>
      </c>
      <c r="L47" s="35"/>
      <c r="M47" s="6">
        <f t="shared" si="2"/>
        <v>0.71452053163656948</v>
      </c>
      <c r="N47" s="19">
        <v>2010</v>
      </c>
      <c r="O47" s="8">
        <v>43536</v>
      </c>
      <c r="P47" s="69">
        <v>90.35</v>
      </c>
      <c r="Q47" s="69"/>
      <c r="R47" s="37">
        <f t="shared" si="3"/>
        <v>-8574.2463796391585</v>
      </c>
      <c r="S47" s="37"/>
      <c r="T47" s="38">
        <f t="shared" si="4"/>
        <v>-12</v>
      </c>
      <c r="U47" s="38"/>
    </row>
    <row r="48" spans="2:21" x14ac:dyDescent="0.2">
      <c r="B48" s="19">
        <v>40</v>
      </c>
      <c r="C48" s="35">
        <f t="shared" si="1"/>
        <v>277233.96627498866</v>
      </c>
      <c r="D48" s="35"/>
      <c r="E48" s="19">
        <v>2010</v>
      </c>
      <c r="F48" s="8">
        <v>43546</v>
      </c>
      <c r="G48" s="19" t="s">
        <v>4</v>
      </c>
      <c r="H48" s="69">
        <v>90.68</v>
      </c>
      <c r="I48" s="69"/>
      <c r="J48" s="19">
        <v>28</v>
      </c>
      <c r="K48" s="35">
        <f t="shared" si="0"/>
        <v>8317.0189882496597</v>
      </c>
      <c r="L48" s="35"/>
      <c r="M48" s="6">
        <f t="shared" si="2"/>
        <v>0.29703639243748786</v>
      </c>
      <c r="N48" s="19">
        <v>2010</v>
      </c>
      <c r="O48" s="8">
        <v>43546</v>
      </c>
      <c r="P48" s="69">
        <v>90.4</v>
      </c>
      <c r="Q48" s="69"/>
      <c r="R48" s="37">
        <f t="shared" si="3"/>
        <v>-8317.0189882496943</v>
      </c>
      <c r="S48" s="37"/>
      <c r="T48" s="38">
        <f t="shared" si="4"/>
        <v>-28</v>
      </c>
      <c r="U48" s="38"/>
    </row>
    <row r="49" spans="2:21" x14ac:dyDescent="0.2">
      <c r="B49" s="19">
        <v>41</v>
      </c>
      <c r="C49" s="35">
        <f t="shared" si="1"/>
        <v>268916.94728673896</v>
      </c>
      <c r="D49" s="35"/>
      <c r="E49" s="19">
        <v>2010</v>
      </c>
      <c r="F49" s="8">
        <v>43556</v>
      </c>
      <c r="G49" s="19" t="s">
        <v>4</v>
      </c>
      <c r="H49" s="69">
        <v>93.63</v>
      </c>
      <c r="I49" s="69"/>
      <c r="J49" s="19">
        <v>80</v>
      </c>
      <c r="K49" s="35">
        <f t="shared" si="0"/>
        <v>8067.5084186021686</v>
      </c>
      <c r="L49" s="35"/>
      <c r="M49" s="6">
        <f t="shared" si="2"/>
        <v>0.1008438552325271</v>
      </c>
      <c r="N49" s="19">
        <v>2010</v>
      </c>
      <c r="O49" s="8">
        <v>43563</v>
      </c>
      <c r="P49" s="69">
        <v>92.83</v>
      </c>
      <c r="Q49" s="69"/>
      <c r="R49" s="37">
        <f t="shared" si="3"/>
        <v>-8067.5084186021404</v>
      </c>
      <c r="S49" s="37"/>
      <c r="T49" s="38">
        <f t="shared" si="4"/>
        <v>-80</v>
      </c>
      <c r="U49" s="38"/>
    </row>
    <row r="50" spans="2:21" x14ac:dyDescent="0.2">
      <c r="B50" s="19">
        <v>42</v>
      </c>
      <c r="C50" s="35">
        <f t="shared" si="1"/>
        <v>260849.43886813681</v>
      </c>
      <c r="D50" s="35"/>
      <c r="E50" s="19">
        <v>2010</v>
      </c>
      <c r="F50" s="8">
        <v>43585</v>
      </c>
      <c r="G50" s="19" t="s">
        <v>4</v>
      </c>
      <c r="H50" s="69">
        <v>94.46</v>
      </c>
      <c r="I50" s="69"/>
      <c r="J50" s="19">
        <v>53</v>
      </c>
      <c r="K50" s="35">
        <f t="shared" si="0"/>
        <v>7825.4831660441041</v>
      </c>
      <c r="L50" s="35"/>
      <c r="M50" s="6">
        <f t="shared" si="2"/>
        <v>0.14765062577441704</v>
      </c>
      <c r="N50" s="19">
        <v>2010</v>
      </c>
      <c r="O50" s="8">
        <v>43585</v>
      </c>
      <c r="P50" s="69">
        <v>93.93</v>
      </c>
      <c r="Q50" s="69"/>
      <c r="R50" s="37">
        <f t="shared" si="3"/>
        <v>-7825.4831660439104</v>
      </c>
      <c r="S50" s="37"/>
      <c r="T50" s="38">
        <f t="shared" si="4"/>
        <v>-53</v>
      </c>
      <c r="U50" s="38"/>
    </row>
    <row r="51" spans="2:21" x14ac:dyDescent="0.2">
      <c r="B51" s="19">
        <v>43</v>
      </c>
      <c r="C51" s="35">
        <f t="shared" si="1"/>
        <v>253023.95570209291</v>
      </c>
      <c r="D51" s="35"/>
      <c r="E51" s="19">
        <v>2010</v>
      </c>
      <c r="F51" s="8">
        <v>43616</v>
      </c>
      <c r="G51" s="19" t="s">
        <v>4</v>
      </c>
      <c r="H51" s="69">
        <v>91.11</v>
      </c>
      <c r="I51" s="69"/>
      <c r="J51" s="19">
        <v>52</v>
      </c>
      <c r="K51" s="35">
        <f t="shared" si="0"/>
        <v>7590.7186710627866</v>
      </c>
      <c r="L51" s="35"/>
      <c r="M51" s="6">
        <f t="shared" si="2"/>
        <v>0.14597535905889975</v>
      </c>
      <c r="N51" s="19">
        <v>2010</v>
      </c>
      <c r="O51" s="8">
        <v>43617</v>
      </c>
      <c r="P51" s="69">
        <v>90.59</v>
      </c>
      <c r="Q51" s="69"/>
      <c r="R51" s="37">
        <f t="shared" si="3"/>
        <v>-7590.7186710627284</v>
      </c>
      <c r="S51" s="37"/>
      <c r="T51" s="38">
        <f t="shared" si="4"/>
        <v>-52</v>
      </c>
      <c r="U51" s="38"/>
    </row>
    <row r="52" spans="2:21" x14ac:dyDescent="0.2">
      <c r="B52" s="19">
        <v>44</v>
      </c>
      <c r="C52" s="35">
        <f t="shared" si="1"/>
        <v>245433.23703103018</v>
      </c>
      <c r="D52" s="35"/>
      <c r="E52" s="19">
        <v>2010</v>
      </c>
      <c r="F52" s="8">
        <v>43624</v>
      </c>
      <c r="G52" s="19" t="s">
        <v>3</v>
      </c>
      <c r="H52" s="69">
        <v>91.27</v>
      </c>
      <c r="I52" s="69"/>
      <c r="J52" s="19">
        <v>77</v>
      </c>
      <c r="K52" s="35">
        <f t="shared" si="0"/>
        <v>7362.9971109309054</v>
      </c>
      <c r="L52" s="35"/>
      <c r="M52" s="6">
        <f t="shared" si="2"/>
        <v>9.5623339102998764E-2</v>
      </c>
      <c r="N52" s="19">
        <v>2010</v>
      </c>
      <c r="O52" s="8">
        <v>43630</v>
      </c>
      <c r="P52" s="69">
        <v>92.04</v>
      </c>
      <c r="Q52" s="69"/>
      <c r="R52" s="37">
        <f t="shared" si="3"/>
        <v>-7362.9971109310018</v>
      </c>
      <c r="S52" s="37"/>
      <c r="T52" s="38">
        <f t="shared" si="4"/>
        <v>-77</v>
      </c>
      <c r="U52" s="38"/>
    </row>
    <row r="53" spans="2:21" x14ac:dyDescent="0.2">
      <c r="B53" s="19">
        <v>45</v>
      </c>
      <c r="C53" s="35">
        <f t="shared" si="1"/>
        <v>238070.23992009918</v>
      </c>
      <c r="D53" s="35"/>
      <c r="E53" s="19">
        <v>2010</v>
      </c>
      <c r="F53" s="8">
        <v>43641</v>
      </c>
      <c r="G53" s="19" t="s">
        <v>3</v>
      </c>
      <c r="H53" s="69">
        <v>89.29</v>
      </c>
      <c r="I53" s="69"/>
      <c r="J53" s="19">
        <v>47</v>
      </c>
      <c r="K53" s="35">
        <f t="shared" si="0"/>
        <v>7142.1071976029752</v>
      </c>
      <c r="L53" s="35"/>
      <c r="M53" s="6">
        <f t="shared" si="2"/>
        <v>0.15195972760857393</v>
      </c>
      <c r="N53" s="19">
        <v>2010</v>
      </c>
      <c r="O53" s="8">
        <v>43645</v>
      </c>
      <c r="P53" s="69">
        <v>88.4</v>
      </c>
      <c r="Q53" s="69"/>
      <c r="R53" s="37">
        <f t="shared" si="3"/>
        <v>13524.415757163088</v>
      </c>
      <c r="S53" s="37"/>
      <c r="T53" s="38">
        <f t="shared" si="4"/>
        <v>89.000000000000057</v>
      </c>
      <c r="U53" s="38"/>
    </row>
    <row r="54" spans="2:21" x14ac:dyDescent="0.2">
      <c r="B54" s="19">
        <v>46</v>
      </c>
      <c r="C54" s="35">
        <f t="shared" si="1"/>
        <v>251594.65567726226</v>
      </c>
      <c r="D54" s="35"/>
      <c r="E54" s="19">
        <v>2010</v>
      </c>
      <c r="F54" s="8">
        <v>43715</v>
      </c>
      <c r="G54" s="19" t="s">
        <v>3</v>
      </c>
      <c r="H54" s="69">
        <v>84.03</v>
      </c>
      <c r="I54" s="69"/>
      <c r="J54" s="19">
        <v>22</v>
      </c>
      <c r="K54" s="35">
        <f t="shared" si="0"/>
        <v>7547.8396703178678</v>
      </c>
      <c r="L54" s="35"/>
      <c r="M54" s="6">
        <f t="shared" si="2"/>
        <v>0.3430836213780849</v>
      </c>
      <c r="N54" s="19">
        <v>2010</v>
      </c>
      <c r="O54" s="8">
        <v>43715</v>
      </c>
      <c r="P54" s="69">
        <v>83.63</v>
      </c>
      <c r="Q54" s="69"/>
      <c r="R54" s="37">
        <f t="shared" si="3"/>
        <v>13723.344855123591</v>
      </c>
      <c r="S54" s="37"/>
      <c r="T54" s="38">
        <f t="shared" si="4"/>
        <v>40.000000000000568</v>
      </c>
      <c r="U54" s="38"/>
    </row>
    <row r="55" spans="2:21" x14ac:dyDescent="0.2">
      <c r="B55" s="19">
        <v>47</v>
      </c>
      <c r="C55" s="35">
        <f t="shared" si="1"/>
        <v>265318.00053238583</v>
      </c>
      <c r="D55" s="35"/>
      <c r="E55" s="19">
        <v>2010</v>
      </c>
      <c r="F55" s="8">
        <v>43735</v>
      </c>
      <c r="G55" s="19" t="s">
        <v>3</v>
      </c>
      <c r="H55" s="69">
        <v>84.16</v>
      </c>
      <c r="I55" s="69"/>
      <c r="J55" s="19">
        <v>26</v>
      </c>
      <c r="K55" s="35">
        <f t="shared" si="0"/>
        <v>7959.5400159715746</v>
      </c>
      <c r="L55" s="35"/>
      <c r="M55" s="6">
        <f t="shared" si="2"/>
        <v>0.30613615446044518</v>
      </c>
      <c r="N55" s="19">
        <v>2010</v>
      </c>
      <c r="O55" s="8">
        <v>43736</v>
      </c>
      <c r="P55" s="69">
        <v>83.75</v>
      </c>
      <c r="Q55" s="69"/>
      <c r="R55" s="37">
        <f t="shared" si="3"/>
        <v>12551.582332878148</v>
      </c>
      <c r="S55" s="37"/>
      <c r="T55" s="38">
        <f t="shared" si="4"/>
        <v>40.999999999999659</v>
      </c>
      <c r="U55" s="38"/>
    </row>
    <row r="56" spans="2:21" x14ac:dyDescent="0.2">
      <c r="B56" s="19">
        <v>48</v>
      </c>
      <c r="C56" s="35">
        <f t="shared" si="1"/>
        <v>277869.58286526398</v>
      </c>
      <c r="D56" s="35"/>
      <c r="E56" s="19">
        <v>2010</v>
      </c>
      <c r="F56" s="8">
        <v>43737</v>
      </c>
      <c r="G56" s="19" t="s">
        <v>3</v>
      </c>
      <c r="H56" s="69">
        <v>83.64</v>
      </c>
      <c r="I56" s="69"/>
      <c r="J56" s="19">
        <v>44</v>
      </c>
      <c r="K56" s="35">
        <f t="shared" si="0"/>
        <v>8336.0874859579199</v>
      </c>
      <c r="L56" s="35"/>
      <c r="M56" s="6">
        <f t="shared" si="2"/>
        <v>0.18945653377177088</v>
      </c>
      <c r="N56" s="19">
        <v>2010</v>
      </c>
      <c r="O56" s="8">
        <v>43744</v>
      </c>
      <c r="P56" s="69">
        <v>82.78</v>
      </c>
      <c r="Q56" s="69"/>
      <c r="R56" s="37">
        <f t="shared" si="3"/>
        <v>16293.261904372286</v>
      </c>
      <c r="S56" s="37"/>
      <c r="T56" s="38">
        <f t="shared" si="4"/>
        <v>85.999999999999943</v>
      </c>
      <c r="U56" s="38"/>
    </row>
    <row r="57" spans="2:21" x14ac:dyDescent="0.2">
      <c r="B57" s="19">
        <v>49</v>
      </c>
      <c r="C57" s="35">
        <f t="shared" si="1"/>
        <v>294162.84476963629</v>
      </c>
      <c r="D57" s="35"/>
      <c r="E57" s="19">
        <v>2010</v>
      </c>
      <c r="F57" s="8">
        <v>43749</v>
      </c>
      <c r="G57" s="19" t="s">
        <v>3</v>
      </c>
      <c r="H57" s="69">
        <v>81.709999999999994</v>
      </c>
      <c r="I57" s="69"/>
      <c r="J57" s="19">
        <v>84</v>
      </c>
      <c r="K57" s="35">
        <f t="shared" si="0"/>
        <v>8824.8853430890886</v>
      </c>
      <c r="L57" s="35"/>
      <c r="M57" s="6">
        <f t="shared" si="2"/>
        <v>0.10505815884629867</v>
      </c>
      <c r="N57" s="19">
        <v>2010</v>
      </c>
      <c r="O57" s="8">
        <v>43779</v>
      </c>
      <c r="P57" s="69">
        <v>82.55</v>
      </c>
      <c r="Q57" s="69"/>
      <c r="R57" s="37">
        <f t="shared" si="3"/>
        <v>-8824.8853430891249</v>
      </c>
      <c r="S57" s="37"/>
      <c r="T57" s="38">
        <f t="shared" si="4"/>
        <v>-84</v>
      </c>
      <c r="U57" s="38"/>
    </row>
    <row r="58" spans="2:21" x14ac:dyDescent="0.2">
      <c r="B58" s="19">
        <v>50</v>
      </c>
      <c r="C58" s="35">
        <f t="shared" si="1"/>
        <v>285337.95942654717</v>
      </c>
      <c r="D58" s="35"/>
      <c r="E58" s="19">
        <v>2010</v>
      </c>
      <c r="F58" s="8">
        <v>43750</v>
      </c>
      <c r="G58" s="19" t="s">
        <v>3</v>
      </c>
      <c r="H58" s="69">
        <v>81.709999999999994</v>
      </c>
      <c r="I58" s="69"/>
      <c r="J58" s="19">
        <v>40</v>
      </c>
      <c r="K58" s="35">
        <f t="shared" si="0"/>
        <v>8560.1387827964154</v>
      </c>
      <c r="L58" s="35"/>
      <c r="M58" s="6">
        <f t="shared" si="2"/>
        <v>0.21400346956991037</v>
      </c>
      <c r="N58" s="19">
        <v>2010</v>
      </c>
      <c r="O58" s="8">
        <v>43752</v>
      </c>
      <c r="P58" s="69">
        <v>80.959999999999994</v>
      </c>
      <c r="Q58" s="69"/>
      <c r="R58" s="37">
        <f t="shared" si="3"/>
        <v>16050.260217743278</v>
      </c>
      <c r="S58" s="37"/>
      <c r="T58" s="38">
        <f t="shared" si="4"/>
        <v>75</v>
      </c>
      <c r="U58" s="38"/>
    </row>
    <row r="59" spans="2:21" x14ac:dyDescent="0.2">
      <c r="B59" s="19">
        <v>51</v>
      </c>
      <c r="C59" s="35">
        <f t="shared" si="1"/>
        <v>301388.21964429045</v>
      </c>
      <c r="D59" s="35"/>
      <c r="E59" s="19"/>
      <c r="F59" s="8"/>
      <c r="G59" s="19" t="s">
        <v>3</v>
      </c>
      <c r="H59" s="69"/>
      <c r="I59" s="69"/>
      <c r="J59" s="19"/>
      <c r="K59" s="35" t="str">
        <f t="shared" si="0"/>
        <v/>
      </c>
      <c r="L59" s="35"/>
      <c r="M59" s="6" t="str">
        <f t="shared" si="2"/>
        <v/>
      </c>
      <c r="N59" s="19"/>
      <c r="O59" s="8"/>
      <c r="P59" s="69"/>
      <c r="Q59" s="69"/>
      <c r="R59" s="37" t="str">
        <f t="shared" si="3"/>
        <v/>
      </c>
      <c r="S59" s="37"/>
      <c r="T59" s="38" t="str">
        <f t="shared" si="4"/>
        <v/>
      </c>
      <c r="U59" s="38"/>
    </row>
    <row r="60" spans="2:21" x14ac:dyDescent="0.2">
      <c r="B60" s="19">
        <v>52</v>
      </c>
      <c r="C60" s="35" t="str">
        <f t="shared" si="1"/>
        <v/>
      </c>
      <c r="D60" s="35"/>
      <c r="E60" s="19"/>
      <c r="F60" s="8"/>
      <c r="G60" s="19" t="s">
        <v>3</v>
      </c>
      <c r="H60" s="69"/>
      <c r="I60" s="69"/>
      <c r="J60" s="19"/>
      <c r="K60" s="35" t="str">
        <f t="shared" si="0"/>
        <v/>
      </c>
      <c r="L60" s="35"/>
      <c r="M60" s="6" t="str">
        <f t="shared" si="2"/>
        <v/>
      </c>
      <c r="N60" s="19"/>
      <c r="O60" s="8"/>
      <c r="P60" s="69"/>
      <c r="Q60" s="69"/>
      <c r="R60" s="37" t="str">
        <f t="shared" si="3"/>
        <v/>
      </c>
      <c r="S60" s="37"/>
      <c r="T60" s="38" t="str">
        <f t="shared" si="4"/>
        <v/>
      </c>
      <c r="U60" s="38"/>
    </row>
    <row r="61" spans="2:21" x14ac:dyDescent="0.2">
      <c r="B61" s="19">
        <v>53</v>
      </c>
      <c r="C61" s="35" t="str">
        <f t="shared" si="1"/>
        <v/>
      </c>
      <c r="D61" s="35"/>
      <c r="E61" s="19"/>
      <c r="F61" s="8"/>
      <c r="G61" s="19" t="s">
        <v>3</v>
      </c>
      <c r="H61" s="69"/>
      <c r="I61" s="69"/>
      <c r="J61" s="19"/>
      <c r="K61" s="35" t="str">
        <f t="shared" si="0"/>
        <v/>
      </c>
      <c r="L61" s="35"/>
      <c r="M61" s="6" t="str">
        <f t="shared" si="2"/>
        <v/>
      </c>
      <c r="N61" s="19"/>
      <c r="O61" s="8"/>
      <c r="P61" s="69"/>
      <c r="Q61" s="69"/>
      <c r="R61" s="37" t="str">
        <f t="shared" si="3"/>
        <v/>
      </c>
      <c r="S61" s="37"/>
      <c r="T61" s="38" t="str">
        <f t="shared" si="4"/>
        <v/>
      </c>
      <c r="U61" s="38"/>
    </row>
    <row r="62" spans="2:21" x14ac:dyDescent="0.2">
      <c r="B62" s="19">
        <v>54</v>
      </c>
      <c r="C62" s="35" t="str">
        <f t="shared" si="1"/>
        <v/>
      </c>
      <c r="D62" s="35"/>
      <c r="E62" s="19"/>
      <c r="F62" s="8"/>
      <c r="G62" s="19" t="s">
        <v>3</v>
      </c>
      <c r="H62" s="69"/>
      <c r="I62" s="69"/>
      <c r="J62" s="19"/>
      <c r="K62" s="35" t="str">
        <f t="shared" si="0"/>
        <v/>
      </c>
      <c r="L62" s="35"/>
      <c r="M62" s="6" t="str">
        <f t="shared" si="2"/>
        <v/>
      </c>
      <c r="N62" s="19"/>
      <c r="O62" s="8"/>
      <c r="P62" s="69"/>
      <c r="Q62" s="69"/>
      <c r="R62" s="37" t="str">
        <f t="shared" si="3"/>
        <v/>
      </c>
      <c r="S62" s="37"/>
      <c r="T62" s="38" t="str">
        <f t="shared" si="4"/>
        <v/>
      </c>
      <c r="U62" s="38"/>
    </row>
    <row r="63" spans="2:21" x14ac:dyDescent="0.2">
      <c r="B63" s="19">
        <v>55</v>
      </c>
      <c r="C63" s="35" t="str">
        <f t="shared" si="1"/>
        <v/>
      </c>
      <c r="D63" s="35"/>
      <c r="E63" s="19"/>
      <c r="F63" s="8"/>
      <c r="G63" s="19" t="s">
        <v>4</v>
      </c>
      <c r="H63" s="69"/>
      <c r="I63" s="69"/>
      <c r="J63" s="19"/>
      <c r="K63" s="35" t="str">
        <f t="shared" si="0"/>
        <v/>
      </c>
      <c r="L63" s="35"/>
      <c r="M63" s="6" t="str">
        <f t="shared" si="2"/>
        <v/>
      </c>
      <c r="N63" s="19"/>
      <c r="O63" s="8"/>
      <c r="P63" s="69"/>
      <c r="Q63" s="69"/>
      <c r="R63" s="37" t="str">
        <f t="shared" si="3"/>
        <v/>
      </c>
      <c r="S63" s="37"/>
      <c r="T63" s="38" t="str">
        <f t="shared" si="4"/>
        <v/>
      </c>
      <c r="U63" s="38"/>
    </row>
    <row r="64" spans="2:21" x14ac:dyDescent="0.2">
      <c r="B64" s="19">
        <v>56</v>
      </c>
      <c r="C64" s="35" t="str">
        <f t="shared" si="1"/>
        <v/>
      </c>
      <c r="D64" s="35"/>
      <c r="E64" s="19"/>
      <c r="F64" s="8"/>
      <c r="G64" s="19" t="s">
        <v>3</v>
      </c>
      <c r="H64" s="69"/>
      <c r="I64" s="69"/>
      <c r="J64" s="19"/>
      <c r="K64" s="35" t="str">
        <f t="shared" si="0"/>
        <v/>
      </c>
      <c r="L64" s="35"/>
      <c r="M64" s="6" t="str">
        <f t="shared" si="2"/>
        <v/>
      </c>
      <c r="N64" s="19"/>
      <c r="O64" s="8"/>
      <c r="P64" s="69"/>
      <c r="Q64" s="69"/>
      <c r="R64" s="37" t="str">
        <f t="shared" si="3"/>
        <v/>
      </c>
      <c r="S64" s="37"/>
      <c r="T64" s="38" t="str">
        <f t="shared" si="4"/>
        <v/>
      </c>
      <c r="U64" s="38"/>
    </row>
    <row r="65" spans="2:21" x14ac:dyDescent="0.2">
      <c r="B65" s="19">
        <v>57</v>
      </c>
      <c r="C65" s="35" t="str">
        <f t="shared" si="1"/>
        <v/>
      </c>
      <c r="D65" s="35"/>
      <c r="E65" s="19"/>
      <c r="F65" s="8"/>
      <c r="G65" s="19" t="s">
        <v>3</v>
      </c>
      <c r="H65" s="69"/>
      <c r="I65" s="69"/>
      <c r="J65" s="19"/>
      <c r="K65" s="35" t="str">
        <f t="shared" si="0"/>
        <v/>
      </c>
      <c r="L65" s="35"/>
      <c r="M65" s="6" t="str">
        <f t="shared" si="2"/>
        <v/>
      </c>
      <c r="N65" s="19"/>
      <c r="O65" s="8"/>
      <c r="P65" s="69"/>
      <c r="Q65" s="69"/>
      <c r="R65" s="37" t="str">
        <f t="shared" si="3"/>
        <v/>
      </c>
      <c r="S65" s="37"/>
      <c r="T65" s="38" t="str">
        <f t="shared" si="4"/>
        <v/>
      </c>
      <c r="U65" s="38"/>
    </row>
    <row r="66" spans="2:21" x14ac:dyDescent="0.2">
      <c r="B66" s="19">
        <v>58</v>
      </c>
      <c r="C66" s="35" t="str">
        <f t="shared" si="1"/>
        <v/>
      </c>
      <c r="D66" s="35"/>
      <c r="E66" s="19"/>
      <c r="F66" s="8"/>
      <c r="G66" s="19" t="s">
        <v>3</v>
      </c>
      <c r="H66" s="69"/>
      <c r="I66" s="69"/>
      <c r="J66" s="19"/>
      <c r="K66" s="35" t="str">
        <f t="shared" si="0"/>
        <v/>
      </c>
      <c r="L66" s="35"/>
      <c r="M66" s="6" t="str">
        <f t="shared" si="2"/>
        <v/>
      </c>
      <c r="N66" s="19"/>
      <c r="O66" s="8"/>
      <c r="P66" s="69"/>
      <c r="Q66" s="69"/>
      <c r="R66" s="37" t="str">
        <f t="shared" si="3"/>
        <v/>
      </c>
      <c r="S66" s="37"/>
      <c r="T66" s="38" t="str">
        <f t="shared" si="4"/>
        <v/>
      </c>
      <c r="U66" s="38"/>
    </row>
    <row r="67" spans="2:21" x14ac:dyDescent="0.2">
      <c r="B67" s="19">
        <v>59</v>
      </c>
      <c r="C67" s="35" t="str">
        <f t="shared" si="1"/>
        <v/>
      </c>
      <c r="D67" s="35"/>
      <c r="E67" s="19"/>
      <c r="F67" s="8"/>
      <c r="G67" s="19" t="s">
        <v>3</v>
      </c>
      <c r="H67" s="69"/>
      <c r="I67" s="69"/>
      <c r="J67" s="19"/>
      <c r="K67" s="35" t="str">
        <f t="shared" si="0"/>
        <v/>
      </c>
      <c r="L67" s="35"/>
      <c r="M67" s="6" t="str">
        <f t="shared" si="2"/>
        <v/>
      </c>
      <c r="N67" s="19"/>
      <c r="O67" s="8"/>
      <c r="P67" s="69"/>
      <c r="Q67" s="69"/>
      <c r="R67" s="37" t="str">
        <f t="shared" si="3"/>
        <v/>
      </c>
      <c r="S67" s="37"/>
      <c r="T67" s="38" t="str">
        <f t="shared" si="4"/>
        <v/>
      </c>
      <c r="U67" s="38"/>
    </row>
    <row r="68" spans="2:21" x14ac:dyDescent="0.2">
      <c r="B68" s="19">
        <v>60</v>
      </c>
      <c r="C68" s="35" t="str">
        <f t="shared" si="1"/>
        <v/>
      </c>
      <c r="D68" s="35"/>
      <c r="E68" s="19"/>
      <c r="F68" s="8"/>
      <c r="G68" s="19" t="s">
        <v>4</v>
      </c>
      <c r="H68" s="69"/>
      <c r="I68" s="69"/>
      <c r="J68" s="19"/>
      <c r="K68" s="35" t="str">
        <f t="shared" si="0"/>
        <v/>
      </c>
      <c r="L68" s="35"/>
      <c r="M68" s="6" t="str">
        <f t="shared" si="2"/>
        <v/>
      </c>
      <c r="N68" s="19"/>
      <c r="O68" s="8"/>
      <c r="P68" s="69"/>
      <c r="Q68" s="69"/>
      <c r="R68" s="37" t="str">
        <f t="shared" si="3"/>
        <v/>
      </c>
      <c r="S68" s="37"/>
      <c r="T68" s="38" t="str">
        <f t="shared" si="4"/>
        <v/>
      </c>
      <c r="U68" s="38"/>
    </row>
    <row r="69" spans="2:21" x14ac:dyDescent="0.2">
      <c r="B69" s="19">
        <v>61</v>
      </c>
      <c r="C69" s="35" t="str">
        <f t="shared" si="1"/>
        <v/>
      </c>
      <c r="D69" s="35"/>
      <c r="E69" s="19"/>
      <c r="F69" s="8"/>
      <c r="G69" s="19" t="s">
        <v>4</v>
      </c>
      <c r="H69" s="69"/>
      <c r="I69" s="69"/>
      <c r="J69" s="19"/>
      <c r="K69" s="35" t="str">
        <f t="shared" si="0"/>
        <v/>
      </c>
      <c r="L69" s="35"/>
      <c r="M69" s="6" t="str">
        <f t="shared" si="2"/>
        <v/>
      </c>
      <c r="N69" s="19"/>
      <c r="O69" s="8"/>
      <c r="P69" s="69"/>
      <c r="Q69" s="69"/>
      <c r="R69" s="37" t="str">
        <f t="shared" si="3"/>
        <v/>
      </c>
      <c r="S69" s="37"/>
      <c r="T69" s="38" t="str">
        <f t="shared" si="4"/>
        <v/>
      </c>
      <c r="U69" s="38"/>
    </row>
    <row r="70" spans="2:21" x14ac:dyDescent="0.2">
      <c r="B70" s="19">
        <v>62</v>
      </c>
      <c r="C70" s="35" t="str">
        <f t="shared" si="1"/>
        <v/>
      </c>
      <c r="D70" s="35"/>
      <c r="E70" s="19"/>
      <c r="F70" s="8"/>
      <c r="G70" s="19" t="s">
        <v>3</v>
      </c>
      <c r="H70" s="69"/>
      <c r="I70" s="69"/>
      <c r="J70" s="19"/>
      <c r="K70" s="35" t="str">
        <f t="shared" si="0"/>
        <v/>
      </c>
      <c r="L70" s="35"/>
      <c r="M70" s="6" t="str">
        <f t="shared" si="2"/>
        <v/>
      </c>
      <c r="N70" s="19"/>
      <c r="O70" s="8"/>
      <c r="P70" s="69"/>
      <c r="Q70" s="69"/>
      <c r="R70" s="37" t="str">
        <f t="shared" si="3"/>
        <v/>
      </c>
      <c r="S70" s="37"/>
      <c r="T70" s="38" t="str">
        <f t="shared" si="4"/>
        <v/>
      </c>
      <c r="U70" s="38"/>
    </row>
    <row r="71" spans="2:21" x14ac:dyDescent="0.2">
      <c r="B71" s="19">
        <v>63</v>
      </c>
      <c r="C71" s="35" t="str">
        <f t="shared" si="1"/>
        <v/>
      </c>
      <c r="D71" s="35"/>
      <c r="E71" s="19"/>
      <c r="F71" s="8"/>
      <c r="G71" s="19" t="s">
        <v>4</v>
      </c>
      <c r="H71" s="69"/>
      <c r="I71" s="69"/>
      <c r="J71" s="19"/>
      <c r="K71" s="35" t="str">
        <f t="shared" si="0"/>
        <v/>
      </c>
      <c r="L71" s="35"/>
      <c r="M71" s="6" t="str">
        <f t="shared" si="2"/>
        <v/>
      </c>
      <c r="N71" s="19"/>
      <c r="O71" s="8"/>
      <c r="P71" s="69"/>
      <c r="Q71" s="69"/>
      <c r="R71" s="37" t="str">
        <f t="shared" si="3"/>
        <v/>
      </c>
      <c r="S71" s="37"/>
      <c r="T71" s="38" t="str">
        <f t="shared" si="4"/>
        <v/>
      </c>
      <c r="U71" s="38"/>
    </row>
    <row r="72" spans="2:21" x14ac:dyDescent="0.2">
      <c r="B72" s="19">
        <v>64</v>
      </c>
      <c r="C72" s="35" t="str">
        <f t="shared" si="1"/>
        <v/>
      </c>
      <c r="D72" s="35"/>
      <c r="E72" s="19"/>
      <c r="F72" s="8"/>
      <c r="G72" s="19" t="s">
        <v>3</v>
      </c>
      <c r="H72" s="69"/>
      <c r="I72" s="69"/>
      <c r="J72" s="19"/>
      <c r="K72" s="35" t="str">
        <f t="shared" si="0"/>
        <v/>
      </c>
      <c r="L72" s="35"/>
      <c r="M72" s="6" t="str">
        <f t="shared" si="2"/>
        <v/>
      </c>
      <c r="N72" s="19"/>
      <c r="O72" s="8"/>
      <c r="P72" s="69"/>
      <c r="Q72" s="69"/>
      <c r="R72" s="37" t="str">
        <f t="shared" si="3"/>
        <v/>
      </c>
      <c r="S72" s="37"/>
      <c r="T72" s="38" t="str">
        <f t="shared" si="4"/>
        <v/>
      </c>
      <c r="U72" s="38"/>
    </row>
    <row r="73" spans="2:21" x14ac:dyDescent="0.2">
      <c r="B73" s="19">
        <v>65</v>
      </c>
      <c r="C73" s="35" t="str">
        <f t="shared" si="1"/>
        <v/>
      </c>
      <c r="D73" s="35"/>
      <c r="E73" s="19"/>
      <c r="F73" s="8"/>
      <c r="G73" s="19" t="s">
        <v>4</v>
      </c>
      <c r="H73" s="69"/>
      <c r="I73" s="69"/>
      <c r="J73" s="19"/>
      <c r="K73" s="35" t="str">
        <f t="shared" ref="K73:K108" si="5">IF(F73="","",C73*0.03)</f>
        <v/>
      </c>
      <c r="L73" s="35"/>
      <c r="M73" s="6" t="str">
        <f t="shared" si="2"/>
        <v/>
      </c>
      <c r="N73" s="19"/>
      <c r="O73" s="8"/>
      <c r="P73" s="69"/>
      <c r="Q73" s="69"/>
      <c r="R73" s="37" t="str">
        <f t="shared" si="3"/>
        <v/>
      </c>
      <c r="S73" s="37"/>
      <c r="T73" s="38" t="str">
        <f t="shared" si="4"/>
        <v/>
      </c>
      <c r="U73" s="38"/>
    </row>
    <row r="74" spans="2:21" x14ac:dyDescent="0.2">
      <c r="B74" s="19">
        <v>66</v>
      </c>
      <c r="C74" s="35" t="str">
        <f t="shared" ref="C74:C108" si="6">IF(R73="","",C73+R73)</f>
        <v/>
      </c>
      <c r="D74" s="35"/>
      <c r="E74" s="19"/>
      <c r="F74" s="8"/>
      <c r="G74" s="19" t="s">
        <v>4</v>
      </c>
      <c r="H74" s="69"/>
      <c r="I74" s="69"/>
      <c r="J74" s="19"/>
      <c r="K74" s="35" t="str">
        <f t="shared" si="5"/>
        <v/>
      </c>
      <c r="L74" s="35"/>
      <c r="M74" s="6" t="str">
        <f t="shared" ref="M74:M108" si="7">IF(J74="","",(K74/J74)/1000)</f>
        <v/>
      </c>
      <c r="N74" s="19"/>
      <c r="O74" s="8"/>
      <c r="P74" s="69"/>
      <c r="Q74" s="69"/>
      <c r="R74" s="37" t="str">
        <f t="shared" ref="R74:R108" si="8">IF(O74="","",(IF(G74="売",H74-P74,P74-H74))*M74*100000)</f>
        <v/>
      </c>
      <c r="S74" s="37"/>
      <c r="T74" s="38" t="str">
        <f t="shared" ref="T74:T108" si="9">IF(O74="","",IF(R74&lt;0,J74*(-1),IF(G74="買",(P74-H74)*100,(H74-P74)*100)))</f>
        <v/>
      </c>
      <c r="U74" s="38"/>
    </row>
    <row r="75" spans="2:21" x14ac:dyDescent="0.2">
      <c r="B75" s="19">
        <v>67</v>
      </c>
      <c r="C75" s="35" t="str">
        <f t="shared" si="6"/>
        <v/>
      </c>
      <c r="D75" s="35"/>
      <c r="E75" s="19"/>
      <c r="F75" s="8"/>
      <c r="G75" s="19" t="s">
        <v>3</v>
      </c>
      <c r="H75" s="69"/>
      <c r="I75" s="69"/>
      <c r="J75" s="19"/>
      <c r="K75" s="35" t="str">
        <f t="shared" si="5"/>
        <v/>
      </c>
      <c r="L75" s="35"/>
      <c r="M75" s="6" t="str">
        <f t="shared" si="7"/>
        <v/>
      </c>
      <c r="N75" s="19"/>
      <c r="O75" s="8"/>
      <c r="P75" s="69"/>
      <c r="Q75" s="69"/>
      <c r="R75" s="37" t="str">
        <f t="shared" si="8"/>
        <v/>
      </c>
      <c r="S75" s="37"/>
      <c r="T75" s="38" t="str">
        <f t="shared" si="9"/>
        <v/>
      </c>
      <c r="U75" s="38"/>
    </row>
    <row r="76" spans="2:21" x14ac:dyDescent="0.2">
      <c r="B76" s="19">
        <v>68</v>
      </c>
      <c r="C76" s="35" t="str">
        <f t="shared" si="6"/>
        <v/>
      </c>
      <c r="D76" s="35"/>
      <c r="E76" s="19"/>
      <c r="F76" s="8"/>
      <c r="G76" s="19" t="s">
        <v>3</v>
      </c>
      <c r="H76" s="69"/>
      <c r="I76" s="69"/>
      <c r="J76" s="19"/>
      <c r="K76" s="35" t="str">
        <f t="shared" si="5"/>
        <v/>
      </c>
      <c r="L76" s="35"/>
      <c r="M76" s="6" t="str">
        <f t="shared" si="7"/>
        <v/>
      </c>
      <c r="N76" s="19"/>
      <c r="O76" s="8"/>
      <c r="P76" s="69"/>
      <c r="Q76" s="69"/>
      <c r="R76" s="37" t="str">
        <f t="shared" si="8"/>
        <v/>
      </c>
      <c r="S76" s="37"/>
      <c r="T76" s="38" t="str">
        <f t="shared" si="9"/>
        <v/>
      </c>
      <c r="U76" s="38"/>
    </row>
    <row r="77" spans="2:21" x14ac:dyDescent="0.2">
      <c r="B77" s="19">
        <v>69</v>
      </c>
      <c r="C77" s="35" t="str">
        <f t="shared" si="6"/>
        <v/>
      </c>
      <c r="D77" s="35"/>
      <c r="E77" s="19"/>
      <c r="F77" s="8"/>
      <c r="G77" s="19" t="s">
        <v>3</v>
      </c>
      <c r="H77" s="69"/>
      <c r="I77" s="69"/>
      <c r="J77" s="19"/>
      <c r="K77" s="35" t="str">
        <f t="shared" si="5"/>
        <v/>
      </c>
      <c r="L77" s="35"/>
      <c r="M77" s="6" t="str">
        <f t="shared" si="7"/>
        <v/>
      </c>
      <c r="N77" s="19"/>
      <c r="O77" s="8"/>
      <c r="P77" s="69"/>
      <c r="Q77" s="69"/>
      <c r="R77" s="37" t="str">
        <f t="shared" si="8"/>
        <v/>
      </c>
      <c r="S77" s="37"/>
      <c r="T77" s="38" t="str">
        <f t="shared" si="9"/>
        <v/>
      </c>
      <c r="U77" s="38"/>
    </row>
    <row r="78" spans="2:21" x14ac:dyDescent="0.2">
      <c r="B78" s="19">
        <v>70</v>
      </c>
      <c r="C78" s="35" t="str">
        <f t="shared" si="6"/>
        <v/>
      </c>
      <c r="D78" s="35"/>
      <c r="E78" s="19"/>
      <c r="F78" s="8"/>
      <c r="G78" s="19" t="s">
        <v>4</v>
      </c>
      <c r="H78" s="69"/>
      <c r="I78" s="69"/>
      <c r="J78" s="19"/>
      <c r="K78" s="35" t="str">
        <f t="shared" si="5"/>
        <v/>
      </c>
      <c r="L78" s="35"/>
      <c r="M78" s="6" t="str">
        <f t="shared" si="7"/>
        <v/>
      </c>
      <c r="N78" s="19"/>
      <c r="O78" s="8"/>
      <c r="P78" s="69"/>
      <c r="Q78" s="69"/>
      <c r="R78" s="37" t="str">
        <f t="shared" si="8"/>
        <v/>
      </c>
      <c r="S78" s="37"/>
      <c r="T78" s="38" t="str">
        <f t="shared" si="9"/>
        <v/>
      </c>
      <c r="U78" s="38"/>
    </row>
    <row r="79" spans="2:21" x14ac:dyDescent="0.2">
      <c r="B79" s="19">
        <v>71</v>
      </c>
      <c r="C79" s="35" t="str">
        <f t="shared" si="6"/>
        <v/>
      </c>
      <c r="D79" s="35"/>
      <c r="E79" s="19"/>
      <c r="F79" s="8"/>
      <c r="G79" s="19" t="s">
        <v>3</v>
      </c>
      <c r="H79" s="69"/>
      <c r="I79" s="69"/>
      <c r="J79" s="19"/>
      <c r="K79" s="35" t="str">
        <f t="shared" si="5"/>
        <v/>
      </c>
      <c r="L79" s="35"/>
      <c r="M79" s="6" t="str">
        <f t="shared" si="7"/>
        <v/>
      </c>
      <c r="N79" s="19"/>
      <c r="O79" s="8"/>
      <c r="P79" s="69"/>
      <c r="Q79" s="69"/>
      <c r="R79" s="37" t="str">
        <f t="shared" si="8"/>
        <v/>
      </c>
      <c r="S79" s="37"/>
      <c r="T79" s="38" t="str">
        <f t="shared" si="9"/>
        <v/>
      </c>
      <c r="U79" s="38"/>
    </row>
    <row r="80" spans="2:21" x14ac:dyDescent="0.2">
      <c r="B80" s="19">
        <v>72</v>
      </c>
      <c r="C80" s="35" t="str">
        <f t="shared" si="6"/>
        <v/>
      </c>
      <c r="D80" s="35"/>
      <c r="E80" s="19"/>
      <c r="F80" s="8"/>
      <c r="G80" s="19" t="s">
        <v>4</v>
      </c>
      <c r="H80" s="69"/>
      <c r="I80" s="69"/>
      <c r="J80" s="19"/>
      <c r="K80" s="35" t="str">
        <f t="shared" si="5"/>
        <v/>
      </c>
      <c r="L80" s="35"/>
      <c r="M80" s="6" t="str">
        <f t="shared" si="7"/>
        <v/>
      </c>
      <c r="N80" s="19"/>
      <c r="O80" s="8"/>
      <c r="P80" s="69"/>
      <c r="Q80" s="69"/>
      <c r="R80" s="37" t="str">
        <f t="shared" si="8"/>
        <v/>
      </c>
      <c r="S80" s="37"/>
      <c r="T80" s="38" t="str">
        <f t="shared" si="9"/>
        <v/>
      </c>
      <c r="U80" s="38"/>
    </row>
    <row r="81" spans="2:21" x14ac:dyDescent="0.2">
      <c r="B81" s="19">
        <v>73</v>
      </c>
      <c r="C81" s="35" t="str">
        <f t="shared" si="6"/>
        <v/>
      </c>
      <c r="D81" s="35"/>
      <c r="E81" s="19"/>
      <c r="F81" s="8"/>
      <c r="G81" s="19" t="s">
        <v>3</v>
      </c>
      <c r="H81" s="69"/>
      <c r="I81" s="69"/>
      <c r="J81" s="19"/>
      <c r="K81" s="35" t="str">
        <f t="shared" si="5"/>
        <v/>
      </c>
      <c r="L81" s="35"/>
      <c r="M81" s="6" t="str">
        <f t="shared" si="7"/>
        <v/>
      </c>
      <c r="N81" s="19"/>
      <c r="O81" s="8"/>
      <c r="P81" s="69"/>
      <c r="Q81" s="69"/>
      <c r="R81" s="37" t="str">
        <f t="shared" si="8"/>
        <v/>
      </c>
      <c r="S81" s="37"/>
      <c r="T81" s="38" t="str">
        <f t="shared" si="9"/>
        <v/>
      </c>
      <c r="U81" s="38"/>
    </row>
    <row r="82" spans="2:21" x14ac:dyDescent="0.2">
      <c r="B82" s="19">
        <v>74</v>
      </c>
      <c r="C82" s="35" t="str">
        <f t="shared" si="6"/>
        <v/>
      </c>
      <c r="D82" s="35"/>
      <c r="E82" s="19"/>
      <c r="F82" s="8"/>
      <c r="G82" s="19" t="s">
        <v>3</v>
      </c>
      <c r="H82" s="69"/>
      <c r="I82" s="69"/>
      <c r="J82" s="19"/>
      <c r="K82" s="35" t="str">
        <f t="shared" si="5"/>
        <v/>
      </c>
      <c r="L82" s="35"/>
      <c r="M82" s="6" t="str">
        <f t="shared" si="7"/>
        <v/>
      </c>
      <c r="N82" s="19"/>
      <c r="O82" s="8"/>
      <c r="P82" s="69"/>
      <c r="Q82" s="69"/>
      <c r="R82" s="37" t="str">
        <f t="shared" si="8"/>
        <v/>
      </c>
      <c r="S82" s="37"/>
      <c r="T82" s="38" t="str">
        <f t="shared" si="9"/>
        <v/>
      </c>
      <c r="U82" s="38"/>
    </row>
    <row r="83" spans="2:21" x14ac:dyDescent="0.2">
      <c r="B83" s="19">
        <v>75</v>
      </c>
      <c r="C83" s="35" t="str">
        <f t="shared" si="6"/>
        <v/>
      </c>
      <c r="D83" s="35"/>
      <c r="E83" s="19"/>
      <c r="F83" s="8"/>
      <c r="G83" s="19" t="s">
        <v>3</v>
      </c>
      <c r="H83" s="69"/>
      <c r="I83" s="69"/>
      <c r="J83" s="19"/>
      <c r="K83" s="35" t="str">
        <f t="shared" si="5"/>
        <v/>
      </c>
      <c r="L83" s="35"/>
      <c r="M83" s="6" t="str">
        <f t="shared" si="7"/>
        <v/>
      </c>
      <c r="N83" s="19"/>
      <c r="O83" s="8"/>
      <c r="P83" s="69"/>
      <c r="Q83" s="69"/>
      <c r="R83" s="37" t="str">
        <f t="shared" si="8"/>
        <v/>
      </c>
      <c r="S83" s="37"/>
      <c r="T83" s="38" t="str">
        <f t="shared" si="9"/>
        <v/>
      </c>
      <c r="U83" s="38"/>
    </row>
    <row r="84" spans="2:21" x14ac:dyDescent="0.2">
      <c r="B84" s="19">
        <v>76</v>
      </c>
      <c r="C84" s="35" t="str">
        <f t="shared" si="6"/>
        <v/>
      </c>
      <c r="D84" s="35"/>
      <c r="E84" s="19"/>
      <c r="F84" s="8"/>
      <c r="G84" s="19" t="s">
        <v>3</v>
      </c>
      <c r="H84" s="69"/>
      <c r="I84" s="69"/>
      <c r="J84" s="19"/>
      <c r="K84" s="35" t="str">
        <f t="shared" si="5"/>
        <v/>
      </c>
      <c r="L84" s="35"/>
      <c r="M84" s="6" t="str">
        <f t="shared" si="7"/>
        <v/>
      </c>
      <c r="N84" s="19"/>
      <c r="O84" s="8"/>
      <c r="P84" s="69"/>
      <c r="Q84" s="69"/>
      <c r="R84" s="37" t="str">
        <f t="shared" si="8"/>
        <v/>
      </c>
      <c r="S84" s="37"/>
      <c r="T84" s="38" t="str">
        <f t="shared" si="9"/>
        <v/>
      </c>
      <c r="U84" s="38"/>
    </row>
    <row r="85" spans="2:21" x14ac:dyDescent="0.2">
      <c r="B85" s="19">
        <v>77</v>
      </c>
      <c r="C85" s="35" t="str">
        <f t="shared" si="6"/>
        <v/>
      </c>
      <c r="D85" s="35"/>
      <c r="E85" s="19"/>
      <c r="F85" s="8"/>
      <c r="G85" s="19" t="s">
        <v>4</v>
      </c>
      <c r="H85" s="69"/>
      <c r="I85" s="69"/>
      <c r="J85" s="19"/>
      <c r="K85" s="35" t="str">
        <f t="shared" si="5"/>
        <v/>
      </c>
      <c r="L85" s="35"/>
      <c r="M85" s="6" t="str">
        <f t="shared" si="7"/>
        <v/>
      </c>
      <c r="N85" s="19"/>
      <c r="O85" s="8"/>
      <c r="P85" s="69"/>
      <c r="Q85" s="69"/>
      <c r="R85" s="37" t="str">
        <f t="shared" si="8"/>
        <v/>
      </c>
      <c r="S85" s="37"/>
      <c r="T85" s="38" t="str">
        <f t="shared" si="9"/>
        <v/>
      </c>
      <c r="U85" s="38"/>
    </row>
    <row r="86" spans="2:21" x14ac:dyDescent="0.2">
      <c r="B86" s="19">
        <v>78</v>
      </c>
      <c r="C86" s="35" t="str">
        <f t="shared" si="6"/>
        <v/>
      </c>
      <c r="D86" s="35"/>
      <c r="E86" s="19"/>
      <c r="F86" s="8"/>
      <c r="G86" s="19" t="s">
        <v>3</v>
      </c>
      <c r="H86" s="69"/>
      <c r="I86" s="69"/>
      <c r="J86" s="19"/>
      <c r="K86" s="35" t="str">
        <f t="shared" si="5"/>
        <v/>
      </c>
      <c r="L86" s="35"/>
      <c r="M86" s="6" t="str">
        <f t="shared" si="7"/>
        <v/>
      </c>
      <c r="N86" s="19"/>
      <c r="O86" s="8"/>
      <c r="P86" s="69"/>
      <c r="Q86" s="69"/>
      <c r="R86" s="37" t="str">
        <f t="shared" si="8"/>
        <v/>
      </c>
      <c r="S86" s="37"/>
      <c r="T86" s="38" t="str">
        <f t="shared" si="9"/>
        <v/>
      </c>
      <c r="U86" s="38"/>
    </row>
    <row r="87" spans="2:21" x14ac:dyDescent="0.2">
      <c r="B87" s="19">
        <v>79</v>
      </c>
      <c r="C87" s="35" t="str">
        <f t="shared" si="6"/>
        <v/>
      </c>
      <c r="D87" s="35"/>
      <c r="E87" s="19"/>
      <c r="F87" s="8"/>
      <c r="G87" s="19" t="s">
        <v>4</v>
      </c>
      <c r="H87" s="69"/>
      <c r="I87" s="69"/>
      <c r="J87" s="19"/>
      <c r="K87" s="35" t="str">
        <f t="shared" si="5"/>
        <v/>
      </c>
      <c r="L87" s="35"/>
      <c r="M87" s="6" t="str">
        <f t="shared" si="7"/>
        <v/>
      </c>
      <c r="N87" s="19"/>
      <c r="O87" s="8"/>
      <c r="P87" s="69"/>
      <c r="Q87" s="69"/>
      <c r="R87" s="37" t="str">
        <f t="shared" si="8"/>
        <v/>
      </c>
      <c r="S87" s="37"/>
      <c r="T87" s="38" t="str">
        <f t="shared" si="9"/>
        <v/>
      </c>
      <c r="U87" s="38"/>
    </row>
    <row r="88" spans="2:21" x14ac:dyDescent="0.2">
      <c r="B88" s="19">
        <v>80</v>
      </c>
      <c r="C88" s="35" t="str">
        <f t="shared" si="6"/>
        <v/>
      </c>
      <c r="D88" s="35"/>
      <c r="E88" s="19"/>
      <c r="F88" s="8"/>
      <c r="G88" s="19" t="s">
        <v>4</v>
      </c>
      <c r="H88" s="69"/>
      <c r="I88" s="69"/>
      <c r="J88" s="19"/>
      <c r="K88" s="35" t="str">
        <f t="shared" si="5"/>
        <v/>
      </c>
      <c r="L88" s="35"/>
      <c r="M88" s="6" t="str">
        <f t="shared" si="7"/>
        <v/>
      </c>
      <c r="N88" s="19"/>
      <c r="O88" s="8"/>
      <c r="P88" s="69"/>
      <c r="Q88" s="69"/>
      <c r="R88" s="37" t="str">
        <f t="shared" si="8"/>
        <v/>
      </c>
      <c r="S88" s="37"/>
      <c r="T88" s="38" t="str">
        <f t="shared" si="9"/>
        <v/>
      </c>
      <c r="U88" s="38"/>
    </row>
    <row r="89" spans="2:21" x14ac:dyDescent="0.2">
      <c r="B89" s="19">
        <v>81</v>
      </c>
      <c r="C89" s="35" t="str">
        <f t="shared" si="6"/>
        <v/>
      </c>
      <c r="D89" s="35"/>
      <c r="E89" s="19"/>
      <c r="F89" s="8"/>
      <c r="G89" s="19" t="s">
        <v>4</v>
      </c>
      <c r="H89" s="69"/>
      <c r="I89" s="69"/>
      <c r="J89" s="19"/>
      <c r="K89" s="35" t="str">
        <f t="shared" si="5"/>
        <v/>
      </c>
      <c r="L89" s="35"/>
      <c r="M89" s="6" t="str">
        <f t="shared" si="7"/>
        <v/>
      </c>
      <c r="N89" s="19"/>
      <c r="O89" s="8"/>
      <c r="P89" s="69"/>
      <c r="Q89" s="69"/>
      <c r="R89" s="37" t="str">
        <f t="shared" si="8"/>
        <v/>
      </c>
      <c r="S89" s="37"/>
      <c r="T89" s="38" t="str">
        <f t="shared" si="9"/>
        <v/>
      </c>
      <c r="U89" s="38"/>
    </row>
    <row r="90" spans="2:21" x14ac:dyDescent="0.2">
      <c r="B90" s="19">
        <v>82</v>
      </c>
      <c r="C90" s="35" t="str">
        <f t="shared" si="6"/>
        <v/>
      </c>
      <c r="D90" s="35"/>
      <c r="E90" s="19"/>
      <c r="F90" s="8"/>
      <c r="G90" s="19" t="s">
        <v>4</v>
      </c>
      <c r="H90" s="69"/>
      <c r="I90" s="69"/>
      <c r="J90" s="19"/>
      <c r="K90" s="35" t="str">
        <f t="shared" si="5"/>
        <v/>
      </c>
      <c r="L90" s="35"/>
      <c r="M90" s="6" t="str">
        <f t="shared" si="7"/>
        <v/>
      </c>
      <c r="N90" s="19"/>
      <c r="O90" s="8"/>
      <c r="P90" s="69"/>
      <c r="Q90" s="69"/>
      <c r="R90" s="37" t="str">
        <f t="shared" si="8"/>
        <v/>
      </c>
      <c r="S90" s="37"/>
      <c r="T90" s="38" t="str">
        <f t="shared" si="9"/>
        <v/>
      </c>
      <c r="U90" s="38"/>
    </row>
    <row r="91" spans="2:21" x14ac:dyDescent="0.2">
      <c r="B91" s="19">
        <v>83</v>
      </c>
      <c r="C91" s="35" t="str">
        <f t="shared" si="6"/>
        <v/>
      </c>
      <c r="D91" s="35"/>
      <c r="E91" s="19"/>
      <c r="F91" s="8"/>
      <c r="G91" s="19" t="s">
        <v>4</v>
      </c>
      <c r="H91" s="69"/>
      <c r="I91" s="69"/>
      <c r="J91" s="19"/>
      <c r="K91" s="35" t="str">
        <f t="shared" si="5"/>
        <v/>
      </c>
      <c r="L91" s="35"/>
      <c r="M91" s="6" t="str">
        <f t="shared" si="7"/>
        <v/>
      </c>
      <c r="N91" s="19"/>
      <c r="O91" s="8"/>
      <c r="P91" s="69"/>
      <c r="Q91" s="69"/>
      <c r="R91" s="37" t="str">
        <f t="shared" si="8"/>
        <v/>
      </c>
      <c r="S91" s="37"/>
      <c r="T91" s="38" t="str">
        <f t="shared" si="9"/>
        <v/>
      </c>
      <c r="U91" s="38"/>
    </row>
    <row r="92" spans="2:21" x14ac:dyDescent="0.2">
      <c r="B92" s="19">
        <v>84</v>
      </c>
      <c r="C92" s="35" t="str">
        <f t="shared" si="6"/>
        <v/>
      </c>
      <c r="D92" s="35"/>
      <c r="E92" s="19"/>
      <c r="F92" s="8"/>
      <c r="G92" s="19" t="s">
        <v>3</v>
      </c>
      <c r="H92" s="69"/>
      <c r="I92" s="69"/>
      <c r="J92" s="19"/>
      <c r="K92" s="35" t="str">
        <f t="shared" si="5"/>
        <v/>
      </c>
      <c r="L92" s="35"/>
      <c r="M92" s="6" t="str">
        <f t="shared" si="7"/>
        <v/>
      </c>
      <c r="N92" s="19"/>
      <c r="O92" s="8"/>
      <c r="P92" s="69"/>
      <c r="Q92" s="69"/>
      <c r="R92" s="37" t="str">
        <f t="shared" si="8"/>
        <v/>
      </c>
      <c r="S92" s="37"/>
      <c r="T92" s="38" t="str">
        <f t="shared" si="9"/>
        <v/>
      </c>
      <c r="U92" s="38"/>
    </row>
    <row r="93" spans="2:21" x14ac:dyDescent="0.2">
      <c r="B93" s="19">
        <v>85</v>
      </c>
      <c r="C93" s="35" t="str">
        <f t="shared" si="6"/>
        <v/>
      </c>
      <c r="D93" s="35"/>
      <c r="E93" s="19"/>
      <c r="F93" s="8"/>
      <c r="G93" s="19" t="s">
        <v>4</v>
      </c>
      <c r="H93" s="69"/>
      <c r="I93" s="69"/>
      <c r="J93" s="19"/>
      <c r="K93" s="35" t="str">
        <f t="shared" si="5"/>
        <v/>
      </c>
      <c r="L93" s="35"/>
      <c r="M93" s="6" t="str">
        <f t="shared" si="7"/>
        <v/>
      </c>
      <c r="N93" s="19"/>
      <c r="O93" s="8"/>
      <c r="P93" s="69"/>
      <c r="Q93" s="69"/>
      <c r="R93" s="37" t="str">
        <f t="shared" si="8"/>
        <v/>
      </c>
      <c r="S93" s="37"/>
      <c r="T93" s="38" t="str">
        <f t="shared" si="9"/>
        <v/>
      </c>
      <c r="U93" s="38"/>
    </row>
    <row r="94" spans="2:21" x14ac:dyDescent="0.2">
      <c r="B94" s="19">
        <v>86</v>
      </c>
      <c r="C94" s="35" t="str">
        <f t="shared" si="6"/>
        <v/>
      </c>
      <c r="D94" s="35"/>
      <c r="E94" s="19"/>
      <c r="F94" s="8"/>
      <c r="G94" s="19" t="s">
        <v>3</v>
      </c>
      <c r="H94" s="69"/>
      <c r="I94" s="69"/>
      <c r="J94" s="19"/>
      <c r="K94" s="35" t="str">
        <f t="shared" si="5"/>
        <v/>
      </c>
      <c r="L94" s="35"/>
      <c r="M94" s="6" t="str">
        <f t="shared" si="7"/>
        <v/>
      </c>
      <c r="N94" s="19"/>
      <c r="O94" s="8"/>
      <c r="P94" s="69"/>
      <c r="Q94" s="69"/>
      <c r="R94" s="37" t="str">
        <f t="shared" si="8"/>
        <v/>
      </c>
      <c r="S94" s="37"/>
      <c r="T94" s="38" t="str">
        <f t="shared" si="9"/>
        <v/>
      </c>
      <c r="U94" s="38"/>
    </row>
    <row r="95" spans="2:21" x14ac:dyDescent="0.2">
      <c r="B95" s="19">
        <v>87</v>
      </c>
      <c r="C95" s="35" t="str">
        <f t="shared" si="6"/>
        <v/>
      </c>
      <c r="D95" s="35"/>
      <c r="E95" s="19"/>
      <c r="F95" s="8"/>
      <c r="G95" s="19" t="s">
        <v>4</v>
      </c>
      <c r="H95" s="69"/>
      <c r="I95" s="69"/>
      <c r="J95" s="19"/>
      <c r="K95" s="35" t="str">
        <f t="shared" si="5"/>
        <v/>
      </c>
      <c r="L95" s="35"/>
      <c r="M95" s="6" t="str">
        <f t="shared" si="7"/>
        <v/>
      </c>
      <c r="N95" s="19"/>
      <c r="O95" s="8"/>
      <c r="P95" s="69"/>
      <c r="Q95" s="69"/>
      <c r="R95" s="37" t="str">
        <f t="shared" si="8"/>
        <v/>
      </c>
      <c r="S95" s="37"/>
      <c r="T95" s="38" t="str">
        <f t="shared" si="9"/>
        <v/>
      </c>
      <c r="U95" s="38"/>
    </row>
    <row r="96" spans="2:21" x14ac:dyDescent="0.2">
      <c r="B96" s="19">
        <v>88</v>
      </c>
      <c r="C96" s="35" t="str">
        <f t="shared" si="6"/>
        <v/>
      </c>
      <c r="D96" s="35"/>
      <c r="E96" s="19"/>
      <c r="F96" s="8"/>
      <c r="G96" s="19" t="s">
        <v>3</v>
      </c>
      <c r="H96" s="69"/>
      <c r="I96" s="69"/>
      <c r="J96" s="19"/>
      <c r="K96" s="35" t="str">
        <f t="shared" si="5"/>
        <v/>
      </c>
      <c r="L96" s="35"/>
      <c r="M96" s="6" t="str">
        <f t="shared" si="7"/>
        <v/>
      </c>
      <c r="N96" s="19"/>
      <c r="O96" s="8"/>
      <c r="P96" s="69"/>
      <c r="Q96" s="69"/>
      <c r="R96" s="37" t="str">
        <f t="shared" si="8"/>
        <v/>
      </c>
      <c r="S96" s="37"/>
      <c r="T96" s="38" t="str">
        <f t="shared" si="9"/>
        <v/>
      </c>
      <c r="U96" s="38"/>
    </row>
    <row r="97" spans="2:21" x14ac:dyDescent="0.2">
      <c r="B97" s="19">
        <v>89</v>
      </c>
      <c r="C97" s="35" t="str">
        <f t="shared" si="6"/>
        <v/>
      </c>
      <c r="D97" s="35"/>
      <c r="E97" s="19"/>
      <c r="F97" s="8"/>
      <c r="G97" s="19" t="s">
        <v>4</v>
      </c>
      <c r="H97" s="69"/>
      <c r="I97" s="69"/>
      <c r="J97" s="19"/>
      <c r="K97" s="35" t="str">
        <f t="shared" si="5"/>
        <v/>
      </c>
      <c r="L97" s="35"/>
      <c r="M97" s="6" t="str">
        <f t="shared" si="7"/>
        <v/>
      </c>
      <c r="N97" s="19"/>
      <c r="O97" s="8"/>
      <c r="P97" s="69"/>
      <c r="Q97" s="69"/>
      <c r="R97" s="37" t="str">
        <f t="shared" si="8"/>
        <v/>
      </c>
      <c r="S97" s="37"/>
      <c r="T97" s="38" t="str">
        <f t="shared" si="9"/>
        <v/>
      </c>
      <c r="U97" s="38"/>
    </row>
    <row r="98" spans="2:21" x14ac:dyDescent="0.2">
      <c r="B98" s="19">
        <v>90</v>
      </c>
      <c r="C98" s="35" t="str">
        <f t="shared" si="6"/>
        <v/>
      </c>
      <c r="D98" s="35"/>
      <c r="E98" s="19"/>
      <c r="F98" s="8"/>
      <c r="G98" s="19" t="s">
        <v>3</v>
      </c>
      <c r="H98" s="69"/>
      <c r="I98" s="69"/>
      <c r="J98" s="19"/>
      <c r="K98" s="35" t="str">
        <f t="shared" si="5"/>
        <v/>
      </c>
      <c r="L98" s="35"/>
      <c r="M98" s="6" t="str">
        <f t="shared" si="7"/>
        <v/>
      </c>
      <c r="N98" s="19"/>
      <c r="O98" s="8"/>
      <c r="P98" s="69"/>
      <c r="Q98" s="69"/>
      <c r="R98" s="37" t="str">
        <f t="shared" si="8"/>
        <v/>
      </c>
      <c r="S98" s="37"/>
      <c r="T98" s="38" t="str">
        <f t="shared" si="9"/>
        <v/>
      </c>
      <c r="U98" s="38"/>
    </row>
    <row r="99" spans="2:21" x14ac:dyDescent="0.2">
      <c r="B99" s="19">
        <v>91</v>
      </c>
      <c r="C99" s="35" t="str">
        <f t="shared" si="6"/>
        <v/>
      </c>
      <c r="D99" s="35"/>
      <c r="E99" s="19"/>
      <c r="F99" s="8"/>
      <c r="G99" s="19" t="s">
        <v>4</v>
      </c>
      <c r="H99" s="69"/>
      <c r="I99" s="69"/>
      <c r="J99" s="19"/>
      <c r="K99" s="35" t="str">
        <f t="shared" si="5"/>
        <v/>
      </c>
      <c r="L99" s="35"/>
      <c r="M99" s="6" t="str">
        <f t="shared" si="7"/>
        <v/>
      </c>
      <c r="N99" s="19"/>
      <c r="O99" s="8"/>
      <c r="P99" s="69"/>
      <c r="Q99" s="69"/>
      <c r="R99" s="37" t="str">
        <f t="shared" si="8"/>
        <v/>
      </c>
      <c r="S99" s="37"/>
      <c r="T99" s="38" t="str">
        <f t="shared" si="9"/>
        <v/>
      </c>
      <c r="U99" s="38"/>
    </row>
    <row r="100" spans="2:21" x14ac:dyDescent="0.2">
      <c r="B100" s="19">
        <v>92</v>
      </c>
      <c r="C100" s="35" t="str">
        <f t="shared" si="6"/>
        <v/>
      </c>
      <c r="D100" s="35"/>
      <c r="E100" s="19"/>
      <c r="F100" s="8"/>
      <c r="G100" s="19" t="s">
        <v>4</v>
      </c>
      <c r="H100" s="69"/>
      <c r="I100" s="69"/>
      <c r="J100" s="19"/>
      <c r="K100" s="35" t="str">
        <f t="shared" si="5"/>
        <v/>
      </c>
      <c r="L100" s="35"/>
      <c r="M100" s="6" t="str">
        <f t="shared" si="7"/>
        <v/>
      </c>
      <c r="N100" s="19"/>
      <c r="O100" s="8"/>
      <c r="P100" s="69"/>
      <c r="Q100" s="69"/>
      <c r="R100" s="37" t="str">
        <f t="shared" si="8"/>
        <v/>
      </c>
      <c r="S100" s="37"/>
      <c r="T100" s="38" t="str">
        <f t="shared" si="9"/>
        <v/>
      </c>
      <c r="U100" s="38"/>
    </row>
    <row r="101" spans="2:21" x14ac:dyDescent="0.2">
      <c r="B101" s="19">
        <v>93</v>
      </c>
      <c r="C101" s="35" t="str">
        <f t="shared" si="6"/>
        <v/>
      </c>
      <c r="D101" s="35"/>
      <c r="E101" s="19"/>
      <c r="F101" s="8"/>
      <c r="G101" s="19" t="s">
        <v>3</v>
      </c>
      <c r="H101" s="69"/>
      <c r="I101" s="69"/>
      <c r="J101" s="19"/>
      <c r="K101" s="35" t="str">
        <f t="shared" si="5"/>
        <v/>
      </c>
      <c r="L101" s="35"/>
      <c r="M101" s="6" t="str">
        <f t="shared" si="7"/>
        <v/>
      </c>
      <c r="N101" s="19"/>
      <c r="O101" s="8"/>
      <c r="P101" s="69"/>
      <c r="Q101" s="69"/>
      <c r="R101" s="37" t="str">
        <f t="shared" si="8"/>
        <v/>
      </c>
      <c r="S101" s="37"/>
      <c r="T101" s="38" t="str">
        <f t="shared" si="9"/>
        <v/>
      </c>
      <c r="U101" s="38"/>
    </row>
    <row r="102" spans="2:21" x14ac:dyDescent="0.2">
      <c r="B102" s="19">
        <v>94</v>
      </c>
      <c r="C102" s="35" t="str">
        <f t="shared" si="6"/>
        <v/>
      </c>
      <c r="D102" s="35"/>
      <c r="E102" s="19"/>
      <c r="F102" s="8"/>
      <c r="G102" s="19" t="s">
        <v>3</v>
      </c>
      <c r="H102" s="69"/>
      <c r="I102" s="69"/>
      <c r="J102" s="19"/>
      <c r="K102" s="35" t="str">
        <f t="shared" si="5"/>
        <v/>
      </c>
      <c r="L102" s="35"/>
      <c r="M102" s="6" t="str">
        <f t="shared" si="7"/>
        <v/>
      </c>
      <c r="N102" s="19"/>
      <c r="O102" s="8"/>
      <c r="P102" s="69"/>
      <c r="Q102" s="69"/>
      <c r="R102" s="37" t="str">
        <f t="shared" si="8"/>
        <v/>
      </c>
      <c r="S102" s="37"/>
      <c r="T102" s="38" t="str">
        <f t="shared" si="9"/>
        <v/>
      </c>
      <c r="U102" s="38"/>
    </row>
    <row r="103" spans="2:21" x14ac:dyDescent="0.2">
      <c r="B103" s="19">
        <v>95</v>
      </c>
      <c r="C103" s="35" t="str">
        <f t="shared" si="6"/>
        <v/>
      </c>
      <c r="D103" s="35"/>
      <c r="E103" s="19"/>
      <c r="F103" s="8"/>
      <c r="G103" s="19" t="s">
        <v>3</v>
      </c>
      <c r="H103" s="69"/>
      <c r="I103" s="69"/>
      <c r="J103" s="19"/>
      <c r="K103" s="35" t="str">
        <f t="shared" si="5"/>
        <v/>
      </c>
      <c r="L103" s="35"/>
      <c r="M103" s="6" t="str">
        <f t="shared" si="7"/>
        <v/>
      </c>
      <c r="N103" s="19"/>
      <c r="O103" s="8"/>
      <c r="P103" s="69"/>
      <c r="Q103" s="69"/>
      <c r="R103" s="37" t="str">
        <f t="shared" si="8"/>
        <v/>
      </c>
      <c r="S103" s="37"/>
      <c r="T103" s="38" t="str">
        <f t="shared" si="9"/>
        <v/>
      </c>
      <c r="U103" s="38"/>
    </row>
    <row r="104" spans="2:21" x14ac:dyDescent="0.2">
      <c r="B104" s="19">
        <v>96</v>
      </c>
      <c r="C104" s="35" t="str">
        <f t="shared" si="6"/>
        <v/>
      </c>
      <c r="D104" s="35"/>
      <c r="E104" s="19"/>
      <c r="F104" s="8"/>
      <c r="G104" s="19" t="s">
        <v>4</v>
      </c>
      <c r="H104" s="69"/>
      <c r="I104" s="69"/>
      <c r="J104" s="19"/>
      <c r="K104" s="35" t="str">
        <f t="shared" si="5"/>
        <v/>
      </c>
      <c r="L104" s="35"/>
      <c r="M104" s="6" t="str">
        <f t="shared" si="7"/>
        <v/>
      </c>
      <c r="N104" s="19"/>
      <c r="O104" s="8"/>
      <c r="P104" s="69"/>
      <c r="Q104" s="69"/>
      <c r="R104" s="37" t="str">
        <f t="shared" si="8"/>
        <v/>
      </c>
      <c r="S104" s="37"/>
      <c r="T104" s="38" t="str">
        <f t="shared" si="9"/>
        <v/>
      </c>
      <c r="U104" s="38"/>
    </row>
    <row r="105" spans="2:21" x14ac:dyDescent="0.2">
      <c r="B105" s="19">
        <v>97</v>
      </c>
      <c r="C105" s="35" t="str">
        <f t="shared" si="6"/>
        <v/>
      </c>
      <c r="D105" s="35"/>
      <c r="E105" s="19"/>
      <c r="F105" s="8"/>
      <c r="G105" s="19" t="s">
        <v>3</v>
      </c>
      <c r="H105" s="69"/>
      <c r="I105" s="69"/>
      <c r="J105" s="19"/>
      <c r="K105" s="35" t="str">
        <f t="shared" si="5"/>
        <v/>
      </c>
      <c r="L105" s="35"/>
      <c r="M105" s="6" t="str">
        <f t="shared" si="7"/>
        <v/>
      </c>
      <c r="N105" s="19"/>
      <c r="O105" s="8"/>
      <c r="P105" s="69"/>
      <c r="Q105" s="69"/>
      <c r="R105" s="37" t="str">
        <f t="shared" si="8"/>
        <v/>
      </c>
      <c r="S105" s="37"/>
      <c r="T105" s="38" t="str">
        <f t="shared" si="9"/>
        <v/>
      </c>
      <c r="U105" s="38"/>
    </row>
    <row r="106" spans="2:21" x14ac:dyDescent="0.2">
      <c r="B106" s="19">
        <v>98</v>
      </c>
      <c r="C106" s="35" t="str">
        <f t="shared" si="6"/>
        <v/>
      </c>
      <c r="D106" s="35"/>
      <c r="E106" s="19"/>
      <c r="F106" s="8"/>
      <c r="G106" s="19" t="s">
        <v>4</v>
      </c>
      <c r="H106" s="69"/>
      <c r="I106" s="69"/>
      <c r="J106" s="19"/>
      <c r="K106" s="35" t="str">
        <f t="shared" si="5"/>
        <v/>
      </c>
      <c r="L106" s="35"/>
      <c r="M106" s="6" t="str">
        <f t="shared" si="7"/>
        <v/>
      </c>
      <c r="N106" s="19"/>
      <c r="O106" s="8"/>
      <c r="P106" s="69"/>
      <c r="Q106" s="69"/>
      <c r="R106" s="37" t="str">
        <f t="shared" si="8"/>
        <v/>
      </c>
      <c r="S106" s="37"/>
      <c r="T106" s="38" t="str">
        <f t="shared" si="9"/>
        <v/>
      </c>
      <c r="U106" s="38"/>
    </row>
    <row r="107" spans="2:21" x14ac:dyDescent="0.2">
      <c r="B107" s="19">
        <v>99</v>
      </c>
      <c r="C107" s="35" t="str">
        <f t="shared" si="6"/>
        <v/>
      </c>
      <c r="D107" s="35"/>
      <c r="E107" s="19"/>
      <c r="F107" s="8"/>
      <c r="G107" s="19" t="s">
        <v>4</v>
      </c>
      <c r="H107" s="69"/>
      <c r="I107" s="69"/>
      <c r="J107" s="19"/>
      <c r="K107" s="35" t="str">
        <f t="shared" si="5"/>
        <v/>
      </c>
      <c r="L107" s="35"/>
      <c r="M107" s="6" t="str">
        <f t="shared" si="7"/>
        <v/>
      </c>
      <c r="N107" s="19"/>
      <c r="O107" s="8"/>
      <c r="P107" s="69"/>
      <c r="Q107" s="69"/>
      <c r="R107" s="37" t="str">
        <f t="shared" si="8"/>
        <v/>
      </c>
      <c r="S107" s="37"/>
      <c r="T107" s="38" t="str">
        <f t="shared" si="9"/>
        <v/>
      </c>
      <c r="U107" s="38"/>
    </row>
    <row r="108" spans="2:21" x14ac:dyDescent="0.2">
      <c r="B108" s="19">
        <v>100</v>
      </c>
      <c r="C108" s="35" t="str">
        <f t="shared" si="6"/>
        <v/>
      </c>
      <c r="D108" s="35"/>
      <c r="E108" s="19"/>
      <c r="F108" s="8"/>
      <c r="G108" s="19" t="s">
        <v>3</v>
      </c>
      <c r="H108" s="69"/>
      <c r="I108" s="69"/>
      <c r="J108" s="19"/>
      <c r="K108" s="35" t="str">
        <f t="shared" si="5"/>
        <v/>
      </c>
      <c r="L108" s="35"/>
      <c r="M108" s="6" t="str">
        <f t="shared" si="7"/>
        <v/>
      </c>
      <c r="N108" s="19"/>
      <c r="O108" s="8"/>
      <c r="P108" s="69"/>
      <c r="Q108" s="69"/>
      <c r="R108" s="37" t="str">
        <f t="shared" si="8"/>
        <v/>
      </c>
      <c r="S108" s="37"/>
      <c r="T108" s="38" t="str">
        <f t="shared" si="9"/>
        <v/>
      </c>
      <c r="U108" s="38"/>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60BA3923-2E04-4848-9543-9E8D0D4A4F13}">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1"/>
  <sheetViews>
    <sheetView workbookViewId="0">
      <selection activeCell="A148" sqref="A1:XFD1048576"/>
    </sheetView>
  </sheetViews>
  <sheetFormatPr defaultRowHeight="14" x14ac:dyDescent="0.2"/>
  <cols>
    <col min="1" max="1" width="7.453125" style="34" customWidth="1"/>
    <col min="2" max="2" width="8.08984375" customWidth="1"/>
    <col min="3" max="3" width="10.26953125" bestFit="1" customWidth="1"/>
  </cols>
  <sheetData>
    <row r="1" spans="1:3" x14ac:dyDescent="0.2">
      <c r="A1" s="34">
        <v>1</v>
      </c>
      <c r="C1" t="s">
        <v>82</v>
      </c>
    </row>
    <row r="31" spans="1:3" x14ac:dyDescent="0.2">
      <c r="A31" s="34">
        <v>2</v>
      </c>
      <c r="C31" s="74" t="s">
        <v>83</v>
      </c>
    </row>
    <row r="61" spans="1:2" x14ac:dyDescent="0.2">
      <c r="A61" s="34">
        <v>3</v>
      </c>
      <c r="B61" s="74" t="s">
        <v>84</v>
      </c>
    </row>
    <row r="91" spans="1:2" x14ac:dyDescent="0.2">
      <c r="A91" s="34">
        <v>4</v>
      </c>
      <c r="B91" t="s">
        <v>85</v>
      </c>
    </row>
    <row r="121" spans="1:2" x14ac:dyDescent="0.2">
      <c r="A121" s="34">
        <v>5</v>
      </c>
      <c r="B121" t="s">
        <v>86</v>
      </c>
    </row>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zoomScale="145" zoomScaleNormal="145" zoomScaleSheetLayoutView="100" workbookViewId="0"/>
  </sheetViews>
  <sheetFormatPr defaultColWidth="9" defaultRowHeight="13" x14ac:dyDescent="0.2"/>
  <sheetData>
    <row r="1" spans="1:10" x14ac:dyDescent="0.2">
      <c r="A1" t="s">
        <v>0</v>
      </c>
    </row>
    <row r="2" spans="1:10" x14ac:dyDescent="0.2">
      <c r="A2" s="70" t="s">
        <v>87</v>
      </c>
      <c r="B2" s="71"/>
      <c r="C2" s="71"/>
      <c r="D2" s="71"/>
      <c r="E2" s="71"/>
      <c r="F2" s="71"/>
      <c r="G2" s="71"/>
      <c r="H2" s="71"/>
      <c r="I2" s="71"/>
      <c r="J2" s="71"/>
    </row>
    <row r="3" spans="1:10" x14ac:dyDescent="0.2">
      <c r="A3" s="71"/>
      <c r="B3" s="71"/>
      <c r="C3" s="71"/>
      <c r="D3" s="71"/>
      <c r="E3" s="71"/>
      <c r="F3" s="71"/>
      <c r="G3" s="71"/>
      <c r="H3" s="71"/>
      <c r="I3" s="71"/>
      <c r="J3" s="71"/>
    </row>
    <row r="4" spans="1:10" x14ac:dyDescent="0.2">
      <c r="A4" s="71"/>
      <c r="B4" s="71"/>
      <c r="C4" s="71"/>
      <c r="D4" s="71"/>
      <c r="E4" s="71"/>
      <c r="F4" s="71"/>
      <c r="G4" s="71"/>
      <c r="H4" s="71"/>
      <c r="I4" s="71"/>
      <c r="J4" s="71"/>
    </row>
    <row r="5" spans="1:10" x14ac:dyDescent="0.2">
      <c r="A5" s="71"/>
      <c r="B5" s="71"/>
      <c r="C5" s="71"/>
      <c r="D5" s="71"/>
      <c r="E5" s="71"/>
      <c r="F5" s="71"/>
      <c r="G5" s="71"/>
      <c r="H5" s="71"/>
      <c r="I5" s="71"/>
      <c r="J5" s="71"/>
    </row>
    <row r="6" spans="1:10" x14ac:dyDescent="0.2">
      <c r="A6" s="71"/>
      <c r="B6" s="71"/>
      <c r="C6" s="71"/>
      <c r="D6" s="71"/>
      <c r="E6" s="71"/>
      <c r="F6" s="71"/>
      <c r="G6" s="71"/>
      <c r="H6" s="71"/>
      <c r="I6" s="71"/>
      <c r="J6" s="71"/>
    </row>
    <row r="7" spans="1:10" x14ac:dyDescent="0.2">
      <c r="A7" s="71"/>
      <c r="B7" s="71"/>
      <c r="C7" s="71"/>
      <c r="D7" s="71"/>
      <c r="E7" s="71"/>
      <c r="F7" s="71"/>
      <c r="G7" s="71"/>
      <c r="H7" s="71"/>
      <c r="I7" s="71"/>
      <c r="J7" s="71"/>
    </row>
    <row r="8" spans="1:10" x14ac:dyDescent="0.2">
      <c r="A8" s="71"/>
      <c r="B8" s="71"/>
      <c r="C8" s="71"/>
      <c r="D8" s="71"/>
      <c r="E8" s="71"/>
      <c r="F8" s="71"/>
      <c r="G8" s="71"/>
      <c r="H8" s="71"/>
      <c r="I8" s="71"/>
      <c r="J8" s="71"/>
    </row>
    <row r="9" spans="1:10" x14ac:dyDescent="0.2">
      <c r="A9" s="71"/>
      <c r="B9" s="71"/>
      <c r="C9" s="71"/>
      <c r="D9" s="71"/>
      <c r="E9" s="71"/>
      <c r="F9" s="71"/>
      <c r="G9" s="71"/>
      <c r="H9" s="71"/>
      <c r="I9" s="71"/>
      <c r="J9" s="71"/>
    </row>
    <row r="11" spans="1:10" x14ac:dyDescent="0.2">
      <c r="A11" t="s">
        <v>1</v>
      </c>
    </row>
    <row r="12" spans="1:10" x14ac:dyDescent="0.2">
      <c r="A12" s="72" t="s">
        <v>88</v>
      </c>
      <c r="B12" s="73"/>
      <c r="C12" s="73"/>
      <c r="D12" s="73"/>
      <c r="E12" s="73"/>
      <c r="F12" s="73"/>
      <c r="G12" s="73"/>
      <c r="H12" s="73"/>
      <c r="I12" s="73"/>
      <c r="J12" s="73"/>
    </row>
    <row r="13" spans="1:10" x14ac:dyDescent="0.2">
      <c r="A13" s="73"/>
      <c r="B13" s="73"/>
      <c r="C13" s="73"/>
      <c r="D13" s="73"/>
      <c r="E13" s="73"/>
      <c r="F13" s="73"/>
      <c r="G13" s="73"/>
      <c r="H13" s="73"/>
      <c r="I13" s="73"/>
      <c r="J13" s="73"/>
    </row>
    <row r="14" spans="1:10" x14ac:dyDescent="0.2">
      <c r="A14" s="73"/>
      <c r="B14" s="73"/>
      <c r="C14" s="73"/>
      <c r="D14" s="73"/>
      <c r="E14" s="73"/>
      <c r="F14" s="73"/>
      <c r="G14" s="73"/>
      <c r="H14" s="73"/>
      <c r="I14" s="73"/>
      <c r="J14" s="73"/>
    </row>
    <row r="15" spans="1:10" x14ac:dyDescent="0.2">
      <c r="A15" s="73"/>
      <c r="B15" s="73"/>
      <c r="C15" s="73"/>
      <c r="D15" s="73"/>
      <c r="E15" s="73"/>
      <c r="F15" s="73"/>
      <c r="G15" s="73"/>
      <c r="H15" s="73"/>
      <c r="I15" s="73"/>
      <c r="J15" s="73"/>
    </row>
    <row r="16" spans="1:10" x14ac:dyDescent="0.2">
      <c r="A16" s="73"/>
      <c r="B16" s="73"/>
      <c r="C16" s="73"/>
      <c r="D16" s="73"/>
      <c r="E16" s="73"/>
      <c r="F16" s="73"/>
      <c r="G16" s="73"/>
      <c r="H16" s="73"/>
      <c r="I16" s="73"/>
      <c r="J16" s="73"/>
    </row>
    <row r="17" spans="1:10" x14ac:dyDescent="0.2">
      <c r="A17" s="73"/>
      <c r="B17" s="73"/>
      <c r="C17" s="73"/>
      <c r="D17" s="73"/>
      <c r="E17" s="73"/>
      <c r="F17" s="73"/>
      <c r="G17" s="73"/>
      <c r="H17" s="73"/>
      <c r="I17" s="73"/>
      <c r="J17" s="73"/>
    </row>
    <row r="18" spans="1:10" x14ac:dyDescent="0.2">
      <c r="A18" s="73"/>
      <c r="B18" s="73"/>
      <c r="C18" s="73"/>
      <c r="D18" s="73"/>
      <c r="E18" s="73"/>
      <c r="F18" s="73"/>
      <c r="G18" s="73"/>
      <c r="H18" s="73"/>
      <c r="I18" s="73"/>
      <c r="J18" s="73"/>
    </row>
    <row r="19" spans="1:10" x14ac:dyDescent="0.2">
      <c r="A19" s="73"/>
      <c r="B19" s="73"/>
      <c r="C19" s="73"/>
      <c r="D19" s="73"/>
      <c r="E19" s="73"/>
      <c r="F19" s="73"/>
      <c r="G19" s="73"/>
      <c r="H19" s="73"/>
      <c r="I19" s="73"/>
      <c r="J19" s="73"/>
    </row>
    <row r="21" spans="1:10" x14ac:dyDescent="0.2">
      <c r="A21" t="s">
        <v>2</v>
      </c>
    </row>
    <row r="22" spans="1:10" x14ac:dyDescent="0.2">
      <c r="A22" s="72" t="s">
        <v>89</v>
      </c>
      <c r="B22" s="72"/>
      <c r="C22" s="72"/>
      <c r="D22" s="72"/>
      <c r="E22" s="72"/>
      <c r="F22" s="72"/>
      <c r="G22" s="72"/>
      <c r="H22" s="72"/>
      <c r="I22" s="72"/>
      <c r="J22" s="72"/>
    </row>
    <row r="23" spans="1:10" x14ac:dyDescent="0.2">
      <c r="A23" s="72"/>
      <c r="B23" s="72"/>
      <c r="C23" s="72"/>
      <c r="D23" s="72"/>
      <c r="E23" s="72"/>
      <c r="F23" s="72"/>
      <c r="G23" s="72"/>
      <c r="H23" s="72"/>
      <c r="I23" s="72"/>
      <c r="J23" s="72"/>
    </row>
    <row r="24" spans="1:10" x14ac:dyDescent="0.2">
      <c r="A24" s="72"/>
      <c r="B24" s="72"/>
      <c r="C24" s="72"/>
      <c r="D24" s="72"/>
      <c r="E24" s="72"/>
      <c r="F24" s="72"/>
      <c r="G24" s="72"/>
      <c r="H24" s="72"/>
      <c r="I24" s="72"/>
      <c r="J24" s="72"/>
    </row>
    <row r="25" spans="1:10" x14ac:dyDescent="0.2">
      <c r="A25" s="72"/>
      <c r="B25" s="72"/>
      <c r="C25" s="72"/>
      <c r="D25" s="72"/>
      <c r="E25" s="72"/>
      <c r="F25" s="72"/>
      <c r="G25" s="72"/>
      <c r="H25" s="72"/>
      <c r="I25" s="72"/>
      <c r="J25" s="72"/>
    </row>
    <row r="26" spans="1:10" x14ac:dyDescent="0.2">
      <c r="A26" s="72"/>
      <c r="B26" s="72"/>
      <c r="C26" s="72"/>
      <c r="D26" s="72"/>
      <c r="E26" s="72"/>
      <c r="F26" s="72"/>
      <c r="G26" s="72"/>
      <c r="H26" s="72"/>
      <c r="I26" s="72"/>
      <c r="J26" s="72"/>
    </row>
    <row r="27" spans="1:10" x14ac:dyDescent="0.2">
      <c r="A27" s="72"/>
      <c r="B27" s="72"/>
      <c r="C27" s="72"/>
      <c r="D27" s="72"/>
      <c r="E27" s="72"/>
      <c r="F27" s="72"/>
      <c r="G27" s="72"/>
      <c r="H27" s="72"/>
      <c r="I27" s="72"/>
      <c r="J27" s="72"/>
    </row>
    <row r="28" spans="1:10" x14ac:dyDescent="0.2">
      <c r="A28" s="72"/>
      <c r="B28" s="72"/>
      <c r="C28" s="72"/>
      <c r="D28" s="72"/>
      <c r="E28" s="72"/>
      <c r="F28" s="72"/>
      <c r="G28" s="72"/>
      <c r="H28" s="72"/>
      <c r="I28" s="72"/>
      <c r="J28" s="72"/>
    </row>
    <row r="29" spans="1:10" x14ac:dyDescent="0.2">
      <c r="A29" s="72"/>
      <c r="B29" s="72"/>
      <c r="C29" s="72"/>
      <c r="D29" s="72"/>
      <c r="E29" s="72"/>
      <c r="F29" s="72"/>
      <c r="G29" s="72"/>
      <c r="H29" s="72"/>
      <c r="I29" s="72"/>
      <c r="J29" s="72"/>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2"/>
  <sheetViews>
    <sheetView zoomScaleSheetLayoutView="100" workbookViewId="0">
      <selection activeCell="B1" sqref="B1"/>
    </sheetView>
  </sheetViews>
  <sheetFormatPr defaultColWidth="8.90625" defaultRowHeight="16.5" x14ac:dyDescent="0.2"/>
  <cols>
    <col min="1" max="1" width="3.08984375" style="26" customWidth="1"/>
    <col min="2" max="2" width="13.26953125" style="23" customWidth="1"/>
    <col min="3" max="3" width="15.7265625" style="25" customWidth="1"/>
    <col min="4" max="4" width="13" style="25" customWidth="1"/>
    <col min="5" max="5" width="15.90625" style="31" customWidth="1"/>
    <col min="6" max="6" width="15.90625" style="25" customWidth="1"/>
    <col min="7" max="7" width="15.90625" style="31" customWidth="1"/>
    <col min="8" max="8" width="15.90625" style="25" customWidth="1"/>
    <col min="9" max="9" width="15.90625" style="31" customWidth="1"/>
    <col min="10" max="16384" width="8.90625" style="26"/>
  </cols>
  <sheetData>
    <row r="2" spans="2:9" x14ac:dyDescent="0.2">
      <c r="B2" s="24" t="s">
        <v>39</v>
      </c>
      <c r="C2" s="26"/>
    </row>
    <row r="4" spans="2:9" x14ac:dyDescent="0.2">
      <c r="B4" s="29" t="s">
        <v>42</v>
      </c>
      <c r="C4" s="29" t="s">
        <v>40</v>
      </c>
      <c r="D4" s="29" t="s">
        <v>43</v>
      </c>
      <c r="E4" s="30" t="s">
        <v>41</v>
      </c>
      <c r="F4" s="29" t="s">
        <v>44</v>
      </c>
      <c r="G4" s="30" t="s">
        <v>41</v>
      </c>
      <c r="H4" s="29" t="s">
        <v>45</v>
      </c>
      <c r="I4" s="30" t="s">
        <v>41</v>
      </c>
    </row>
    <row r="5" spans="2:9" x14ac:dyDescent="0.2">
      <c r="B5" s="27" t="s">
        <v>90</v>
      </c>
      <c r="C5" s="28" t="s">
        <v>47</v>
      </c>
      <c r="D5" s="28"/>
      <c r="E5" s="32"/>
      <c r="F5" s="28">
        <v>50</v>
      </c>
      <c r="G5" s="32">
        <v>43533</v>
      </c>
      <c r="H5" s="28"/>
      <c r="I5" s="32"/>
    </row>
    <row r="6" spans="2:9" x14ac:dyDescent="0.2">
      <c r="B6" s="27" t="s">
        <v>90</v>
      </c>
      <c r="C6" s="28"/>
      <c r="D6" s="28"/>
      <c r="E6" s="32"/>
      <c r="F6" s="28"/>
      <c r="G6" s="33"/>
      <c r="H6" s="28"/>
      <c r="I6" s="33"/>
    </row>
    <row r="7" spans="2:9" x14ac:dyDescent="0.2">
      <c r="B7" s="27" t="s">
        <v>90</v>
      </c>
      <c r="C7" s="28"/>
      <c r="D7" s="28"/>
      <c r="E7" s="33"/>
      <c r="F7" s="28"/>
      <c r="G7" s="33"/>
      <c r="H7" s="28"/>
      <c r="I7" s="33"/>
    </row>
    <row r="8" spans="2:9" x14ac:dyDescent="0.2">
      <c r="B8" s="27" t="s">
        <v>90</v>
      </c>
      <c r="C8" s="28"/>
      <c r="D8" s="28"/>
      <c r="E8" s="33"/>
      <c r="F8" s="28"/>
      <c r="G8" s="33"/>
      <c r="H8" s="28"/>
      <c r="I8" s="33"/>
    </row>
    <row r="9" spans="2:9" x14ac:dyDescent="0.2">
      <c r="B9" s="27" t="s">
        <v>90</v>
      </c>
      <c r="C9" s="28"/>
      <c r="D9" s="28"/>
      <c r="E9" s="33"/>
      <c r="F9" s="28"/>
      <c r="G9" s="33"/>
      <c r="H9" s="28"/>
      <c r="I9" s="33"/>
    </row>
    <row r="10" spans="2:9" x14ac:dyDescent="0.2">
      <c r="B10" s="27" t="s">
        <v>90</v>
      </c>
      <c r="C10" s="28"/>
      <c r="D10" s="28"/>
      <c r="E10" s="33"/>
      <c r="F10" s="28"/>
      <c r="G10" s="33"/>
      <c r="H10" s="28"/>
      <c r="I10" s="33"/>
    </row>
    <row r="11" spans="2:9" x14ac:dyDescent="0.2">
      <c r="B11" s="27" t="s">
        <v>90</v>
      </c>
      <c r="C11" s="28"/>
      <c r="D11" s="28"/>
      <c r="E11" s="33"/>
      <c r="F11" s="28"/>
      <c r="G11" s="33"/>
      <c r="H11" s="28"/>
      <c r="I11" s="33"/>
    </row>
    <row r="12" spans="2:9" x14ac:dyDescent="0.2">
      <c r="B12" s="27" t="s">
        <v>90</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109"/>
  <sheetViews>
    <sheetView zoomScale="115" zoomScaleNormal="115" workbookViewId="0">
      <pane ySplit="8" topLeftCell="A9" activePane="bottomLeft" state="frozen"/>
      <selection pane="bottomLeft" activeCell="R19" sqref="R19:S19"/>
    </sheetView>
  </sheetViews>
  <sheetFormatPr defaultRowHeight="13" x14ac:dyDescent="0.2"/>
  <cols>
    <col min="1" max="1" width="2.90625" customWidth="1"/>
    <col min="2" max="18" width="6.6328125" customWidth="1"/>
    <col min="22" max="22" width="10.90625" style="22" bestFit="1" customWidth="1"/>
  </cols>
  <sheetData>
    <row r="2" spans="2:21" x14ac:dyDescent="0.2">
      <c r="B2" s="39" t="s">
        <v>5</v>
      </c>
      <c r="C2" s="39"/>
      <c r="D2" s="42"/>
      <c r="E2" s="42"/>
      <c r="F2" s="39" t="s">
        <v>6</v>
      </c>
      <c r="G2" s="39"/>
      <c r="H2" s="42" t="s">
        <v>36</v>
      </c>
      <c r="I2" s="42"/>
      <c r="J2" s="39" t="s">
        <v>7</v>
      </c>
      <c r="K2" s="39"/>
      <c r="L2" s="44">
        <f>C9</f>
        <v>1000000</v>
      </c>
      <c r="M2" s="42"/>
      <c r="N2" s="39" t="s">
        <v>8</v>
      </c>
      <c r="O2" s="39"/>
      <c r="P2" s="44" t="e">
        <f>C108+R108</f>
        <v>#VALUE!</v>
      </c>
      <c r="Q2" s="42"/>
      <c r="R2" s="1"/>
      <c r="S2" s="1"/>
      <c r="T2" s="1"/>
    </row>
    <row r="3" spans="2:21" ht="57" customHeight="1" x14ac:dyDescent="0.2">
      <c r="B3" s="39" t="s">
        <v>9</v>
      </c>
      <c r="C3" s="39"/>
      <c r="D3" s="56" t="s">
        <v>38</v>
      </c>
      <c r="E3" s="56"/>
      <c r="F3" s="56"/>
      <c r="G3" s="56"/>
      <c r="H3" s="56"/>
      <c r="I3" s="56"/>
      <c r="J3" s="39" t="s">
        <v>10</v>
      </c>
      <c r="K3" s="39"/>
      <c r="L3" s="56" t="s">
        <v>35</v>
      </c>
      <c r="M3" s="57"/>
      <c r="N3" s="57"/>
      <c r="O3" s="57"/>
      <c r="P3" s="57"/>
      <c r="Q3" s="57"/>
      <c r="R3" s="1"/>
      <c r="S3" s="1"/>
    </row>
    <row r="4" spans="2:21" x14ac:dyDescent="0.2">
      <c r="B4" s="39" t="s">
        <v>11</v>
      </c>
      <c r="C4" s="39"/>
      <c r="D4" s="40">
        <f>SUM($R$9:$S$993)</f>
        <v>153684.21052631587</v>
      </c>
      <c r="E4" s="40"/>
      <c r="F4" s="39" t="s">
        <v>12</v>
      </c>
      <c r="G4" s="39"/>
      <c r="H4" s="41">
        <f>SUM($T$9:$U$108)</f>
        <v>292.00000000000017</v>
      </c>
      <c r="I4" s="42"/>
      <c r="J4" s="43" t="s">
        <v>13</v>
      </c>
      <c r="K4" s="43"/>
      <c r="L4" s="44">
        <f>MAX($C$9:$D$990)-C9</f>
        <v>153684.21052631596</v>
      </c>
      <c r="M4" s="44"/>
      <c r="N4" s="43" t="s">
        <v>14</v>
      </c>
      <c r="O4" s="43"/>
      <c r="P4" s="40">
        <f>MIN($C$9:$D$990)-C9</f>
        <v>0</v>
      </c>
      <c r="Q4" s="40"/>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45" t="s">
        <v>19</v>
      </c>
      <c r="K5" s="39"/>
      <c r="L5" s="46"/>
      <c r="M5" s="36"/>
      <c r="N5" s="17" t="s">
        <v>20</v>
      </c>
      <c r="O5" s="9"/>
      <c r="P5" s="46"/>
      <c r="Q5" s="36"/>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4" t="s">
        <v>21</v>
      </c>
      <c r="C7" s="58" t="s">
        <v>22</v>
      </c>
      <c r="D7" s="59"/>
      <c r="E7" s="62" t="s">
        <v>23</v>
      </c>
      <c r="F7" s="63"/>
      <c r="G7" s="63"/>
      <c r="H7" s="63"/>
      <c r="I7" s="49"/>
      <c r="J7" s="64" t="s">
        <v>24</v>
      </c>
      <c r="K7" s="65"/>
      <c r="L7" s="51"/>
      <c r="M7" s="66" t="s">
        <v>25</v>
      </c>
      <c r="N7" s="67" t="s">
        <v>26</v>
      </c>
      <c r="O7" s="68"/>
      <c r="P7" s="68"/>
      <c r="Q7" s="53"/>
      <c r="R7" s="47" t="s">
        <v>27</v>
      </c>
      <c r="S7" s="47"/>
      <c r="T7" s="47"/>
      <c r="U7" s="47"/>
    </row>
    <row r="8" spans="2:21" x14ac:dyDescent="0.2">
      <c r="B8" s="55"/>
      <c r="C8" s="60"/>
      <c r="D8" s="61"/>
      <c r="E8" s="18" t="s">
        <v>28</v>
      </c>
      <c r="F8" s="18" t="s">
        <v>29</v>
      </c>
      <c r="G8" s="18" t="s">
        <v>30</v>
      </c>
      <c r="H8" s="48" t="s">
        <v>31</v>
      </c>
      <c r="I8" s="49"/>
      <c r="J8" s="4" t="s">
        <v>32</v>
      </c>
      <c r="K8" s="50" t="s">
        <v>33</v>
      </c>
      <c r="L8" s="51"/>
      <c r="M8" s="66"/>
      <c r="N8" s="5" t="s">
        <v>28</v>
      </c>
      <c r="O8" s="5" t="s">
        <v>29</v>
      </c>
      <c r="P8" s="52" t="s">
        <v>31</v>
      </c>
      <c r="Q8" s="53"/>
      <c r="R8" s="47" t="s">
        <v>34</v>
      </c>
      <c r="S8" s="47"/>
      <c r="T8" s="47" t="s">
        <v>32</v>
      </c>
      <c r="U8" s="47"/>
    </row>
    <row r="9" spans="2:21" x14ac:dyDescent="0.2">
      <c r="B9" s="19">
        <v>1</v>
      </c>
      <c r="C9" s="35">
        <v>1000000</v>
      </c>
      <c r="D9" s="35"/>
      <c r="E9" s="19">
        <v>2001</v>
      </c>
      <c r="F9" s="8">
        <v>42111</v>
      </c>
      <c r="G9" s="19" t="s">
        <v>4</v>
      </c>
      <c r="H9" s="69">
        <v>105.33</v>
      </c>
      <c r="I9" s="69"/>
      <c r="J9" s="19">
        <v>57</v>
      </c>
      <c r="K9" s="35">
        <f t="shared" ref="K9:K72" si="0">IF(F9="","",C9*0.03)</f>
        <v>30000</v>
      </c>
      <c r="L9" s="35"/>
      <c r="M9" s="6">
        <f>IF(J9="","",(K9/J9)/1000)</f>
        <v>0.52631578947368418</v>
      </c>
      <c r="N9" s="19">
        <v>2001</v>
      </c>
      <c r="O9" s="8">
        <v>42111</v>
      </c>
      <c r="P9" s="69">
        <v>108.25</v>
      </c>
      <c r="Q9" s="69"/>
      <c r="R9" s="37">
        <f>IF(O9="","",(IF(G9="売",H9-P9,P9-H9))*M9*100000)</f>
        <v>153684.21052631587</v>
      </c>
      <c r="S9" s="37"/>
      <c r="T9" s="38">
        <f>IF(O9="","",IF(R9&lt;0,J9*(-1),IF(G9="買",(P9-H9)*100,(H9-P9)*100)))</f>
        <v>292.00000000000017</v>
      </c>
      <c r="U9" s="38"/>
    </row>
    <row r="10" spans="2:21" x14ac:dyDescent="0.2">
      <c r="B10" s="19">
        <v>2</v>
      </c>
      <c r="C10" s="35">
        <f t="shared" ref="C10:C73" si="1">IF(R9="","",C9+R9)</f>
        <v>1153684.210526316</v>
      </c>
      <c r="D10" s="35"/>
      <c r="E10" s="19"/>
      <c r="F10" s="8"/>
      <c r="G10" s="19" t="s">
        <v>4</v>
      </c>
      <c r="H10" s="69"/>
      <c r="I10" s="69"/>
      <c r="J10" s="19"/>
      <c r="K10" s="35" t="str">
        <f t="shared" si="0"/>
        <v/>
      </c>
      <c r="L10" s="35"/>
      <c r="M10" s="6" t="str">
        <f t="shared" ref="M10:M73" si="2">IF(J10="","",(K10/J10)/1000)</f>
        <v/>
      </c>
      <c r="N10" s="19"/>
      <c r="O10" s="8"/>
      <c r="P10" s="69"/>
      <c r="Q10" s="69"/>
      <c r="R10" s="37" t="str">
        <f t="shared" ref="R10:R73" si="3">IF(O10="","",(IF(G10="売",H10-P10,P10-H10))*M10*100000)</f>
        <v/>
      </c>
      <c r="S10" s="37"/>
      <c r="T10" s="38" t="str">
        <f t="shared" ref="T10:T73" si="4">IF(O10="","",IF(R10&lt;0,J10*(-1),IF(G10="買",(P10-H10)*100,(H10-P10)*100)))</f>
        <v/>
      </c>
      <c r="U10" s="38"/>
    </row>
    <row r="11" spans="2:21" x14ac:dyDescent="0.2">
      <c r="B11" s="19">
        <v>3</v>
      </c>
      <c r="C11" s="35" t="str">
        <f t="shared" si="1"/>
        <v/>
      </c>
      <c r="D11" s="35"/>
      <c r="E11" s="19"/>
      <c r="F11" s="8"/>
      <c r="G11" s="19" t="s">
        <v>4</v>
      </c>
      <c r="H11" s="69"/>
      <c r="I11" s="69"/>
      <c r="J11" s="19"/>
      <c r="K11" s="35" t="str">
        <f t="shared" si="0"/>
        <v/>
      </c>
      <c r="L11" s="35"/>
      <c r="M11" s="6" t="str">
        <f t="shared" si="2"/>
        <v/>
      </c>
      <c r="N11" s="19"/>
      <c r="O11" s="8"/>
      <c r="P11" s="69"/>
      <c r="Q11" s="69"/>
      <c r="R11" s="37" t="str">
        <f t="shared" si="3"/>
        <v/>
      </c>
      <c r="S11" s="37"/>
      <c r="T11" s="38" t="str">
        <f t="shared" si="4"/>
        <v/>
      </c>
      <c r="U11" s="38"/>
    </row>
    <row r="12" spans="2:21" x14ac:dyDescent="0.2">
      <c r="B12" s="19">
        <v>4</v>
      </c>
      <c r="C12" s="35" t="str">
        <f t="shared" si="1"/>
        <v/>
      </c>
      <c r="D12" s="35"/>
      <c r="E12" s="19"/>
      <c r="F12" s="8"/>
      <c r="G12" s="19" t="s">
        <v>3</v>
      </c>
      <c r="H12" s="69"/>
      <c r="I12" s="69"/>
      <c r="J12" s="19"/>
      <c r="K12" s="35" t="str">
        <f t="shared" si="0"/>
        <v/>
      </c>
      <c r="L12" s="35"/>
      <c r="M12" s="6" t="str">
        <f t="shared" si="2"/>
        <v/>
      </c>
      <c r="N12" s="19"/>
      <c r="O12" s="8"/>
      <c r="P12" s="69"/>
      <c r="Q12" s="69"/>
      <c r="R12" s="37" t="str">
        <f t="shared" si="3"/>
        <v/>
      </c>
      <c r="S12" s="37"/>
      <c r="T12" s="38" t="str">
        <f t="shared" si="4"/>
        <v/>
      </c>
      <c r="U12" s="38"/>
    </row>
    <row r="13" spans="2:21" x14ac:dyDescent="0.2">
      <c r="B13" s="19">
        <v>5</v>
      </c>
      <c r="C13" s="35" t="str">
        <f t="shared" si="1"/>
        <v/>
      </c>
      <c r="D13" s="35"/>
      <c r="E13" s="19"/>
      <c r="F13" s="8"/>
      <c r="G13" s="19" t="s">
        <v>3</v>
      </c>
      <c r="H13" s="69"/>
      <c r="I13" s="69"/>
      <c r="J13" s="19"/>
      <c r="K13" s="35" t="str">
        <f t="shared" si="0"/>
        <v/>
      </c>
      <c r="L13" s="35"/>
      <c r="M13" s="6" t="str">
        <f t="shared" si="2"/>
        <v/>
      </c>
      <c r="N13" s="19"/>
      <c r="O13" s="8"/>
      <c r="P13" s="69"/>
      <c r="Q13" s="69"/>
      <c r="R13" s="37" t="str">
        <f t="shared" si="3"/>
        <v/>
      </c>
      <c r="S13" s="37"/>
      <c r="T13" s="38" t="str">
        <f t="shared" si="4"/>
        <v/>
      </c>
      <c r="U13" s="38"/>
    </row>
    <row r="14" spans="2:21" x14ac:dyDescent="0.2">
      <c r="B14" s="19">
        <v>6</v>
      </c>
      <c r="C14" s="35" t="str">
        <f t="shared" si="1"/>
        <v/>
      </c>
      <c r="D14" s="35"/>
      <c r="E14" s="19"/>
      <c r="F14" s="8"/>
      <c r="G14" s="19" t="s">
        <v>4</v>
      </c>
      <c r="H14" s="69"/>
      <c r="I14" s="69"/>
      <c r="J14" s="19"/>
      <c r="K14" s="35" t="str">
        <f t="shared" si="0"/>
        <v/>
      </c>
      <c r="L14" s="35"/>
      <c r="M14" s="6" t="str">
        <f t="shared" si="2"/>
        <v/>
      </c>
      <c r="N14" s="19"/>
      <c r="O14" s="8"/>
      <c r="P14" s="69"/>
      <c r="Q14" s="69"/>
      <c r="R14" s="37" t="str">
        <f t="shared" si="3"/>
        <v/>
      </c>
      <c r="S14" s="37"/>
      <c r="T14" s="38" t="str">
        <f t="shared" si="4"/>
        <v/>
      </c>
      <c r="U14" s="38"/>
    </row>
    <row r="15" spans="2:21" x14ac:dyDescent="0.2">
      <c r="B15" s="19">
        <v>7</v>
      </c>
      <c r="C15" s="35" t="str">
        <f t="shared" si="1"/>
        <v/>
      </c>
      <c r="D15" s="35"/>
      <c r="E15" s="19"/>
      <c r="F15" s="8"/>
      <c r="G15" s="19" t="s">
        <v>4</v>
      </c>
      <c r="H15" s="69"/>
      <c r="I15" s="69"/>
      <c r="J15" s="19"/>
      <c r="K15" s="35" t="str">
        <f t="shared" si="0"/>
        <v/>
      </c>
      <c r="L15" s="35"/>
      <c r="M15" s="6" t="str">
        <f t="shared" si="2"/>
        <v/>
      </c>
      <c r="N15" s="19"/>
      <c r="O15" s="8"/>
      <c r="P15" s="69"/>
      <c r="Q15" s="69"/>
      <c r="R15" s="37" t="str">
        <f t="shared" si="3"/>
        <v/>
      </c>
      <c r="S15" s="37"/>
      <c r="T15" s="38" t="str">
        <f t="shared" si="4"/>
        <v/>
      </c>
      <c r="U15" s="38"/>
    </row>
    <row r="16" spans="2:21" x14ac:dyDescent="0.2">
      <c r="B16" s="19">
        <v>8</v>
      </c>
      <c r="C16" s="35" t="str">
        <f t="shared" si="1"/>
        <v/>
      </c>
      <c r="D16" s="35"/>
      <c r="E16" s="19"/>
      <c r="F16" s="8"/>
      <c r="G16" s="19" t="s">
        <v>4</v>
      </c>
      <c r="H16" s="69"/>
      <c r="I16" s="69"/>
      <c r="J16" s="19"/>
      <c r="K16" s="35" t="str">
        <f t="shared" si="0"/>
        <v/>
      </c>
      <c r="L16" s="35"/>
      <c r="M16" s="6" t="str">
        <f t="shared" si="2"/>
        <v/>
      </c>
      <c r="N16" s="19"/>
      <c r="O16" s="8"/>
      <c r="P16" s="69"/>
      <c r="Q16" s="69"/>
      <c r="R16" s="37" t="str">
        <f t="shared" si="3"/>
        <v/>
      </c>
      <c r="S16" s="37"/>
      <c r="T16" s="38" t="str">
        <f t="shared" si="4"/>
        <v/>
      </c>
      <c r="U16" s="38"/>
    </row>
    <row r="17" spans="2:21" x14ac:dyDescent="0.2">
      <c r="B17" s="19">
        <v>9</v>
      </c>
      <c r="C17" s="35" t="str">
        <f t="shared" si="1"/>
        <v/>
      </c>
      <c r="D17" s="35"/>
      <c r="E17" s="19"/>
      <c r="F17" s="8"/>
      <c r="G17" s="19" t="s">
        <v>4</v>
      </c>
      <c r="H17" s="69"/>
      <c r="I17" s="69"/>
      <c r="J17" s="19"/>
      <c r="K17" s="35" t="str">
        <f t="shared" si="0"/>
        <v/>
      </c>
      <c r="L17" s="35"/>
      <c r="M17" s="6" t="str">
        <f t="shared" si="2"/>
        <v/>
      </c>
      <c r="N17" s="19"/>
      <c r="O17" s="8"/>
      <c r="P17" s="69"/>
      <c r="Q17" s="69"/>
      <c r="R17" s="37" t="str">
        <f t="shared" si="3"/>
        <v/>
      </c>
      <c r="S17" s="37"/>
      <c r="T17" s="38" t="str">
        <f t="shared" si="4"/>
        <v/>
      </c>
      <c r="U17" s="38"/>
    </row>
    <row r="18" spans="2:21" x14ac:dyDescent="0.2">
      <c r="B18" s="19">
        <v>10</v>
      </c>
      <c r="C18" s="35" t="str">
        <f t="shared" si="1"/>
        <v/>
      </c>
      <c r="D18" s="35"/>
      <c r="E18" s="19"/>
      <c r="F18" s="8"/>
      <c r="G18" s="19" t="s">
        <v>4</v>
      </c>
      <c r="H18" s="69"/>
      <c r="I18" s="69"/>
      <c r="J18" s="19"/>
      <c r="K18" s="35" t="str">
        <f t="shared" si="0"/>
        <v/>
      </c>
      <c r="L18" s="35"/>
      <c r="M18" s="6" t="str">
        <f t="shared" si="2"/>
        <v/>
      </c>
      <c r="N18" s="19"/>
      <c r="O18" s="8"/>
      <c r="P18" s="69"/>
      <c r="Q18" s="69"/>
      <c r="R18" s="37" t="str">
        <f t="shared" si="3"/>
        <v/>
      </c>
      <c r="S18" s="37"/>
      <c r="T18" s="38" t="str">
        <f t="shared" si="4"/>
        <v/>
      </c>
      <c r="U18" s="38"/>
    </row>
    <row r="19" spans="2:21" x14ac:dyDescent="0.2">
      <c r="B19" s="19">
        <v>11</v>
      </c>
      <c r="C19" s="35" t="str">
        <f t="shared" si="1"/>
        <v/>
      </c>
      <c r="D19" s="35"/>
      <c r="E19" s="19"/>
      <c r="F19" s="8"/>
      <c r="G19" s="19" t="s">
        <v>4</v>
      </c>
      <c r="H19" s="69"/>
      <c r="I19" s="69"/>
      <c r="J19" s="19"/>
      <c r="K19" s="35" t="str">
        <f t="shared" si="0"/>
        <v/>
      </c>
      <c r="L19" s="35"/>
      <c r="M19" s="6" t="str">
        <f t="shared" si="2"/>
        <v/>
      </c>
      <c r="N19" s="19"/>
      <c r="O19" s="8"/>
      <c r="P19" s="69"/>
      <c r="Q19" s="69"/>
      <c r="R19" s="37" t="str">
        <f t="shared" si="3"/>
        <v/>
      </c>
      <c r="S19" s="37"/>
      <c r="T19" s="38" t="str">
        <f t="shared" si="4"/>
        <v/>
      </c>
      <c r="U19" s="38"/>
    </row>
    <row r="20" spans="2:21" x14ac:dyDescent="0.2">
      <c r="B20" s="19">
        <v>12</v>
      </c>
      <c r="C20" s="35" t="str">
        <f t="shared" si="1"/>
        <v/>
      </c>
      <c r="D20" s="35"/>
      <c r="E20" s="19"/>
      <c r="F20" s="8"/>
      <c r="G20" s="19" t="s">
        <v>4</v>
      </c>
      <c r="H20" s="69"/>
      <c r="I20" s="69"/>
      <c r="J20" s="19"/>
      <c r="K20" s="35" t="str">
        <f t="shared" si="0"/>
        <v/>
      </c>
      <c r="L20" s="35"/>
      <c r="M20" s="6" t="str">
        <f t="shared" si="2"/>
        <v/>
      </c>
      <c r="N20" s="19"/>
      <c r="O20" s="8"/>
      <c r="P20" s="69"/>
      <c r="Q20" s="69"/>
      <c r="R20" s="37" t="str">
        <f t="shared" si="3"/>
        <v/>
      </c>
      <c r="S20" s="37"/>
      <c r="T20" s="38" t="str">
        <f t="shared" si="4"/>
        <v/>
      </c>
      <c r="U20" s="38"/>
    </row>
    <row r="21" spans="2:21" x14ac:dyDescent="0.2">
      <c r="B21" s="19">
        <v>13</v>
      </c>
      <c r="C21" s="35" t="str">
        <f t="shared" si="1"/>
        <v/>
      </c>
      <c r="D21" s="35"/>
      <c r="E21" s="19"/>
      <c r="F21" s="8"/>
      <c r="G21" s="19" t="s">
        <v>4</v>
      </c>
      <c r="H21" s="69"/>
      <c r="I21" s="69"/>
      <c r="J21" s="19"/>
      <c r="K21" s="35" t="str">
        <f t="shared" si="0"/>
        <v/>
      </c>
      <c r="L21" s="35"/>
      <c r="M21" s="6" t="str">
        <f t="shared" si="2"/>
        <v/>
      </c>
      <c r="N21" s="19"/>
      <c r="O21" s="8"/>
      <c r="P21" s="69"/>
      <c r="Q21" s="69"/>
      <c r="R21" s="37" t="str">
        <f t="shared" si="3"/>
        <v/>
      </c>
      <c r="S21" s="37"/>
      <c r="T21" s="38" t="str">
        <f t="shared" si="4"/>
        <v/>
      </c>
      <c r="U21" s="38"/>
    </row>
    <row r="22" spans="2:21" x14ac:dyDescent="0.2">
      <c r="B22" s="19">
        <v>14</v>
      </c>
      <c r="C22" s="35" t="str">
        <f t="shared" si="1"/>
        <v/>
      </c>
      <c r="D22" s="35"/>
      <c r="E22" s="19"/>
      <c r="F22" s="8"/>
      <c r="G22" s="19" t="s">
        <v>3</v>
      </c>
      <c r="H22" s="69"/>
      <c r="I22" s="69"/>
      <c r="J22" s="19"/>
      <c r="K22" s="35" t="str">
        <f t="shared" si="0"/>
        <v/>
      </c>
      <c r="L22" s="35"/>
      <c r="M22" s="6" t="str">
        <f t="shared" si="2"/>
        <v/>
      </c>
      <c r="N22" s="19"/>
      <c r="O22" s="8"/>
      <c r="P22" s="69"/>
      <c r="Q22" s="69"/>
      <c r="R22" s="37" t="str">
        <f t="shared" si="3"/>
        <v/>
      </c>
      <c r="S22" s="37"/>
      <c r="T22" s="38" t="str">
        <f t="shared" si="4"/>
        <v/>
      </c>
      <c r="U22" s="38"/>
    </row>
    <row r="23" spans="2:21" x14ac:dyDescent="0.2">
      <c r="B23" s="19">
        <v>15</v>
      </c>
      <c r="C23" s="35" t="str">
        <f t="shared" si="1"/>
        <v/>
      </c>
      <c r="D23" s="35"/>
      <c r="E23" s="19"/>
      <c r="F23" s="8"/>
      <c r="G23" s="19" t="s">
        <v>4</v>
      </c>
      <c r="H23" s="69"/>
      <c r="I23" s="69"/>
      <c r="J23" s="19"/>
      <c r="K23" s="35" t="str">
        <f t="shared" si="0"/>
        <v/>
      </c>
      <c r="L23" s="35"/>
      <c r="M23" s="6" t="str">
        <f t="shared" si="2"/>
        <v/>
      </c>
      <c r="N23" s="19"/>
      <c r="O23" s="8"/>
      <c r="P23" s="69"/>
      <c r="Q23" s="69"/>
      <c r="R23" s="37" t="str">
        <f t="shared" si="3"/>
        <v/>
      </c>
      <c r="S23" s="37"/>
      <c r="T23" s="38" t="str">
        <f t="shared" si="4"/>
        <v/>
      </c>
      <c r="U23" s="38"/>
    </row>
    <row r="24" spans="2:21" x14ac:dyDescent="0.2">
      <c r="B24" s="19">
        <v>16</v>
      </c>
      <c r="C24" s="35" t="str">
        <f t="shared" si="1"/>
        <v/>
      </c>
      <c r="D24" s="35"/>
      <c r="E24" s="19"/>
      <c r="F24" s="8"/>
      <c r="G24" s="19" t="s">
        <v>4</v>
      </c>
      <c r="H24" s="69"/>
      <c r="I24" s="69"/>
      <c r="J24" s="19"/>
      <c r="K24" s="35" t="str">
        <f t="shared" si="0"/>
        <v/>
      </c>
      <c r="L24" s="35"/>
      <c r="M24" s="6" t="str">
        <f t="shared" si="2"/>
        <v/>
      </c>
      <c r="N24" s="19"/>
      <c r="O24" s="8"/>
      <c r="P24" s="69"/>
      <c r="Q24" s="69"/>
      <c r="R24" s="37" t="str">
        <f t="shared" si="3"/>
        <v/>
      </c>
      <c r="S24" s="37"/>
      <c r="T24" s="38" t="str">
        <f t="shared" si="4"/>
        <v/>
      </c>
      <c r="U24" s="38"/>
    </row>
    <row r="25" spans="2:21" x14ac:dyDescent="0.2">
      <c r="B25" s="19">
        <v>17</v>
      </c>
      <c r="C25" s="35" t="str">
        <f t="shared" si="1"/>
        <v/>
      </c>
      <c r="D25" s="35"/>
      <c r="E25" s="19"/>
      <c r="F25" s="8"/>
      <c r="G25" s="19" t="s">
        <v>4</v>
      </c>
      <c r="H25" s="69"/>
      <c r="I25" s="69"/>
      <c r="J25" s="19"/>
      <c r="K25" s="35" t="str">
        <f t="shared" si="0"/>
        <v/>
      </c>
      <c r="L25" s="35"/>
      <c r="M25" s="6" t="str">
        <f t="shared" si="2"/>
        <v/>
      </c>
      <c r="N25" s="19"/>
      <c r="O25" s="8"/>
      <c r="P25" s="69"/>
      <c r="Q25" s="69"/>
      <c r="R25" s="37" t="str">
        <f t="shared" si="3"/>
        <v/>
      </c>
      <c r="S25" s="37"/>
      <c r="T25" s="38" t="str">
        <f t="shared" si="4"/>
        <v/>
      </c>
      <c r="U25" s="38"/>
    </row>
    <row r="26" spans="2:21" x14ac:dyDescent="0.2">
      <c r="B26" s="19">
        <v>18</v>
      </c>
      <c r="C26" s="35" t="str">
        <f t="shared" si="1"/>
        <v/>
      </c>
      <c r="D26" s="35"/>
      <c r="E26" s="19"/>
      <c r="F26" s="8"/>
      <c r="G26" s="19" t="s">
        <v>4</v>
      </c>
      <c r="H26" s="69"/>
      <c r="I26" s="69"/>
      <c r="J26" s="19"/>
      <c r="K26" s="35" t="str">
        <f t="shared" si="0"/>
        <v/>
      </c>
      <c r="L26" s="35"/>
      <c r="M26" s="6" t="str">
        <f t="shared" si="2"/>
        <v/>
      </c>
      <c r="N26" s="19"/>
      <c r="O26" s="8"/>
      <c r="P26" s="69"/>
      <c r="Q26" s="69"/>
      <c r="R26" s="37" t="str">
        <f t="shared" si="3"/>
        <v/>
      </c>
      <c r="S26" s="37"/>
      <c r="T26" s="38" t="str">
        <f t="shared" si="4"/>
        <v/>
      </c>
      <c r="U26" s="38"/>
    </row>
    <row r="27" spans="2:21" x14ac:dyDescent="0.2">
      <c r="B27" s="19">
        <v>19</v>
      </c>
      <c r="C27" s="35" t="str">
        <f t="shared" si="1"/>
        <v/>
      </c>
      <c r="D27" s="35"/>
      <c r="E27" s="19"/>
      <c r="F27" s="8"/>
      <c r="G27" s="19" t="s">
        <v>3</v>
      </c>
      <c r="H27" s="69"/>
      <c r="I27" s="69"/>
      <c r="J27" s="19"/>
      <c r="K27" s="35" t="str">
        <f t="shared" si="0"/>
        <v/>
      </c>
      <c r="L27" s="35"/>
      <c r="M27" s="6" t="str">
        <f t="shared" si="2"/>
        <v/>
      </c>
      <c r="N27" s="19"/>
      <c r="O27" s="8"/>
      <c r="P27" s="69"/>
      <c r="Q27" s="69"/>
      <c r="R27" s="37" t="str">
        <f t="shared" si="3"/>
        <v/>
      </c>
      <c r="S27" s="37"/>
      <c r="T27" s="38" t="str">
        <f t="shared" si="4"/>
        <v/>
      </c>
      <c r="U27" s="38"/>
    </row>
    <row r="28" spans="2:21" x14ac:dyDescent="0.2">
      <c r="B28" s="19">
        <v>20</v>
      </c>
      <c r="C28" s="35" t="str">
        <f t="shared" si="1"/>
        <v/>
      </c>
      <c r="D28" s="35"/>
      <c r="E28" s="19"/>
      <c r="F28" s="8"/>
      <c r="G28" s="19" t="s">
        <v>4</v>
      </c>
      <c r="H28" s="69"/>
      <c r="I28" s="69"/>
      <c r="J28" s="19"/>
      <c r="K28" s="35" t="str">
        <f t="shared" si="0"/>
        <v/>
      </c>
      <c r="L28" s="35"/>
      <c r="M28" s="6" t="str">
        <f t="shared" si="2"/>
        <v/>
      </c>
      <c r="N28" s="19"/>
      <c r="O28" s="8"/>
      <c r="P28" s="69"/>
      <c r="Q28" s="69"/>
      <c r="R28" s="37" t="str">
        <f t="shared" si="3"/>
        <v/>
      </c>
      <c r="S28" s="37"/>
      <c r="T28" s="38" t="str">
        <f t="shared" si="4"/>
        <v/>
      </c>
      <c r="U28" s="38"/>
    </row>
    <row r="29" spans="2:21" x14ac:dyDescent="0.2">
      <c r="B29" s="19">
        <v>21</v>
      </c>
      <c r="C29" s="35" t="str">
        <f t="shared" si="1"/>
        <v/>
      </c>
      <c r="D29" s="35"/>
      <c r="E29" s="19"/>
      <c r="F29" s="8"/>
      <c r="G29" s="19" t="s">
        <v>3</v>
      </c>
      <c r="H29" s="69"/>
      <c r="I29" s="69"/>
      <c r="J29" s="19"/>
      <c r="K29" s="35" t="str">
        <f t="shared" si="0"/>
        <v/>
      </c>
      <c r="L29" s="35"/>
      <c r="M29" s="6" t="str">
        <f t="shared" si="2"/>
        <v/>
      </c>
      <c r="N29" s="19"/>
      <c r="O29" s="8"/>
      <c r="P29" s="69"/>
      <c r="Q29" s="69"/>
      <c r="R29" s="37" t="str">
        <f t="shared" si="3"/>
        <v/>
      </c>
      <c r="S29" s="37"/>
      <c r="T29" s="38" t="str">
        <f t="shared" si="4"/>
        <v/>
      </c>
      <c r="U29" s="38"/>
    </row>
    <row r="30" spans="2:21" x14ac:dyDescent="0.2">
      <c r="B30" s="19">
        <v>22</v>
      </c>
      <c r="C30" s="35" t="str">
        <f t="shared" si="1"/>
        <v/>
      </c>
      <c r="D30" s="35"/>
      <c r="E30" s="19"/>
      <c r="F30" s="8"/>
      <c r="G30" s="19" t="s">
        <v>3</v>
      </c>
      <c r="H30" s="69"/>
      <c r="I30" s="69"/>
      <c r="J30" s="19"/>
      <c r="K30" s="35" t="str">
        <f t="shared" si="0"/>
        <v/>
      </c>
      <c r="L30" s="35"/>
      <c r="M30" s="6" t="str">
        <f t="shared" si="2"/>
        <v/>
      </c>
      <c r="N30" s="19"/>
      <c r="O30" s="8"/>
      <c r="P30" s="69"/>
      <c r="Q30" s="69"/>
      <c r="R30" s="37" t="str">
        <f t="shared" si="3"/>
        <v/>
      </c>
      <c r="S30" s="37"/>
      <c r="T30" s="38" t="str">
        <f t="shared" si="4"/>
        <v/>
      </c>
      <c r="U30" s="38"/>
    </row>
    <row r="31" spans="2:21" x14ac:dyDescent="0.2">
      <c r="B31" s="19">
        <v>23</v>
      </c>
      <c r="C31" s="35" t="str">
        <f t="shared" si="1"/>
        <v/>
      </c>
      <c r="D31" s="35"/>
      <c r="E31" s="19"/>
      <c r="F31" s="8"/>
      <c r="G31" s="19" t="s">
        <v>3</v>
      </c>
      <c r="H31" s="69"/>
      <c r="I31" s="69"/>
      <c r="J31" s="19"/>
      <c r="K31" s="35" t="str">
        <f t="shared" si="0"/>
        <v/>
      </c>
      <c r="L31" s="35"/>
      <c r="M31" s="6" t="str">
        <f t="shared" si="2"/>
        <v/>
      </c>
      <c r="N31" s="19"/>
      <c r="O31" s="8"/>
      <c r="P31" s="69"/>
      <c r="Q31" s="69"/>
      <c r="R31" s="37" t="str">
        <f t="shared" si="3"/>
        <v/>
      </c>
      <c r="S31" s="37"/>
      <c r="T31" s="38" t="str">
        <f t="shared" si="4"/>
        <v/>
      </c>
      <c r="U31" s="38"/>
    </row>
    <row r="32" spans="2:21" x14ac:dyDescent="0.2">
      <c r="B32" s="19">
        <v>24</v>
      </c>
      <c r="C32" s="35" t="str">
        <f t="shared" si="1"/>
        <v/>
      </c>
      <c r="D32" s="35"/>
      <c r="E32" s="19"/>
      <c r="F32" s="8"/>
      <c r="G32" s="19" t="s">
        <v>3</v>
      </c>
      <c r="H32" s="69"/>
      <c r="I32" s="69"/>
      <c r="J32" s="19"/>
      <c r="K32" s="35" t="str">
        <f t="shared" si="0"/>
        <v/>
      </c>
      <c r="L32" s="35"/>
      <c r="M32" s="6" t="str">
        <f t="shared" si="2"/>
        <v/>
      </c>
      <c r="N32" s="19"/>
      <c r="O32" s="8"/>
      <c r="P32" s="69"/>
      <c r="Q32" s="69"/>
      <c r="R32" s="37" t="str">
        <f t="shared" si="3"/>
        <v/>
      </c>
      <c r="S32" s="37"/>
      <c r="T32" s="38" t="str">
        <f t="shared" si="4"/>
        <v/>
      </c>
      <c r="U32" s="38"/>
    </row>
    <row r="33" spans="2:21" x14ac:dyDescent="0.2">
      <c r="B33" s="19">
        <v>25</v>
      </c>
      <c r="C33" s="35" t="str">
        <f t="shared" si="1"/>
        <v/>
      </c>
      <c r="D33" s="35"/>
      <c r="E33" s="19"/>
      <c r="F33" s="8"/>
      <c r="G33" s="19" t="s">
        <v>4</v>
      </c>
      <c r="H33" s="69"/>
      <c r="I33" s="69"/>
      <c r="J33" s="19"/>
      <c r="K33" s="35" t="str">
        <f t="shared" si="0"/>
        <v/>
      </c>
      <c r="L33" s="35"/>
      <c r="M33" s="6" t="str">
        <f t="shared" si="2"/>
        <v/>
      </c>
      <c r="N33" s="19"/>
      <c r="O33" s="8"/>
      <c r="P33" s="69"/>
      <c r="Q33" s="69"/>
      <c r="R33" s="37" t="str">
        <f t="shared" si="3"/>
        <v/>
      </c>
      <c r="S33" s="37"/>
      <c r="T33" s="38" t="str">
        <f t="shared" si="4"/>
        <v/>
      </c>
      <c r="U33" s="38"/>
    </row>
    <row r="34" spans="2:21" x14ac:dyDescent="0.2">
      <c r="B34" s="19">
        <v>26</v>
      </c>
      <c r="C34" s="35" t="str">
        <f t="shared" si="1"/>
        <v/>
      </c>
      <c r="D34" s="35"/>
      <c r="E34" s="19"/>
      <c r="F34" s="8"/>
      <c r="G34" s="19" t="s">
        <v>3</v>
      </c>
      <c r="H34" s="69"/>
      <c r="I34" s="69"/>
      <c r="J34" s="19"/>
      <c r="K34" s="35" t="str">
        <f t="shared" si="0"/>
        <v/>
      </c>
      <c r="L34" s="35"/>
      <c r="M34" s="6" t="str">
        <f t="shared" si="2"/>
        <v/>
      </c>
      <c r="N34" s="19"/>
      <c r="O34" s="8"/>
      <c r="P34" s="69"/>
      <c r="Q34" s="69"/>
      <c r="R34" s="37" t="str">
        <f t="shared" si="3"/>
        <v/>
      </c>
      <c r="S34" s="37"/>
      <c r="T34" s="38" t="str">
        <f t="shared" si="4"/>
        <v/>
      </c>
      <c r="U34" s="38"/>
    </row>
    <row r="35" spans="2:21" x14ac:dyDescent="0.2">
      <c r="B35" s="19">
        <v>27</v>
      </c>
      <c r="C35" s="35" t="str">
        <f t="shared" si="1"/>
        <v/>
      </c>
      <c r="D35" s="35"/>
      <c r="E35" s="19"/>
      <c r="F35" s="8"/>
      <c r="G35" s="19" t="s">
        <v>3</v>
      </c>
      <c r="H35" s="69"/>
      <c r="I35" s="69"/>
      <c r="J35" s="19"/>
      <c r="K35" s="35" t="str">
        <f t="shared" si="0"/>
        <v/>
      </c>
      <c r="L35" s="35"/>
      <c r="M35" s="6" t="str">
        <f t="shared" si="2"/>
        <v/>
      </c>
      <c r="N35" s="19"/>
      <c r="O35" s="8"/>
      <c r="P35" s="69"/>
      <c r="Q35" s="69"/>
      <c r="R35" s="37" t="str">
        <f t="shared" si="3"/>
        <v/>
      </c>
      <c r="S35" s="37"/>
      <c r="T35" s="38" t="str">
        <f t="shared" si="4"/>
        <v/>
      </c>
      <c r="U35" s="38"/>
    </row>
    <row r="36" spans="2:21" x14ac:dyDescent="0.2">
      <c r="B36" s="19">
        <v>28</v>
      </c>
      <c r="C36" s="35" t="str">
        <f t="shared" si="1"/>
        <v/>
      </c>
      <c r="D36" s="35"/>
      <c r="E36" s="19"/>
      <c r="F36" s="8"/>
      <c r="G36" s="19" t="s">
        <v>3</v>
      </c>
      <c r="H36" s="69"/>
      <c r="I36" s="69"/>
      <c r="J36" s="19"/>
      <c r="K36" s="35" t="str">
        <f t="shared" si="0"/>
        <v/>
      </c>
      <c r="L36" s="35"/>
      <c r="M36" s="6" t="str">
        <f t="shared" si="2"/>
        <v/>
      </c>
      <c r="N36" s="19"/>
      <c r="O36" s="8"/>
      <c r="P36" s="69"/>
      <c r="Q36" s="69"/>
      <c r="R36" s="37" t="str">
        <f t="shared" si="3"/>
        <v/>
      </c>
      <c r="S36" s="37"/>
      <c r="T36" s="38" t="str">
        <f t="shared" si="4"/>
        <v/>
      </c>
      <c r="U36" s="38"/>
    </row>
    <row r="37" spans="2:21" x14ac:dyDescent="0.2">
      <c r="B37" s="19">
        <v>29</v>
      </c>
      <c r="C37" s="35" t="str">
        <f t="shared" si="1"/>
        <v/>
      </c>
      <c r="D37" s="35"/>
      <c r="E37" s="19"/>
      <c r="F37" s="8"/>
      <c r="G37" s="19" t="s">
        <v>3</v>
      </c>
      <c r="H37" s="69"/>
      <c r="I37" s="69"/>
      <c r="J37" s="19"/>
      <c r="K37" s="35" t="str">
        <f t="shared" si="0"/>
        <v/>
      </c>
      <c r="L37" s="35"/>
      <c r="M37" s="6" t="str">
        <f t="shared" si="2"/>
        <v/>
      </c>
      <c r="N37" s="19"/>
      <c r="O37" s="8"/>
      <c r="P37" s="69"/>
      <c r="Q37" s="69"/>
      <c r="R37" s="37" t="str">
        <f t="shared" si="3"/>
        <v/>
      </c>
      <c r="S37" s="37"/>
      <c r="T37" s="38" t="str">
        <f t="shared" si="4"/>
        <v/>
      </c>
      <c r="U37" s="38"/>
    </row>
    <row r="38" spans="2:21" x14ac:dyDescent="0.2">
      <c r="B38" s="19">
        <v>30</v>
      </c>
      <c r="C38" s="35" t="str">
        <f t="shared" si="1"/>
        <v/>
      </c>
      <c r="D38" s="35"/>
      <c r="E38" s="19"/>
      <c r="F38" s="8"/>
      <c r="G38" s="19" t="s">
        <v>4</v>
      </c>
      <c r="H38" s="69"/>
      <c r="I38" s="69"/>
      <c r="J38" s="19"/>
      <c r="K38" s="35" t="str">
        <f t="shared" si="0"/>
        <v/>
      </c>
      <c r="L38" s="35"/>
      <c r="M38" s="6" t="str">
        <f t="shared" si="2"/>
        <v/>
      </c>
      <c r="N38" s="19"/>
      <c r="O38" s="8"/>
      <c r="P38" s="69"/>
      <c r="Q38" s="69"/>
      <c r="R38" s="37" t="str">
        <f t="shared" si="3"/>
        <v/>
      </c>
      <c r="S38" s="37"/>
      <c r="T38" s="38" t="str">
        <f t="shared" si="4"/>
        <v/>
      </c>
      <c r="U38" s="38"/>
    </row>
    <row r="39" spans="2:21" x14ac:dyDescent="0.2">
      <c r="B39" s="19">
        <v>31</v>
      </c>
      <c r="C39" s="35" t="str">
        <f t="shared" si="1"/>
        <v/>
      </c>
      <c r="D39" s="35"/>
      <c r="E39" s="19"/>
      <c r="F39" s="8"/>
      <c r="G39" s="19" t="s">
        <v>4</v>
      </c>
      <c r="H39" s="69"/>
      <c r="I39" s="69"/>
      <c r="J39" s="19"/>
      <c r="K39" s="35" t="str">
        <f t="shared" si="0"/>
        <v/>
      </c>
      <c r="L39" s="35"/>
      <c r="M39" s="6" t="str">
        <f t="shared" si="2"/>
        <v/>
      </c>
      <c r="N39" s="19"/>
      <c r="O39" s="8"/>
      <c r="P39" s="69"/>
      <c r="Q39" s="69"/>
      <c r="R39" s="37" t="str">
        <f t="shared" si="3"/>
        <v/>
      </c>
      <c r="S39" s="37"/>
      <c r="T39" s="38" t="str">
        <f t="shared" si="4"/>
        <v/>
      </c>
      <c r="U39" s="38"/>
    </row>
    <row r="40" spans="2:21" x14ac:dyDescent="0.2">
      <c r="B40" s="19">
        <v>32</v>
      </c>
      <c r="C40" s="35" t="str">
        <f t="shared" si="1"/>
        <v/>
      </c>
      <c r="D40" s="35"/>
      <c r="E40" s="19"/>
      <c r="F40" s="8"/>
      <c r="G40" s="19" t="s">
        <v>4</v>
      </c>
      <c r="H40" s="69"/>
      <c r="I40" s="69"/>
      <c r="J40" s="19"/>
      <c r="K40" s="35" t="str">
        <f t="shared" si="0"/>
        <v/>
      </c>
      <c r="L40" s="35"/>
      <c r="M40" s="6" t="str">
        <f t="shared" si="2"/>
        <v/>
      </c>
      <c r="N40" s="19"/>
      <c r="O40" s="8"/>
      <c r="P40" s="69"/>
      <c r="Q40" s="69"/>
      <c r="R40" s="37" t="str">
        <f t="shared" si="3"/>
        <v/>
      </c>
      <c r="S40" s="37"/>
      <c r="T40" s="38" t="str">
        <f t="shared" si="4"/>
        <v/>
      </c>
      <c r="U40" s="38"/>
    </row>
    <row r="41" spans="2:21" x14ac:dyDescent="0.2">
      <c r="B41" s="19">
        <v>33</v>
      </c>
      <c r="C41" s="35" t="str">
        <f t="shared" si="1"/>
        <v/>
      </c>
      <c r="D41" s="35"/>
      <c r="E41" s="19"/>
      <c r="F41" s="8"/>
      <c r="G41" s="19" t="s">
        <v>3</v>
      </c>
      <c r="H41" s="69"/>
      <c r="I41" s="69"/>
      <c r="J41" s="19"/>
      <c r="K41" s="35" t="str">
        <f t="shared" si="0"/>
        <v/>
      </c>
      <c r="L41" s="35"/>
      <c r="M41" s="6" t="str">
        <f t="shared" si="2"/>
        <v/>
      </c>
      <c r="N41" s="19"/>
      <c r="O41" s="8"/>
      <c r="P41" s="69"/>
      <c r="Q41" s="69"/>
      <c r="R41" s="37" t="str">
        <f t="shared" si="3"/>
        <v/>
      </c>
      <c r="S41" s="37"/>
      <c r="T41" s="38" t="str">
        <f t="shared" si="4"/>
        <v/>
      </c>
      <c r="U41" s="38"/>
    </row>
    <row r="42" spans="2:21" x14ac:dyDescent="0.2">
      <c r="B42" s="19">
        <v>34</v>
      </c>
      <c r="C42" s="35" t="str">
        <f t="shared" si="1"/>
        <v/>
      </c>
      <c r="D42" s="35"/>
      <c r="E42" s="19"/>
      <c r="F42" s="8"/>
      <c r="G42" s="19" t="s">
        <v>4</v>
      </c>
      <c r="H42" s="69"/>
      <c r="I42" s="69"/>
      <c r="J42" s="19"/>
      <c r="K42" s="35" t="str">
        <f t="shared" si="0"/>
        <v/>
      </c>
      <c r="L42" s="35"/>
      <c r="M42" s="6" t="str">
        <f t="shared" si="2"/>
        <v/>
      </c>
      <c r="N42" s="19"/>
      <c r="O42" s="8"/>
      <c r="P42" s="69"/>
      <c r="Q42" s="69"/>
      <c r="R42" s="37" t="str">
        <f t="shared" si="3"/>
        <v/>
      </c>
      <c r="S42" s="37"/>
      <c r="T42" s="38" t="str">
        <f t="shared" si="4"/>
        <v/>
      </c>
      <c r="U42" s="38"/>
    </row>
    <row r="43" spans="2:21" x14ac:dyDescent="0.2">
      <c r="B43" s="19">
        <v>35</v>
      </c>
      <c r="C43" s="35" t="str">
        <f t="shared" si="1"/>
        <v/>
      </c>
      <c r="D43" s="35"/>
      <c r="E43" s="19"/>
      <c r="F43" s="8"/>
      <c r="G43" s="19" t="s">
        <v>3</v>
      </c>
      <c r="H43" s="69"/>
      <c r="I43" s="69"/>
      <c r="J43" s="19"/>
      <c r="K43" s="35" t="str">
        <f t="shared" si="0"/>
        <v/>
      </c>
      <c r="L43" s="35"/>
      <c r="M43" s="6" t="str">
        <f t="shared" si="2"/>
        <v/>
      </c>
      <c r="N43" s="19"/>
      <c r="O43" s="8"/>
      <c r="P43" s="69"/>
      <c r="Q43" s="69"/>
      <c r="R43" s="37" t="str">
        <f t="shared" si="3"/>
        <v/>
      </c>
      <c r="S43" s="37"/>
      <c r="T43" s="38" t="str">
        <f t="shared" si="4"/>
        <v/>
      </c>
      <c r="U43" s="38"/>
    </row>
    <row r="44" spans="2:21" x14ac:dyDescent="0.2">
      <c r="B44" s="19">
        <v>36</v>
      </c>
      <c r="C44" s="35" t="str">
        <f t="shared" si="1"/>
        <v/>
      </c>
      <c r="D44" s="35"/>
      <c r="E44" s="19"/>
      <c r="F44" s="8"/>
      <c r="G44" s="19" t="s">
        <v>4</v>
      </c>
      <c r="H44" s="69"/>
      <c r="I44" s="69"/>
      <c r="J44" s="19"/>
      <c r="K44" s="35" t="str">
        <f t="shared" si="0"/>
        <v/>
      </c>
      <c r="L44" s="35"/>
      <c r="M44" s="6" t="str">
        <f t="shared" si="2"/>
        <v/>
      </c>
      <c r="N44" s="19"/>
      <c r="O44" s="8"/>
      <c r="P44" s="69"/>
      <c r="Q44" s="69"/>
      <c r="R44" s="37" t="str">
        <f t="shared" si="3"/>
        <v/>
      </c>
      <c r="S44" s="37"/>
      <c r="T44" s="38" t="str">
        <f t="shared" si="4"/>
        <v/>
      </c>
      <c r="U44" s="38"/>
    </row>
    <row r="45" spans="2:21" x14ac:dyDescent="0.2">
      <c r="B45" s="19">
        <v>37</v>
      </c>
      <c r="C45" s="35" t="str">
        <f t="shared" si="1"/>
        <v/>
      </c>
      <c r="D45" s="35"/>
      <c r="E45" s="19"/>
      <c r="F45" s="8"/>
      <c r="G45" s="19" t="s">
        <v>3</v>
      </c>
      <c r="H45" s="69"/>
      <c r="I45" s="69"/>
      <c r="J45" s="19"/>
      <c r="K45" s="35" t="str">
        <f t="shared" si="0"/>
        <v/>
      </c>
      <c r="L45" s="35"/>
      <c r="M45" s="6" t="str">
        <f t="shared" si="2"/>
        <v/>
      </c>
      <c r="N45" s="19"/>
      <c r="O45" s="8"/>
      <c r="P45" s="69"/>
      <c r="Q45" s="69"/>
      <c r="R45" s="37" t="str">
        <f t="shared" si="3"/>
        <v/>
      </c>
      <c r="S45" s="37"/>
      <c r="T45" s="38" t="str">
        <f t="shared" si="4"/>
        <v/>
      </c>
      <c r="U45" s="38"/>
    </row>
    <row r="46" spans="2:21" x14ac:dyDescent="0.2">
      <c r="B46" s="19">
        <v>38</v>
      </c>
      <c r="C46" s="35" t="str">
        <f t="shared" si="1"/>
        <v/>
      </c>
      <c r="D46" s="35"/>
      <c r="E46" s="19"/>
      <c r="F46" s="8"/>
      <c r="G46" s="19" t="s">
        <v>4</v>
      </c>
      <c r="H46" s="69"/>
      <c r="I46" s="69"/>
      <c r="J46" s="19"/>
      <c r="K46" s="35" t="str">
        <f t="shared" si="0"/>
        <v/>
      </c>
      <c r="L46" s="35"/>
      <c r="M46" s="6" t="str">
        <f t="shared" si="2"/>
        <v/>
      </c>
      <c r="N46" s="19"/>
      <c r="O46" s="8"/>
      <c r="P46" s="69"/>
      <c r="Q46" s="69"/>
      <c r="R46" s="37" t="str">
        <f t="shared" si="3"/>
        <v/>
      </c>
      <c r="S46" s="37"/>
      <c r="T46" s="38" t="str">
        <f t="shared" si="4"/>
        <v/>
      </c>
      <c r="U46" s="38"/>
    </row>
    <row r="47" spans="2:21" x14ac:dyDescent="0.2">
      <c r="B47" s="19">
        <v>39</v>
      </c>
      <c r="C47" s="35" t="str">
        <f t="shared" si="1"/>
        <v/>
      </c>
      <c r="D47" s="35"/>
      <c r="E47" s="19"/>
      <c r="F47" s="8"/>
      <c r="G47" s="19" t="s">
        <v>4</v>
      </c>
      <c r="H47" s="69"/>
      <c r="I47" s="69"/>
      <c r="J47" s="19"/>
      <c r="K47" s="35" t="str">
        <f t="shared" si="0"/>
        <v/>
      </c>
      <c r="L47" s="35"/>
      <c r="M47" s="6" t="str">
        <f t="shared" si="2"/>
        <v/>
      </c>
      <c r="N47" s="19"/>
      <c r="O47" s="8"/>
      <c r="P47" s="69"/>
      <c r="Q47" s="69"/>
      <c r="R47" s="37" t="str">
        <f t="shared" si="3"/>
        <v/>
      </c>
      <c r="S47" s="37"/>
      <c r="T47" s="38" t="str">
        <f t="shared" si="4"/>
        <v/>
      </c>
      <c r="U47" s="38"/>
    </row>
    <row r="48" spans="2:21" x14ac:dyDescent="0.2">
      <c r="B48" s="19">
        <v>40</v>
      </c>
      <c r="C48" s="35" t="str">
        <f t="shared" si="1"/>
        <v/>
      </c>
      <c r="D48" s="35"/>
      <c r="E48" s="19"/>
      <c r="F48" s="8"/>
      <c r="G48" s="19" t="s">
        <v>37</v>
      </c>
      <c r="H48" s="69"/>
      <c r="I48" s="69"/>
      <c r="J48" s="19"/>
      <c r="K48" s="35" t="str">
        <f t="shared" si="0"/>
        <v/>
      </c>
      <c r="L48" s="35"/>
      <c r="M48" s="6" t="str">
        <f t="shared" si="2"/>
        <v/>
      </c>
      <c r="N48" s="19"/>
      <c r="O48" s="8"/>
      <c r="P48" s="69"/>
      <c r="Q48" s="69"/>
      <c r="R48" s="37" t="str">
        <f t="shared" si="3"/>
        <v/>
      </c>
      <c r="S48" s="37"/>
      <c r="T48" s="38" t="str">
        <f t="shared" si="4"/>
        <v/>
      </c>
      <c r="U48" s="38"/>
    </row>
    <row r="49" spans="2:21" x14ac:dyDescent="0.2">
      <c r="B49" s="19">
        <v>41</v>
      </c>
      <c r="C49" s="35" t="str">
        <f t="shared" si="1"/>
        <v/>
      </c>
      <c r="D49" s="35"/>
      <c r="E49" s="19"/>
      <c r="F49" s="8"/>
      <c r="G49" s="19" t="s">
        <v>4</v>
      </c>
      <c r="H49" s="69"/>
      <c r="I49" s="69"/>
      <c r="J49" s="19"/>
      <c r="K49" s="35" t="str">
        <f t="shared" si="0"/>
        <v/>
      </c>
      <c r="L49" s="35"/>
      <c r="M49" s="6" t="str">
        <f t="shared" si="2"/>
        <v/>
      </c>
      <c r="N49" s="19"/>
      <c r="O49" s="8"/>
      <c r="P49" s="69"/>
      <c r="Q49" s="69"/>
      <c r="R49" s="37" t="str">
        <f t="shared" si="3"/>
        <v/>
      </c>
      <c r="S49" s="37"/>
      <c r="T49" s="38" t="str">
        <f t="shared" si="4"/>
        <v/>
      </c>
      <c r="U49" s="38"/>
    </row>
    <row r="50" spans="2:21" x14ac:dyDescent="0.2">
      <c r="B50" s="19">
        <v>42</v>
      </c>
      <c r="C50" s="35" t="str">
        <f t="shared" si="1"/>
        <v/>
      </c>
      <c r="D50" s="35"/>
      <c r="E50" s="19"/>
      <c r="F50" s="8"/>
      <c r="G50" s="19" t="s">
        <v>4</v>
      </c>
      <c r="H50" s="69"/>
      <c r="I50" s="69"/>
      <c r="J50" s="19"/>
      <c r="K50" s="35" t="str">
        <f t="shared" si="0"/>
        <v/>
      </c>
      <c r="L50" s="35"/>
      <c r="M50" s="6" t="str">
        <f t="shared" si="2"/>
        <v/>
      </c>
      <c r="N50" s="19"/>
      <c r="O50" s="8"/>
      <c r="P50" s="69"/>
      <c r="Q50" s="69"/>
      <c r="R50" s="37" t="str">
        <f t="shared" si="3"/>
        <v/>
      </c>
      <c r="S50" s="37"/>
      <c r="T50" s="38" t="str">
        <f t="shared" si="4"/>
        <v/>
      </c>
      <c r="U50" s="38"/>
    </row>
    <row r="51" spans="2:21" x14ac:dyDescent="0.2">
      <c r="B51" s="19">
        <v>43</v>
      </c>
      <c r="C51" s="35" t="str">
        <f t="shared" si="1"/>
        <v/>
      </c>
      <c r="D51" s="35"/>
      <c r="E51" s="19"/>
      <c r="F51" s="8"/>
      <c r="G51" s="19" t="s">
        <v>3</v>
      </c>
      <c r="H51" s="69"/>
      <c r="I51" s="69"/>
      <c r="J51" s="19"/>
      <c r="K51" s="35" t="str">
        <f t="shared" si="0"/>
        <v/>
      </c>
      <c r="L51" s="35"/>
      <c r="M51" s="6" t="str">
        <f t="shared" si="2"/>
        <v/>
      </c>
      <c r="N51" s="19"/>
      <c r="O51" s="8"/>
      <c r="P51" s="69"/>
      <c r="Q51" s="69"/>
      <c r="R51" s="37" t="str">
        <f t="shared" si="3"/>
        <v/>
      </c>
      <c r="S51" s="37"/>
      <c r="T51" s="38" t="str">
        <f t="shared" si="4"/>
        <v/>
      </c>
      <c r="U51" s="38"/>
    </row>
    <row r="52" spans="2:21" x14ac:dyDescent="0.2">
      <c r="B52" s="19">
        <v>44</v>
      </c>
      <c r="C52" s="35" t="str">
        <f t="shared" si="1"/>
        <v/>
      </c>
      <c r="D52" s="35"/>
      <c r="E52" s="19"/>
      <c r="F52" s="8"/>
      <c r="G52" s="19" t="s">
        <v>3</v>
      </c>
      <c r="H52" s="69"/>
      <c r="I52" s="69"/>
      <c r="J52" s="19"/>
      <c r="K52" s="35" t="str">
        <f t="shared" si="0"/>
        <v/>
      </c>
      <c r="L52" s="35"/>
      <c r="M52" s="6" t="str">
        <f t="shared" si="2"/>
        <v/>
      </c>
      <c r="N52" s="19"/>
      <c r="O52" s="8"/>
      <c r="P52" s="69"/>
      <c r="Q52" s="69"/>
      <c r="R52" s="37" t="str">
        <f t="shared" si="3"/>
        <v/>
      </c>
      <c r="S52" s="37"/>
      <c r="T52" s="38" t="str">
        <f t="shared" si="4"/>
        <v/>
      </c>
      <c r="U52" s="38"/>
    </row>
    <row r="53" spans="2:21" x14ac:dyDescent="0.2">
      <c r="B53" s="19">
        <v>45</v>
      </c>
      <c r="C53" s="35" t="str">
        <f t="shared" si="1"/>
        <v/>
      </c>
      <c r="D53" s="35"/>
      <c r="E53" s="19"/>
      <c r="F53" s="8"/>
      <c r="G53" s="19" t="s">
        <v>4</v>
      </c>
      <c r="H53" s="69"/>
      <c r="I53" s="69"/>
      <c r="J53" s="19"/>
      <c r="K53" s="35" t="str">
        <f t="shared" si="0"/>
        <v/>
      </c>
      <c r="L53" s="35"/>
      <c r="M53" s="6" t="str">
        <f t="shared" si="2"/>
        <v/>
      </c>
      <c r="N53" s="19"/>
      <c r="O53" s="8"/>
      <c r="P53" s="69"/>
      <c r="Q53" s="69"/>
      <c r="R53" s="37" t="str">
        <f t="shared" si="3"/>
        <v/>
      </c>
      <c r="S53" s="37"/>
      <c r="T53" s="38" t="str">
        <f t="shared" si="4"/>
        <v/>
      </c>
      <c r="U53" s="38"/>
    </row>
    <row r="54" spans="2:21" x14ac:dyDescent="0.2">
      <c r="B54" s="19">
        <v>46</v>
      </c>
      <c r="C54" s="35" t="str">
        <f t="shared" si="1"/>
        <v/>
      </c>
      <c r="D54" s="35"/>
      <c r="E54" s="19"/>
      <c r="F54" s="8"/>
      <c r="G54" s="19" t="s">
        <v>4</v>
      </c>
      <c r="H54" s="69"/>
      <c r="I54" s="69"/>
      <c r="J54" s="19"/>
      <c r="K54" s="35" t="str">
        <f t="shared" si="0"/>
        <v/>
      </c>
      <c r="L54" s="35"/>
      <c r="M54" s="6" t="str">
        <f t="shared" si="2"/>
        <v/>
      </c>
      <c r="N54" s="19"/>
      <c r="O54" s="8"/>
      <c r="P54" s="69"/>
      <c r="Q54" s="69"/>
      <c r="R54" s="37" t="str">
        <f t="shared" si="3"/>
        <v/>
      </c>
      <c r="S54" s="37"/>
      <c r="T54" s="38" t="str">
        <f t="shared" si="4"/>
        <v/>
      </c>
      <c r="U54" s="38"/>
    </row>
    <row r="55" spans="2:21" x14ac:dyDescent="0.2">
      <c r="B55" s="19">
        <v>47</v>
      </c>
      <c r="C55" s="35" t="str">
        <f t="shared" si="1"/>
        <v/>
      </c>
      <c r="D55" s="35"/>
      <c r="E55" s="19"/>
      <c r="F55" s="8"/>
      <c r="G55" s="19" t="s">
        <v>3</v>
      </c>
      <c r="H55" s="69"/>
      <c r="I55" s="69"/>
      <c r="J55" s="19"/>
      <c r="K55" s="35" t="str">
        <f t="shared" si="0"/>
        <v/>
      </c>
      <c r="L55" s="35"/>
      <c r="M55" s="6" t="str">
        <f t="shared" si="2"/>
        <v/>
      </c>
      <c r="N55" s="19"/>
      <c r="O55" s="8"/>
      <c r="P55" s="69"/>
      <c r="Q55" s="69"/>
      <c r="R55" s="37" t="str">
        <f t="shared" si="3"/>
        <v/>
      </c>
      <c r="S55" s="37"/>
      <c r="T55" s="38" t="str">
        <f t="shared" si="4"/>
        <v/>
      </c>
      <c r="U55" s="38"/>
    </row>
    <row r="56" spans="2:21" x14ac:dyDescent="0.2">
      <c r="B56" s="19">
        <v>48</v>
      </c>
      <c r="C56" s="35" t="str">
        <f t="shared" si="1"/>
        <v/>
      </c>
      <c r="D56" s="35"/>
      <c r="E56" s="19"/>
      <c r="F56" s="8"/>
      <c r="G56" s="19" t="s">
        <v>3</v>
      </c>
      <c r="H56" s="69"/>
      <c r="I56" s="69"/>
      <c r="J56" s="19"/>
      <c r="K56" s="35" t="str">
        <f t="shared" si="0"/>
        <v/>
      </c>
      <c r="L56" s="35"/>
      <c r="M56" s="6" t="str">
        <f t="shared" si="2"/>
        <v/>
      </c>
      <c r="N56" s="19"/>
      <c r="O56" s="8"/>
      <c r="P56" s="69"/>
      <c r="Q56" s="69"/>
      <c r="R56" s="37" t="str">
        <f t="shared" si="3"/>
        <v/>
      </c>
      <c r="S56" s="37"/>
      <c r="T56" s="38" t="str">
        <f t="shared" si="4"/>
        <v/>
      </c>
      <c r="U56" s="38"/>
    </row>
    <row r="57" spans="2:21" x14ac:dyDescent="0.2">
      <c r="B57" s="19">
        <v>49</v>
      </c>
      <c r="C57" s="35" t="str">
        <f t="shared" si="1"/>
        <v/>
      </c>
      <c r="D57" s="35"/>
      <c r="E57" s="19"/>
      <c r="F57" s="8"/>
      <c r="G57" s="19" t="s">
        <v>3</v>
      </c>
      <c r="H57" s="69"/>
      <c r="I57" s="69"/>
      <c r="J57" s="19"/>
      <c r="K57" s="35" t="str">
        <f t="shared" si="0"/>
        <v/>
      </c>
      <c r="L57" s="35"/>
      <c r="M57" s="6" t="str">
        <f t="shared" si="2"/>
        <v/>
      </c>
      <c r="N57" s="19"/>
      <c r="O57" s="8"/>
      <c r="P57" s="69"/>
      <c r="Q57" s="69"/>
      <c r="R57" s="37" t="str">
        <f t="shared" si="3"/>
        <v/>
      </c>
      <c r="S57" s="37"/>
      <c r="T57" s="38" t="str">
        <f t="shared" si="4"/>
        <v/>
      </c>
      <c r="U57" s="38"/>
    </row>
    <row r="58" spans="2:21" x14ac:dyDescent="0.2">
      <c r="B58" s="19">
        <v>50</v>
      </c>
      <c r="C58" s="35" t="str">
        <f t="shared" si="1"/>
        <v/>
      </c>
      <c r="D58" s="35"/>
      <c r="E58" s="19"/>
      <c r="F58" s="8"/>
      <c r="G58" s="19" t="s">
        <v>3</v>
      </c>
      <c r="H58" s="69"/>
      <c r="I58" s="69"/>
      <c r="J58" s="19"/>
      <c r="K58" s="35" t="str">
        <f t="shared" si="0"/>
        <v/>
      </c>
      <c r="L58" s="35"/>
      <c r="M58" s="6" t="str">
        <f t="shared" si="2"/>
        <v/>
      </c>
      <c r="N58" s="19"/>
      <c r="O58" s="8"/>
      <c r="P58" s="69"/>
      <c r="Q58" s="69"/>
      <c r="R58" s="37" t="str">
        <f t="shared" si="3"/>
        <v/>
      </c>
      <c r="S58" s="37"/>
      <c r="T58" s="38" t="str">
        <f t="shared" si="4"/>
        <v/>
      </c>
      <c r="U58" s="38"/>
    </row>
    <row r="59" spans="2:21" x14ac:dyDescent="0.2">
      <c r="B59" s="19">
        <v>51</v>
      </c>
      <c r="C59" s="35" t="str">
        <f t="shared" si="1"/>
        <v/>
      </c>
      <c r="D59" s="35"/>
      <c r="E59" s="19"/>
      <c r="F59" s="8"/>
      <c r="G59" s="19" t="s">
        <v>3</v>
      </c>
      <c r="H59" s="69"/>
      <c r="I59" s="69"/>
      <c r="J59" s="19"/>
      <c r="K59" s="35" t="str">
        <f t="shared" si="0"/>
        <v/>
      </c>
      <c r="L59" s="35"/>
      <c r="M59" s="6" t="str">
        <f t="shared" si="2"/>
        <v/>
      </c>
      <c r="N59" s="19"/>
      <c r="O59" s="8"/>
      <c r="P59" s="69"/>
      <c r="Q59" s="69"/>
      <c r="R59" s="37" t="str">
        <f t="shared" si="3"/>
        <v/>
      </c>
      <c r="S59" s="37"/>
      <c r="T59" s="38" t="str">
        <f t="shared" si="4"/>
        <v/>
      </c>
      <c r="U59" s="38"/>
    </row>
    <row r="60" spans="2:21" x14ac:dyDescent="0.2">
      <c r="B60" s="19">
        <v>52</v>
      </c>
      <c r="C60" s="35" t="str">
        <f t="shared" si="1"/>
        <v/>
      </c>
      <c r="D60" s="35"/>
      <c r="E60" s="19"/>
      <c r="F60" s="8"/>
      <c r="G60" s="19" t="s">
        <v>3</v>
      </c>
      <c r="H60" s="69"/>
      <c r="I60" s="69"/>
      <c r="J60" s="19"/>
      <c r="K60" s="35" t="str">
        <f t="shared" si="0"/>
        <v/>
      </c>
      <c r="L60" s="35"/>
      <c r="M60" s="6" t="str">
        <f t="shared" si="2"/>
        <v/>
      </c>
      <c r="N60" s="19"/>
      <c r="O60" s="8"/>
      <c r="P60" s="69"/>
      <c r="Q60" s="69"/>
      <c r="R60" s="37" t="str">
        <f t="shared" si="3"/>
        <v/>
      </c>
      <c r="S60" s="37"/>
      <c r="T60" s="38" t="str">
        <f t="shared" si="4"/>
        <v/>
      </c>
      <c r="U60" s="38"/>
    </row>
    <row r="61" spans="2:21" x14ac:dyDescent="0.2">
      <c r="B61" s="19">
        <v>53</v>
      </c>
      <c r="C61" s="35" t="str">
        <f t="shared" si="1"/>
        <v/>
      </c>
      <c r="D61" s="35"/>
      <c r="E61" s="19"/>
      <c r="F61" s="8"/>
      <c r="G61" s="19" t="s">
        <v>3</v>
      </c>
      <c r="H61" s="69"/>
      <c r="I61" s="69"/>
      <c r="J61" s="19"/>
      <c r="K61" s="35" t="str">
        <f t="shared" si="0"/>
        <v/>
      </c>
      <c r="L61" s="35"/>
      <c r="M61" s="6" t="str">
        <f t="shared" si="2"/>
        <v/>
      </c>
      <c r="N61" s="19"/>
      <c r="O61" s="8"/>
      <c r="P61" s="69"/>
      <c r="Q61" s="69"/>
      <c r="R61" s="37" t="str">
        <f t="shared" si="3"/>
        <v/>
      </c>
      <c r="S61" s="37"/>
      <c r="T61" s="38" t="str">
        <f t="shared" si="4"/>
        <v/>
      </c>
      <c r="U61" s="38"/>
    </row>
    <row r="62" spans="2:21" x14ac:dyDescent="0.2">
      <c r="B62" s="19">
        <v>54</v>
      </c>
      <c r="C62" s="35" t="str">
        <f t="shared" si="1"/>
        <v/>
      </c>
      <c r="D62" s="35"/>
      <c r="E62" s="19"/>
      <c r="F62" s="8"/>
      <c r="G62" s="19" t="s">
        <v>3</v>
      </c>
      <c r="H62" s="69"/>
      <c r="I62" s="69"/>
      <c r="J62" s="19"/>
      <c r="K62" s="35" t="str">
        <f t="shared" si="0"/>
        <v/>
      </c>
      <c r="L62" s="35"/>
      <c r="M62" s="6" t="str">
        <f t="shared" si="2"/>
        <v/>
      </c>
      <c r="N62" s="19"/>
      <c r="O62" s="8"/>
      <c r="P62" s="69"/>
      <c r="Q62" s="69"/>
      <c r="R62" s="37" t="str">
        <f t="shared" si="3"/>
        <v/>
      </c>
      <c r="S62" s="37"/>
      <c r="T62" s="38" t="str">
        <f t="shared" si="4"/>
        <v/>
      </c>
      <c r="U62" s="38"/>
    </row>
    <row r="63" spans="2:21" x14ac:dyDescent="0.2">
      <c r="B63" s="19">
        <v>55</v>
      </c>
      <c r="C63" s="35" t="str">
        <f t="shared" si="1"/>
        <v/>
      </c>
      <c r="D63" s="35"/>
      <c r="E63" s="19"/>
      <c r="F63" s="8"/>
      <c r="G63" s="19" t="s">
        <v>4</v>
      </c>
      <c r="H63" s="69"/>
      <c r="I63" s="69"/>
      <c r="J63" s="19"/>
      <c r="K63" s="35" t="str">
        <f t="shared" si="0"/>
        <v/>
      </c>
      <c r="L63" s="35"/>
      <c r="M63" s="6" t="str">
        <f t="shared" si="2"/>
        <v/>
      </c>
      <c r="N63" s="19"/>
      <c r="O63" s="8"/>
      <c r="P63" s="69"/>
      <c r="Q63" s="69"/>
      <c r="R63" s="37" t="str">
        <f t="shared" si="3"/>
        <v/>
      </c>
      <c r="S63" s="37"/>
      <c r="T63" s="38" t="str">
        <f t="shared" si="4"/>
        <v/>
      </c>
      <c r="U63" s="38"/>
    </row>
    <row r="64" spans="2:21" x14ac:dyDescent="0.2">
      <c r="B64" s="19">
        <v>56</v>
      </c>
      <c r="C64" s="35" t="str">
        <f t="shared" si="1"/>
        <v/>
      </c>
      <c r="D64" s="35"/>
      <c r="E64" s="19"/>
      <c r="F64" s="8"/>
      <c r="G64" s="19" t="s">
        <v>3</v>
      </c>
      <c r="H64" s="69"/>
      <c r="I64" s="69"/>
      <c r="J64" s="19"/>
      <c r="K64" s="35" t="str">
        <f t="shared" si="0"/>
        <v/>
      </c>
      <c r="L64" s="35"/>
      <c r="M64" s="6" t="str">
        <f t="shared" si="2"/>
        <v/>
      </c>
      <c r="N64" s="19"/>
      <c r="O64" s="8"/>
      <c r="P64" s="69"/>
      <c r="Q64" s="69"/>
      <c r="R64" s="37" t="str">
        <f t="shared" si="3"/>
        <v/>
      </c>
      <c r="S64" s="37"/>
      <c r="T64" s="38" t="str">
        <f t="shared" si="4"/>
        <v/>
      </c>
      <c r="U64" s="38"/>
    </row>
    <row r="65" spans="2:21" x14ac:dyDescent="0.2">
      <c r="B65" s="19">
        <v>57</v>
      </c>
      <c r="C65" s="35" t="str">
        <f t="shared" si="1"/>
        <v/>
      </c>
      <c r="D65" s="35"/>
      <c r="E65" s="19"/>
      <c r="F65" s="8"/>
      <c r="G65" s="19" t="s">
        <v>3</v>
      </c>
      <c r="H65" s="69"/>
      <c r="I65" s="69"/>
      <c r="J65" s="19"/>
      <c r="K65" s="35" t="str">
        <f t="shared" si="0"/>
        <v/>
      </c>
      <c r="L65" s="35"/>
      <c r="M65" s="6" t="str">
        <f t="shared" si="2"/>
        <v/>
      </c>
      <c r="N65" s="19"/>
      <c r="O65" s="8"/>
      <c r="P65" s="69"/>
      <c r="Q65" s="69"/>
      <c r="R65" s="37" t="str">
        <f t="shared" si="3"/>
        <v/>
      </c>
      <c r="S65" s="37"/>
      <c r="T65" s="38" t="str">
        <f t="shared" si="4"/>
        <v/>
      </c>
      <c r="U65" s="38"/>
    </row>
    <row r="66" spans="2:21" x14ac:dyDescent="0.2">
      <c r="B66" s="19">
        <v>58</v>
      </c>
      <c r="C66" s="35" t="str">
        <f t="shared" si="1"/>
        <v/>
      </c>
      <c r="D66" s="35"/>
      <c r="E66" s="19"/>
      <c r="F66" s="8"/>
      <c r="G66" s="19" t="s">
        <v>3</v>
      </c>
      <c r="H66" s="69"/>
      <c r="I66" s="69"/>
      <c r="J66" s="19"/>
      <c r="K66" s="35" t="str">
        <f t="shared" si="0"/>
        <v/>
      </c>
      <c r="L66" s="35"/>
      <c r="M66" s="6" t="str">
        <f t="shared" si="2"/>
        <v/>
      </c>
      <c r="N66" s="19"/>
      <c r="O66" s="8"/>
      <c r="P66" s="69"/>
      <c r="Q66" s="69"/>
      <c r="R66" s="37" t="str">
        <f t="shared" si="3"/>
        <v/>
      </c>
      <c r="S66" s="37"/>
      <c r="T66" s="38" t="str">
        <f t="shared" si="4"/>
        <v/>
      </c>
      <c r="U66" s="38"/>
    </row>
    <row r="67" spans="2:21" x14ac:dyDescent="0.2">
      <c r="B67" s="19">
        <v>59</v>
      </c>
      <c r="C67" s="35" t="str">
        <f t="shared" si="1"/>
        <v/>
      </c>
      <c r="D67" s="35"/>
      <c r="E67" s="19"/>
      <c r="F67" s="8"/>
      <c r="G67" s="19" t="s">
        <v>3</v>
      </c>
      <c r="H67" s="69"/>
      <c r="I67" s="69"/>
      <c r="J67" s="19"/>
      <c r="K67" s="35" t="str">
        <f t="shared" si="0"/>
        <v/>
      </c>
      <c r="L67" s="35"/>
      <c r="M67" s="6" t="str">
        <f t="shared" si="2"/>
        <v/>
      </c>
      <c r="N67" s="19"/>
      <c r="O67" s="8"/>
      <c r="P67" s="69"/>
      <c r="Q67" s="69"/>
      <c r="R67" s="37" t="str">
        <f t="shared" si="3"/>
        <v/>
      </c>
      <c r="S67" s="37"/>
      <c r="T67" s="38" t="str">
        <f t="shared" si="4"/>
        <v/>
      </c>
      <c r="U67" s="38"/>
    </row>
    <row r="68" spans="2:21" x14ac:dyDescent="0.2">
      <c r="B68" s="19">
        <v>60</v>
      </c>
      <c r="C68" s="35" t="str">
        <f t="shared" si="1"/>
        <v/>
      </c>
      <c r="D68" s="35"/>
      <c r="E68" s="19"/>
      <c r="F68" s="8"/>
      <c r="G68" s="19" t="s">
        <v>4</v>
      </c>
      <c r="H68" s="69"/>
      <c r="I68" s="69"/>
      <c r="J68" s="19"/>
      <c r="K68" s="35" t="str">
        <f t="shared" si="0"/>
        <v/>
      </c>
      <c r="L68" s="35"/>
      <c r="M68" s="6" t="str">
        <f t="shared" si="2"/>
        <v/>
      </c>
      <c r="N68" s="19"/>
      <c r="O68" s="8"/>
      <c r="P68" s="69"/>
      <c r="Q68" s="69"/>
      <c r="R68" s="37" t="str">
        <f t="shared" si="3"/>
        <v/>
      </c>
      <c r="S68" s="37"/>
      <c r="T68" s="38" t="str">
        <f t="shared" si="4"/>
        <v/>
      </c>
      <c r="U68" s="38"/>
    </row>
    <row r="69" spans="2:21" x14ac:dyDescent="0.2">
      <c r="B69" s="19">
        <v>61</v>
      </c>
      <c r="C69" s="35" t="str">
        <f t="shared" si="1"/>
        <v/>
      </c>
      <c r="D69" s="35"/>
      <c r="E69" s="19"/>
      <c r="F69" s="8"/>
      <c r="G69" s="19" t="s">
        <v>4</v>
      </c>
      <c r="H69" s="69"/>
      <c r="I69" s="69"/>
      <c r="J69" s="19"/>
      <c r="K69" s="35" t="str">
        <f t="shared" si="0"/>
        <v/>
      </c>
      <c r="L69" s="35"/>
      <c r="M69" s="6" t="str">
        <f t="shared" si="2"/>
        <v/>
      </c>
      <c r="N69" s="19"/>
      <c r="O69" s="8"/>
      <c r="P69" s="69"/>
      <c r="Q69" s="69"/>
      <c r="R69" s="37" t="str">
        <f t="shared" si="3"/>
        <v/>
      </c>
      <c r="S69" s="37"/>
      <c r="T69" s="38" t="str">
        <f t="shared" si="4"/>
        <v/>
      </c>
      <c r="U69" s="38"/>
    </row>
    <row r="70" spans="2:21" x14ac:dyDescent="0.2">
      <c r="B70" s="19">
        <v>62</v>
      </c>
      <c r="C70" s="35" t="str">
        <f t="shared" si="1"/>
        <v/>
      </c>
      <c r="D70" s="35"/>
      <c r="E70" s="19"/>
      <c r="F70" s="8"/>
      <c r="G70" s="19" t="s">
        <v>3</v>
      </c>
      <c r="H70" s="69"/>
      <c r="I70" s="69"/>
      <c r="J70" s="19"/>
      <c r="K70" s="35" t="str">
        <f t="shared" si="0"/>
        <v/>
      </c>
      <c r="L70" s="35"/>
      <c r="M70" s="6" t="str">
        <f t="shared" si="2"/>
        <v/>
      </c>
      <c r="N70" s="19"/>
      <c r="O70" s="8"/>
      <c r="P70" s="69"/>
      <c r="Q70" s="69"/>
      <c r="R70" s="37" t="str">
        <f t="shared" si="3"/>
        <v/>
      </c>
      <c r="S70" s="37"/>
      <c r="T70" s="38" t="str">
        <f t="shared" si="4"/>
        <v/>
      </c>
      <c r="U70" s="38"/>
    </row>
    <row r="71" spans="2:21" x14ac:dyDescent="0.2">
      <c r="B71" s="19">
        <v>63</v>
      </c>
      <c r="C71" s="35" t="str">
        <f t="shared" si="1"/>
        <v/>
      </c>
      <c r="D71" s="35"/>
      <c r="E71" s="19"/>
      <c r="F71" s="8"/>
      <c r="G71" s="19" t="s">
        <v>4</v>
      </c>
      <c r="H71" s="69"/>
      <c r="I71" s="69"/>
      <c r="J71" s="19"/>
      <c r="K71" s="35" t="str">
        <f t="shared" si="0"/>
        <v/>
      </c>
      <c r="L71" s="35"/>
      <c r="M71" s="6" t="str">
        <f t="shared" si="2"/>
        <v/>
      </c>
      <c r="N71" s="19"/>
      <c r="O71" s="8"/>
      <c r="P71" s="69"/>
      <c r="Q71" s="69"/>
      <c r="R71" s="37" t="str">
        <f t="shared" si="3"/>
        <v/>
      </c>
      <c r="S71" s="37"/>
      <c r="T71" s="38" t="str">
        <f t="shared" si="4"/>
        <v/>
      </c>
      <c r="U71" s="38"/>
    </row>
    <row r="72" spans="2:21" x14ac:dyDescent="0.2">
      <c r="B72" s="19">
        <v>64</v>
      </c>
      <c r="C72" s="35" t="str">
        <f t="shared" si="1"/>
        <v/>
      </c>
      <c r="D72" s="35"/>
      <c r="E72" s="19"/>
      <c r="F72" s="8"/>
      <c r="G72" s="19" t="s">
        <v>3</v>
      </c>
      <c r="H72" s="69"/>
      <c r="I72" s="69"/>
      <c r="J72" s="19"/>
      <c r="K72" s="35" t="str">
        <f t="shared" si="0"/>
        <v/>
      </c>
      <c r="L72" s="35"/>
      <c r="M72" s="6" t="str">
        <f t="shared" si="2"/>
        <v/>
      </c>
      <c r="N72" s="19"/>
      <c r="O72" s="8"/>
      <c r="P72" s="69"/>
      <c r="Q72" s="69"/>
      <c r="R72" s="37" t="str">
        <f t="shared" si="3"/>
        <v/>
      </c>
      <c r="S72" s="37"/>
      <c r="T72" s="38" t="str">
        <f t="shared" si="4"/>
        <v/>
      </c>
      <c r="U72" s="38"/>
    </row>
    <row r="73" spans="2:21" x14ac:dyDescent="0.2">
      <c r="B73" s="19">
        <v>65</v>
      </c>
      <c r="C73" s="35" t="str">
        <f t="shared" si="1"/>
        <v/>
      </c>
      <c r="D73" s="35"/>
      <c r="E73" s="19"/>
      <c r="F73" s="8"/>
      <c r="G73" s="19" t="s">
        <v>4</v>
      </c>
      <c r="H73" s="69"/>
      <c r="I73" s="69"/>
      <c r="J73" s="19"/>
      <c r="K73" s="35" t="str">
        <f t="shared" ref="K73:K108" si="5">IF(F73="","",C73*0.03)</f>
        <v/>
      </c>
      <c r="L73" s="35"/>
      <c r="M73" s="6" t="str">
        <f t="shared" si="2"/>
        <v/>
      </c>
      <c r="N73" s="19"/>
      <c r="O73" s="8"/>
      <c r="P73" s="69"/>
      <c r="Q73" s="69"/>
      <c r="R73" s="37" t="str">
        <f t="shared" si="3"/>
        <v/>
      </c>
      <c r="S73" s="37"/>
      <c r="T73" s="38" t="str">
        <f t="shared" si="4"/>
        <v/>
      </c>
      <c r="U73" s="38"/>
    </row>
    <row r="74" spans="2:21" x14ac:dyDescent="0.2">
      <c r="B74" s="19">
        <v>66</v>
      </c>
      <c r="C74" s="35" t="str">
        <f t="shared" ref="C74:C108" si="6">IF(R73="","",C73+R73)</f>
        <v/>
      </c>
      <c r="D74" s="35"/>
      <c r="E74" s="19"/>
      <c r="F74" s="8"/>
      <c r="G74" s="19" t="s">
        <v>4</v>
      </c>
      <c r="H74" s="69"/>
      <c r="I74" s="69"/>
      <c r="J74" s="19"/>
      <c r="K74" s="35" t="str">
        <f t="shared" si="5"/>
        <v/>
      </c>
      <c r="L74" s="35"/>
      <c r="M74" s="6" t="str">
        <f t="shared" ref="M74:M108" si="7">IF(J74="","",(K74/J74)/1000)</f>
        <v/>
      </c>
      <c r="N74" s="19"/>
      <c r="O74" s="8"/>
      <c r="P74" s="69"/>
      <c r="Q74" s="69"/>
      <c r="R74" s="37" t="str">
        <f t="shared" ref="R74:R108" si="8">IF(O74="","",(IF(G74="売",H74-P74,P74-H74))*M74*100000)</f>
        <v/>
      </c>
      <c r="S74" s="37"/>
      <c r="T74" s="38" t="str">
        <f t="shared" ref="T74:T108" si="9">IF(O74="","",IF(R74&lt;0,J74*(-1),IF(G74="買",(P74-H74)*100,(H74-P74)*100)))</f>
        <v/>
      </c>
      <c r="U74" s="38"/>
    </row>
    <row r="75" spans="2:21" x14ac:dyDescent="0.2">
      <c r="B75" s="19">
        <v>67</v>
      </c>
      <c r="C75" s="35" t="str">
        <f t="shared" si="6"/>
        <v/>
      </c>
      <c r="D75" s="35"/>
      <c r="E75" s="19"/>
      <c r="F75" s="8"/>
      <c r="G75" s="19" t="s">
        <v>3</v>
      </c>
      <c r="H75" s="69"/>
      <c r="I75" s="69"/>
      <c r="J75" s="19"/>
      <c r="K75" s="35" t="str">
        <f t="shared" si="5"/>
        <v/>
      </c>
      <c r="L75" s="35"/>
      <c r="M75" s="6" t="str">
        <f t="shared" si="7"/>
        <v/>
      </c>
      <c r="N75" s="19"/>
      <c r="O75" s="8"/>
      <c r="P75" s="69"/>
      <c r="Q75" s="69"/>
      <c r="R75" s="37" t="str">
        <f t="shared" si="8"/>
        <v/>
      </c>
      <c r="S75" s="37"/>
      <c r="T75" s="38" t="str">
        <f t="shared" si="9"/>
        <v/>
      </c>
      <c r="U75" s="38"/>
    </row>
    <row r="76" spans="2:21" x14ac:dyDescent="0.2">
      <c r="B76" s="19">
        <v>68</v>
      </c>
      <c r="C76" s="35" t="str">
        <f t="shared" si="6"/>
        <v/>
      </c>
      <c r="D76" s="35"/>
      <c r="E76" s="19"/>
      <c r="F76" s="8"/>
      <c r="G76" s="19" t="s">
        <v>3</v>
      </c>
      <c r="H76" s="69"/>
      <c r="I76" s="69"/>
      <c r="J76" s="19"/>
      <c r="K76" s="35" t="str">
        <f t="shared" si="5"/>
        <v/>
      </c>
      <c r="L76" s="35"/>
      <c r="M76" s="6" t="str">
        <f t="shared" si="7"/>
        <v/>
      </c>
      <c r="N76" s="19"/>
      <c r="O76" s="8"/>
      <c r="P76" s="69"/>
      <c r="Q76" s="69"/>
      <c r="R76" s="37" t="str">
        <f t="shared" si="8"/>
        <v/>
      </c>
      <c r="S76" s="37"/>
      <c r="T76" s="38" t="str">
        <f t="shared" si="9"/>
        <v/>
      </c>
      <c r="U76" s="38"/>
    </row>
    <row r="77" spans="2:21" x14ac:dyDescent="0.2">
      <c r="B77" s="19">
        <v>69</v>
      </c>
      <c r="C77" s="35" t="str">
        <f t="shared" si="6"/>
        <v/>
      </c>
      <c r="D77" s="35"/>
      <c r="E77" s="19"/>
      <c r="F77" s="8"/>
      <c r="G77" s="19" t="s">
        <v>3</v>
      </c>
      <c r="H77" s="69"/>
      <c r="I77" s="69"/>
      <c r="J77" s="19"/>
      <c r="K77" s="35" t="str">
        <f t="shared" si="5"/>
        <v/>
      </c>
      <c r="L77" s="35"/>
      <c r="M77" s="6" t="str">
        <f t="shared" si="7"/>
        <v/>
      </c>
      <c r="N77" s="19"/>
      <c r="O77" s="8"/>
      <c r="P77" s="69"/>
      <c r="Q77" s="69"/>
      <c r="R77" s="37" t="str">
        <f t="shared" si="8"/>
        <v/>
      </c>
      <c r="S77" s="37"/>
      <c r="T77" s="38" t="str">
        <f t="shared" si="9"/>
        <v/>
      </c>
      <c r="U77" s="38"/>
    </row>
    <row r="78" spans="2:21" x14ac:dyDescent="0.2">
      <c r="B78" s="19">
        <v>70</v>
      </c>
      <c r="C78" s="35" t="str">
        <f t="shared" si="6"/>
        <v/>
      </c>
      <c r="D78" s="35"/>
      <c r="E78" s="19"/>
      <c r="F78" s="8"/>
      <c r="G78" s="19" t="s">
        <v>4</v>
      </c>
      <c r="H78" s="69"/>
      <c r="I78" s="69"/>
      <c r="J78" s="19"/>
      <c r="K78" s="35" t="str">
        <f t="shared" si="5"/>
        <v/>
      </c>
      <c r="L78" s="35"/>
      <c r="M78" s="6" t="str">
        <f t="shared" si="7"/>
        <v/>
      </c>
      <c r="N78" s="19"/>
      <c r="O78" s="8"/>
      <c r="P78" s="69"/>
      <c r="Q78" s="69"/>
      <c r="R78" s="37" t="str">
        <f t="shared" si="8"/>
        <v/>
      </c>
      <c r="S78" s="37"/>
      <c r="T78" s="38" t="str">
        <f t="shared" si="9"/>
        <v/>
      </c>
      <c r="U78" s="38"/>
    </row>
    <row r="79" spans="2:21" x14ac:dyDescent="0.2">
      <c r="B79" s="19">
        <v>71</v>
      </c>
      <c r="C79" s="35" t="str">
        <f t="shared" si="6"/>
        <v/>
      </c>
      <c r="D79" s="35"/>
      <c r="E79" s="19"/>
      <c r="F79" s="8"/>
      <c r="G79" s="19" t="s">
        <v>3</v>
      </c>
      <c r="H79" s="69"/>
      <c r="I79" s="69"/>
      <c r="J79" s="19"/>
      <c r="K79" s="35" t="str">
        <f t="shared" si="5"/>
        <v/>
      </c>
      <c r="L79" s="35"/>
      <c r="M79" s="6" t="str">
        <f t="shared" si="7"/>
        <v/>
      </c>
      <c r="N79" s="19"/>
      <c r="O79" s="8"/>
      <c r="P79" s="69"/>
      <c r="Q79" s="69"/>
      <c r="R79" s="37" t="str">
        <f t="shared" si="8"/>
        <v/>
      </c>
      <c r="S79" s="37"/>
      <c r="T79" s="38" t="str">
        <f t="shared" si="9"/>
        <v/>
      </c>
      <c r="U79" s="38"/>
    </row>
    <row r="80" spans="2:21" x14ac:dyDescent="0.2">
      <c r="B80" s="19">
        <v>72</v>
      </c>
      <c r="C80" s="35" t="str">
        <f t="shared" si="6"/>
        <v/>
      </c>
      <c r="D80" s="35"/>
      <c r="E80" s="19"/>
      <c r="F80" s="8"/>
      <c r="G80" s="19" t="s">
        <v>4</v>
      </c>
      <c r="H80" s="69"/>
      <c r="I80" s="69"/>
      <c r="J80" s="19"/>
      <c r="K80" s="35" t="str">
        <f t="shared" si="5"/>
        <v/>
      </c>
      <c r="L80" s="35"/>
      <c r="M80" s="6" t="str">
        <f t="shared" si="7"/>
        <v/>
      </c>
      <c r="N80" s="19"/>
      <c r="O80" s="8"/>
      <c r="P80" s="69"/>
      <c r="Q80" s="69"/>
      <c r="R80" s="37" t="str">
        <f t="shared" si="8"/>
        <v/>
      </c>
      <c r="S80" s="37"/>
      <c r="T80" s="38" t="str">
        <f t="shared" si="9"/>
        <v/>
      </c>
      <c r="U80" s="38"/>
    </row>
    <row r="81" spans="2:21" x14ac:dyDescent="0.2">
      <c r="B81" s="19">
        <v>73</v>
      </c>
      <c r="C81" s="35" t="str">
        <f t="shared" si="6"/>
        <v/>
      </c>
      <c r="D81" s="35"/>
      <c r="E81" s="19"/>
      <c r="F81" s="8"/>
      <c r="G81" s="19" t="s">
        <v>3</v>
      </c>
      <c r="H81" s="69"/>
      <c r="I81" s="69"/>
      <c r="J81" s="19"/>
      <c r="K81" s="35" t="str">
        <f t="shared" si="5"/>
        <v/>
      </c>
      <c r="L81" s="35"/>
      <c r="M81" s="6" t="str">
        <f t="shared" si="7"/>
        <v/>
      </c>
      <c r="N81" s="19"/>
      <c r="O81" s="8"/>
      <c r="P81" s="69"/>
      <c r="Q81" s="69"/>
      <c r="R81" s="37" t="str">
        <f t="shared" si="8"/>
        <v/>
      </c>
      <c r="S81" s="37"/>
      <c r="T81" s="38" t="str">
        <f t="shared" si="9"/>
        <v/>
      </c>
      <c r="U81" s="38"/>
    </row>
    <row r="82" spans="2:21" x14ac:dyDescent="0.2">
      <c r="B82" s="19">
        <v>74</v>
      </c>
      <c r="C82" s="35" t="str">
        <f t="shared" si="6"/>
        <v/>
      </c>
      <c r="D82" s="35"/>
      <c r="E82" s="19"/>
      <c r="F82" s="8"/>
      <c r="G82" s="19" t="s">
        <v>3</v>
      </c>
      <c r="H82" s="69"/>
      <c r="I82" s="69"/>
      <c r="J82" s="19"/>
      <c r="K82" s="35" t="str">
        <f t="shared" si="5"/>
        <v/>
      </c>
      <c r="L82" s="35"/>
      <c r="M82" s="6" t="str">
        <f t="shared" si="7"/>
        <v/>
      </c>
      <c r="N82" s="19"/>
      <c r="O82" s="8"/>
      <c r="P82" s="69"/>
      <c r="Q82" s="69"/>
      <c r="R82" s="37" t="str">
        <f t="shared" si="8"/>
        <v/>
      </c>
      <c r="S82" s="37"/>
      <c r="T82" s="38" t="str">
        <f t="shared" si="9"/>
        <v/>
      </c>
      <c r="U82" s="38"/>
    </row>
    <row r="83" spans="2:21" x14ac:dyDescent="0.2">
      <c r="B83" s="19">
        <v>75</v>
      </c>
      <c r="C83" s="35" t="str">
        <f t="shared" si="6"/>
        <v/>
      </c>
      <c r="D83" s="35"/>
      <c r="E83" s="19"/>
      <c r="F83" s="8"/>
      <c r="G83" s="19" t="s">
        <v>3</v>
      </c>
      <c r="H83" s="69"/>
      <c r="I83" s="69"/>
      <c r="J83" s="19"/>
      <c r="K83" s="35" t="str">
        <f t="shared" si="5"/>
        <v/>
      </c>
      <c r="L83" s="35"/>
      <c r="M83" s="6" t="str">
        <f t="shared" si="7"/>
        <v/>
      </c>
      <c r="N83" s="19"/>
      <c r="O83" s="8"/>
      <c r="P83" s="69"/>
      <c r="Q83" s="69"/>
      <c r="R83" s="37" t="str">
        <f t="shared" si="8"/>
        <v/>
      </c>
      <c r="S83" s="37"/>
      <c r="T83" s="38" t="str">
        <f t="shared" si="9"/>
        <v/>
      </c>
      <c r="U83" s="38"/>
    </row>
    <row r="84" spans="2:21" x14ac:dyDescent="0.2">
      <c r="B84" s="19">
        <v>76</v>
      </c>
      <c r="C84" s="35" t="str">
        <f t="shared" si="6"/>
        <v/>
      </c>
      <c r="D84" s="35"/>
      <c r="E84" s="19"/>
      <c r="F84" s="8"/>
      <c r="G84" s="19" t="s">
        <v>3</v>
      </c>
      <c r="H84" s="69"/>
      <c r="I84" s="69"/>
      <c r="J84" s="19"/>
      <c r="K84" s="35" t="str">
        <f t="shared" si="5"/>
        <v/>
      </c>
      <c r="L84" s="35"/>
      <c r="M84" s="6" t="str">
        <f t="shared" si="7"/>
        <v/>
      </c>
      <c r="N84" s="19"/>
      <c r="O84" s="8"/>
      <c r="P84" s="69"/>
      <c r="Q84" s="69"/>
      <c r="R84" s="37" t="str">
        <f t="shared" si="8"/>
        <v/>
      </c>
      <c r="S84" s="37"/>
      <c r="T84" s="38" t="str">
        <f t="shared" si="9"/>
        <v/>
      </c>
      <c r="U84" s="38"/>
    </row>
    <row r="85" spans="2:21" x14ac:dyDescent="0.2">
      <c r="B85" s="19">
        <v>77</v>
      </c>
      <c r="C85" s="35" t="str">
        <f t="shared" si="6"/>
        <v/>
      </c>
      <c r="D85" s="35"/>
      <c r="E85" s="19"/>
      <c r="F85" s="8"/>
      <c r="G85" s="19" t="s">
        <v>4</v>
      </c>
      <c r="H85" s="69"/>
      <c r="I85" s="69"/>
      <c r="J85" s="19"/>
      <c r="K85" s="35" t="str">
        <f t="shared" si="5"/>
        <v/>
      </c>
      <c r="L85" s="35"/>
      <c r="M85" s="6" t="str">
        <f t="shared" si="7"/>
        <v/>
      </c>
      <c r="N85" s="19"/>
      <c r="O85" s="8"/>
      <c r="P85" s="69"/>
      <c r="Q85" s="69"/>
      <c r="R85" s="37" t="str">
        <f t="shared" si="8"/>
        <v/>
      </c>
      <c r="S85" s="37"/>
      <c r="T85" s="38" t="str">
        <f t="shared" si="9"/>
        <v/>
      </c>
      <c r="U85" s="38"/>
    </row>
    <row r="86" spans="2:21" x14ac:dyDescent="0.2">
      <c r="B86" s="19">
        <v>78</v>
      </c>
      <c r="C86" s="35" t="str">
        <f t="shared" si="6"/>
        <v/>
      </c>
      <c r="D86" s="35"/>
      <c r="E86" s="19"/>
      <c r="F86" s="8"/>
      <c r="G86" s="19" t="s">
        <v>3</v>
      </c>
      <c r="H86" s="69"/>
      <c r="I86" s="69"/>
      <c r="J86" s="19"/>
      <c r="K86" s="35" t="str">
        <f t="shared" si="5"/>
        <v/>
      </c>
      <c r="L86" s="35"/>
      <c r="M86" s="6" t="str">
        <f t="shared" si="7"/>
        <v/>
      </c>
      <c r="N86" s="19"/>
      <c r="O86" s="8"/>
      <c r="P86" s="69"/>
      <c r="Q86" s="69"/>
      <c r="R86" s="37" t="str">
        <f t="shared" si="8"/>
        <v/>
      </c>
      <c r="S86" s="37"/>
      <c r="T86" s="38" t="str">
        <f t="shared" si="9"/>
        <v/>
      </c>
      <c r="U86" s="38"/>
    </row>
    <row r="87" spans="2:21" x14ac:dyDescent="0.2">
      <c r="B87" s="19">
        <v>79</v>
      </c>
      <c r="C87" s="35" t="str">
        <f t="shared" si="6"/>
        <v/>
      </c>
      <c r="D87" s="35"/>
      <c r="E87" s="19"/>
      <c r="F87" s="8"/>
      <c r="G87" s="19" t="s">
        <v>4</v>
      </c>
      <c r="H87" s="69"/>
      <c r="I87" s="69"/>
      <c r="J87" s="19"/>
      <c r="K87" s="35" t="str">
        <f t="shared" si="5"/>
        <v/>
      </c>
      <c r="L87" s="35"/>
      <c r="M87" s="6" t="str">
        <f t="shared" si="7"/>
        <v/>
      </c>
      <c r="N87" s="19"/>
      <c r="O87" s="8"/>
      <c r="P87" s="69"/>
      <c r="Q87" s="69"/>
      <c r="R87" s="37" t="str">
        <f t="shared" si="8"/>
        <v/>
      </c>
      <c r="S87" s="37"/>
      <c r="T87" s="38" t="str">
        <f t="shared" si="9"/>
        <v/>
      </c>
      <c r="U87" s="38"/>
    </row>
    <row r="88" spans="2:21" x14ac:dyDescent="0.2">
      <c r="B88" s="19">
        <v>80</v>
      </c>
      <c r="C88" s="35" t="str">
        <f t="shared" si="6"/>
        <v/>
      </c>
      <c r="D88" s="35"/>
      <c r="E88" s="19"/>
      <c r="F88" s="8"/>
      <c r="G88" s="19" t="s">
        <v>4</v>
      </c>
      <c r="H88" s="69"/>
      <c r="I88" s="69"/>
      <c r="J88" s="19"/>
      <c r="K88" s="35" t="str">
        <f t="shared" si="5"/>
        <v/>
      </c>
      <c r="L88" s="35"/>
      <c r="M88" s="6" t="str">
        <f t="shared" si="7"/>
        <v/>
      </c>
      <c r="N88" s="19"/>
      <c r="O88" s="8"/>
      <c r="P88" s="69"/>
      <c r="Q88" s="69"/>
      <c r="R88" s="37" t="str">
        <f t="shared" si="8"/>
        <v/>
      </c>
      <c r="S88" s="37"/>
      <c r="T88" s="38" t="str">
        <f t="shared" si="9"/>
        <v/>
      </c>
      <c r="U88" s="38"/>
    </row>
    <row r="89" spans="2:21" x14ac:dyDescent="0.2">
      <c r="B89" s="19">
        <v>81</v>
      </c>
      <c r="C89" s="35" t="str">
        <f t="shared" si="6"/>
        <v/>
      </c>
      <c r="D89" s="35"/>
      <c r="E89" s="19"/>
      <c r="F89" s="8"/>
      <c r="G89" s="19" t="s">
        <v>4</v>
      </c>
      <c r="H89" s="69"/>
      <c r="I89" s="69"/>
      <c r="J89" s="19"/>
      <c r="K89" s="35" t="str">
        <f t="shared" si="5"/>
        <v/>
      </c>
      <c r="L89" s="35"/>
      <c r="M89" s="6" t="str">
        <f t="shared" si="7"/>
        <v/>
      </c>
      <c r="N89" s="19"/>
      <c r="O89" s="8"/>
      <c r="P89" s="69"/>
      <c r="Q89" s="69"/>
      <c r="R89" s="37" t="str">
        <f t="shared" si="8"/>
        <v/>
      </c>
      <c r="S89" s="37"/>
      <c r="T89" s="38" t="str">
        <f t="shared" si="9"/>
        <v/>
      </c>
      <c r="U89" s="38"/>
    </row>
    <row r="90" spans="2:21" x14ac:dyDescent="0.2">
      <c r="B90" s="19">
        <v>82</v>
      </c>
      <c r="C90" s="35" t="str">
        <f t="shared" si="6"/>
        <v/>
      </c>
      <c r="D90" s="35"/>
      <c r="E90" s="19"/>
      <c r="F90" s="8"/>
      <c r="G90" s="19" t="s">
        <v>4</v>
      </c>
      <c r="H90" s="69"/>
      <c r="I90" s="69"/>
      <c r="J90" s="19"/>
      <c r="K90" s="35" t="str">
        <f t="shared" si="5"/>
        <v/>
      </c>
      <c r="L90" s="35"/>
      <c r="M90" s="6" t="str">
        <f t="shared" si="7"/>
        <v/>
      </c>
      <c r="N90" s="19"/>
      <c r="O90" s="8"/>
      <c r="P90" s="69"/>
      <c r="Q90" s="69"/>
      <c r="R90" s="37" t="str">
        <f t="shared" si="8"/>
        <v/>
      </c>
      <c r="S90" s="37"/>
      <c r="T90" s="38" t="str">
        <f t="shared" si="9"/>
        <v/>
      </c>
      <c r="U90" s="38"/>
    </row>
    <row r="91" spans="2:21" x14ac:dyDescent="0.2">
      <c r="B91" s="19">
        <v>83</v>
      </c>
      <c r="C91" s="35" t="str">
        <f t="shared" si="6"/>
        <v/>
      </c>
      <c r="D91" s="35"/>
      <c r="E91" s="19"/>
      <c r="F91" s="8"/>
      <c r="G91" s="19" t="s">
        <v>4</v>
      </c>
      <c r="H91" s="69"/>
      <c r="I91" s="69"/>
      <c r="J91" s="19"/>
      <c r="K91" s="35" t="str">
        <f t="shared" si="5"/>
        <v/>
      </c>
      <c r="L91" s="35"/>
      <c r="M91" s="6" t="str">
        <f t="shared" si="7"/>
        <v/>
      </c>
      <c r="N91" s="19"/>
      <c r="O91" s="8"/>
      <c r="P91" s="69"/>
      <c r="Q91" s="69"/>
      <c r="R91" s="37" t="str">
        <f t="shared" si="8"/>
        <v/>
      </c>
      <c r="S91" s="37"/>
      <c r="T91" s="38" t="str">
        <f t="shared" si="9"/>
        <v/>
      </c>
      <c r="U91" s="38"/>
    </row>
    <row r="92" spans="2:21" x14ac:dyDescent="0.2">
      <c r="B92" s="19">
        <v>84</v>
      </c>
      <c r="C92" s="35" t="str">
        <f t="shared" si="6"/>
        <v/>
      </c>
      <c r="D92" s="35"/>
      <c r="E92" s="19"/>
      <c r="F92" s="8"/>
      <c r="G92" s="19" t="s">
        <v>3</v>
      </c>
      <c r="H92" s="69"/>
      <c r="I92" s="69"/>
      <c r="J92" s="19"/>
      <c r="K92" s="35" t="str">
        <f t="shared" si="5"/>
        <v/>
      </c>
      <c r="L92" s="35"/>
      <c r="M92" s="6" t="str">
        <f t="shared" si="7"/>
        <v/>
      </c>
      <c r="N92" s="19"/>
      <c r="O92" s="8"/>
      <c r="P92" s="69"/>
      <c r="Q92" s="69"/>
      <c r="R92" s="37" t="str">
        <f t="shared" si="8"/>
        <v/>
      </c>
      <c r="S92" s="37"/>
      <c r="T92" s="38" t="str">
        <f t="shared" si="9"/>
        <v/>
      </c>
      <c r="U92" s="38"/>
    </row>
    <row r="93" spans="2:21" x14ac:dyDescent="0.2">
      <c r="B93" s="19">
        <v>85</v>
      </c>
      <c r="C93" s="35" t="str">
        <f t="shared" si="6"/>
        <v/>
      </c>
      <c r="D93" s="35"/>
      <c r="E93" s="19"/>
      <c r="F93" s="8"/>
      <c r="G93" s="19" t="s">
        <v>4</v>
      </c>
      <c r="H93" s="69"/>
      <c r="I93" s="69"/>
      <c r="J93" s="19"/>
      <c r="K93" s="35" t="str">
        <f t="shared" si="5"/>
        <v/>
      </c>
      <c r="L93" s="35"/>
      <c r="M93" s="6" t="str">
        <f t="shared" si="7"/>
        <v/>
      </c>
      <c r="N93" s="19"/>
      <c r="O93" s="8"/>
      <c r="P93" s="69"/>
      <c r="Q93" s="69"/>
      <c r="R93" s="37" t="str">
        <f t="shared" si="8"/>
        <v/>
      </c>
      <c r="S93" s="37"/>
      <c r="T93" s="38" t="str">
        <f t="shared" si="9"/>
        <v/>
      </c>
      <c r="U93" s="38"/>
    </row>
    <row r="94" spans="2:21" x14ac:dyDescent="0.2">
      <c r="B94" s="19">
        <v>86</v>
      </c>
      <c r="C94" s="35" t="str">
        <f t="shared" si="6"/>
        <v/>
      </c>
      <c r="D94" s="35"/>
      <c r="E94" s="19"/>
      <c r="F94" s="8"/>
      <c r="G94" s="19" t="s">
        <v>3</v>
      </c>
      <c r="H94" s="69"/>
      <c r="I94" s="69"/>
      <c r="J94" s="19"/>
      <c r="K94" s="35" t="str">
        <f t="shared" si="5"/>
        <v/>
      </c>
      <c r="L94" s="35"/>
      <c r="M94" s="6" t="str">
        <f t="shared" si="7"/>
        <v/>
      </c>
      <c r="N94" s="19"/>
      <c r="O94" s="8"/>
      <c r="P94" s="69"/>
      <c r="Q94" s="69"/>
      <c r="R94" s="37" t="str">
        <f t="shared" si="8"/>
        <v/>
      </c>
      <c r="S94" s="37"/>
      <c r="T94" s="38" t="str">
        <f t="shared" si="9"/>
        <v/>
      </c>
      <c r="U94" s="38"/>
    </row>
    <row r="95" spans="2:21" x14ac:dyDescent="0.2">
      <c r="B95" s="19">
        <v>87</v>
      </c>
      <c r="C95" s="35" t="str">
        <f t="shared" si="6"/>
        <v/>
      </c>
      <c r="D95" s="35"/>
      <c r="E95" s="19"/>
      <c r="F95" s="8"/>
      <c r="G95" s="19" t="s">
        <v>4</v>
      </c>
      <c r="H95" s="69"/>
      <c r="I95" s="69"/>
      <c r="J95" s="19"/>
      <c r="K95" s="35" t="str">
        <f t="shared" si="5"/>
        <v/>
      </c>
      <c r="L95" s="35"/>
      <c r="M95" s="6" t="str">
        <f t="shared" si="7"/>
        <v/>
      </c>
      <c r="N95" s="19"/>
      <c r="O95" s="8"/>
      <c r="P95" s="69"/>
      <c r="Q95" s="69"/>
      <c r="R95" s="37" t="str">
        <f t="shared" si="8"/>
        <v/>
      </c>
      <c r="S95" s="37"/>
      <c r="T95" s="38" t="str">
        <f t="shared" si="9"/>
        <v/>
      </c>
      <c r="U95" s="38"/>
    </row>
    <row r="96" spans="2:21" x14ac:dyDescent="0.2">
      <c r="B96" s="19">
        <v>88</v>
      </c>
      <c r="C96" s="35" t="str">
        <f t="shared" si="6"/>
        <v/>
      </c>
      <c r="D96" s="35"/>
      <c r="E96" s="19"/>
      <c r="F96" s="8"/>
      <c r="G96" s="19" t="s">
        <v>3</v>
      </c>
      <c r="H96" s="69"/>
      <c r="I96" s="69"/>
      <c r="J96" s="19"/>
      <c r="K96" s="35" t="str">
        <f t="shared" si="5"/>
        <v/>
      </c>
      <c r="L96" s="35"/>
      <c r="M96" s="6" t="str">
        <f t="shared" si="7"/>
        <v/>
      </c>
      <c r="N96" s="19"/>
      <c r="O96" s="8"/>
      <c r="P96" s="69"/>
      <c r="Q96" s="69"/>
      <c r="R96" s="37" t="str">
        <f t="shared" si="8"/>
        <v/>
      </c>
      <c r="S96" s="37"/>
      <c r="T96" s="38" t="str">
        <f t="shared" si="9"/>
        <v/>
      </c>
      <c r="U96" s="38"/>
    </row>
    <row r="97" spans="2:21" x14ac:dyDescent="0.2">
      <c r="B97" s="19">
        <v>89</v>
      </c>
      <c r="C97" s="35" t="str">
        <f t="shared" si="6"/>
        <v/>
      </c>
      <c r="D97" s="35"/>
      <c r="E97" s="19"/>
      <c r="F97" s="8"/>
      <c r="G97" s="19" t="s">
        <v>4</v>
      </c>
      <c r="H97" s="69"/>
      <c r="I97" s="69"/>
      <c r="J97" s="19"/>
      <c r="K97" s="35" t="str">
        <f t="shared" si="5"/>
        <v/>
      </c>
      <c r="L97" s="35"/>
      <c r="M97" s="6" t="str">
        <f t="shared" si="7"/>
        <v/>
      </c>
      <c r="N97" s="19"/>
      <c r="O97" s="8"/>
      <c r="P97" s="69"/>
      <c r="Q97" s="69"/>
      <c r="R97" s="37" t="str">
        <f t="shared" si="8"/>
        <v/>
      </c>
      <c r="S97" s="37"/>
      <c r="T97" s="38" t="str">
        <f t="shared" si="9"/>
        <v/>
      </c>
      <c r="U97" s="38"/>
    </row>
    <row r="98" spans="2:21" x14ac:dyDescent="0.2">
      <c r="B98" s="19">
        <v>90</v>
      </c>
      <c r="C98" s="35" t="str">
        <f t="shared" si="6"/>
        <v/>
      </c>
      <c r="D98" s="35"/>
      <c r="E98" s="19"/>
      <c r="F98" s="8"/>
      <c r="G98" s="19" t="s">
        <v>3</v>
      </c>
      <c r="H98" s="69"/>
      <c r="I98" s="69"/>
      <c r="J98" s="19"/>
      <c r="K98" s="35" t="str">
        <f t="shared" si="5"/>
        <v/>
      </c>
      <c r="L98" s="35"/>
      <c r="M98" s="6" t="str">
        <f t="shared" si="7"/>
        <v/>
      </c>
      <c r="N98" s="19"/>
      <c r="O98" s="8"/>
      <c r="P98" s="69"/>
      <c r="Q98" s="69"/>
      <c r="R98" s="37" t="str">
        <f t="shared" si="8"/>
        <v/>
      </c>
      <c r="S98" s="37"/>
      <c r="T98" s="38" t="str">
        <f t="shared" si="9"/>
        <v/>
      </c>
      <c r="U98" s="38"/>
    </row>
    <row r="99" spans="2:21" x14ac:dyDescent="0.2">
      <c r="B99" s="19">
        <v>91</v>
      </c>
      <c r="C99" s="35" t="str">
        <f t="shared" si="6"/>
        <v/>
      </c>
      <c r="D99" s="35"/>
      <c r="E99" s="19"/>
      <c r="F99" s="8"/>
      <c r="G99" s="19" t="s">
        <v>4</v>
      </c>
      <c r="H99" s="69"/>
      <c r="I99" s="69"/>
      <c r="J99" s="19"/>
      <c r="K99" s="35" t="str">
        <f t="shared" si="5"/>
        <v/>
      </c>
      <c r="L99" s="35"/>
      <c r="M99" s="6" t="str">
        <f t="shared" si="7"/>
        <v/>
      </c>
      <c r="N99" s="19"/>
      <c r="O99" s="8"/>
      <c r="P99" s="69"/>
      <c r="Q99" s="69"/>
      <c r="R99" s="37" t="str">
        <f t="shared" si="8"/>
        <v/>
      </c>
      <c r="S99" s="37"/>
      <c r="T99" s="38" t="str">
        <f t="shared" si="9"/>
        <v/>
      </c>
      <c r="U99" s="38"/>
    </row>
    <row r="100" spans="2:21" x14ac:dyDescent="0.2">
      <c r="B100" s="19">
        <v>92</v>
      </c>
      <c r="C100" s="35" t="str">
        <f t="shared" si="6"/>
        <v/>
      </c>
      <c r="D100" s="35"/>
      <c r="E100" s="19"/>
      <c r="F100" s="8"/>
      <c r="G100" s="19" t="s">
        <v>4</v>
      </c>
      <c r="H100" s="69"/>
      <c r="I100" s="69"/>
      <c r="J100" s="19"/>
      <c r="K100" s="35" t="str">
        <f t="shared" si="5"/>
        <v/>
      </c>
      <c r="L100" s="35"/>
      <c r="M100" s="6" t="str">
        <f t="shared" si="7"/>
        <v/>
      </c>
      <c r="N100" s="19"/>
      <c r="O100" s="8"/>
      <c r="P100" s="69"/>
      <c r="Q100" s="69"/>
      <c r="R100" s="37" t="str">
        <f t="shared" si="8"/>
        <v/>
      </c>
      <c r="S100" s="37"/>
      <c r="T100" s="38" t="str">
        <f t="shared" si="9"/>
        <v/>
      </c>
      <c r="U100" s="38"/>
    </row>
    <row r="101" spans="2:21" x14ac:dyDescent="0.2">
      <c r="B101" s="19">
        <v>93</v>
      </c>
      <c r="C101" s="35" t="str">
        <f t="shared" si="6"/>
        <v/>
      </c>
      <c r="D101" s="35"/>
      <c r="E101" s="19"/>
      <c r="F101" s="8"/>
      <c r="G101" s="19" t="s">
        <v>3</v>
      </c>
      <c r="H101" s="69"/>
      <c r="I101" s="69"/>
      <c r="J101" s="19"/>
      <c r="K101" s="35" t="str">
        <f t="shared" si="5"/>
        <v/>
      </c>
      <c r="L101" s="35"/>
      <c r="M101" s="6" t="str">
        <f t="shared" si="7"/>
        <v/>
      </c>
      <c r="N101" s="19"/>
      <c r="O101" s="8"/>
      <c r="P101" s="69"/>
      <c r="Q101" s="69"/>
      <c r="R101" s="37" t="str">
        <f t="shared" si="8"/>
        <v/>
      </c>
      <c r="S101" s="37"/>
      <c r="T101" s="38" t="str">
        <f t="shared" si="9"/>
        <v/>
      </c>
      <c r="U101" s="38"/>
    </row>
    <row r="102" spans="2:21" x14ac:dyDescent="0.2">
      <c r="B102" s="19">
        <v>94</v>
      </c>
      <c r="C102" s="35" t="str">
        <f t="shared" si="6"/>
        <v/>
      </c>
      <c r="D102" s="35"/>
      <c r="E102" s="19"/>
      <c r="F102" s="8"/>
      <c r="G102" s="19" t="s">
        <v>3</v>
      </c>
      <c r="H102" s="69"/>
      <c r="I102" s="69"/>
      <c r="J102" s="19"/>
      <c r="K102" s="35" t="str">
        <f t="shared" si="5"/>
        <v/>
      </c>
      <c r="L102" s="35"/>
      <c r="M102" s="6" t="str">
        <f t="shared" si="7"/>
        <v/>
      </c>
      <c r="N102" s="19"/>
      <c r="O102" s="8"/>
      <c r="P102" s="69"/>
      <c r="Q102" s="69"/>
      <c r="R102" s="37" t="str">
        <f t="shared" si="8"/>
        <v/>
      </c>
      <c r="S102" s="37"/>
      <c r="T102" s="38" t="str">
        <f t="shared" si="9"/>
        <v/>
      </c>
      <c r="U102" s="38"/>
    </row>
    <row r="103" spans="2:21" x14ac:dyDescent="0.2">
      <c r="B103" s="19">
        <v>95</v>
      </c>
      <c r="C103" s="35" t="str">
        <f t="shared" si="6"/>
        <v/>
      </c>
      <c r="D103" s="35"/>
      <c r="E103" s="19"/>
      <c r="F103" s="8"/>
      <c r="G103" s="19" t="s">
        <v>3</v>
      </c>
      <c r="H103" s="69"/>
      <c r="I103" s="69"/>
      <c r="J103" s="19"/>
      <c r="K103" s="35" t="str">
        <f t="shared" si="5"/>
        <v/>
      </c>
      <c r="L103" s="35"/>
      <c r="M103" s="6" t="str">
        <f t="shared" si="7"/>
        <v/>
      </c>
      <c r="N103" s="19"/>
      <c r="O103" s="8"/>
      <c r="P103" s="69"/>
      <c r="Q103" s="69"/>
      <c r="R103" s="37" t="str">
        <f t="shared" si="8"/>
        <v/>
      </c>
      <c r="S103" s="37"/>
      <c r="T103" s="38" t="str">
        <f t="shared" si="9"/>
        <v/>
      </c>
      <c r="U103" s="38"/>
    </row>
    <row r="104" spans="2:21" x14ac:dyDescent="0.2">
      <c r="B104" s="19">
        <v>96</v>
      </c>
      <c r="C104" s="35" t="str">
        <f t="shared" si="6"/>
        <v/>
      </c>
      <c r="D104" s="35"/>
      <c r="E104" s="19"/>
      <c r="F104" s="8"/>
      <c r="G104" s="19" t="s">
        <v>4</v>
      </c>
      <c r="H104" s="69"/>
      <c r="I104" s="69"/>
      <c r="J104" s="19"/>
      <c r="K104" s="35" t="str">
        <f t="shared" si="5"/>
        <v/>
      </c>
      <c r="L104" s="35"/>
      <c r="M104" s="6" t="str">
        <f t="shared" si="7"/>
        <v/>
      </c>
      <c r="N104" s="19"/>
      <c r="O104" s="8"/>
      <c r="P104" s="69"/>
      <c r="Q104" s="69"/>
      <c r="R104" s="37" t="str">
        <f t="shared" si="8"/>
        <v/>
      </c>
      <c r="S104" s="37"/>
      <c r="T104" s="38" t="str">
        <f t="shared" si="9"/>
        <v/>
      </c>
      <c r="U104" s="38"/>
    </row>
    <row r="105" spans="2:21" x14ac:dyDescent="0.2">
      <c r="B105" s="19">
        <v>97</v>
      </c>
      <c r="C105" s="35" t="str">
        <f t="shared" si="6"/>
        <v/>
      </c>
      <c r="D105" s="35"/>
      <c r="E105" s="19"/>
      <c r="F105" s="8"/>
      <c r="G105" s="19" t="s">
        <v>3</v>
      </c>
      <c r="H105" s="69"/>
      <c r="I105" s="69"/>
      <c r="J105" s="19"/>
      <c r="K105" s="35" t="str">
        <f t="shared" si="5"/>
        <v/>
      </c>
      <c r="L105" s="35"/>
      <c r="M105" s="6" t="str">
        <f t="shared" si="7"/>
        <v/>
      </c>
      <c r="N105" s="19"/>
      <c r="O105" s="8"/>
      <c r="P105" s="69"/>
      <c r="Q105" s="69"/>
      <c r="R105" s="37" t="str">
        <f t="shared" si="8"/>
        <v/>
      </c>
      <c r="S105" s="37"/>
      <c r="T105" s="38" t="str">
        <f t="shared" si="9"/>
        <v/>
      </c>
      <c r="U105" s="38"/>
    </row>
    <row r="106" spans="2:21" x14ac:dyDescent="0.2">
      <c r="B106" s="19">
        <v>98</v>
      </c>
      <c r="C106" s="35" t="str">
        <f t="shared" si="6"/>
        <v/>
      </c>
      <c r="D106" s="35"/>
      <c r="E106" s="19"/>
      <c r="F106" s="8"/>
      <c r="G106" s="19" t="s">
        <v>4</v>
      </c>
      <c r="H106" s="69"/>
      <c r="I106" s="69"/>
      <c r="J106" s="19"/>
      <c r="K106" s="35" t="str">
        <f t="shared" si="5"/>
        <v/>
      </c>
      <c r="L106" s="35"/>
      <c r="M106" s="6" t="str">
        <f t="shared" si="7"/>
        <v/>
      </c>
      <c r="N106" s="19"/>
      <c r="O106" s="8"/>
      <c r="P106" s="69"/>
      <c r="Q106" s="69"/>
      <c r="R106" s="37" t="str">
        <f t="shared" si="8"/>
        <v/>
      </c>
      <c r="S106" s="37"/>
      <c r="T106" s="38" t="str">
        <f t="shared" si="9"/>
        <v/>
      </c>
      <c r="U106" s="38"/>
    </row>
    <row r="107" spans="2:21" x14ac:dyDescent="0.2">
      <c r="B107" s="19">
        <v>99</v>
      </c>
      <c r="C107" s="35" t="str">
        <f t="shared" si="6"/>
        <v/>
      </c>
      <c r="D107" s="35"/>
      <c r="E107" s="19"/>
      <c r="F107" s="8"/>
      <c r="G107" s="19" t="s">
        <v>4</v>
      </c>
      <c r="H107" s="69"/>
      <c r="I107" s="69"/>
      <c r="J107" s="19"/>
      <c r="K107" s="35" t="str">
        <f t="shared" si="5"/>
        <v/>
      </c>
      <c r="L107" s="35"/>
      <c r="M107" s="6" t="str">
        <f t="shared" si="7"/>
        <v/>
      </c>
      <c r="N107" s="19"/>
      <c r="O107" s="8"/>
      <c r="P107" s="69"/>
      <c r="Q107" s="69"/>
      <c r="R107" s="37" t="str">
        <f t="shared" si="8"/>
        <v/>
      </c>
      <c r="S107" s="37"/>
      <c r="T107" s="38" t="str">
        <f t="shared" si="9"/>
        <v/>
      </c>
      <c r="U107" s="38"/>
    </row>
    <row r="108" spans="2:21" x14ac:dyDescent="0.2">
      <c r="B108" s="19">
        <v>100</v>
      </c>
      <c r="C108" s="35" t="str">
        <f t="shared" si="6"/>
        <v/>
      </c>
      <c r="D108" s="35"/>
      <c r="E108" s="19"/>
      <c r="F108" s="8"/>
      <c r="G108" s="19" t="s">
        <v>3</v>
      </c>
      <c r="H108" s="69"/>
      <c r="I108" s="69"/>
      <c r="J108" s="19"/>
      <c r="K108" s="35" t="str">
        <f t="shared" si="5"/>
        <v/>
      </c>
      <c r="L108" s="35"/>
      <c r="M108" s="6" t="str">
        <f t="shared" si="7"/>
        <v/>
      </c>
      <c r="N108" s="19"/>
      <c r="O108" s="8"/>
      <c r="P108" s="69"/>
      <c r="Q108" s="69"/>
      <c r="R108" s="37" t="str">
        <f t="shared" si="8"/>
        <v/>
      </c>
      <c r="S108" s="37"/>
      <c r="T108" s="38" t="str">
        <f t="shared" si="9"/>
        <v/>
      </c>
      <c r="U108" s="38"/>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31" priority="1" stopIfTrue="1" operator="equal">
      <formula>"買"</formula>
    </cfRule>
    <cfRule type="cellIs" dxfId="30" priority="2"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5" stopIfTrue="1" operator="equal">
      <formula>"買"</formula>
    </cfRule>
    <cfRule type="cellIs" dxfId="26" priority="6" stopIfTrue="1" operator="equal">
      <formula>"売"</formula>
    </cfRule>
  </conditionalFormatting>
  <conditionalFormatting sqref="G13">
    <cfRule type="cellIs" dxfId="25" priority="3" stopIfTrue="1" operator="equal">
      <formula>"買"</formula>
    </cfRule>
    <cfRule type="cellIs" dxfId="24" priority="4" stopIfTrue="1" operator="equal">
      <formula>"売"</formula>
    </cfRule>
  </conditionalFormatting>
  <dataValidations count="1">
    <dataValidation type="list" allowBlank="1" showInputMessage="1" showErrorMessage="1" sqref="G9:G108" xr:uid="{00000000-0002-0000-04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7</vt:i4>
      </vt:variant>
    </vt:vector>
  </HeadingPairs>
  <TitlesOfParts>
    <vt:vector size="7" baseType="lpstr">
      <vt:lpstr>検証（USDJPY DW 1.27）</vt:lpstr>
      <vt:lpstr>検証（USDJPY DW 1.5）</vt:lpstr>
      <vt:lpstr>検証（USDJPY DW 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YUKI</cp:lastModifiedBy>
  <cp:revision/>
  <cp:lastPrinted>2015-07-15T10:17:15Z</cp:lastPrinted>
  <dcterms:created xsi:type="dcterms:W3CDTF">2013-10-09T23:04:08Z</dcterms:created>
  <dcterms:modified xsi:type="dcterms:W3CDTF">2019-03-09T06:22:06Z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