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7905" windowHeight="355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2" i="1" l="1"/>
  <c r="K92" i="1"/>
  <c r="T98" i="1"/>
  <c r="V98" i="1" s="1"/>
  <c r="R98" i="1"/>
  <c r="M98" i="1"/>
  <c r="K98" i="1"/>
  <c r="C98" i="1"/>
  <c r="X98" i="1" s="1"/>
  <c r="Y98" i="1" s="1"/>
  <c r="W97" i="1"/>
  <c r="V97" i="1"/>
  <c r="C97" i="1"/>
  <c r="X97" i="1" s="1"/>
  <c r="Y97" i="1" s="1"/>
  <c r="W94" i="1"/>
  <c r="W93" i="1"/>
  <c r="W98" i="1" l="1"/>
  <c r="W92" i="1"/>
  <c r="W95" i="1"/>
  <c r="W96" i="1"/>
  <c r="V92" i="1"/>
  <c r="V93" i="1" s="1"/>
  <c r="V94" i="1" s="1"/>
  <c r="V95" i="1" s="1"/>
  <c r="V96" i="1" s="1"/>
  <c r="K93" i="1" l="1"/>
  <c r="X93" i="1"/>
  <c r="K94" i="1" l="1"/>
  <c r="X94" i="1"/>
  <c r="Y94" i="1" s="1"/>
  <c r="K95" i="1" l="1"/>
  <c r="X95" i="1"/>
  <c r="Y95" i="1" s="1"/>
  <c r="K96" i="1" l="1"/>
  <c r="X96" i="1"/>
  <c r="Y96" i="1" s="1"/>
</calcChain>
</file>

<file path=xl/sharedStrings.xml><?xml version="1.0" encoding="utf-8"?>
<sst xmlns="http://schemas.openxmlformats.org/spreadsheetml/2006/main" count="98" uniqueCount="75">
  <si>
    <t>No.</t>
    <phoneticPr fontId="5"/>
  </si>
  <si>
    <t>資金</t>
    <rPh sb="0" eb="2">
      <t>シキン</t>
    </rPh>
    <phoneticPr fontId="5"/>
  </si>
  <si>
    <t>エントリー</t>
    <phoneticPr fontId="5"/>
  </si>
  <si>
    <t>リスク（3%）</t>
    <phoneticPr fontId="5"/>
  </si>
  <si>
    <t>ロット</t>
    <phoneticPr fontId="5"/>
  </si>
  <si>
    <t>決済</t>
    <rPh sb="0" eb="2">
      <t>ケッサイ</t>
    </rPh>
    <phoneticPr fontId="5"/>
  </si>
  <si>
    <t>損益</t>
    <rPh sb="0" eb="2">
      <t>ソンエキ</t>
    </rPh>
    <phoneticPr fontId="5"/>
  </si>
  <si>
    <t>西暦</t>
    <rPh sb="0" eb="2">
      <t>セイレキ</t>
    </rPh>
    <phoneticPr fontId="5"/>
  </si>
  <si>
    <t>日付</t>
    <rPh sb="0" eb="2">
      <t>ヒヅケ</t>
    </rPh>
    <phoneticPr fontId="5"/>
  </si>
  <si>
    <t>売買</t>
    <rPh sb="0" eb="2">
      <t>バイバイ</t>
    </rPh>
    <phoneticPr fontId="5"/>
  </si>
  <si>
    <t>レート</t>
    <phoneticPr fontId="5"/>
  </si>
  <si>
    <t>pips</t>
    <phoneticPr fontId="5"/>
  </si>
  <si>
    <t>損失上限</t>
    <rPh sb="0" eb="2">
      <t>ソンシツ</t>
    </rPh>
    <rPh sb="2" eb="4">
      <t>ジョウゲン</t>
    </rPh>
    <phoneticPr fontId="5"/>
  </si>
  <si>
    <t>金額</t>
    <rPh sb="0" eb="2">
      <t>キンガク</t>
    </rPh>
    <phoneticPr fontId="5"/>
  </si>
  <si>
    <t>pips</t>
    <phoneticPr fontId="5"/>
  </si>
  <si>
    <t>ドローダウン％</t>
    <phoneticPr fontId="5"/>
  </si>
  <si>
    <t>買</t>
  </si>
  <si>
    <t>通貨ペア</t>
    <rPh sb="0" eb="2">
      <t>ツウカ</t>
    </rPh>
    <phoneticPr fontId="5"/>
  </si>
  <si>
    <t>USDJPY</t>
    <phoneticPr fontId="5"/>
  </si>
  <si>
    <t>時間足</t>
    <rPh sb="0" eb="2">
      <t>ジカン</t>
    </rPh>
    <rPh sb="2" eb="3">
      <t>アシ</t>
    </rPh>
    <phoneticPr fontId="5"/>
  </si>
  <si>
    <t>H4</t>
    <phoneticPr fontId="5"/>
  </si>
  <si>
    <t>当初資金</t>
    <rPh sb="0" eb="2">
      <t>トウショ</t>
    </rPh>
    <rPh sb="2" eb="4">
      <t>シキン</t>
    </rPh>
    <phoneticPr fontId="5"/>
  </si>
  <si>
    <t>最終資金</t>
    <rPh sb="0" eb="2">
      <t>サイシュウ</t>
    </rPh>
    <rPh sb="2" eb="4">
      <t>シキン</t>
    </rPh>
    <phoneticPr fontId="5"/>
  </si>
  <si>
    <t>勝数</t>
    <rPh sb="0" eb="1">
      <t>カチ</t>
    </rPh>
    <rPh sb="1" eb="2">
      <t>スウ</t>
    </rPh>
    <phoneticPr fontId="2"/>
  </si>
  <si>
    <t>負数</t>
    <rPh sb="0" eb="1">
      <t>マ</t>
    </rPh>
    <rPh sb="1" eb="2">
      <t>スウ</t>
    </rPh>
    <phoneticPr fontId="2"/>
  </si>
  <si>
    <t>引分</t>
    <rPh sb="0" eb="1">
      <t>ヒ</t>
    </rPh>
    <rPh sb="1" eb="2">
      <t>ワ</t>
    </rPh>
    <phoneticPr fontId="2"/>
  </si>
  <si>
    <t>勝率</t>
    <rPh sb="0" eb="2">
      <t>ショウリツ</t>
    </rPh>
    <phoneticPr fontId="2"/>
  </si>
  <si>
    <t>損益金額</t>
    <rPh sb="0" eb="2">
      <t>ソンエキ</t>
    </rPh>
    <rPh sb="2" eb="4">
      <t>キンガク</t>
    </rPh>
    <phoneticPr fontId="2"/>
  </si>
  <si>
    <t>損益pips</t>
    <rPh sb="0" eb="2">
      <t>ソンエキ</t>
    </rPh>
    <phoneticPr fontId="2"/>
  </si>
  <si>
    <t>最大連勝</t>
    <rPh sb="0" eb="2">
      <t>サイダイ</t>
    </rPh>
    <rPh sb="2" eb="4">
      <t>レンショウ</t>
    </rPh>
    <phoneticPr fontId="2"/>
  </si>
  <si>
    <t>最大連敗</t>
    <rPh sb="0" eb="2">
      <t>サイダイ</t>
    </rPh>
    <rPh sb="2" eb="4">
      <t>レンパイ</t>
    </rPh>
    <phoneticPr fontId="2"/>
  </si>
  <si>
    <t>最大ﾄﾞﾛｰﾀﾞｳﾝ％</t>
    <rPh sb="0" eb="2">
      <t>サイダイ</t>
    </rPh>
    <phoneticPr fontId="2"/>
  </si>
  <si>
    <t>エントリー理由</t>
    <rPh sb="5" eb="7">
      <t>リユウ</t>
    </rPh>
    <phoneticPr fontId="2"/>
  </si>
  <si>
    <t>決済理由</t>
    <rPh sb="0" eb="2">
      <t>ケッサイ</t>
    </rPh>
    <rPh sb="2" eb="4">
      <t>リユウ</t>
    </rPh>
    <phoneticPr fontId="2"/>
  </si>
  <si>
    <t>10ＭＡの上がわにあれば買い方向。</t>
    <rPh sb="5" eb="6">
      <t>ウエ</t>
    </rPh>
    <rPh sb="12" eb="13">
      <t>カ</t>
    </rPh>
    <rPh sb="14" eb="16">
      <t>ホウコウ</t>
    </rPh>
    <phoneticPr fontId="2"/>
  </si>
  <si>
    <t>ＭＡにｆｙれてＰＢ出現でエントリー。</t>
    <rPh sb="9" eb="11">
      <t>シュツゲン</t>
    </rPh>
    <phoneticPr fontId="2"/>
  </si>
  <si>
    <t>１０ＭＡが２０ＭＡを下回ったら決済。</t>
    <rPh sb="10" eb="12">
      <t>シタマワ</t>
    </rPh>
    <rPh sb="15" eb="17">
      <t>ケッサイ</t>
    </rPh>
    <phoneticPr fontId="2"/>
  </si>
  <si>
    <t>＜気付き　・　質問＞</t>
    <rPh sb="1" eb="2">
      <t>キ</t>
    </rPh>
    <rPh sb="2" eb="3">
      <t>ヅ</t>
    </rPh>
    <rPh sb="7" eb="9">
      <t>シツモン</t>
    </rPh>
    <phoneticPr fontId="2"/>
  </si>
  <si>
    <t>決済ルールは、①20ＭＡが１０ＭＡより上にある。　②リスクとリワードが１：２のＰＢが表れるまで待つ。　日足で探しましたが、</t>
    <rPh sb="0" eb="2">
      <t>ケッサイ</t>
    </rPh>
    <rPh sb="19" eb="20">
      <t>ウエ</t>
    </rPh>
    <rPh sb="42" eb="43">
      <t>アラワ</t>
    </rPh>
    <rPh sb="47" eb="48">
      <t>マ</t>
    </rPh>
    <rPh sb="51" eb="52">
      <t>ヒ</t>
    </rPh>
    <rPh sb="52" eb="53">
      <t>アシ</t>
    </rPh>
    <rPh sb="54" eb="55">
      <t>サガ</t>
    </rPh>
    <phoneticPr fontId="2"/>
  </si>
  <si>
    <t>中々条件に当てはまるものは</t>
    <rPh sb="0" eb="2">
      <t>ナカナカ</t>
    </rPh>
    <rPh sb="2" eb="4">
      <t>ジョウケン</t>
    </rPh>
    <rPh sb="5" eb="6">
      <t>ア</t>
    </rPh>
    <phoneticPr fontId="2"/>
  </si>
  <si>
    <t>　初めて検証記録を書いてみました。　エントリールールは、①１０ＭＡが２０ＭＡより上にある。　②買いの陽線ＰＢを探す。　③実体とヒゲが1：3である買いのＰＢを探す。</t>
    <rPh sb="1" eb="2">
      <t>ハジ</t>
    </rPh>
    <rPh sb="4" eb="8">
      <t>ケンショウキロク</t>
    </rPh>
    <rPh sb="9" eb="10">
      <t>カ</t>
    </rPh>
    <rPh sb="40" eb="41">
      <t>ウエ</t>
    </rPh>
    <rPh sb="47" eb="48">
      <t>カ</t>
    </rPh>
    <rPh sb="50" eb="52">
      <t>ヨウセン</t>
    </rPh>
    <rPh sb="55" eb="56">
      <t>サガ</t>
    </rPh>
    <rPh sb="60" eb="62">
      <t>ジッタイ</t>
    </rPh>
    <rPh sb="72" eb="73">
      <t>カ</t>
    </rPh>
    <rPh sb="78" eb="79">
      <t>サガ</t>
    </rPh>
    <phoneticPr fontId="2"/>
  </si>
  <si>
    <t>④実体がＭＡの外にあるもの。　⑤１０ＭＡにタッチしている、或いは2本のＭＡを突き抜けているもの。</t>
    <rPh sb="1" eb="3">
      <t>ジッタイ</t>
    </rPh>
    <rPh sb="7" eb="8">
      <t>ソト</t>
    </rPh>
    <rPh sb="29" eb="30">
      <t>アル</t>
    </rPh>
    <rPh sb="33" eb="34">
      <t>ホン</t>
    </rPh>
    <rPh sb="38" eb="39">
      <t>ツ</t>
    </rPh>
    <rPh sb="40" eb="41">
      <t>ヌ</t>
    </rPh>
    <phoneticPr fontId="2"/>
  </si>
  <si>
    <t>　記録にまとめるに当り、自分の中であやふやな部分をしることが多々ありました。　買いのエントリーでは、候補のＰＢを見つけても次のＰＢの上ヒゲが長いものは</t>
    <rPh sb="1" eb="3">
      <t>キロク</t>
    </rPh>
    <rPh sb="9" eb="10">
      <t>アタ</t>
    </rPh>
    <rPh sb="12" eb="14">
      <t>ジブン</t>
    </rPh>
    <rPh sb="15" eb="16">
      <t>ナカ</t>
    </rPh>
    <rPh sb="22" eb="24">
      <t>ブブン</t>
    </rPh>
    <rPh sb="30" eb="32">
      <t>タタ</t>
    </rPh>
    <rPh sb="39" eb="40">
      <t>カ</t>
    </rPh>
    <rPh sb="50" eb="52">
      <t>コウホ</t>
    </rPh>
    <rPh sb="56" eb="57">
      <t>ミ</t>
    </rPh>
    <rPh sb="61" eb="62">
      <t>ツギ</t>
    </rPh>
    <rPh sb="66" eb="67">
      <t>ウエ</t>
    </rPh>
    <rPh sb="70" eb="71">
      <t>ナガ</t>
    </rPh>
    <phoneticPr fontId="2"/>
  </si>
  <si>
    <t>エントリー不能と考え、パスしましたが間違っていましたか？</t>
    <rPh sb="5" eb="7">
      <t>フノウ</t>
    </rPh>
    <rPh sb="8" eb="9">
      <t>カンガ</t>
    </rPh>
    <rPh sb="18" eb="20">
      <t>マチガ</t>
    </rPh>
    <phoneticPr fontId="2"/>
  </si>
  <si>
    <t>決済する際、今回の方法ではエントリーからかなり時間経過が必要でしたので、これは今後の</t>
    <rPh sb="0" eb="2">
      <t>ケッサイ</t>
    </rPh>
    <rPh sb="4" eb="5">
      <t>サイ</t>
    </rPh>
    <rPh sb="6" eb="8">
      <t>コンカイ</t>
    </rPh>
    <rPh sb="9" eb="11">
      <t>ホウホウ</t>
    </rPh>
    <rPh sb="23" eb="25">
      <t>ジカン</t>
    </rPh>
    <rPh sb="25" eb="27">
      <t>ケイカ</t>
    </rPh>
    <rPh sb="28" eb="30">
      <t>ヒツヨウ</t>
    </rPh>
    <rPh sb="39" eb="41">
      <t>コンゴ</t>
    </rPh>
    <phoneticPr fontId="2"/>
  </si>
  <si>
    <t>課題と考えています。</t>
    <rPh sb="0" eb="2">
      <t>カダイ</t>
    </rPh>
    <rPh sb="3" eb="4">
      <t>カンガ</t>
    </rPh>
    <phoneticPr fontId="2"/>
  </si>
  <si>
    <t>画像をエクセルに載せる方法ももっと簡単に出来る方法があるのではないかと思いますので、これも次回への課題です。</t>
    <rPh sb="0" eb="2">
      <t>ガゾウ</t>
    </rPh>
    <rPh sb="8" eb="9">
      <t>ノ</t>
    </rPh>
    <rPh sb="11" eb="13">
      <t>ホウホウ</t>
    </rPh>
    <rPh sb="17" eb="19">
      <t>カンタン</t>
    </rPh>
    <rPh sb="20" eb="22">
      <t>デキ</t>
    </rPh>
    <rPh sb="23" eb="25">
      <t>ホウホウ</t>
    </rPh>
    <rPh sb="35" eb="36">
      <t>オモ</t>
    </rPh>
    <rPh sb="45" eb="47">
      <t>ジカイ</t>
    </rPh>
    <rPh sb="49" eb="51">
      <t>カダイ</t>
    </rPh>
    <phoneticPr fontId="2"/>
  </si>
  <si>
    <t>Touｇtubeの画像を見ているとＦＩＢをクリックしてチャートに合わせるとさっと広がって</t>
    <rPh sb="9" eb="11">
      <t>ガゾウ</t>
    </rPh>
    <rPh sb="12" eb="13">
      <t>ミ</t>
    </rPh>
    <rPh sb="32" eb="33">
      <t>ア</t>
    </rPh>
    <rPh sb="40" eb="41">
      <t>ヒロ</t>
    </rPh>
    <phoneticPr fontId="2"/>
  </si>
  <si>
    <t>見えますが、FIBを同様に操作しても私の画面はラインが団子状態で、広がりません。</t>
    <rPh sb="0" eb="1">
      <t>ミ</t>
    </rPh>
    <rPh sb="10" eb="12">
      <t>ドウヨウ</t>
    </rPh>
    <rPh sb="13" eb="15">
      <t>ソウサ</t>
    </rPh>
    <rPh sb="18" eb="19">
      <t>ワタシ</t>
    </rPh>
    <rPh sb="20" eb="22">
      <t>ガメン</t>
    </rPh>
    <rPh sb="27" eb="31">
      <t>ダンゴジョウタイ</t>
    </rPh>
    <rPh sb="33" eb="34">
      <t>ヒロ</t>
    </rPh>
    <phoneticPr fontId="2"/>
  </si>
  <si>
    <t>MT4に入っている機能なので業者に問い合わせた方が良いでしょうか？</t>
    <rPh sb="4" eb="5">
      <t>ハイ</t>
    </rPh>
    <rPh sb="9" eb="11">
      <t>キノウ</t>
    </rPh>
    <rPh sb="14" eb="16">
      <t>ギョウシャ</t>
    </rPh>
    <rPh sb="17" eb="18">
      <t>ト</t>
    </rPh>
    <rPh sb="19" eb="20">
      <t>ア</t>
    </rPh>
    <rPh sb="23" eb="24">
      <t>ホウ</t>
    </rPh>
    <rPh sb="25" eb="26">
      <t>ヨ</t>
    </rPh>
    <phoneticPr fontId="2"/>
  </si>
  <si>
    <t>　質問ですが、フィボナッチが上手く広がらない理由を教えてください。</t>
    <rPh sb="1" eb="3">
      <t>シツモン</t>
    </rPh>
    <rPh sb="14" eb="16">
      <t>ウマ</t>
    </rPh>
    <rPh sb="17" eb="18">
      <t>ヒロ</t>
    </rPh>
    <rPh sb="22" eb="24">
      <t>リユウ</t>
    </rPh>
    <rPh sb="25" eb="26">
      <t>オシ</t>
    </rPh>
    <phoneticPr fontId="2"/>
  </si>
  <si>
    <t>＜感　想＞</t>
    <rPh sb="1" eb="2">
      <t>カン</t>
    </rPh>
    <rPh sb="3" eb="4">
      <t>ソウ</t>
    </rPh>
    <phoneticPr fontId="2"/>
  </si>
  <si>
    <t>　初めて検証記録をまとめ、「まとめる作業は大変だよ」と4月の勉強会の後、先輩会員から聞きましたが、本当にその通りでした。</t>
    <rPh sb="1" eb="2">
      <t>ハジ</t>
    </rPh>
    <rPh sb="4" eb="6">
      <t>ケンショウ</t>
    </rPh>
    <rPh sb="6" eb="8">
      <t>キロク</t>
    </rPh>
    <rPh sb="18" eb="20">
      <t>サギョウ</t>
    </rPh>
    <rPh sb="21" eb="23">
      <t>タイヘン</t>
    </rPh>
    <rPh sb="28" eb="29">
      <t>ガツ</t>
    </rPh>
    <rPh sb="30" eb="33">
      <t>ベンキョウカイ</t>
    </rPh>
    <rPh sb="34" eb="35">
      <t>アト</t>
    </rPh>
    <rPh sb="36" eb="38">
      <t>センパイ</t>
    </rPh>
    <rPh sb="38" eb="40">
      <t>カイイン</t>
    </rPh>
    <rPh sb="42" eb="43">
      <t>キ</t>
    </rPh>
    <rPh sb="49" eb="51">
      <t>ホントウ</t>
    </rPh>
    <rPh sb="54" eb="55">
      <t>トオ</t>
    </rPh>
    <phoneticPr fontId="2"/>
  </si>
  <si>
    <t>エントリーもエグジットも初めて行ってみて、ルールがもう少しわかったらきっと夢中になるだろうと思いました。</t>
    <rPh sb="12" eb="13">
      <t>ハジ</t>
    </rPh>
    <rPh sb="15" eb="16">
      <t>オコナ</t>
    </rPh>
    <rPh sb="27" eb="28">
      <t>スコ</t>
    </rPh>
    <rPh sb="37" eb="39">
      <t>ムチュウ</t>
    </rPh>
    <rPh sb="46" eb="47">
      <t>オモ</t>
    </rPh>
    <phoneticPr fontId="2"/>
  </si>
  <si>
    <t>今はまだ知識も実践も一人で出来ない状態だけれど、後3か月頑張ります！</t>
    <rPh sb="0" eb="1">
      <t>イマ</t>
    </rPh>
    <rPh sb="4" eb="6">
      <t>チシキ</t>
    </rPh>
    <rPh sb="7" eb="9">
      <t>ジッセン</t>
    </rPh>
    <rPh sb="10" eb="12">
      <t>ヒトリ</t>
    </rPh>
    <rPh sb="13" eb="15">
      <t>デキ</t>
    </rPh>
    <rPh sb="17" eb="19">
      <t>ジョウタイ</t>
    </rPh>
    <rPh sb="24" eb="25">
      <t>アト</t>
    </rPh>
    <rPh sb="27" eb="28">
      <t>ゲツ</t>
    </rPh>
    <rPh sb="28" eb="30">
      <t>ガンバ</t>
    </rPh>
    <phoneticPr fontId="2"/>
  </si>
  <si>
    <t>　次回は違う時間足を使い、売りのエントリーもチャレンジして、決済もスムーズに行えるようになりたいです。</t>
    <rPh sb="1" eb="3">
      <t>ジカイ</t>
    </rPh>
    <rPh sb="4" eb="5">
      <t>チガ</t>
    </rPh>
    <rPh sb="6" eb="8">
      <t>ジカン</t>
    </rPh>
    <rPh sb="8" eb="9">
      <t>アシ</t>
    </rPh>
    <rPh sb="10" eb="11">
      <t>ツカ</t>
    </rPh>
    <rPh sb="13" eb="14">
      <t>ウ</t>
    </rPh>
    <rPh sb="30" eb="32">
      <t>ケッサイ</t>
    </rPh>
    <rPh sb="38" eb="39">
      <t>オコナ</t>
    </rPh>
    <phoneticPr fontId="2"/>
  </si>
  <si>
    <t>　まだまだ「？マーク」が頭の周りに沢山ありますが、少しずつでもこれを減らしたいと思います。</t>
    <rPh sb="12" eb="13">
      <t>アタマ</t>
    </rPh>
    <rPh sb="14" eb="15">
      <t>マワ</t>
    </rPh>
    <rPh sb="17" eb="19">
      <t>タクサン</t>
    </rPh>
    <rPh sb="25" eb="26">
      <t>スコ</t>
    </rPh>
    <rPh sb="34" eb="35">
      <t>ヘ</t>
    </rPh>
    <rPh sb="40" eb="41">
      <t>オモ</t>
    </rPh>
    <phoneticPr fontId="2"/>
  </si>
  <si>
    <t>＜今　後＞</t>
    <rPh sb="1" eb="2">
      <t>イマ</t>
    </rPh>
    <rPh sb="3" eb="4">
      <t>アト</t>
    </rPh>
    <phoneticPr fontId="2"/>
  </si>
  <si>
    <t>2か月目に入るので、FIBやサポレジを使い、EBにもチャレンジしたいと考えています。</t>
    <rPh sb="2" eb="4">
      <t>ゲツメ</t>
    </rPh>
    <rPh sb="5" eb="6">
      <t>ハイ</t>
    </rPh>
    <rPh sb="19" eb="20">
      <t>ツカ</t>
    </rPh>
    <rPh sb="35" eb="36">
      <t>カンガ</t>
    </rPh>
    <phoneticPr fontId="2"/>
  </si>
  <si>
    <t>一歩一歩前進し、Youcubeや文献と格闘しなくてもトレード出来るようになるのが、現在の目標です。</t>
    <rPh sb="16" eb="18">
      <t>ブンケン</t>
    </rPh>
    <rPh sb="19" eb="21">
      <t>カクトウ</t>
    </rPh>
    <rPh sb="30" eb="32">
      <t>デキ</t>
    </rPh>
    <rPh sb="41" eb="43">
      <t>ゲンザイ</t>
    </rPh>
    <rPh sb="44" eb="46">
      <t>モクヒョウ</t>
    </rPh>
    <phoneticPr fontId="2"/>
  </si>
  <si>
    <t>エントリー</t>
    <phoneticPr fontId="2"/>
  </si>
  <si>
    <t>2016.12.14</t>
    <phoneticPr fontId="2"/>
  </si>
  <si>
    <t>2016.11.09</t>
    <phoneticPr fontId="2"/>
  </si>
  <si>
    <t>決済</t>
    <rPh sb="0" eb="2">
      <t>ケッサイ</t>
    </rPh>
    <phoneticPr fontId="2"/>
  </si>
  <si>
    <t>☆決済は下向きの矢印で</t>
    <rPh sb="1" eb="3">
      <t>ケッサイ</t>
    </rPh>
    <rPh sb="4" eb="6">
      <t>シタム</t>
    </rPh>
    <rPh sb="8" eb="10">
      <t>ヤジルシ</t>
    </rPh>
    <phoneticPr fontId="2"/>
  </si>
  <si>
    <t>　　表した</t>
    <rPh sb="2" eb="3">
      <t>アラワ</t>
    </rPh>
    <phoneticPr fontId="2"/>
  </si>
  <si>
    <t>2017. 8.29</t>
    <phoneticPr fontId="2"/>
  </si>
  <si>
    <t>2018. 6.14</t>
    <phoneticPr fontId="2"/>
  </si>
  <si>
    <t>2018. 8.23</t>
    <phoneticPr fontId="2"/>
  </si>
  <si>
    <t>2017.10.24</t>
    <phoneticPr fontId="2"/>
  </si>
  <si>
    <t>2018. 9. 7</t>
    <phoneticPr fontId="2"/>
  </si>
  <si>
    <t>2018.10.17</t>
    <phoneticPr fontId="2"/>
  </si>
  <si>
    <t xml:space="preserve">2019.  2.15  </t>
    <phoneticPr fontId="2"/>
  </si>
  <si>
    <t>2019.  3.  1</t>
    <phoneticPr fontId="2"/>
  </si>
  <si>
    <t>ありませんでした。　まとめていて上のチャート１，５は20MAが10MAの上に行っていないので、今回のルールに当てはまらないことに気付きました。</t>
    <rPh sb="16" eb="17">
      <t>ウエ</t>
    </rPh>
    <rPh sb="36" eb="37">
      <t>ウエ</t>
    </rPh>
    <rPh sb="38" eb="39">
      <t>イ</t>
    </rPh>
    <rPh sb="47" eb="49">
      <t>コンカイ</t>
    </rPh>
    <rPh sb="54" eb="55">
      <t>ア</t>
    </rPh>
    <rPh sb="64" eb="66">
      <t>キヅ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</si>
</sst>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m/d;@"/>
    <numFmt numFmtId="179" formatCode="0.00_ "/>
    <numFmt numFmtId="180" formatCode="#,##0_ ;[Red]\-#,##0\ "/>
    <numFmt numFmtId="181" formatCode="0.0_ ;[Red]\-0.0\ "/>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indexed="8"/>
      <name val="ＭＳ Ｐゴシック"/>
      <family val="3"/>
      <charset val="128"/>
    </font>
    <font>
      <sz val="6"/>
      <name val="ＭＳ Ｐゴシック"/>
      <family val="3"/>
      <charset val="128"/>
    </font>
    <font>
      <sz val="1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11">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FF99"/>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2">
    <xf numFmtId="0" fontId="0" fillId="0" borderId="0" xfId="0">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vertical="center"/>
    </xf>
    <xf numFmtId="176" fontId="0" fillId="0" borderId="1" xfId="1" applyNumberFormat="1" applyFont="1" applyBorder="1" applyAlignment="1">
      <alignment horizontal="center" vertical="center"/>
    </xf>
    <xf numFmtId="0" fontId="3" fillId="0" borderId="1" xfId="0" applyFont="1"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3" fillId="4" borderId="8"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7" borderId="8" xfId="0" applyFont="1" applyFill="1" applyBorder="1" applyAlignment="1">
      <alignment horizontal="center" vertical="center" shrinkToFit="1"/>
    </xf>
    <xf numFmtId="0" fontId="6" fillId="0" borderId="8" xfId="0" applyFont="1" applyBorder="1" applyAlignment="1">
      <alignment horizontal="center" vertical="center"/>
    </xf>
    <xf numFmtId="178" fontId="6" fillId="0" borderId="8" xfId="0" applyNumberFormat="1" applyFont="1" applyBorder="1" applyAlignment="1">
      <alignment horizontal="center" vertical="center"/>
    </xf>
    <xf numFmtId="179" fontId="6" fillId="0" borderId="8" xfId="0" applyNumberFormat="1" applyFont="1" applyBorder="1" applyAlignment="1">
      <alignment horizontal="center" vertical="center"/>
    </xf>
    <xf numFmtId="177" fontId="0" fillId="0" borderId="0" xfId="0" applyNumberFormat="1">
      <alignment vertical="center"/>
    </xf>
    <xf numFmtId="176" fontId="0" fillId="0" borderId="0" xfId="1" applyNumberFormat="1" applyFont="1">
      <alignment vertical="center"/>
    </xf>
    <xf numFmtId="0" fontId="0" fillId="0" borderId="2" xfId="0" applyBorder="1">
      <alignment vertical="center"/>
    </xf>
    <xf numFmtId="0" fontId="0" fillId="0" borderId="6" xfId="0" applyBorder="1">
      <alignment vertical="center"/>
    </xf>
    <xf numFmtId="0" fontId="0" fillId="0" borderId="0" xfId="0" applyBorder="1">
      <alignment vertical="center"/>
    </xf>
    <xf numFmtId="0" fontId="0" fillId="0" borderId="13" xfId="0" applyBorder="1">
      <alignment vertical="center"/>
    </xf>
    <xf numFmtId="0" fontId="0" fillId="0" borderId="9" xfId="0" applyBorder="1">
      <alignment vertical="center"/>
    </xf>
    <xf numFmtId="0" fontId="0" fillId="0" borderId="7" xfId="0" applyBorder="1">
      <alignment vertical="center"/>
    </xf>
    <xf numFmtId="0" fontId="3" fillId="0" borderId="10" xfId="0" applyFont="1" applyBorder="1" applyAlignment="1">
      <alignment horizontal="center" vertical="center"/>
    </xf>
    <xf numFmtId="0" fontId="0" fillId="0" borderId="3" xfId="0" applyBorder="1">
      <alignment vertical="center"/>
    </xf>
    <xf numFmtId="0" fontId="0" fillId="0" borderId="10" xfId="0" applyBorder="1">
      <alignment vertical="center"/>
    </xf>
    <xf numFmtId="0" fontId="0" fillId="0" borderId="5" xfId="0" applyBorder="1">
      <alignment vertical="center"/>
    </xf>
    <xf numFmtId="9"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6" fillId="0" borderId="0" xfId="0" applyFont="1" applyBorder="1" applyAlignment="1">
      <alignment horizontal="center" vertical="center"/>
    </xf>
    <xf numFmtId="177" fontId="6" fillId="0" borderId="0" xfId="0" applyNumberFormat="1" applyFont="1" applyBorder="1" applyAlignment="1">
      <alignment horizontal="center" vertical="center"/>
    </xf>
    <xf numFmtId="178" fontId="6" fillId="0" borderId="0" xfId="0" applyNumberFormat="1" applyFont="1" applyBorder="1" applyAlignment="1">
      <alignment horizontal="center" vertical="center"/>
    </xf>
    <xf numFmtId="179" fontId="6" fillId="0" borderId="0" xfId="0" applyNumberFormat="1" applyFont="1" applyBorder="1" applyAlignment="1">
      <alignment horizontal="center" vertical="center"/>
    </xf>
    <xf numFmtId="180" fontId="6" fillId="0" borderId="0" xfId="0" applyNumberFormat="1" applyFont="1" applyBorder="1" applyAlignment="1">
      <alignment horizontal="center" vertical="center"/>
    </xf>
    <xf numFmtId="181" fontId="6" fillId="0" borderId="0" xfId="0" applyNumberFormat="1" applyFont="1" applyBorder="1" applyAlignment="1">
      <alignment horizontal="center" vertical="center"/>
    </xf>
    <xf numFmtId="0" fontId="0" fillId="0" borderId="0" xfId="0" applyFill="1" applyBorder="1">
      <alignment vertical="center"/>
    </xf>
    <xf numFmtId="0" fontId="3"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8" fillId="0" borderId="0" xfId="0" applyFont="1">
      <alignment vertical="center"/>
    </xf>
    <xf numFmtId="0" fontId="0" fillId="0" borderId="0" xfId="0" applyFont="1" applyAlignment="1">
      <alignment horizontal="center" vertical="center"/>
    </xf>
    <xf numFmtId="0" fontId="8" fillId="0" borderId="0" xfId="0" applyFont="1" applyAlignment="1">
      <alignment horizontal="center" vertical="center"/>
    </xf>
    <xf numFmtId="0" fontId="3" fillId="9" borderId="8" xfId="0" applyFont="1" applyFill="1" applyBorder="1" applyAlignment="1">
      <alignment horizontal="center" vertical="center"/>
    </xf>
    <xf numFmtId="177" fontId="0" fillId="0" borderId="8" xfId="0" applyNumberFormat="1" applyBorder="1" applyAlignment="1">
      <alignment horizontal="center" vertical="center"/>
    </xf>
    <xf numFmtId="0" fontId="0" fillId="0" borderId="8" xfId="0" applyBorder="1" applyAlignment="1">
      <alignment horizontal="center" vertical="center"/>
    </xf>
    <xf numFmtId="0" fontId="0" fillId="10" borderId="8" xfId="0" applyFill="1" applyBorder="1" applyAlignment="1">
      <alignment horizontal="center" vertical="center"/>
    </xf>
    <xf numFmtId="177" fontId="0" fillId="10" borderId="8" xfId="0" applyNumberForma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3" fillId="0" borderId="1" xfId="0" applyFont="1" applyBorder="1" applyAlignment="1">
      <alignment horizontal="center" vertical="center"/>
    </xf>
    <xf numFmtId="0" fontId="7" fillId="0" borderId="2" xfId="0" applyFont="1" applyBorder="1" applyAlignment="1">
      <alignment horizontal="center" vertical="center"/>
    </xf>
    <xf numFmtId="181" fontId="6" fillId="0" borderId="8"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6" fillId="0" borderId="8" xfId="0"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180" fontId="6" fillId="0" borderId="8" xfId="0" applyNumberFormat="1" applyFont="1" applyBorder="1" applyAlignment="1">
      <alignment horizontal="center" vertical="center"/>
    </xf>
    <xf numFmtId="0" fontId="3" fillId="8" borderId="8"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7" borderId="10" xfId="0" applyFont="1" applyFill="1" applyBorder="1" applyAlignment="1">
      <alignment horizontal="center" vertical="center" shrinkToFit="1"/>
    </xf>
    <xf numFmtId="0" fontId="3" fillId="7" borderId="3" xfId="0" applyFont="1" applyFill="1" applyBorder="1" applyAlignment="1">
      <alignment horizontal="center" vertical="center" shrinkToFit="1"/>
    </xf>
    <xf numFmtId="0" fontId="3" fillId="7" borderId="7"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6" borderId="8" xfId="0" applyFont="1" applyFill="1" applyBorder="1" applyAlignment="1">
      <alignment horizontal="center" vertical="center" shrinkToFit="1"/>
    </xf>
  </cellXfs>
  <cellStyles count="2">
    <cellStyle name="パーセント" xfId="1" builtinId="5"/>
    <cellStyle name="標準" xfId="0" builtinId="0"/>
  </cellStyles>
  <dxfs count="6">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9525</xdr:rowOff>
    </xdr:from>
    <xdr:to>
      <xdr:col>11</xdr:col>
      <xdr:colOff>447675</xdr:colOff>
      <xdr:row>16</xdr:row>
      <xdr:rowOff>38100</xdr:rowOff>
    </xdr:to>
    <xdr:pic>
      <xdr:nvPicPr>
        <xdr:cNvPr id="4" name="図 3"/>
        <xdr:cNvPicPr>
          <a:picLocks noChangeAspect="1"/>
        </xdr:cNvPicPr>
      </xdr:nvPicPr>
      <xdr:blipFill>
        <a:blip xmlns:r="http://schemas.openxmlformats.org/officeDocument/2006/relationships" r:embed="rId1"/>
        <a:stretch>
          <a:fillRect/>
        </a:stretch>
      </xdr:blipFill>
      <xdr:spPr>
        <a:xfrm>
          <a:off x="171450" y="180975"/>
          <a:ext cx="5629275" cy="2600325"/>
        </a:xfrm>
        <a:prstGeom prst="rect">
          <a:avLst/>
        </a:prstGeom>
      </xdr:spPr>
    </xdr:pic>
    <xdr:clientData/>
  </xdr:twoCellAnchor>
  <xdr:twoCellAnchor editAs="oneCell">
    <xdr:from>
      <xdr:col>0</xdr:col>
      <xdr:colOff>180974</xdr:colOff>
      <xdr:row>17</xdr:row>
      <xdr:rowOff>161925</xdr:rowOff>
    </xdr:from>
    <xdr:to>
      <xdr:col>11</xdr:col>
      <xdr:colOff>447673</xdr:colOff>
      <xdr:row>33</xdr:row>
      <xdr:rowOff>47625</xdr:rowOff>
    </xdr:to>
    <xdr:pic>
      <xdr:nvPicPr>
        <xdr:cNvPr id="6" name="図 5"/>
        <xdr:cNvPicPr>
          <a:picLocks noChangeAspect="1"/>
        </xdr:cNvPicPr>
      </xdr:nvPicPr>
      <xdr:blipFill>
        <a:blip xmlns:r="http://schemas.openxmlformats.org/officeDocument/2006/relationships" r:embed="rId2"/>
        <a:stretch>
          <a:fillRect/>
        </a:stretch>
      </xdr:blipFill>
      <xdr:spPr>
        <a:xfrm>
          <a:off x="180974" y="3076575"/>
          <a:ext cx="5619749" cy="2628900"/>
        </a:xfrm>
        <a:prstGeom prst="rect">
          <a:avLst/>
        </a:prstGeom>
      </xdr:spPr>
    </xdr:pic>
    <xdr:clientData/>
  </xdr:twoCellAnchor>
  <xdr:twoCellAnchor editAs="oneCell">
    <xdr:from>
      <xdr:col>1</xdr:col>
      <xdr:colOff>9524</xdr:colOff>
      <xdr:row>35</xdr:row>
      <xdr:rowOff>19050</xdr:rowOff>
    </xdr:from>
    <xdr:to>
      <xdr:col>12</xdr:col>
      <xdr:colOff>0</xdr:colOff>
      <xdr:row>47</xdr:row>
      <xdr:rowOff>47626</xdr:rowOff>
    </xdr:to>
    <xdr:pic>
      <xdr:nvPicPr>
        <xdr:cNvPr id="10" name="図 9"/>
        <xdr:cNvPicPr>
          <a:picLocks noChangeAspect="1"/>
        </xdr:cNvPicPr>
      </xdr:nvPicPr>
      <xdr:blipFill>
        <a:blip xmlns:r="http://schemas.openxmlformats.org/officeDocument/2006/relationships" r:embed="rId3"/>
        <a:stretch>
          <a:fillRect/>
        </a:stretch>
      </xdr:blipFill>
      <xdr:spPr>
        <a:xfrm>
          <a:off x="200024" y="6019800"/>
          <a:ext cx="5619751" cy="2085976"/>
        </a:xfrm>
        <a:prstGeom prst="rect">
          <a:avLst/>
        </a:prstGeom>
      </xdr:spPr>
    </xdr:pic>
    <xdr:clientData/>
  </xdr:twoCellAnchor>
  <xdr:twoCellAnchor editAs="oneCell">
    <xdr:from>
      <xdr:col>1</xdr:col>
      <xdr:colOff>9524</xdr:colOff>
      <xdr:row>48</xdr:row>
      <xdr:rowOff>171449</xdr:rowOff>
    </xdr:from>
    <xdr:to>
      <xdr:col>11</xdr:col>
      <xdr:colOff>457199</xdr:colOff>
      <xdr:row>63</xdr:row>
      <xdr:rowOff>28574</xdr:rowOff>
    </xdr:to>
    <xdr:pic>
      <xdr:nvPicPr>
        <xdr:cNvPr id="15" name="図 14"/>
        <xdr:cNvPicPr>
          <a:picLocks noChangeAspect="1"/>
        </xdr:cNvPicPr>
      </xdr:nvPicPr>
      <xdr:blipFill>
        <a:blip xmlns:r="http://schemas.openxmlformats.org/officeDocument/2006/relationships" r:embed="rId4"/>
        <a:stretch>
          <a:fillRect/>
        </a:stretch>
      </xdr:blipFill>
      <xdr:spPr>
        <a:xfrm>
          <a:off x="200024" y="8401049"/>
          <a:ext cx="5610225" cy="2428875"/>
        </a:xfrm>
        <a:prstGeom prst="rect">
          <a:avLst/>
        </a:prstGeom>
      </xdr:spPr>
    </xdr:pic>
    <xdr:clientData/>
  </xdr:twoCellAnchor>
  <xdr:twoCellAnchor editAs="oneCell">
    <xdr:from>
      <xdr:col>0</xdr:col>
      <xdr:colOff>190499</xdr:colOff>
      <xdr:row>64</xdr:row>
      <xdr:rowOff>152400</xdr:rowOff>
    </xdr:from>
    <xdr:to>
      <xdr:col>12</xdr:col>
      <xdr:colOff>19049</xdr:colOff>
      <xdr:row>79</xdr:row>
      <xdr:rowOff>57150</xdr:rowOff>
    </xdr:to>
    <xdr:pic>
      <xdr:nvPicPr>
        <xdr:cNvPr id="19" name="図 18"/>
        <xdr:cNvPicPr>
          <a:picLocks noChangeAspect="1"/>
        </xdr:cNvPicPr>
      </xdr:nvPicPr>
      <xdr:blipFill>
        <a:blip xmlns:r="http://schemas.openxmlformats.org/officeDocument/2006/relationships" r:embed="rId5"/>
        <a:stretch>
          <a:fillRect/>
        </a:stretch>
      </xdr:blipFill>
      <xdr:spPr>
        <a:xfrm>
          <a:off x="190499" y="11125200"/>
          <a:ext cx="5648325" cy="247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5104;&#23798;\AppData\Local\Temp\Temp2_&#12488;&#12524;&#12540;&#12489;&#31649;&#29702;&#12471;&#12540;&#12488;2.zip\&#12488;&#12524;&#12540;&#12489;&#31649;&#29702;&#12471;&#12540;&#12488;2\&#65288;&#21517;&#21069;&#12434;&#20837;&#21147;&#65289;&#26908;&#35388;&#29992;&#12456;&#12463;&#12475;&#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数"/>
      <sheetName val="検証1 "/>
      <sheetName val="検証2"/>
      <sheetName val="検証3"/>
      <sheetName val="画像"/>
      <sheetName val="気づき"/>
      <sheetName val="検証終了通貨"/>
      <sheetName val="テンプレ"/>
    </sheetNames>
    <sheetDataSet>
      <sheetData sheetId="0" refreshError="1">
        <row r="6">
          <cell r="A6" t="str">
            <v>AUD</v>
          </cell>
          <cell r="B6">
            <v>90</v>
          </cell>
        </row>
        <row r="7">
          <cell r="A7" t="str">
            <v>CAD</v>
          </cell>
          <cell r="B7">
            <v>90</v>
          </cell>
        </row>
        <row r="8">
          <cell r="A8" t="str">
            <v>CHF</v>
          </cell>
          <cell r="B8">
            <v>110</v>
          </cell>
        </row>
        <row r="9">
          <cell r="A9" t="str">
            <v>EUR</v>
          </cell>
          <cell r="B9">
            <v>120</v>
          </cell>
        </row>
        <row r="10">
          <cell r="A10" t="str">
            <v>GBP</v>
          </cell>
          <cell r="B10">
            <v>150</v>
          </cell>
        </row>
        <row r="11">
          <cell r="A11" t="str">
            <v>JPY</v>
          </cell>
          <cell r="B11">
            <v>100</v>
          </cell>
        </row>
        <row r="12">
          <cell r="A12" t="str">
            <v>NZD</v>
          </cell>
          <cell r="B12">
            <v>80</v>
          </cell>
        </row>
        <row r="13">
          <cell r="A13" t="str">
            <v>USD</v>
          </cell>
          <cell r="B13">
            <v>120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6"/>
  <sheetViews>
    <sheetView tabSelected="1" topLeftCell="A100" workbookViewId="0">
      <selection sqref="A1:Z131"/>
    </sheetView>
  </sheetViews>
  <sheetFormatPr defaultRowHeight="13.5"/>
  <cols>
    <col min="1" max="1" width="2.5" customWidth="1"/>
    <col min="2" max="9" width="6.625" customWidth="1"/>
    <col min="10" max="10" width="8.625" customWidth="1"/>
    <col min="11" max="12" width="6.125" customWidth="1"/>
    <col min="13" max="13" width="10.125" customWidth="1"/>
    <col min="14" max="15" width="6.625" customWidth="1"/>
    <col min="16" max="17" width="6.125" customWidth="1"/>
  </cols>
  <sheetData>
    <row r="2" spans="1:14">
      <c r="M2" s="43" t="s">
        <v>62</v>
      </c>
      <c r="N2" t="s">
        <v>60</v>
      </c>
    </row>
    <row r="3" spans="1:14">
      <c r="M3" s="44" t="s">
        <v>61</v>
      </c>
      <c r="N3" t="s">
        <v>63</v>
      </c>
    </row>
    <row r="4" spans="1:14">
      <c r="M4" s="38" t="s">
        <v>64</v>
      </c>
      <c r="N4" s="39"/>
    </row>
    <row r="5" spans="1:14">
      <c r="M5" s="39" t="s">
        <v>65</v>
      </c>
      <c r="N5" s="39"/>
    </row>
    <row r="8" spans="1:14">
      <c r="A8" s="40">
        <v>1</v>
      </c>
    </row>
    <row r="19" spans="1:14">
      <c r="M19" s="41" t="s">
        <v>66</v>
      </c>
      <c r="N19" t="s">
        <v>60</v>
      </c>
    </row>
    <row r="20" spans="1:14">
      <c r="M20" s="42" t="s">
        <v>69</v>
      </c>
      <c r="N20" t="s">
        <v>63</v>
      </c>
    </row>
    <row r="21" spans="1:14">
      <c r="M21" s="38" t="s">
        <v>64</v>
      </c>
      <c r="N21" s="39"/>
    </row>
    <row r="22" spans="1:14">
      <c r="M22" s="39" t="s">
        <v>65</v>
      </c>
      <c r="N22" s="39"/>
    </row>
    <row r="26" spans="1:14">
      <c r="A26" s="40">
        <v>2</v>
      </c>
    </row>
    <row r="36" spans="1:14">
      <c r="M36" t="s">
        <v>67</v>
      </c>
      <c r="N36" t="s">
        <v>60</v>
      </c>
    </row>
    <row r="37" spans="1:14">
      <c r="M37" t="s">
        <v>68</v>
      </c>
      <c r="N37" t="s">
        <v>63</v>
      </c>
    </row>
    <row r="38" spans="1:14">
      <c r="M38" s="38" t="s">
        <v>64</v>
      </c>
      <c r="N38" s="39"/>
    </row>
    <row r="39" spans="1:14">
      <c r="M39" s="39" t="s">
        <v>65</v>
      </c>
      <c r="N39" s="39"/>
    </row>
    <row r="41" spans="1:14">
      <c r="A41" s="40">
        <v>3</v>
      </c>
    </row>
    <row r="50" spans="1:14">
      <c r="M50" t="s">
        <v>70</v>
      </c>
      <c r="N50" t="s">
        <v>60</v>
      </c>
    </row>
    <row r="51" spans="1:14">
      <c r="M51" t="s">
        <v>71</v>
      </c>
      <c r="N51" t="s">
        <v>63</v>
      </c>
    </row>
    <row r="52" spans="1:14">
      <c r="M52" s="38" t="s">
        <v>64</v>
      </c>
      <c r="N52" s="39"/>
    </row>
    <row r="53" spans="1:14">
      <c r="M53" s="39" t="s">
        <v>65</v>
      </c>
      <c r="N53" s="39"/>
    </row>
    <row r="56" spans="1:14">
      <c r="A56" s="40">
        <v>4</v>
      </c>
    </row>
    <row r="66" spans="1:14">
      <c r="M66" t="s">
        <v>72</v>
      </c>
      <c r="N66" t="s">
        <v>60</v>
      </c>
    </row>
    <row r="67" spans="1:14">
      <c r="M67" t="s">
        <v>73</v>
      </c>
      <c r="N67" t="s">
        <v>63</v>
      </c>
    </row>
    <row r="68" spans="1:14">
      <c r="M68" s="38" t="s">
        <v>64</v>
      </c>
      <c r="N68" s="39"/>
    </row>
    <row r="69" spans="1:14">
      <c r="M69" s="39" t="s">
        <v>65</v>
      </c>
      <c r="N69" s="39"/>
    </row>
    <row r="72" spans="1:14">
      <c r="A72" s="40">
        <v>5</v>
      </c>
    </row>
    <row r="82" spans="2:25" ht="20.25" customHeight="1">
      <c r="B82" s="45" t="s">
        <v>17</v>
      </c>
      <c r="C82" s="45"/>
      <c r="D82" s="48" t="s">
        <v>18</v>
      </c>
      <c r="E82" s="48"/>
      <c r="F82" s="45" t="s">
        <v>19</v>
      </c>
      <c r="G82" s="45"/>
      <c r="H82" s="47" t="s">
        <v>20</v>
      </c>
      <c r="I82" s="47"/>
      <c r="J82" s="45" t="s">
        <v>21</v>
      </c>
      <c r="K82" s="45"/>
      <c r="L82" s="49">
        <v>100000</v>
      </c>
      <c r="M82" s="48"/>
      <c r="N82" s="45" t="s">
        <v>22</v>
      </c>
      <c r="O82" s="45"/>
      <c r="P82" s="46" t="e">
        <f>SUM(L82,#REF!)</f>
        <v>#REF!</v>
      </c>
      <c r="Q82" s="47"/>
    </row>
    <row r="83" spans="2:25">
      <c r="B83" s="50" t="s">
        <v>32</v>
      </c>
      <c r="C83" s="51"/>
      <c r="D83" s="27"/>
      <c r="E83" s="18"/>
      <c r="F83" s="18"/>
      <c r="G83" s="18"/>
      <c r="H83" s="18"/>
      <c r="I83" s="18"/>
      <c r="J83" s="50" t="s">
        <v>33</v>
      </c>
      <c r="K83" s="58"/>
      <c r="L83" s="18"/>
      <c r="M83" s="18"/>
      <c r="N83" s="18"/>
      <c r="O83" s="18"/>
      <c r="P83" s="18"/>
      <c r="Q83" s="19"/>
    </row>
    <row r="84" spans="2:25">
      <c r="B84" s="52"/>
      <c r="C84" s="53"/>
      <c r="D84" s="61" t="s">
        <v>34</v>
      </c>
      <c r="E84" s="62"/>
      <c r="F84" s="62"/>
      <c r="G84" s="62"/>
      <c r="H84" s="62"/>
      <c r="I84" s="63"/>
      <c r="J84" s="52"/>
      <c r="K84" s="59"/>
      <c r="L84" s="61" t="s">
        <v>36</v>
      </c>
      <c r="M84" s="62"/>
      <c r="N84" s="62"/>
      <c r="O84" s="62"/>
      <c r="P84" s="62"/>
      <c r="Q84" s="63"/>
    </row>
    <row r="85" spans="2:25">
      <c r="B85" s="52"/>
      <c r="C85" s="53"/>
      <c r="D85" s="61" t="s">
        <v>35</v>
      </c>
      <c r="E85" s="62"/>
      <c r="F85" s="62"/>
      <c r="G85" s="62"/>
      <c r="H85" s="62"/>
      <c r="I85" s="63"/>
      <c r="J85" s="52"/>
      <c r="K85" s="59"/>
      <c r="L85" s="61"/>
      <c r="M85" s="62"/>
      <c r="N85" s="62"/>
      <c r="O85" s="62"/>
      <c r="P85" s="62"/>
      <c r="Q85" s="63"/>
    </row>
    <row r="86" spans="2:25">
      <c r="B86" s="54"/>
      <c r="C86" s="55"/>
      <c r="D86" s="23"/>
      <c r="E86" s="21"/>
      <c r="F86" s="21"/>
      <c r="G86" s="21"/>
      <c r="H86" s="21"/>
      <c r="I86" s="21"/>
      <c r="J86" s="54"/>
      <c r="K86" s="60"/>
      <c r="L86" s="21"/>
      <c r="M86" s="21"/>
      <c r="N86" s="21"/>
      <c r="O86" s="21"/>
      <c r="P86" s="21"/>
      <c r="Q86" s="22"/>
    </row>
    <row r="87" spans="2:25">
      <c r="B87" s="50" t="s">
        <v>27</v>
      </c>
      <c r="C87" s="51"/>
      <c r="D87" s="56"/>
      <c r="E87" s="57"/>
      <c r="F87" s="51" t="s">
        <v>28</v>
      </c>
      <c r="G87" s="51"/>
      <c r="H87" s="26"/>
      <c r="I87" s="25"/>
      <c r="J87" s="18"/>
      <c r="K87" s="18"/>
      <c r="L87" s="26"/>
      <c r="M87" s="25"/>
      <c r="N87" s="65" t="s">
        <v>31</v>
      </c>
      <c r="O87" s="65"/>
      <c r="P87" s="56"/>
      <c r="Q87" s="57"/>
    </row>
    <row r="88" spans="2:25">
      <c r="B88" s="24" t="s">
        <v>23</v>
      </c>
      <c r="C88" s="29">
        <v>4</v>
      </c>
      <c r="D88" s="1" t="s">
        <v>24</v>
      </c>
      <c r="E88" s="29">
        <v>0</v>
      </c>
      <c r="F88" s="1" t="s">
        <v>25</v>
      </c>
      <c r="G88" s="29">
        <v>0</v>
      </c>
      <c r="H88" s="1" t="s">
        <v>26</v>
      </c>
      <c r="I88" s="28">
        <v>1</v>
      </c>
      <c r="J88" s="64" t="s">
        <v>29</v>
      </c>
      <c r="K88" s="64"/>
      <c r="L88" s="56">
        <v>5</v>
      </c>
      <c r="M88" s="57"/>
      <c r="N88" s="64" t="s">
        <v>30</v>
      </c>
      <c r="O88" s="64"/>
      <c r="P88" s="56">
        <v>0</v>
      </c>
      <c r="Q88" s="57"/>
    </row>
    <row r="89" spans="2:25">
      <c r="B89" s="1"/>
      <c r="C89" s="2"/>
      <c r="D89" s="3"/>
      <c r="E89" s="4"/>
      <c r="F89" s="1"/>
      <c r="G89" s="4"/>
      <c r="H89" s="1"/>
      <c r="I89" s="5"/>
      <c r="J89" s="1"/>
      <c r="K89" s="1"/>
      <c r="L89" s="4"/>
      <c r="M89" s="4"/>
      <c r="N89" s="6"/>
      <c r="O89" s="6"/>
      <c r="P89" s="4"/>
      <c r="Q89" s="7"/>
      <c r="R89" s="8"/>
      <c r="S89" s="8"/>
      <c r="T89" s="8"/>
      <c r="V89" s="9"/>
    </row>
    <row r="90" spans="2:25">
      <c r="B90" s="81" t="s">
        <v>0</v>
      </c>
      <c r="C90" s="83" t="s">
        <v>1</v>
      </c>
      <c r="D90" s="84"/>
      <c r="E90" s="87" t="s">
        <v>2</v>
      </c>
      <c r="F90" s="88"/>
      <c r="G90" s="88"/>
      <c r="H90" s="88"/>
      <c r="I90" s="74"/>
      <c r="J90" s="89" t="s">
        <v>3</v>
      </c>
      <c r="K90" s="90"/>
      <c r="L90" s="76"/>
      <c r="M90" s="91" t="s">
        <v>4</v>
      </c>
      <c r="N90" s="79" t="s">
        <v>5</v>
      </c>
      <c r="O90" s="80"/>
      <c r="P90" s="80"/>
      <c r="Q90" s="78"/>
      <c r="R90" s="72" t="s">
        <v>6</v>
      </c>
      <c r="S90" s="72"/>
      <c r="T90" s="72"/>
      <c r="U90" s="72"/>
      <c r="V90" s="9"/>
    </row>
    <row r="91" spans="2:25">
      <c r="B91" s="82"/>
      <c r="C91" s="85"/>
      <c r="D91" s="86"/>
      <c r="E91" s="10" t="s">
        <v>7</v>
      </c>
      <c r="F91" s="10" t="s">
        <v>8</v>
      </c>
      <c r="G91" s="10" t="s">
        <v>9</v>
      </c>
      <c r="H91" s="73" t="s">
        <v>10</v>
      </c>
      <c r="I91" s="74"/>
      <c r="J91" s="11" t="s">
        <v>11</v>
      </c>
      <c r="K91" s="75" t="s">
        <v>12</v>
      </c>
      <c r="L91" s="76"/>
      <c r="M91" s="91"/>
      <c r="N91" s="12" t="s">
        <v>7</v>
      </c>
      <c r="O91" s="12" t="s">
        <v>8</v>
      </c>
      <c r="P91" s="77" t="s">
        <v>10</v>
      </c>
      <c r="Q91" s="78"/>
      <c r="R91" s="72" t="s">
        <v>13</v>
      </c>
      <c r="S91" s="72"/>
      <c r="T91" s="72" t="s">
        <v>14</v>
      </c>
      <c r="U91" s="72"/>
      <c r="V91" s="9"/>
      <c r="Y91" t="s">
        <v>15</v>
      </c>
    </row>
    <row r="92" spans="2:25">
      <c r="B92" s="13">
        <v>1</v>
      </c>
      <c r="C92" s="67">
        <v>100000</v>
      </c>
      <c r="D92" s="67"/>
      <c r="E92" s="13">
        <v>2016</v>
      </c>
      <c r="F92" s="14">
        <v>43778</v>
      </c>
      <c r="G92" s="13" t="s">
        <v>16</v>
      </c>
      <c r="H92" s="68">
        <v>105.883</v>
      </c>
      <c r="I92" s="68"/>
      <c r="J92" s="13">
        <v>11</v>
      </c>
      <c r="K92" s="67">
        <f>IF(J92="","",C92*0.03)</f>
        <v>3000</v>
      </c>
      <c r="L92" s="67"/>
      <c r="M92" s="15">
        <v>2.73</v>
      </c>
      <c r="N92" s="13">
        <v>2016</v>
      </c>
      <c r="O92" s="14">
        <v>43813</v>
      </c>
      <c r="P92" s="68">
        <v>117.355</v>
      </c>
      <c r="Q92" s="68"/>
      <c r="R92" s="71">
        <v>312873</v>
      </c>
      <c r="S92" s="71"/>
      <c r="T92" s="66">
        <v>1147.2</v>
      </c>
      <c r="U92" s="66"/>
      <c r="V92" s="8">
        <f>IF(T92&lt;&gt;"",IF(T92&gt;0,1+V91,0),"")</f>
        <v>1</v>
      </c>
      <c r="W92">
        <f>IF(T92&lt;&gt;"",IF(T92&lt;0,1+W91,0),"")</f>
        <v>0</v>
      </c>
    </row>
    <row r="93" spans="2:25">
      <c r="B93" s="13">
        <v>2</v>
      </c>
      <c r="C93" s="67">
        <v>412873</v>
      </c>
      <c r="D93" s="67"/>
      <c r="E93" s="13">
        <v>2017</v>
      </c>
      <c r="F93" s="14">
        <v>43706</v>
      </c>
      <c r="G93" s="13" t="s">
        <v>16</v>
      </c>
      <c r="H93" s="68">
        <v>109.895</v>
      </c>
      <c r="I93" s="68"/>
      <c r="J93" s="13">
        <v>4</v>
      </c>
      <c r="K93" s="69">
        <f>IF(J93="","",C93*0.03)</f>
        <v>12386.189999999999</v>
      </c>
      <c r="L93" s="70"/>
      <c r="M93" s="15">
        <v>30.97</v>
      </c>
      <c r="N93" s="13">
        <v>2017</v>
      </c>
      <c r="O93" s="14">
        <v>43762</v>
      </c>
      <c r="P93" s="68">
        <v>114.015</v>
      </c>
      <c r="Q93" s="68"/>
      <c r="R93" s="71">
        <v>1275777</v>
      </c>
      <c r="S93" s="71"/>
      <c r="T93" s="66">
        <v>412</v>
      </c>
      <c r="U93" s="66"/>
      <c r="V93" s="9">
        <f t="shared" ref="V93:V98" si="0">IF(T93&lt;&gt;"",IF(T93&gt;0,1+V92,0),"")</f>
        <v>2</v>
      </c>
      <c r="W93">
        <f t="shared" ref="W93:W98" si="1">IF(T93&lt;&gt;"",IF(T93&lt;0,1+W92,0),"")</f>
        <v>0</v>
      </c>
      <c r="X93" s="16">
        <f>IF(C93&lt;&gt;"",MAX(C93,C92),"")</f>
        <v>412873</v>
      </c>
    </row>
    <row r="94" spans="2:25">
      <c r="B94" s="13">
        <v>3</v>
      </c>
      <c r="C94" s="67">
        <v>1688649</v>
      </c>
      <c r="D94" s="67"/>
      <c r="E94" s="13">
        <v>2018</v>
      </c>
      <c r="F94" s="14">
        <v>43630</v>
      </c>
      <c r="G94" s="13" t="s">
        <v>16</v>
      </c>
      <c r="H94" s="68">
        <v>110.31100000000001</v>
      </c>
      <c r="I94" s="68"/>
      <c r="J94" s="13">
        <v>1</v>
      </c>
      <c r="K94" s="69">
        <f t="shared" ref="K94:K98" si="2">IF(J94="","",C94*0.03)</f>
        <v>50659.47</v>
      </c>
      <c r="L94" s="70"/>
      <c r="M94" s="15">
        <v>506.59</v>
      </c>
      <c r="N94" s="13">
        <v>2018</v>
      </c>
      <c r="O94" s="14">
        <v>43700</v>
      </c>
      <c r="P94" s="68">
        <v>111.309</v>
      </c>
      <c r="Q94" s="68"/>
      <c r="R94" s="71">
        <v>5055816</v>
      </c>
      <c r="S94" s="71"/>
      <c r="T94" s="66">
        <v>99.8</v>
      </c>
      <c r="U94" s="66"/>
      <c r="V94" s="9">
        <f t="shared" si="0"/>
        <v>3</v>
      </c>
      <c r="W94">
        <f t="shared" si="1"/>
        <v>0</v>
      </c>
      <c r="X94" s="16">
        <f>IF(C94&lt;&gt;"",MAX(X93,C94),"")</f>
        <v>1688649</v>
      </c>
      <c r="Y94" s="17">
        <f>IF(X94&lt;&gt;"",1-(C94/X94),"")</f>
        <v>0</v>
      </c>
    </row>
    <row r="95" spans="2:25">
      <c r="B95" s="13">
        <v>4</v>
      </c>
      <c r="C95" s="69">
        <v>6744466</v>
      </c>
      <c r="D95" s="70"/>
      <c r="E95" s="13">
        <v>2018</v>
      </c>
      <c r="F95" s="14">
        <v>43715</v>
      </c>
      <c r="G95" s="13" t="s">
        <v>16</v>
      </c>
      <c r="H95" s="68">
        <v>111.24</v>
      </c>
      <c r="I95" s="68"/>
      <c r="J95" s="13">
        <v>1</v>
      </c>
      <c r="K95" s="69">
        <f t="shared" si="2"/>
        <v>202333.97999999998</v>
      </c>
      <c r="L95" s="70"/>
      <c r="M95" s="15">
        <v>2023.34</v>
      </c>
      <c r="N95" s="13">
        <v>2018</v>
      </c>
      <c r="O95" s="14">
        <v>43755</v>
      </c>
      <c r="P95" s="68">
        <v>112.669</v>
      </c>
      <c r="Q95" s="68"/>
      <c r="R95" s="71">
        <v>28913525</v>
      </c>
      <c r="S95" s="71"/>
      <c r="T95" s="66">
        <v>142.9</v>
      </c>
      <c r="U95" s="66"/>
      <c r="V95" s="9">
        <f t="shared" si="0"/>
        <v>4</v>
      </c>
      <c r="W95">
        <f t="shared" si="1"/>
        <v>0</v>
      </c>
      <c r="X95" s="16">
        <f t="shared" ref="X95:X98" si="3">IF(C95&lt;&gt;"",MAX(X94,C95),"")</f>
        <v>6744466</v>
      </c>
      <c r="Y95" s="17">
        <f t="shared" ref="Y95:Y98" si="4">IF(X95&lt;&gt;"",1-(C95/X95),"")</f>
        <v>0</v>
      </c>
    </row>
    <row r="96" spans="2:25">
      <c r="B96" s="13">
        <v>5</v>
      </c>
      <c r="C96" s="67">
        <v>35657991</v>
      </c>
      <c r="D96" s="67"/>
      <c r="E96" s="13">
        <v>2019</v>
      </c>
      <c r="F96" s="14">
        <v>43501</v>
      </c>
      <c r="G96" s="13" t="s">
        <v>16</v>
      </c>
      <c r="H96" s="68">
        <v>110.639</v>
      </c>
      <c r="I96" s="68"/>
      <c r="J96" s="13">
        <v>1</v>
      </c>
      <c r="K96" s="69">
        <f t="shared" si="2"/>
        <v>1069739.73</v>
      </c>
      <c r="L96" s="70"/>
      <c r="M96" s="15">
        <v>10697.4</v>
      </c>
      <c r="N96" s="13">
        <v>2019</v>
      </c>
      <c r="O96" s="14">
        <v>43525</v>
      </c>
      <c r="P96" s="68">
        <v>111.31699999999999</v>
      </c>
      <c r="Q96" s="68"/>
      <c r="R96" s="71"/>
      <c r="S96" s="71"/>
      <c r="T96" s="66">
        <v>67.8</v>
      </c>
      <c r="U96" s="66"/>
      <c r="V96" s="9">
        <f t="shared" si="0"/>
        <v>5</v>
      </c>
      <c r="W96">
        <f t="shared" si="1"/>
        <v>0</v>
      </c>
      <c r="X96" s="16">
        <f t="shared" si="3"/>
        <v>35657991</v>
      </c>
      <c r="Y96" s="17">
        <f t="shared" si="4"/>
        <v>0</v>
      </c>
    </row>
    <row r="97" spans="2:25">
      <c r="B97" s="13">
        <v>6</v>
      </c>
      <c r="C97" s="67" t="str">
        <f t="shared" ref="C97:C98" si="5">IF(R96="","",C96+R96)</f>
        <v/>
      </c>
      <c r="D97" s="67"/>
      <c r="E97" s="13"/>
      <c r="F97" s="14"/>
      <c r="G97" s="13"/>
      <c r="H97" s="68"/>
      <c r="I97" s="68"/>
      <c r="J97" s="13"/>
      <c r="K97" s="69"/>
      <c r="L97" s="70"/>
      <c r="M97" s="15"/>
      <c r="N97" s="13"/>
      <c r="O97" s="14"/>
      <c r="P97" s="68"/>
      <c r="Q97" s="68"/>
      <c r="R97" s="71"/>
      <c r="S97" s="71"/>
      <c r="T97" s="66"/>
      <c r="U97" s="66"/>
      <c r="V97" s="9" t="str">
        <f t="shared" si="0"/>
        <v/>
      </c>
      <c r="W97" t="str">
        <f t="shared" si="1"/>
        <v/>
      </c>
      <c r="X97" s="16" t="str">
        <f t="shared" si="3"/>
        <v/>
      </c>
      <c r="Y97" s="17" t="str">
        <f t="shared" si="4"/>
        <v/>
      </c>
    </row>
    <row r="98" spans="2:25">
      <c r="B98" s="13">
        <v>7</v>
      </c>
      <c r="C98" s="67" t="str">
        <f t="shared" si="5"/>
        <v/>
      </c>
      <c r="D98" s="67"/>
      <c r="E98" s="13"/>
      <c r="F98" s="14"/>
      <c r="G98" s="13"/>
      <c r="H98" s="68"/>
      <c r="I98" s="68"/>
      <c r="J98" s="13"/>
      <c r="K98" s="69" t="str">
        <f t="shared" si="2"/>
        <v/>
      </c>
      <c r="L98" s="70"/>
      <c r="M98" s="15" t="str">
        <f>IF(J98="","",(K98/J98)/LOOKUP(RIGHT($D$2,3),[1]定数!$A$6:$A$13,[1]定数!$B$6:$B$13))</f>
        <v/>
      </c>
      <c r="N98" s="13"/>
      <c r="O98" s="14"/>
      <c r="P98" s="68"/>
      <c r="Q98" s="68"/>
      <c r="R98" s="71" t="str">
        <f>IF(P98="","",T98*M98*LOOKUP(RIGHT($D$2,3),[1]定数!$A$6:$A$13,[1]定数!$B$6:$B$13))</f>
        <v/>
      </c>
      <c r="S98" s="71"/>
      <c r="T98" s="66" t="str">
        <f t="shared" ref="T98" si="6">IF(P98="","",IF(G98="買",(P98-H98),(H98-P98))*IF(RIGHT($D$2,3)="JPY",100,10000))</f>
        <v/>
      </c>
      <c r="U98" s="66"/>
      <c r="V98" s="9" t="str">
        <f t="shared" si="0"/>
        <v/>
      </c>
      <c r="W98" t="str">
        <f t="shared" si="1"/>
        <v/>
      </c>
      <c r="X98" s="16" t="str">
        <f t="shared" si="3"/>
        <v/>
      </c>
      <c r="Y98" s="17" t="str">
        <f t="shared" si="4"/>
        <v/>
      </c>
    </row>
    <row r="99" spans="2:25">
      <c r="B99" s="30"/>
      <c r="C99" s="31"/>
      <c r="D99" s="31"/>
      <c r="E99" s="30"/>
      <c r="F99" s="32"/>
      <c r="G99" s="30"/>
      <c r="H99" s="30"/>
      <c r="I99" s="30"/>
      <c r="J99" s="30"/>
      <c r="K99" s="31"/>
      <c r="L99" s="31"/>
      <c r="M99" s="33"/>
      <c r="N99" s="30"/>
      <c r="O99" s="32"/>
      <c r="P99" s="30"/>
      <c r="Q99" s="30"/>
      <c r="R99" s="34"/>
      <c r="S99" s="34"/>
      <c r="T99" s="35"/>
      <c r="U99" s="35"/>
      <c r="V99" s="9"/>
      <c r="X99" s="16"/>
      <c r="Y99" s="17"/>
    </row>
    <row r="101" spans="2:25">
      <c r="B101" s="37" t="s">
        <v>37</v>
      </c>
      <c r="C101" s="37"/>
      <c r="D101" s="37"/>
    </row>
    <row r="102" spans="2:25" ht="4.5" customHeight="1"/>
    <row r="103" spans="2:25">
      <c r="B103" t="s">
        <v>40</v>
      </c>
    </row>
    <row r="104" spans="2:25">
      <c r="B104" t="s">
        <v>41</v>
      </c>
    </row>
    <row r="105" spans="2:25">
      <c r="B105" t="s">
        <v>38</v>
      </c>
      <c r="P105" t="s">
        <v>39</v>
      </c>
    </row>
    <row r="106" spans="2:25">
      <c r="B106" s="20" t="s">
        <v>74</v>
      </c>
      <c r="C106" s="20"/>
      <c r="D106" s="20"/>
      <c r="E106" s="20"/>
      <c r="F106" s="20"/>
      <c r="G106" s="20"/>
      <c r="H106" s="20"/>
      <c r="I106" s="20"/>
      <c r="J106" s="20"/>
      <c r="K106" s="20"/>
      <c r="L106" s="20"/>
      <c r="M106" s="20"/>
      <c r="N106" s="20"/>
      <c r="O106" s="20"/>
      <c r="P106" s="20"/>
      <c r="Q106" s="20"/>
      <c r="R106" s="20"/>
      <c r="S106" s="20"/>
      <c r="T106" s="20"/>
      <c r="U106" s="20"/>
    </row>
    <row r="107" spans="2:25">
      <c r="B107" s="20"/>
      <c r="C107" s="20"/>
      <c r="D107" s="20"/>
      <c r="E107" s="20"/>
      <c r="F107" s="20"/>
      <c r="G107" s="20"/>
      <c r="H107" s="20"/>
      <c r="I107" s="20"/>
      <c r="J107" s="20"/>
      <c r="K107" s="20"/>
      <c r="L107" s="20"/>
      <c r="M107" s="20"/>
      <c r="N107" s="20"/>
      <c r="O107" s="20"/>
      <c r="P107" s="20"/>
      <c r="Q107" s="20"/>
      <c r="R107" s="20"/>
      <c r="S107" s="20"/>
      <c r="T107" s="20"/>
      <c r="U107" s="20"/>
    </row>
    <row r="108" spans="2:25">
      <c r="B108" s="36" t="s">
        <v>42</v>
      </c>
    </row>
    <row r="109" spans="2:25">
      <c r="B109" s="36" t="s">
        <v>43</v>
      </c>
      <c r="J109" t="s">
        <v>44</v>
      </c>
    </row>
    <row r="110" spans="2:25">
      <c r="B110" s="36" t="s">
        <v>45</v>
      </c>
      <c r="E110" t="s">
        <v>46</v>
      </c>
    </row>
    <row r="111" spans="2:25">
      <c r="B111" s="36"/>
    </row>
    <row r="112" spans="2:25">
      <c r="B112" t="s">
        <v>50</v>
      </c>
      <c r="K112" t="s">
        <v>47</v>
      </c>
    </row>
    <row r="113" spans="2:12">
      <c r="B113" t="s">
        <v>48</v>
      </c>
      <c r="L113" t="s">
        <v>49</v>
      </c>
    </row>
    <row r="115" spans="2:12">
      <c r="B115" s="37" t="s">
        <v>51</v>
      </c>
      <c r="C115" s="37"/>
    </row>
    <row r="116" spans="2:12" ht="4.5" customHeight="1"/>
    <row r="117" spans="2:12">
      <c r="B117" t="s">
        <v>52</v>
      </c>
    </row>
    <row r="118" spans="2:12">
      <c r="B118" t="s">
        <v>53</v>
      </c>
    </row>
    <row r="119" spans="2:12">
      <c r="B119" t="s">
        <v>54</v>
      </c>
    </row>
    <row r="120" spans="2:12">
      <c r="B120" t="s">
        <v>56</v>
      </c>
    </row>
    <row r="122" spans="2:12">
      <c r="B122" s="37" t="s">
        <v>57</v>
      </c>
      <c r="C122" s="37"/>
    </row>
    <row r="123" spans="2:12" ht="3.75" customHeight="1">
      <c r="B123" s="37"/>
      <c r="C123" s="37"/>
    </row>
    <row r="124" spans="2:12">
      <c r="B124" s="36" t="s">
        <v>55</v>
      </c>
    </row>
    <row r="125" spans="2:12">
      <c r="B125" s="36" t="s">
        <v>58</v>
      </c>
    </row>
    <row r="126" spans="2:12">
      <c r="B126" t="s">
        <v>59</v>
      </c>
    </row>
  </sheetData>
  <mergeCells count="76">
    <mergeCell ref="B90:B91"/>
    <mergeCell ref="C90:D91"/>
    <mergeCell ref="E90:I90"/>
    <mergeCell ref="J90:L90"/>
    <mergeCell ref="M90:M91"/>
    <mergeCell ref="T92:U92"/>
    <mergeCell ref="R90:U90"/>
    <mergeCell ref="H91:I91"/>
    <mergeCell ref="K91:L91"/>
    <mergeCell ref="P91:Q91"/>
    <mergeCell ref="R91:S91"/>
    <mergeCell ref="T91:U91"/>
    <mergeCell ref="N90:Q90"/>
    <mergeCell ref="C92:D92"/>
    <mergeCell ref="H92:I92"/>
    <mergeCell ref="K92:L92"/>
    <mergeCell ref="P92:Q92"/>
    <mergeCell ref="R92:S92"/>
    <mergeCell ref="T94:U94"/>
    <mergeCell ref="C93:D93"/>
    <mergeCell ref="H93:I93"/>
    <mergeCell ref="K93:L93"/>
    <mergeCell ref="P93:Q93"/>
    <mergeCell ref="R93:S93"/>
    <mergeCell ref="T93:U93"/>
    <mergeCell ref="C94:D94"/>
    <mergeCell ref="H94:I94"/>
    <mergeCell ref="K94:L94"/>
    <mergeCell ref="P94:Q94"/>
    <mergeCell ref="R94:S94"/>
    <mergeCell ref="T96:U96"/>
    <mergeCell ref="C95:D95"/>
    <mergeCell ref="H95:I95"/>
    <mergeCell ref="K95:L95"/>
    <mergeCell ref="P95:Q95"/>
    <mergeCell ref="R95:S95"/>
    <mergeCell ref="T95:U95"/>
    <mergeCell ref="C96:D96"/>
    <mergeCell ref="H96:I96"/>
    <mergeCell ref="K96:L96"/>
    <mergeCell ref="P96:Q96"/>
    <mergeCell ref="R96:S96"/>
    <mergeCell ref="T98:U98"/>
    <mergeCell ref="C97:D97"/>
    <mergeCell ref="H97:I97"/>
    <mergeCell ref="K97:L97"/>
    <mergeCell ref="P97:Q97"/>
    <mergeCell ref="R97:S97"/>
    <mergeCell ref="T97:U97"/>
    <mergeCell ref="C98:D98"/>
    <mergeCell ref="H98:I98"/>
    <mergeCell ref="K98:L98"/>
    <mergeCell ref="P98:Q98"/>
    <mergeCell ref="R98:S98"/>
    <mergeCell ref="B83:C86"/>
    <mergeCell ref="B87:C87"/>
    <mergeCell ref="P88:Q88"/>
    <mergeCell ref="P87:Q87"/>
    <mergeCell ref="J83:K86"/>
    <mergeCell ref="L84:Q85"/>
    <mergeCell ref="D84:I84"/>
    <mergeCell ref="D85:I85"/>
    <mergeCell ref="D87:E87"/>
    <mergeCell ref="F87:G87"/>
    <mergeCell ref="J88:K88"/>
    <mergeCell ref="L88:M88"/>
    <mergeCell ref="N88:O88"/>
    <mergeCell ref="N87:O87"/>
    <mergeCell ref="N82:O82"/>
    <mergeCell ref="P82:Q82"/>
    <mergeCell ref="B82:C82"/>
    <mergeCell ref="D82:E82"/>
    <mergeCell ref="F82:G82"/>
    <mergeCell ref="H82:I82"/>
    <mergeCell ref="J82:K82"/>
    <mergeCell ref="L82:M82"/>
  </mergeCells>
  <phoneticPr fontId="2"/>
  <conditionalFormatting sqref="G92:G94 G97:G99">
    <cfRule type="cellIs" dxfId="5" priority="11" stopIfTrue="1" operator="equal">
      <formula>"買"</formula>
    </cfRule>
    <cfRule type="cellIs" dxfId="4" priority="12" stopIfTrue="1" operator="equal">
      <formula>"売"</formula>
    </cfRule>
  </conditionalFormatting>
  <conditionalFormatting sqref="G95">
    <cfRule type="cellIs" dxfId="3" priority="9" stopIfTrue="1" operator="equal">
      <formula>"買"</formula>
    </cfRule>
    <cfRule type="cellIs" dxfId="2" priority="10" stopIfTrue="1" operator="equal">
      <formula>"売"</formula>
    </cfRule>
  </conditionalFormatting>
  <conditionalFormatting sqref="G96">
    <cfRule type="cellIs" dxfId="1" priority="7" stopIfTrue="1" operator="equal">
      <formula>"買"</formula>
    </cfRule>
    <cfRule type="cellIs" dxfId="0" priority="8" stopIfTrue="1" operator="equal">
      <formula>"売"</formula>
    </cfRule>
  </conditionalFormatting>
  <dataValidations count="1">
    <dataValidation type="list" allowBlank="1" showInputMessage="1" showErrorMessage="1" sqref="G92:G99">
      <formula1>"買,売"</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成島</dc:creator>
  <cp:lastModifiedBy>成島</cp:lastModifiedBy>
  <dcterms:created xsi:type="dcterms:W3CDTF">2019-04-09T09:31:37Z</dcterms:created>
  <dcterms:modified xsi:type="dcterms:W3CDTF">2019-04-16T10:54:34Z</dcterms:modified>
</cp:coreProperties>
</file>