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<sst xmlns="http://schemas.openxmlformats.org/spreadsheetml/2006/main" uniqueCount="79">
  <si>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</si>
  <si>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</si>
  <si>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</si>
  <si>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</si>
  <si>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</si>
  <si>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</si>
  <si>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</si>
  <si>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</si>
  <si>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</si>
  <si>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</si>
  <si>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</si>
  <si>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</si>
  <si>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</si>
  <si>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</si>
  <si>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</si>
  <si>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</si>
  <si>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</si>
  <si>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</si>
  <si>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</si>
  <si>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</si>
  <si>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</si>
  <si>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</si>
  <si>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</si>
  <si>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</si>
  <si>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</si>
  <si>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</si>
  <si>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</si>
  <si>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</si>
  <si>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</si>
  <si>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</si>
  <si>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</si>
  <si>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</si>
  <si>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</si>
  <si>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</si>
  <si>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</si>
  <si>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</si>
  <si>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</si>
  <si>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</si>
  <si>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</si>
  <si>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</si>
  <si>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</si>
  <si>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</si>
  <si>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</si>
  <si>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</si>
  <si>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</si>
  <si>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</si>
  <si>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</si>
  <si>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</si>
  <si>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</si>
  <si>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</si>
  <si>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</si>
  <si>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</si>
  <si>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</si>
  <si>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</si>
  <si>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</si>
  <si>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</si>
  <si>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</si>
  <si>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</si>
  <si>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</si>
  <si>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</si>
  <si>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</si>
  <si>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</si>
  <si>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#14についてはFIB1.27まで届かず損切りに。前回＃１３からの続きなので下降の後の調整局面に当たると思われるので、本来ならエントリーはしないはずですが、PB検証ということでFIBを引いてみました。</t>
  </si>
  <si>
    <t>感想</t>
  </si>
  <si>
    <t>SMAはゴールデンクロスっぽいのですが、エントリー条件としては大丈夫でしたでしょうか？微妙に10SMAの方が上にあるように見えます。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</si>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</sst>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178</xdr:row>
      <xdr:rowOff>12700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179</xdr:row>
      <xdr:rowOff>0</xdr:rowOff>
    </xdr:from>
    <xdr:to>
      <xdr:col>6</xdr:col>
      <xdr:colOff>4564</xdr:colOff>
      <xdr:row>194</xdr:row>
      <xdr:rowOff>177317</xdr:rowOff>
    </xdr:to>
    <xdr:pic>
      <xdr:nvPicPr>
        <xdr:cNvPr id="12" name="スクリーンショット 2019-07-28 07.59.1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17887" y="31953200"/>
          <a:ext cx="3023678" cy="2857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195</xdr:row>
      <xdr:rowOff>158973</xdr:rowOff>
    </xdr:from>
    <xdr:to>
      <xdr:col>6</xdr:col>
      <xdr:colOff>4564</xdr:colOff>
      <xdr:row>212</xdr:row>
      <xdr:rowOff>30547</xdr:rowOff>
    </xdr:to>
    <xdr:pic>
      <xdr:nvPicPr>
        <xdr:cNvPr id="13" name="スクリーンショット 2019-07-29 22.55.0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17887" y="34969673"/>
          <a:ext cx="3023678" cy="290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213</xdr:row>
      <xdr:rowOff>12203</xdr:rowOff>
    </xdr:from>
    <xdr:to>
      <xdr:col>6</xdr:col>
      <xdr:colOff>28481</xdr:colOff>
      <xdr:row>229</xdr:row>
      <xdr:rowOff>95832</xdr:rowOff>
    </xdr:to>
    <xdr:pic>
      <xdr:nvPicPr>
        <xdr:cNvPr id="14" name="スクリーンショット 2019-07-30 20.09.3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17887" y="38036003"/>
          <a:ext cx="3047595" cy="2941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230</xdr:row>
      <xdr:rowOff>0</xdr:rowOff>
    </xdr:from>
    <xdr:to>
      <xdr:col>6</xdr:col>
      <xdr:colOff>4564</xdr:colOff>
      <xdr:row>246</xdr:row>
      <xdr:rowOff>27991</xdr:rowOff>
    </xdr:to>
    <xdr:pic>
      <xdr:nvPicPr>
        <xdr:cNvPr id="15" name="スクリーンショット 2019-07-31 21.04.50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93969" y="41059100"/>
          <a:ext cx="3047596" cy="2929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106302.453776207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6302.453776206890</v>
      </c>
      <c r="E4" s="27"/>
      <c r="F4" t="s" s="14">
        <v>28</v>
      </c>
      <c r="G4" s="15"/>
      <c r="H4" s="28">
        <f>SUM($T$9:$U$108)</f>
        <v>53</v>
      </c>
      <c r="I4" s="19"/>
      <c r="J4" t="s" s="14">
        <v>29</v>
      </c>
      <c r="K4" s="15"/>
      <c r="L4" s="21">
        <f>MAX($C$9:$D$990)-C9</f>
        <v>9590.158532171999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6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0.571428571428571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3153.352222791660</v>
      </c>
      <c r="L19" s="70"/>
      <c r="M19" s="64">
        <f>IF(J19="","",(K19/J19)/LOOKUP(RIGHT($D$2,3),'定数'!$A$6:$A$13,'定数'!$B$6:$B$13))</f>
        <v>1.1944515995423</v>
      </c>
      <c r="N19" s="30">
        <v>2018</v>
      </c>
      <c r="O19" s="63">
        <v>43760</v>
      </c>
      <c r="P19" s="30">
        <v>0.7076</v>
      </c>
      <c r="Q19" s="19"/>
      <c r="R19" s="27">
        <f>IF(P19="","",T19*M19*LOOKUP(RIGHT($D$2,3),'定数'!$A$6:$A$13,'定数'!$B$6:$B$13))</f>
        <v>3726.688990571980</v>
      </c>
      <c r="S19" s="65"/>
      <c r="T19" s="66">
        <f>IF(P19="","",IF(G19="買",(P19-H19),(H19-P19))*IF(RIGHT($D$2,3)="JPY",100,10000))</f>
        <v>26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108838.429750294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3265.152892508820</v>
      </c>
      <c r="L20" s="70"/>
      <c r="M20" s="64">
        <f>IF(J20="","",(K20/J20)/LOOKUP(RIGHT($D$2,3),'定数'!$A$6:$A$13,'定数'!$B$6:$B$13))</f>
        <v>1.2956955922654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-3109.669421436960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108838.429750294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105728.760328857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3171.862809865710</v>
      </c>
      <c r="L21" s="70"/>
      <c r="M21" s="64">
        <f>IF(J21="","",(K21/J21)/LOOKUP(RIGHT($D$2,3),'定数'!$A$6:$A$13,'定数'!$B$6:$B$13))</f>
        <v>1.14922565574845</v>
      </c>
      <c r="N21" s="30">
        <v>2018</v>
      </c>
      <c r="O21" s="63">
        <v>43809</v>
      </c>
      <c r="P21" s="30">
        <v>0.7189</v>
      </c>
      <c r="Q21" s="19"/>
      <c r="R21" s="27">
        <f>IF(P21="","",T21*M21*LOOKUP(RIGHT($D$2,3),'定数'!$A$6:$A$13,'定数'!$B$6:$B$13))</f>
        <v>3861.398203314790</v>
      </c>
      <c r="S21" s="65"/>
      <c r="T21" s="66">
        <f>IF(P21="","",IF(G21="買",(P21-H21),(H21-P21))*IF(RIGHT($D$2,3)="JPY",100,10000))</f>
        <v>28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108838.429750294</v>
      </c>
      <c r="Y21" s="72">
        <f>IF(X21&lt;&gt;"",1-(C21/X21),"")</f>
        <v>0.0285714285714288</v>
      </c>
    </row>
    <row r="22" ht="14" customHeight="1">
      <c r="A22" s="13"/>
      <c r="B22" s="30">
        <v>14</v>
      </c>
      <c r="C22" s="21">
        <f>IF(R21="","",C21+R21)</f>
        <v>109590.158532172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3287.704755965160</v>
      </c>
      <c r="L22" s="70"/>
      <c r="M22" s="64">
        <f>IF(J22="","",(K22/J22)/LOOKUP(RIGHT($D$2,3),'定数'!$A$6:$A$13,'定数'!$B$6:$B$13))</f>
        <v>1.24534271059286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-3287.704755965150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109590.158532172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106302.453776207</v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5">
        <f>IF(T23&lt;&gt;"",IF(T23&lt;0,1+W22,0),"")</f>
      </c>
      <c r="X23" s="71">
        <f>IF(C23&lt;&gt;"",MAX(X22,C23),"")</f>
        <v>109590.158532172</v>
      </c>
      <c r="Y23" s="72">
        <f>IF(X23&lt;&gt;"",1-(C23/X23),"")</f>
        <v>0.0299999999999985</v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5">
        <f>IF(T24&lt;&gt;"",IF(T24&lt;0,1+W23,0),"")</f>
      </c>
      <c r="X24" t="s" s="76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t="s" s="76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118962.969366451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18962.9693664513</v>
      </c>
      <c r="E4" s="27"/>
      <c r="F4" t="s" s="14">
        <v>28</v>
      </c>
      <c r="G4" s="15"/>
      <c r="H4" s="28">
        <f>SUM($T$9:$U$108)</f>
        <v>156</v>
      </c>
      <c r="I4" s="19"/>
      <c r="J4" t="s" s="14">
        <v>29</v>
      </c>
      <c r="K4" s="15"/>
      <c r="L4" s="21">
        <f>MAX($C$9:$D$990)-C9</f>
        <v>22642.236460258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9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0.642857142857143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3483.9078372378</v>
      </c>
      <c r="L19" s="70"/>
      <c r="M19" s="64">
        <f>IF(J19="","",(K19/J19)/LOOKUP(RIGHT($D$2,3),'定数'!$A$6:$A$13,'定数'!$B$6:$B$13))</f>
        <v>1.31966205955977</v>
      </c>
      <c r="N19" s="30">
        <v>2018</v>
      </c>
      <c r="O19" s="63">
        <v>43761</v>
      </c>
      <c r="P19" s="30">
        <v>0.7071</v>
      </c>
      <c r="Q19" s="19"/>
      <c r="R19" s="27">
        <f>IF(P19="","",T19*M19*LOOKUP(RIGHT($D$2,3),'定数'!$A$6:$A$13,'定数'!$B$6:$B$13))</f>
        <v>4909.142861562340</v>
      </c>
      <c r="S19" s="65"/>
      <c r="T19" s="66">
        <f>IF(P19="","",IF(G19="買",(P19-H19),(H19-P19))*IF(RIGHT($D$2,3)="JPY",100,10000))</f>
        <v>31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121039.404102822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3631.182123084660</v>
      </c>
      <c r="L20" s="70"/>
      <c r="M20" s="64">
        <f>IF(J20="","",(K20/J20)/LOOKUP(RIGHT($D$2,3),'定数'!$A$6:$A$13,'定数'!$B$6:$B$13))</f>
        <v>1.44094528693836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-3458.268688652060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121039.404102822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117581.13541417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3527.4340624251</v>
      </c>
      <c r="L21" s="70"/>
      <c r="M21" s="64">
        <f>IF(J21="","",(K21/J21)/LOOKUP(RIGHT($D$2,3),'定数'!$A$6:$A$13,'定数'!$B$6:$B$13))</f>
        <v>1.27805581971924</v>
      </c>
      <c r="N21" s="30">
        <v>2018</v>
      </c>
      <c r="O21" s="63">
        <v>43809</v>
      </c>
      <c r="P21" s="30">
        <v>0.7184</v>
      </c>
      <c r="Q21" s="19"/>
      <c r="R21" s="27">
        <f>IF(P21="","",T21*M21*LOOKUP(RIGHT($D$2,3),'定数'!$A$6:$A$13,'定数'!$B$6:$B$13))</f>
        <v>5061.101046088190</v>
      </c>
      <c r="S21" s="65"/>
      <c r="T21" s="66">
        <f>IF(P21="","",IF(G21="買",(P21-H21),(H21-P21))*IF(RIGHT($D$2,3)="JPY",100,10000))</f>
        <v>33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121039.404102822</v>
      </c>
      <c r="Y21" s="72">
        <f>IF(X21&lt;&gt;"",1-(C21/X21),"")</f>
        <v>0.0285714285714281</v>
      </c>
    </row>
    <row r="22" ht="14" customHeight="1">
      <c r="A22" s="13"/>
      <c r="B22" s="30">
        <v>14</v>
      </c>
      <c r="C22" s="21">
        <f>IF(R21="","",C21+R21)</f>
        <v>122642.236460258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3679.267093807740</v>
      </c>
      <c r="L22" s="70"/>
      <c r="M22" s="64">
        <f>IF(J22="","",(K22/J22)/LOOKUP(RIGHT($D$2,3),'定数'!$A$6:$A$13,'定数'!$B$6:$B$13))</f>
        <v>1.39366177795748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-3679.267093807750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122642.236460258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118962.96936645</v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5">
        <f>IF(T23&lt;&gt;"",IF(T23&lt;0,1+W22,0),"")</f>
      </c>
      <c r="X23" s="71">
        <f>IF(C23&lt;&gt;"",MAX(X22,C23),"")</f>
        <v>122642.236460258</v>
      </c>
      <c r="Y23" s="72">
        <f>IF(X23&lt;&gt;"",1-(C23/X23),"")</f>
        <v>0.0300000000000021</v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5">
        <f>IF(T24&lt;&gt;"",IF(T24&lt;0,1+W23,0),"")</f>
      </c>
      <c r="X24" t="s" s="76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t="s" s="76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121624.406379705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21624.4063797046</v>
      </c>
      <c r="E4" s="27"/>
      <c r="F4" t="s" s="14">
        <v>28</v>
      </c>
      <c r="G4" s="15"/>
      <c r="H4" s="28">
        <f>SUM($T$9:$U$108)</f>
        <v>181</v>
      </c>
      <c r="I4" s="19"/>
      <c r="J4" t="s" s="14">
        <v>29</v>
      </c>
      <c r="K4" s="15"/>
      <c r="L4" s="21">
        <f>MAX($C$9:$D$990)-C9</f>
        <v>33244.955508185</v>
      </c>
      <c r="M4" s="21"/>
      <c r="N4" t="s" s="14">
        <v>30</v>
      </c>
      <c r="O4" s="15"/>
      <c r="P4" s="29">
        <f>MAX(Y1:Y993)</f>
        <v>0.08721192546584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6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0.571428571428571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3785.693957615250</v>
      </c>
      <c r="L19" s="70"/>
      <c r="M19" s="64">
        <f>IF(J19="","",(K19/J19)/LOOKUP(RIGHT($D$2,3),'定数'!$A$6:$A$13,'定数'!$B$6:$B$13))</f>
        <v>1.43397498394517</v>
      </c>
      <c r="N19" s="30">
        <v>2018</v>
      </c>
      <c r="O19" s="63">
        <v>43761</v>
      </c>
      <c r="P19" s="30">
        <v>0.7060999999999999</v>
      </c>
      <c r="Q19" s="19"/>
      <c r="R19" s="27">
        <f>IF(P19="","",T19*M19*LOOKUP(RIGHT($D$2,3),'定数'!$A$6:$A$13,'定数'!$B$6:$B$13))</f>
        <v>7055.156921010240</v>
      </c>
      <c r="S19" s="65"/>
      <c r="T19" s="66">
        <f>IF(P19="","",IF(G19="買",(P19-H19),(H19-P19))*IF(RIGHT($D$2,3)="JPY",100,10000))</f>
        <v>41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133244.955508185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3997.348665245550</v>
      </c>
      <c r="L20" s="70"/>
      <c r="M20" s="64">
        <f>IF(J20="","",(K20/J20)/LOOKUP(RIGHT($D$2,3),'定数'!$A$6:$A$13,'定数'!$B$6:$B$13))</f>
        <v>1.58624947033554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-3806.9987288053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133244.955508185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129437.95677938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3883.1387033814</v>
      </c>
      <c r="L21" s="70"/>
      <c r="M21" s="64">
        <f>IF(J21="","",(K21/J21)/LOOKUP(RIGHT($D$2,3),'定数'!$A$6:$A$13,'定数'!$B$6:$B$13))</f>
        <v>1.40693431281935</v>
      </c>
      <c r="N21" s="30">
        <v>2018</v>
      </c>
      <c r="O21" s="63">
        <v>43812</v>
      </c>
      <c r="P21" s="30">
        <v>0.7241</v>
      </c>
      <c r="Q21" s="19"/>
      <c r="R21" s="27">
        <f>IF(P21="","",T21*M21*LOOKUP(RIGHT($D$2,3),'定数'!$A$6:$A$13,'定数'!$B$6:$B$13))</f>
        <v>-4051.970820919730</v>
      </c>
      <c r="S21" s="65"/>
      <c r="T21" s="66">
        <f>IF(P21="","",IF(G21="買",(P21-H21),(H21-P21))*IF(RIGHT($D$2,3)="JPY",100,10000))</f>
        <v>-24</v>
      </c>
      <c r="U21" s="66"/>
      <c r="V21" s="67">
        <f>IF(T21&lt;&gt;"",IF(T21&gt;0,1+V20,0),"")</f>
        <v>0</v>
      </c>
      <c r="W21" s="68">
        <f>IF(T21&lt;&gt;"",IF(T21&lt;0,1+W20,0),"")</f>
        <v>2</v>
      </c>
      <c r="X21" s="71">
        <f>IF(C21&lt;&gt;"",MAX(X20,C21),"")</f>
        <v>133244.955508185</v>
      </c>
      <c r="Y21" s="72">
        <f>IF(X21&lt;&gt;"",1-(C21/X21),"")</f>
        <v>0.0285714285714264</v>
      </c>
    </row>
    <row r="22" ht="14" customHeight="1">
      <c r="A22" s="13"/>
      <c r="B22" s="30">
        <v>14</v>
      </c>
      <c r="C22" s="21">
        <f>IF(R21="","",C21+R21)</f>
        <v>125385.98595846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3761.5795787538</v>
      </c>
      <c r="L22" s="70"/>
      <c r="M22" s="64">
        <f>IF(J22="","",(K22/J22)/LOOKUP(RIGHT($D$2,3),'定数'!$A$6:$A$13,'定数'!$B$6:$B$13))</f>
        <v>1.42484074952795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-3761.579578753790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3</v>
      </c>
      <c r="X22" s="71">
        <f>IF(C22&lt;&gt;"",MAX(X21,C22),"")</f>
        <v>133244.955508185</v>
      </c>
      <c r="Y22" s="72">
        <f>IF(X22&lt;&gt;"",1-(C22/X22),"")</f>
        <v>0.0589813664596273</v>
      </c>
    </row>
    <row r="23" ht="14" customHeight="1">
      <c r="A23" s="13"/>
      <c r="B23" s="30">
        <v>15</v>
      </c>
      <c r="C23" s="21">
        <f>IF(R22="","",C22+R22)</f>
        <v>121624.406379706</v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5">
        <f>IF(T23&lt;&gt;"",IF(T23&lt;0,1+W22,0),"")</f>
      </c>
      <c r="X23" s="71">
        <f>IF(C23&lt;&gt;"",MAX(X22,C23),"")</f>
        <v>133244.955508185</v>
      </c>
      <c r="Y23" s="72">
        <f>IF(X23&lt;&gt;"",1-(C23/X23),"")</f>
        <v>0.08721192546584</v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5">
        <f>IF(T24&lt;&gt;"",IF(T24&lt;0,1+W23,0),"")</f>
      </c>
      <c r="X24" t="s" s="76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t="s" s="76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K22:L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232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1" customWidth="1"/>
    <col min="2" max="256" width="8.85156" style="81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  <row r="166" ht="14" customHeight="1">
      <c r="A166" s="11"/>
    </row>
    <row r="167" ht="14" customHeight="1">
      <c r="A167" s="11"/>
    </row>
    <row r="168" ht="14" customHeight="1">
      <c r="A168" s="11"/>
    </row>
    <row r="169" ht="14" customHeight="1">
      <c r="A169" s="11"/>
    </row>
    <row r="170" ht="14" customHeight="1">
      <c r="A170" s="11"/>
    </row>
    <row r="171" ht="14" customHeight="1">
      <c r="A171" s="11"/>
    </row>
    <row r="172" ht="14" customHeight="1">
      <c r="A172" s="11"/>
    </row>
    <row r="173" ht="14" customHeight="1">
      <c r="A173" s="11"/>
    </row>
    <row r="174" ht="14" customHeight="1">
      <c r="A174" s="11"/>
    </row>
    <row r="175" ht="14" customHeight="1">
      <c r="A175" s="11"/>
    </row>
    <row r="176" ht="14" customHeight="1">
      <c r="A176" s="11"/>
    </row>
    <row r="177" ht="14" customHeight="1">
      <c r="A177" s="11"/>
    </row>
    <row r="178" ht="14" customHeight="1">
      <c r="A178" s="11"/>
    </row>
    <row r="179" ht="14" customHeight="1">
      <c r="A179" s="11"/>
    </row>
    <row r="180" ht="15" customHeight="1">
      <c r="A180" s="68">
        <v>11</v>
      </c>
    </row>
    <row r="181" ht="14" customHeight="1">
      <c r="A181" s="11"/>
    </row>
    <row r="182" ht="14" customHeight="1">
      <c r="A182" s="11"/>
    </row>
    <row r="183" ht="14" customHeight="1">
      <c r="A183" s="11"/>
    </row>
    <row r="184" ht="14" customHeight="1">
      <c r="A184" s="11"/>
    </row>
    <row r="185" ht="14" customHeight="1">
      <c r="A185" s="11"/>
    </row>
    <row r="186" ht="14" customHeight="1">
      <c r="A186" s="11"/>
    </row>
    <row r="187" ht="14" customHeight="1">
      <c r="A187" s="11"/>
    </row>
    <row r="188" ht="14" customHeight="1">
      <c r="A188" s="11"/>
    </row>
    <row r="189" ht="14" customHeight="1">
      <c r="A189" s="11"/>
    </row>
    <row r="190" ht="14" customHeight="1">
      <c r="A190" s="11"/>
    </row>
    <row r="191" ht="14" customHeight="1">
      <c r="A191" s="11"/>
    </row>
    <row r="192" ht="14" customHeight="1">
      <c r="A192" s="11"/>
    </row>
    <row r="193" ht="14" customHeight="1">
      <c r="A193" s="11"/>
    </row>
    <row r="194" ht="14" customHeight="1">
      <c r="A194" s="11"/>
    </row>
    <row r="195" ht="14" customHeight="1">
      <c r="A195" s="11"/>
    </row>
    <row r="196" ht="14" customHeight="1">
      <c r="A196" s="11"/>
    </row>
    <row r="197" ht="15" customHeight="1">
      <c r="A197" s="68">
        <v>12</v>
      </c>
    </row>
    <row r="198" ht="14" customHeight="1">
      <c r="A198" s="11"/>
    </row>
    <row r="199" ht="14" customHeight="1">
      <c r="A199" s="11"/>
    </row>
    <row r="200" ht="14" customHeight="1">
      <c r="A200" s="11"/>
    </row>
    <row r="201" ht="14" customHeight="1">
      <c r="A201" s="11"/>
    </row>
    <row r="202" ht="14" customHeight="1">
      <c r="A202" s="11"/>
    </row>
    <row r="203" ht="14" customHeight="1">
      <c r="A203" s="11"/>
    </row>
    <row r="204" ht="14" customHeight="1">
      <c r="A204" s="11"/>
    </row>
    <row r="205" ht="14" customHeight="1">
      <c r="A205" s="11"/>
    </row>
    <row r="206" ht="14" customHeight="1">
      <c r="A206" s="11"/>
    </row>
    <row r="207" ht="14" customHeight="1">
      <c r="A207" s="11"/>
    </row>
    <row r="208" ht="14" customHeight="1">
      <c r="A208" s="11"/>
    </row>
    <row r="209" ht="14" customHeight="1">
      <c r="A209" s="11"/>
    </row>
    <row r="210" ht="14" customHeight="1">
      <c r="A210" s="11"/>
    </row>
    <row r="211" ht="14" customHeight="1">
      <c r="A211" s="11"/>
    </row>
    <row r="212" ht="14" customHeight="1">
      <c r="A212" s="11"/>
    </row>
    <row r="213" ht="14" customHeight="1">
      <c r="A213" s="11"/>
    </row>
    <row r="214" ht="15" customHeight="1">
      <c r="A214" s="68">
        <v>13</v>
      </c>
    </row>
    <row r="215" ht="14" customHeight="1">
      <c r="A215" s="11"/>
    </row>
    <row r="216" ht="14" customHeight="1">
      <c r="A216" s="11"/>
    </row>
    <row r="217" ht="14" customHeight="1">
      <c r="A217" s="11"/>
    </row>
    <row r="218" ht="14" customHeight="1">
      <c r="A218" s="11"/>
    </row>
    <row r="219" ht="14" customHeight="1">
      <c r="A219" s="11"/>
    </row>
    <row r="220" ht="14" customHeight="1">
      <c r="A220" s="11"/>
    </row>
    <row r="221" ht="14" customHeight="1">
      <c r="A221" s="11"/>
    </row>
    <row r="222" ht="14" customHeight="1">
      <c r="A222" s="11"/>
    </row>
    <row r="223" ht="14" customHeight="1">
      <c r="A223" s="11"/>
    </row>
    <row r="224" ht="14" customHeight="1">
      <c r="A224" s="11"/>
    </row>
    <row r="225" ht="14" customHeight="1">
      <c r="A225" s="11"/>
    </row>
    <row r="226" ht="14" customHeight="1">
      <c r="A226" s="11"/>
    </row>
    <row r="227" ht="14" customHeight="1">
      <c r="A227" s="11"/>
    </row>
    <row r="228" ht="14" customHeight="1">
      <c r="A228" s="11"/>
    </row>
    <row r="229" ht="14" customHeight="1">
      <c r="A229" s="11"/>
    </row>
    <row r="230" ht="14" customHeight="1">
      <c r="A230" s="11"/>
    </row>
    <row r="231" ht="15" customHeight="1">
      <c r="A231" s="68">
        <v>14</v>
      </c>
    </row>
    <row r="232" ht="14" customHeight="1">
      <c r="A232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2" customWidth="1"/>
    <col min="11" max="256" width="9" style="82" customWidth="1"/>
  </cols>
  <sheetData>
    <row r="1" ht="14" customHeight="1">
      <c r="A1" t="s" s="75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3">
        <v>62</v>
      </c>
      <c r="B2" s="84"/>
      <c r="C2" s="84"/>
      <c r="D2" s="84"/>
      <c r="E2" s="84"/>
      <c r="F2" s="84"/>
      <c r="G2" s="84"/>
      <c r="H2" s="84"/>
      <c r="I2" s="84"/>
      <c r="J2" s="84"/>
    </row>
    <row r="3" ht="8" customHeight="1">
      <c r="A3" s="84"/>
      <c r="B3" s="84"/>
      <c r="C3" s="84"/>
      <c r="D3" s="84"/>
      <c r="E3" s="84"/>
      <c r="F3" s="84"/>
      <c r="G3" s="84"/>
      <c r="H3" s="84"/>
      <c r="I3" s="84"/>
      <c r="J3" s="84"/>
    </row>
    <row r="4" ht="8" customHeight="1">
      <c r="A4" s="84"/>
      <c r="B4" s="84"/>
      <c r="C4" s="84"/>
      <c r="D4" s="84"/>
      <c r="E4" s="84"/>
      <c r="F4" s="84"/>
      <c r="G4" s="84"/>
      <c r="H4" s="84"/>
      <c r="I4" s="84"/>
      <c r="J4" s="84"/>
    </row>
    <row r="5" ht="8" customHeight="1">
      <c r="A5" s="84"/>
      <c r="B5" s="84"/>
      <c r="C5" s="84"/>
      <c r="D5" s="84"/>
      <c r="E5" s="84"/>
      <c r="F5" s="84"/>
      <c r="G5" s="84"/>
      <c r="H5" s="84"/>
      <c r="I5" s="84"/>
      <c r="J5" s="84"/>
    </row>
    <row r="6" ht="8" customHeight="1">
      <c r="A6" s="84"/>
      <c r="B6" s="84"/>
      <c r="C6" s="84"/>
      <c r="D6" s="84"/>
      <c r="E6" s="84"/>
      <c r="F6" s="84"/>
      <c r="G6" s="84"/>
      <c r="H6" s="84"/>
      <c r="I6" s="84"/>
      <c r="J6" s="84"/>
    </row>
    <row r="7" ht="8" customHeight="1">
      <c r="A7" s="84"/>
      <c r="B7" s="84"/>
      <c r="C7" s="84"/>
      <c r="D7" s="84"/>
      <c r="E7" s="84"/>
      <c r="F7" s="84"/>
      <c r="G7" s="84"/>
      <c r="H7" s="84"/>
      <c r="I7" s="84"/>
      <c r="J7" s="84"/>
    </row>
    <row r="8" ht="8" customHeight="1">
      <c r="A8" s="84"/>
      <c r="B8" s="84"/>
      <c r="C8" s="84"/>
      <c r="D8" s="84"/>
      <c r="E8" s="84"/>
      <c r="F8" s="84"/>
      <c r="G8" s="84"/>
      <c r="H8" s="84"/>
      <c r="I8" s="84"/>
      <c r="J8" s="84"/>
    </row>
    <row r="9" ht="8.5" customHeight="1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5">
        <v>64</v>
      </c>
      <c r="B12" s="86"/>
      <c r="C12" s="86"/>
      <c r="D12" s="86"/>
      <c r="E12" s="86"/>
      <c r="F12" s="86"/>
      <c r="G12" s="86"/>
      <c r="H12" s="86"/>
      <c r="I12" s="86"/>
      <c r="J12" s="86"/>
    </row>
    <row r="13" ht="8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ht="8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ht="8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ht="8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ht="8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ht="8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ht="8.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66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67</v>
      </c>
      <c r="C4" t="s" s="91">
        <v>17</v>
      </c>
      <c r="D4" t="s" s="91">
        <v>68</v>
      </c>
      <c r="E4" t="s" s="91">
        <v>69</v>
      </c>
      <c r="F4" t="s" s="91">
        <v>70</v>
      </c>
      <c r="G4" t="s" s="91">
        <v>69</v>
      </c>
      <c r="H4" t="s" s="91">
        <v>71</v>
      </c>
      <c r="I4" t="s" s="91">
        <v>69</v>
      </c>
    </row>
    <row r="5" ht="17" customHeight="1">
      <c r="A5" s="13"/>
      <c r="B5" t="s" s="92">
        <v>72</v>
      </c>
      <c r="C5" t="s" s="92">
        <v>73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72</v>
      </c>
      <c r="C6" t="s" s="92">
        <v>74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