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<sst xmlns="http://schemas.openxmlformats.org/spreadsheetml/2006/main" uniqueCount="79">
  <si>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</si>
  <si>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</si>
  <si>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</si>
  <si>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</si>
  <si>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</si>
  <si>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</si>
  <si>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</si>
  <si>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</si>
  <si>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</si>
  <si>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</si>
  <si>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</si>
  <si>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</si>
  <si>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</si>
  <si>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</si>
  <si>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</si>
  <si>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</si>
  <si>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</si>
  <si>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</si>
  <si>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EURUSD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</si>
  <si>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</si>
  <si>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</si>
  <si>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</si>
  <si>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</si>
  <si>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</si>
  <si>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10MA・20MAの両方の上側にキャンドルがあれば買い方向、下側なら売り方向。MAに触れてEB出現でエントリー待ち、EB高値or安値ブレイクでエントリー。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</si>
  <si>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</si>
  <si>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</si>
  <si>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</si>
  <si>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</si>
  <si>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</si>
  <si>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</si>
  <si>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</si>
  <si>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</si>
  <si>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</si>
  <si>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</si>
  <si>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</si>
  <si>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</si>
  <si>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</si>
  <si>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</si>
  <si>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</si>
  <si>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</si>
  <si>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</si>
  <si>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</si>
  <si>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</si>
  <si>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</si>
  <si>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</si>
  <si>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</si>
  <si>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</si>
  <si>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</si>
  <si>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</si>
  <si>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</si>
  <si>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</si>
  <si>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</si>
  <si>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売</t>
  </si>
  <si>
    <t>買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</si>
  <si>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</si>
  <si>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</si>
  <si>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</si>
  <si>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</si>
  <si>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</si>
  <si>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気づき</t>
  </si>
  <si>
    <t>気付き　質問</t>
  </si>
  <si>
    <t>#4では2本のロウソク足の最高値から最安値にかけてFiboを引いていますが、こんな感じで良かったでしょうか？
#5ではゴールデンクロスにあるロウソク足をEBの起点と捉えていますが、一応EBとして問題ないでしょうか？</t>
  </si>
  <si>
    <t>感想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</si>
  <si>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</si>
  <si>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</si>
  <si>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</si>
  <si>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</si>
  <si>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</si>
  <si>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</si>
  <si>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</si>
  <si>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</si>
  <si>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</si>
  <si>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</si>
  <si>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</si>
  <si>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10MA・20MAの両方の上側にキャンドルがあれば買い方向、下側なら売り方向。MAに触れてPB出現でエントリー待ち、PB高値or安値ブレイクでエントリー。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</si>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</sst>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6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0" fontId="0" fillId="4" borderId="1" applyNumberFormat="0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6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0</xdr:colOff>
      <xdr:row>0</xdr:row>
      <xdr:rowOff>0</xdr:rowOff>
    </xdr:from>
    <xdr:to>
      <xdr:col>9</xdr:col>
      <xdr:colOff>104742</xdr:colOff>
      <xdr:row>25</xdr:row>
      <xdr:rowOff>68318</xdr:rowOff>
    </xdr:to>
    <xdr:pic>
      <xdr:nvPicPr>
        <xdr:cNvPr id="2" name="スクリーンショット 2019-08-12 15.52.37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193800" y="-1"/>
          <a:ext cx="4816443" cy="45260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9</xdr:col>
      <xdr:colOff>104742</xdr:colOff>
      <xdr:row>52</xdr:row>
      <xdr:rowOff>74408</xdr:rowOff>
    </xdr:to>
    <xdr:pic>
      <xdr:nvPicPr>
        <xdr:cNvPr id="3" name="スクリーンショット 2019-08-12 16.38.51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93800" y="4813300"/>
          <a:ext cx="4816443" cy="45321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54</xdr:row>
      <xdr:rowOff>0</xdr:rowOff>
    </xdr:from>
    <xdr:to>
      <xdr:col>9</xdr:col>
      <xdr:colOff>104742</xdr:colOff>
      <xdr:row>79</xdr:row>
      <xdr:rowOff>65268</xdr:rowOff>
    </xdr:to>
    <xdr:pic>
      <xdr:nvPicPr>
        <xdr:cNvPr id="4" name="スクリーンショット 2019-08-12 17.02.29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193800" y="9626600"/>
          <a:ext cx="4816443" cy="45229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622300</xdr:colOff>
      <xdr:row>80</xdr:row>
      <xdr:rowOff>168659</xdr:rowOff>
    </xdr:from>
    <xdr:to>
      <xdr:col>9</xdr:col>
      <xdr:colOff>104742</xdr:colOff>
      <xdr:row>106</xdr:row>
      <xdr:rowOff>67468</xdr:rowOff>
    </xdr:to>
    <xdr:pic>
      <xdr:nvPicPr>
        <xdr:cNvPr id="5" name="スクリーンショット 2019-08-13 21.50.39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193799" y="14430759"/>
          <a:ext cx="4816444" cy="45343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622300</xdr:colOff>
      <xdr:row>107</xdr:row>
      <xdr:rowOff>177800</xdr:rowOff>
    </xdr:from>
    <xdr:to>
      <xdr:col>9</xdr:col>
      <xdr:colOff>104742</xdr:colOff>
      <xdr:row>132</xdr:row>
      <xdr:rowOff>175921</xdr:rowOff>
    </xdr:to>
    <xdr:pic>
      <xdr:nvPicPr>
        <xdr:cNvPr id="6" name="スクリーンショット 2019-08-13 22.06.05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193799" y="19253199"/>
          <a:ext cx="4816444" cy="45256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60</v>
      </c>
      <c r="C19" s="3"/>
      <c r="D19" s="3"/>
    </row>
    <row r="20">
      <c r="B20" s="4"/>
      <c r="C20" t="s" s="4">
        <v>5</v>
      </c>
      <c r="D20" t="s" s="5">
        <v>60</v>
      </c>
    </row>
    <row r="21">
      <c r="B21" t="s" s="3">
        <v>65</v>
      </c>
      <c r="C21" s="3"/>
      <c r="D21" s="3"/>
    </row>
    <row r="22">
      <c r="B22" s="4"/>
      <c r="C22" t="s" s="4">
        <v>5</v>
      </c>
      <c r="D22" t="s" s="5">
        <v>65</v>
      </c>
    </row>
    <row r="23">
      <c r="B23" t="s" s="3">
        <v>74</v>
      </c>
      <c r="C23" s="3"/>
      <c r="D23" s="3"/>
    </row>
    <row r="24">
      <c r="B24" s="4"/>
      <c r="C24" t="s" s="4">
        <v>5</v>
      </c>
      <c r="D24" t="s" s="5">
        <v>74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97648.243244778307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-2351.756755221680</v>
      </c>
      <c r="E4" s="27"/>
      <c r="F4" t="s" s="14">
        <v>28</v>
      </c>
      <c r="G4" s="15"/>
      <c r="H4" s="28">
        <f>SUM($T$9:$U$108)</f>
        <v>-106</v>
      </c>
      <c r="I4" s="19"/>
      <c r="J4" t="s" s="14">
        <v>29</v>
      </c>
      <c r="K4" s="15"/>
      <c r="L4" s="21">
        <f>MAX($C$9:$D$990)-C9</f>
        <v>668.292004926</v>
      </c>
      <c r="M4" s="19"/>
      <c r="N4" t="s" s="14">
        <v>30</v>
      </c>
      <c r="O4" s="15"/>
      <c r="P4" s="29">
        <f>MAX(Y1:Y993)</f>
        <v>0.0300000000000002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2</v>
      </c>
      <c r="D5" t="s" s="14">
        <v>32</v>
      </c>
      <c r="E5" s="30">
        <f>COUNTIF($R$9:$R$990,"&lt;0")</f>
        <v>3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0.4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1.3062</v>
      </c>
      <c r="Q10" s="19"/>
      <c r="R10" s="27">
        <f>IF(P10="","",T10*M10*LOOKUP(RIGHT($D$2,3),'定数'!$A$6:$A$13,'定数'!$B$6:$B$13))</f>
        <v>3393.189655172420</v>
      </c>
      <c r="S10" s="65"/>
      <c r="T10" s="66">
        <f>IF(P10="","",IF(G10="買",(P10-H10),(H10-P10))*IF(RIGHT($D$2,3)="JPY",100,10000))</f>
        <v>42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100341.465517241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3010.243965517230</v>
      </c>
      <c r="L11" s="70"/>
      <c r="M11" s="64">
        <f>IF(J11="","",(K11/J11)/LOOKUP(RIGHT($D$2,3),'定数'!$A$6:$A$13,'定数'!$B$6:$B$13))</f>
        <v>0.737804893509125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-3010.243965517230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100341.465517241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97331.221551723793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2919.936646551710</v>
      </c>
      <c r="L12" s="70"/>
      <c r="M12" s="64">
        <f>IF(J12="","",(K12/J12)/LOOKUP(RIGHT($D$2,3),'定数'!$A$6:$A$13,'定数'!$B$6:$B$13))</f>
        <v>1.1587050184729</v>
      </c>
      <c r="N12" s="30">
        <v>2013</v>
      </c>
      <c r="O12" s="63">
        <v>43602</v>
      </c>
      <c r="P12" s="30">
        <v>1.2845</v>
      </c>
      <c r="Q12" s="19"/>
      <c r="R12" s="27">
        <f>IF(P12="","",T12*M12*LOOKUP(RIGHT($D$2,3),'定数'!$A$6:$A$13,'定数'!$B$6:$B$13))</f>
        <v>3337.070453201950</v>
      </c>
      <c r="S12" s="65"/>
      <c r="T12" s="66">
        <f>IF(P12="","",IF(G12="買",(P12-H12),(H12-P12))*IF(RIGHT($D$2,3)="JPY",100,10000))</f>
        <v>24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100341.465517241</v>
      </c>
      <c r="Y12" s="72">
        <f>IF(X12&lt;&gt;"",1-(C12/X12),"")</f>
        <v>0.0299999999999997</v>
      </c>
    </row>
    <row r="13" ht="14" customHeight="1">
      <c r="A13" s="13"/>
      <c r="B13" s="30">
        <v>5</v>
      </c>
      <c r="C13" s="21">
        <f>IF(R12="","",C12+R12)</f>
        <v>100668.292004926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3020.048760147780</v>
      </c>
      <c r="L13" s="70"/>
      <c r="M13" s="64">
        <f>IF(J13="","",(K13/J13)/LOOKUP(RIGHT($D$2,3),'定数'!$A$6:$A$13,'定数'!$B$6:$B$13))</f>
        <v>0.318570544319386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-3020.048760147780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100668.292004926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97648.2432447782</v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s="71">
        <f>IF(C14&lt;&gt;"",MAX(X13,C14),"")</f>
        <v>100668.292004926</v>
      </c>
      <c r="Y14" s="72">
        <f>IF(X14&lt;&gt;"",1-(C14/X14),"")</f>
        <v>0.0300000000000002</v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12:I12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98820.1854885058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-1179.814511494250</v>
      </c>
      <c r="E4" s="27"/>
      <c r="F4" t="s" s="14">
        <v>28</v>
      </c>
      <c r="G4" s="15"/>
      <c r="H4" s="28">
        <f>SUM($T$9:$U$108)</f>
        <v>-94</v>
      </c>
      <c r="I4" s="19"/>
      <c r="J4" t="s" s="14">
        <v>29</v>
      </c>
      <c r="K4" s="15"/>
      <c r="L4" s="21">
        <f>MAX($C$9:$D$990)-C9</f>
        <v>1876.479885058</v>
      </c>
      <c r="M4" s="21"/>
      <c r="N4" t="s" s="14">
        <v>30</v>
      </c>
      <c r="O4" s="15"/>
      <c r="P4" s="29">
        <f>MAX(Y1:Y993)</f>
        <v>0.0300000000000004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2</v>
      </c>
      <c r="D5" t="s" s="14">
        <v>32</v>
      </c>
      <c r="E5" s="30">
        <f>COUNTIF($R$9:$R$990,"&lt;0")</f>
        <v>3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0.4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1.307</v>
      </c>
      <c r="Q10" s="19"/>
      <c r="R10" s="27">
        <f>IF(P10="","",T10*M10*LOOKUP(RIGHT($D$2,3),'定数'!$A$6:$A$13,'定数'!$B$6:$B$13))</f>
        <v>4039.511494252880</v>
      </c>
      <c r="S10" s="65"/>
      <c r="T10" s="66">
        <f>IF(P10="","",IF(G10="買",(P10-H10),(H10-P10))*IF(RIGHT($D$2,3)="JPY",100,10000))</f>
        <v>50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100987.787356322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3029.633620689660</v>
      </c>
      <c r="L11" s="70"/>
      <c r="M11" s="64">
        <f>IF(J11="","",(K11/J11)/LOOKUP(RIGHT($D$2,3),'定数'!$A$6:$A$13,'定数'!$B$6:$B$13))</f>
        <v>0.742557259972956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-3029.633620689660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100987.787356322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97958.1537356323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2938.744612068970</v>
      </c>
      <c r="L12" s="70"/>
      <c r="M12" s="64">
        <f>IF(J12="","",(K12/J12)/LOOKUP(RIGHT($D$2,3),'定数'!$A$6:$A$13,'定数'!$B$6:$B$13))</f>
        <v>1.16616849685277</v>
      </c>
      <c r="N12" s="30">
        <v>2013</v>
      </c>
      <c r="O12" s="63">
        <v>43602</v>
      </c>
      <c r="P12" s="30">
        <v>1.2841</v>
      </c>
      <c r="Q12" s="19"/>
      <c r="R12" s="27">
        <f>IF(P12="","",T12*M12*LOOKUP(RIGHT($D$2,3),'定数'!$A$6:$A$13,'定数'!$B$6:$B$13))</f>
        <v>3918.326149425310</v>
      </c>
      <c r="S12" s="65"/>
      <c r="T12" s="66">
        <f>IF(P12="","",IF(G12="買",(P12-H12),(H12-P12))*IF(RIGHT($D$2,3)="JPY",100,10000))</f>
        <v>28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100987.787356322</v>
      </c>
      <c r="Y12" s="72">
        <f>IF(X12&lt;&gt;"",1-(C12/X12),"")</f>
        <v>0.0300000000000004</v>
      </c>
    </row>
    <row r="13" ht="14" customHeight="1">
      <c r="A13" s="13"/>
      <c r="B13" s="30">
        <v>5</v>
      </c>
      <c r="C13" s="21">
        <f>IF(R12="","",C12+R12)</f>
        <v>101876.479885058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3056.294396551740</v>
      </c>
      <c r="L13" s="70"/>
      <c r="M13" s="64">
        <f>IF(J13="","",(K13/J13)/LOOKUP(RIGHT($D$2,3),'定数'!$A$6:$A$13,'定数'!$B$6:$B$13))</f>
        <v>0.322393923686892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-3056.294396551740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101876.479885058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98820.185488506293</v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s="71">
        <f>IF(C14&lt;&gt;"",MAX(X13,C14),"")</f>
        <v>101876.479885058</v>
      </c>
      <c r="Y14" s="72">
        <f>IF(X14&lt;&gt;"",1-(C14/X14),"")</f>
        <v>0.0299999999999996</v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R11:S11"/>
    <mergeCell ref="T11:U11"/>
    <mergeCell ref="C12:D12"/>
    <mergeCell ref="K12:L12"/>
    <mergeCell ref="P12:Q12"/>
    <mergeCell ref="R12:S12"/>
    <mergeCell ref="T12:U12"/>
    <mergeCell ref="C13:D13"/>
    <mergeCell ref="K13:L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9:I9"/>
    <mergeCell ref="P9:Q9"/>
    <mergeCell ref="H10:I10"/>
    <mergeCell ref="H11:I11"/>
    <mergeCell ref="P11:Q11"/>
    <mergeCell ref="H12:I12"/>
    <mergeCell ref="H13:I13"/>
    <mergeCell ref="P13:Q13"/>
  </mergeCells>
  <conditionalFormatting sqref="D4:E4 H4 R9:U108">
    <cfRule type="cellIs" dxfId="3" priority="1" operator="lessThan" stopIfTrue="1">
      <formula>0</formula>
    </cfRule>
  </conditionalFormatting>
  <conditionalFormatting sqref="G9:G13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conditionalFormatting sqref="G14:G108">
    <cfRule type="cellIs" dxfId="6" priority="1" operator="equal" stopIfTrue="1">
      <formula>"買"</formula>
    </cfRule>
    <cfRule type="cellIs" dxfId="7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101620.163139754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1620.163139753680</v>
      </c>
      <c r="E4" s="27"/>
      <c r="F4" t="s" s="14">
        <v>28</v>
      </c>
      <c r="G4" s="15"/>
      <c r="H4" s="28">
        <f>SUM($T$9:$U$108)</f>
        <v>-66</v>
      </c>
      <c r="I4" s="19"/>
      <c r="J4" t="s" s="14">
        <v>29</v>
      </c>
      <c r="K4" s="15"/>
      <c r="L4" s="21">
        <f>MAX($C$9:$D$990)-C9</f>
        <v>4763.054783251</v>
      </c>
      <c r="M4" s="21"/>
      <c r="N4" t="s" s="14">
        <v>30</v>
      </c>
      <c r="O4" s="15"/>
      <c r="P4" s="29">
        <f>MAX(Y1:Y993)</f>
        <v>0.0300000000000045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2</v>
      </c>
      <c r="D5" t="s" s="14">
        <v>32</v>
      </c>
      <c r="E5" s="30">
        <f>COUNTIF($R$9:$R$990,"&lt;0")</f>
        <v>3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0.4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1.3088</v>
      </c>
      <c r="Q10" s="19"/>
      <c r="R10" s="27">
        <f>IF(P10="","",T10*M10*LOOKUP(RIGHT($D$2,3),'定数'!$A$6:$A$13,'定数'!$B$6:$B$13))</f>
        <v>5493.735632183910</v>
      </c>
      <c r="S10" s="65"/>
      <c r="T10" s="66">
        <f>IF(P10="","",IF(G10="買",(P10-H10),(H10-P10))*IF(RIGHT($D$2,3)="JPY",100,10000))</f>
        <v>68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102442.011494253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3073.260344827590</v>
      </c>
      <c r="L11" s="70"/>
      <c r="M11" s="64">
        <f>IF(J11="","",(K11/J11)/LOOKUP(RIGHT($D$2,3),'定数'!$A$6:$A$13,'定数'!$B$6:$B$13))</f>
        <v>0.7532500845165661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-3073.260344827590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102442.011494253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99368.7511494254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2981.062534482760</v>
      </c>
      <c r="L12" s="70"/>
      <c r="M12" s="64">
        <f>IF(J12="","",(K12/J12)/LOOKUP(RIGHT($D$2,3),'定数'!$A$6:$A$13,'定数'!$B$6:$B$13))</f>
        <v>1.18296132320744</v>
      </c>
      <c r="N12" s="30">
        <v>2013</v>
      </c>
      <c r="O12" s="63">
        <v>43602</v>
      </c>
      <c r="P12" s="30">
        <v>1.2831</v>
      </c>
      <c r="Q12" s="19"/>
      <c r="R12" s="27">
        <f>IF(P12="","",T12*M12*LOOKUP(RIGHT($D$2,3),'定数'!$A$6:$A$13,'定数'!$B$6:$B$13))</f>
        <v>5394.303633825930</v>
      </c>
      <c r="S12" s="65"/>
      <c r="T12" s="66">
        <f>IF(P12="","",IF(G12="買",(P12-H12),(H12-P12))*IF(RIGHT($D$2,3)="JPY",100,10000))</f>
        <v>38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102442.011494253</v>
      </c>
      <c r="Y12" s="72">
        <f>IF(X12&lt;&gt;"",1-(C12/X12),"")</f>
        <v>0.0300000000000001</v>
      </c>
    </row>
    <row r="13" ht="14" customHeight="1">
      <c r="A13" s="13"/>
      <c r="B13" s="30">
        <v>5</v>
      </c>
      <c r="C13" s="21">
        <f>IF(R12="","",C12+R12)</f>
        <v>104763.054783251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3142.891643497530</v>
      </c>
      <c r="L13" s="70"/>
      <c r="M13" s="64">
        <f>IF(J13="","",(K13/J13)/LOOKUP(RIGHT($D$2,3),'定数'!$A$6:$A$13,'定数'!$B$6:$B$13))</f>
        <v>0.331528654377377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-3142.891643497530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104763.054783251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101620.163139753</v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s="71">
        <f>IF(C14&lt;&gt;"",MAX(X13,C14),"")</f>
        <v>104763.054783251</v>
      </c>
      <c r="Y14" s="72">
        <f>IF(X14&lt;&gt;"",1-(C14/X14),"")</f>
        <v>0.0300000000000045</v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K13:L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K11:L11"/>
    <mergeCell ref="R11:S11"/>
    <mergeCell ref="T11:U11"/>
    <mergeCell ref="C10:D10"/>
    <mergeCell ref="K10:L10"/>
    <mergeCell ref="P10:Q10"/>
    <mergeCell ref="R10:S10"/>
    <mergeCell ref="T10:U10"/>
    <mergeCell ref="C9:D9"/>
    <mergeCell ref="K9:L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H9:I9"/>
    <mergeCell ref="P9:Q9"/>
    <mergeCell ref="H10:I10"/>
    <mergeCell ref="H11:I11"/>
    <mergeCell ref="P11:Q11"/>
    <mergeCell ref="H13:I13"/>
    <mergeCell ref="P13:Q13"/>
  </mergeCells>
  <conditionalFormatting sqref="D4:E4 H4 R9:U108">
    <cfRule type="cellIs" dxfId="8" priority="1" operator="lessThan" stopIfTrue="1">
      <formula>0</formula>
    </cfRule>
  </conditionalFormatting>
  <conditionalFormatting sqref="G9:G13">
    <cfRule type="cellIs" dxfId="9" priority="1" operator="equal" stopIfTrue="1">
      <formula>"買"</formula>
    </cfRule>
    <cfRule type="cellIs" dxfId="10" priority="2" operator="equal" stopIfTrue="1">
      <formula>"売"</formula>
    </cfRule>
  </conditionalFormatting>
  <conditionalFormatting sqref="G14:G108">
    <cfRule type="cellIs" dxfId="11" priority="1" operator="equal" stopIfTrue="1">
      <formula>"買"</formula>
    </cfRule>
    <cfRule type="cellIs" dxfId="1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110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" width="8.17188" style="82" customWidth="1"/>
    <col min="3" max="5" width="8.85156" style="82" customWidth="1"/>
    <col min="6" max="256" width="8.85156" style="82" customWidth="1"/>
  </cols>
  <sheetData>
    <row r="1" ht="15" customHeight="1">
      <c r="A1" s="68">
        <v>1</v>
      </c>
      <c r="B1" s="11"/>
      <c r="C1" s="7"/>
      <c r="D1" s="7"/>
      <c r="E1" s="7"/>
    </row>
    <row r="2" ht="14" customHeight="1">
      <c r="A2" s="11"/>
      <c r="B2" s="11"/>
      <c r="C2" s="7"/>
      <c r="D2" s="7"/>
      <c r="E2" s="7"/>
    </row>
    <row r="3" ht="14" customHeight="1">
      <c r="A3" s="11"/>
      <c r="B3" s="11"/>
      <c r="C3" s="7"/>
      <c r="D3" s="7"/>
      <c r="E3" s="7"/>
    </row>
    <row r="4" ht="14" customHeight="1">
      <c r="A4" s="11"/>
      <c r="B4" s="11"/>
      <c r="C4" s="7"/>
      <c r="D4" s="7"/>
      <c r="E4" s="7"/>
    </row>
    <row r="5" ht="14" customHeight="1">
      <c r="A5" s="11"/>
      <c r="B5" s="11"/>
      <c r="C5" s="7"/>
      <c r="D5" s="7"/>
      <c r="E5" s="7"/>
    </row>
    <row r="6" ht="14" customHeight="1">
      <c r="A6" s="11"/>
      <c r="B6" s="11"/>
      <c r="C6" s="7"/>
      <c r="D6" s="7"/>
      <c r="E6" s="7"/>
    </row>
    <row r="7" ht="14" customHeight="1">
      <c r="A7" s="11"/>
      <c r="B7" s="11"/>
      <c r="C7" s="7"/>
      <c r="D7" s="7"/>
      <c r="E7" s="7"/>
    </row>
    <row r="8" ht="14" customHeight="1">
      <c r="A8" s="11"/>
      <c r="B8" s="11"/>
      <c r="C8" s="7"/>
      <c r="D8" s="7"/>
      <c r="E8" s="7"/>
    </row>
    <row r="9" ht="14" customHeight="1">
      <c r="A9" s="11"/>
      <c r="B9" s="11"/>
      <c r="C9" s="7"/>
      <c r="D9" s="7"/>
      <c r="E9" s="7"/>
    </row>
    <row r="10" ht="14" customHeight="1">
      <c r="A10" s="11"/>
      <c r="B10" s="11"/>
      <c r="C10" s="7"/>
      <c r="D10" s="7"/>
      <c r="E10" s="7"/>
    </row>
    <row r="11" ht="14" customHeight="1">
      <c r="A11" s="11"/>
      <c r="B11" s="11"/>
      <c r="C11" s="7"/>
      <c r="D11" s="7"/>
      <c r="E11" s="7"/>
    </row>
    <row r="12" ht="14" customHeight="1">
      <c r="A12" s="11"/>
      <c r="B12" s="11"/>
      <c r="C12" s="7"/>
      <c r="D12" s="7"/>
      <c r="E12" s="7"/>
    </row>
    <row r="13" ht="14" customHeight="1">
      <c r="A13" s="11"/>
      <c r="B13" s="11"/>
      <c r="C13" s="7"/>
      <c r="D13" s="7"/>
      <c r="E13" s="7"/>
    </row>
    <row r="14" ht="14" customHeight="1">
      <c r="A14" s="11"/>
      <c r="B14" s="11"/>
      <c r="C14" s="7"/>
      <c r="D14" s="7"/>
      <c r="E14" s="7"/>
    </row>
    <row r="15" ht="14" customHeight="1">
      <c r="A15" s="11"/>
      <c r="B15" s="11"/>
      <c r="C15" s="7"/>
      <c r="D15" s="7"/>
      <c r="E15" s="7"/>
    </row>
    <row r="16" ht="14" customHeight="1">
      <c r="A16" s="11"/>
      <c r="B16" s="11"/>
      <c r="C16" s="7"/>
      <c r="D16" s="7"/>
      <c r="E16" s="7"/>
    </row>
    <row r="17" ht="14" customHeight="1">
      <c r="A17" s="11"/>
      <c r="B17" s="11"/>
      <c r="C17" s="7"/>
      <c r="D17" s="7"/>
      <c r="E17" s="7"/>
    </row>
    <row r="18" ht="14" customHeight="1">
      <c r="A18" s="11"/>
      <c r="B18" s="11"/>
      <c r="C18" s="7"/>
      <c r="D18" s="7"/>
      <c r="E18" s="7"/>
    </row>
    <row r="19" ht="14" customHeight="1">
      <c r="A19" s="11"/>
      <c r="B19" s="11"/>
      <c r="C19" s="7"/>
      <c r="D19" s="7"/>
      <c r="E19" s="7"/>
    </row>
    <row r="20" ht="14" customHeight="1">
      <c r="A20" s="11"/>
      <c r="B20" s="11"/>
      <c r="C20" s="7"/>
      <c r="D20" s="7"/>
      <c r="E20" s="7"/>
    </row>
    <row r="21" ht="14" customHeight="1">
      <c r="A21" s="11"/>
      <c r="B21" s="11"/>
      <c r="C21" s="7"/>
      <c r="D21" s="7"/>
      <c r="E21" s="7"/>
    </row>
    <row r="22" ht="14" customHeight="1">
      <c r="A22" s="11"/>
      <c r="B22" s="11"/>
      <c r="C22" s="7"/>
      <c r="D22" s="7"/>
      <c r="E22" s="7"/>
    </row>
    <row r="23" ht="14" customHeight="1">
      <c r="A23" s="11"/>
      <c r="B23" s="11"/>
      <c r="C23" s="7"/>
      <c r="D23" s="7"/>
      <c r="E23" s="7"/>
    </row>
    <row r="24" ht="14" customHeight="1">
      <c r="A24" s="11"/>
      <c r="B24" s="11"/>
      <c r="C24" s="7"/>
      <c r="D24" s="7"/>
      <c r="E24" s="7"/>
    </row>
    <row r="25" ht="14" customHeight="1">
      <c r="A25" s="11"/>
      <c r="B25" s="11"/>
      <c r="C25" s="7"/>
      <c r="D25" s="7"/>
      <c r="E25" s="7"/>
    </row>
    <row r="26" ht="14" customHeight="1">
      <c r="A26" s="11"/>
      <c r="B26" s="11"/>
      <c r="C26" s="7"/>
      <c r="D26" s="7"/>
      <c r="E26" s="7"/>
    </row>
    <row r="27" ht="14" customHeight="1">
      <c r="A27" s="11"/>
      <c r="B27" s="11"/>
      <c r="C27" s="7"/>
      <c r="D27" s="7"/>
      <c r="E27" s="7"/>
    </row>
    <row r="28" ht="15" customHeight="1">
      <c r="A28" s="68">
        <v>2</v>
      </c>
      <c r="B28" s="11"/>
      <c r="C28" s="7"/>
      <c r="D28" s="7"/>
      <c r="E28" s="7"/>
    </row>
    <row r="29" ht="14" customHeight="1">
      <c r="A29" s="11"/>
      <c r="B29" s="11"/>
      <c r="C29" s="7"/>
      <c r="D29" s="7"/>
      <c r="E29" s="7"/>
    </row>
    <row r="30" ht="14" customHeight="1">
      <c r="A30" s="11"/>
      <c r="B30" s="11"/>
      <c r="C30" s="7"/>
      <c r="D30" s="7"/>
      <c r="E30" s="7"/>
    </row>
    <row r="31" ht="14" customHeight="1">
      <c r="A31" s="11"/>
      <c r="B31" s="11"/>
      <c r="C31" s="7"/>
      <c r="D31" s="7"/>
      <c r="E31" s="7"/>
    </row>
    <row r="32" ht="14" customHeight="1">
      <c r="A32" s="11"/>
      <c r="B32" s="11"/>
      <c r="C32" s="7"/>
      <c r="D32" s="7"/>
      <c r="E32" s="7"/>
    </row>
    <row r="33" ht="14" customHeight="1">
      <c r="A33" s="11"/>
      <c r="B33" s="11"/>
      <c r="C33" s="7"/>
      <c r="D33" s="7"/>
      <c r="E33" s="7"/>
    </row>
    <row r="34" ht="14" customHeight="1">
      <c r="A34" s="11"/>
      <c r="B34" s="11"/>
      <c r="C34" s="7"/>
      <c r="D34" s="7"/>
      <c r="E34" s="7"/>
    </row>
    <row r="35" ht="14" customHeight="1">
      <c r="A35" s="11"/>
      <c r="B35" s="11"/>
      <c r="C35" s="7"/>
      <c r="D35" s="7"/>
      <c r="E35" s="7"/>
    </row>
    <row r="36" ht="14" customHeight="1">
      <c r="A36" s="11"/>
      <c r="B36" s="11"/>
      <c r="C36" s="7"/>
      <c r="D36" s="7"/>
      <c r="E36" s="7"/>
    </row>
    <row r="37" ht="14" customHeight="1">
      <c r="A37" s="11"/>
      <c r="B37" s="11"/>
      <c r="C37" s="7"/>
      <c r="D37" s="7"/>
      <c r="E37" s="7"/>
    </row>
    <row r="38" ht="14" customHeight="1">
      <c r="A38" s="11"/>
      <c r="B38" s="11"/>
      <c r="C38" s="7"/>
      <c r="D38" s="7"/>
      <c r="E38" s="7"/>
    </row>
    <row r="39" ht="14" customHeight="1">
      <c r="A39" s="11"/>
      <c r="B39" s="11"/>
      <c r="C39" s="7"/>
      <c r="D39" s="7"/>
      <c r="E39" s="7"/>
    </row>
    <row r="40" ht="14" customHeight="1">
      <c r="A40" s="11"/>
      <c r="B40" s="11"/>
      <c r="C40" s="7"/>
      <c r="D40" s="7"/>
      <c r="E40" s="7"/>
    </row>
    <row r="41" ht="14" customHeight="1">
      <c r="A41" s="11"/>
      <c r="B41" s="11"/>
      <c r="C41" s="7"/>
      <c r="D41" s="7"/>
      <c r="E41" s="7"/>
    </row>
    <row r="42" ht="14" customHeight="1">
      <c r="A42" s="11"/>
      <c r="B42" s="11"/>
      <c r="C42" s="7"/>
      <c r="D42" s="7"/>
      <c r="E42" s="7"/>
    </row>
    <row r="43" ht="14" customHeight="1">
      <c r="A43" s="11"/>
      <c r="B43" s="11"/>
      <c r="C43" s="7"/>
      <c r="D43" s="7"/>
      <c r="E43" s="7"/>
    </row>
    <row r="44" ht="14" customHeight="1">
      <c r="A44" s="11"/>
      <c r="B44" s="11"/>
      <c r="C44" s="7"/>
      <c r="D44" s="7"/>
      <c r="E44" s="7"/>
    </row>
    <row r="45" ht="14" customHeight="1">
      <c r="A45" s="11"/>
      <c r="B45" s="11"/>
      <c r="C45" s="7"/>
      <c r="D45" s="7"/>
      <c r="E45" s="7"/>
    </row>
    <row r="46" ht="14" customHeight="1">
      <c r="A46" s="11"/>
      <c r="B46" s="11"/>
      <c r="C46" s="7"/>
      <c r="D46" s="7"/>
      <c r="E46" s="7"/>
    </row>
    <row r="47" ht="14" customHeight="1">
      <c r="A47" s="11"/>
      <c r="B47" s="11"/>
      <c r="C47" s="7"/>
      <c r="D47" s="7"/>
      <c r="E47" s="7"/>
    </row>
    <row r="48" ht="14" customHeight="1">
      <c r="A48" s="11"/>
      <c r="B48" s="11"/>
      <c r="C48" s="7"/>
      <c r="D48" s="7"/>
      <c r="E48" s="7"/>
    </row>
    <row r="49" ht="14" customHeight="1">
      <c r="A49" s="11"/>
      <c r="B49" s="11"/>
      <c r="C49" s="7"/>
      <c r="D49" s="7"/>
      <c r="E49" s="7"/>
    </row>
    <row r="50" ht="14" customHeight="1">
      <c r="A50" s="11"/>
      <c r="B50" s="11"/>
      <c r="C50" s="7"/>
      <c r="D50" s="7"/>
      <c r="E50" s="7"/>
    </row>
    <row r="51" ht="14" customHeight="1">
      <c r="A51" s="11"/>
      <c r="B51" s="11"/>
      <c r="C51" s="7"/>
      <c r="D51" s="7"/>
      <c r="E51" s="7"/>
    </row>
    <row r="52" ht="14" customHeight="1">
      <c r="A52" s="11"/>
      <c r="B52" s="11"/>
      <c r="C52" s="7"/>
      <c r="D52" s="7"/>
      <c r="E52" s="7"/>
    </row>
    <row r="53" ht="14" customHeight="1">
      <c r="A53" s="11"/>
      <c r="B53" s="11"/>
      <c r="C53" s="7"/>
      <c r="D53" s="7"/>
      <c r="E53" s="7"/>
    </row>
    <row r="54" ht="14" customHeight="1">
      <c r="A54" s="11"/>
      <c r="B54" s="11"/>
      <c r="C54" s="7"/>
      <c r="D54" s="7"/>
      <c r="E54" s="7"/>
    </row>
    <row r="55" ht="15" customHeight="1">
      <c r="A55" s="68">
        <v>3</v>
      </c>
      <c r="B55" s="11"/>
      <c r="C55" s="7"/>
      <c r="D55" s="7"/>
      <c r="E55" s="7"/>
    </row>
    <row r="56" ht="14" customHeight="1">
      <c r="A56" s="11"/>
      <c r="B56" s="11"/>
      <c r="C56" s="7"/>
      <c r="D56" s="7"/>
      <c r="E56" s="7"/>
    </row>
    <row r="57" ht="14" customHeight="1">
      <c r="A57" s="11"/>
      <c r="B57" s="11"/>
      <c r="C57" s="7"/>
      <c r="D57" s="7"/>
      <c r="E57" s="7"/>
    </row>
    <row r="58" ht="14" customHeight="1">
      <c r="A58" s="11"/>
      <c r="B58" s="11"/>
      <c r="C58" s="7"/>
      <c r="D58" s="7"/>
      <c r="E58" s="7"/>
    </row>
    <row r="59" ht="14" customHeight="1">
      <c r="A59" s="11"/>
      <c r="B59" s="11"/>
      <c r="C59" s="7"/>
      <c r="D59" s="7"/>
      <c r="E59" s="7"/>
    </row>
    <row r="60" ht="14" customHeight="1">
      <c r="A60" s="11"/>
      <c r="B60" s="11"/>
      <c r="C60" s="7"/>
      <c r="D60" s="7"/>
      <c r="E60" s="7"/>
    </row>
    <row r="61" ht="14" customHeight="1">
      <c r="A61" s="11"/>
      <c r="B61" s="11"/>
      <c r="C61" s="7"/>
      <c r="D61" s="7"/>
      <c r="E61" s="7"/>
    </row>
    <row r="62" ht="14" customHeight="1">
      <c r="A62" s="11"/>
      <c r="B62" s="11"/>
      <c r="C62" s="7"/>
      <c r="D62" s="7"/>
      <c r="E62" s="7"/>
    </row>
    <row r="63" ht="14" customHeight="1">
      <c r="A63" s="11"/>
      <c r="B63" s="11"/>
      <c r="C63" s="7"/>
      <c r="D63" s="7"/>
      <c r="E63" s="7"/>
    </row>
    <row r="64" ht="14" customHeight="1">
      <c r="A64" s="11"/>
      <c r="B64" s="11"/>
      <c r="C64" s="7"/>
      <c r="D64" s="7"/>
      <c r="E64" s="7"/>
    </row>
    <row r="65" ht="14" customHeight="1">
      <c r="A65" s="11"/>
      <c r="B65" s="11"/>
      <c r="C65" s="7"/>
      <c r="D65" s="7"/>
      <c r="E65" s="7"/>
    </row>
    <row r="66" ht="14" customHeight="1">
      <c r="A66" s="11"/>
      <c r="B66" s="11"/>
      <c r="C66" s="7"/>
      <c r="D66" s="7"/>
      <c r="E66" s="7"/>
    </row>
    <row r="67" ht="14" customHeight="1">
      <c r="A67" s="11"/>
      <c r="B67" s="11"/>
      <c r="C67" s="7"/>
      <c r="D67" s="7"/>
      <c r="E67" s="7"/>
    </row>
    <row r="68" ht="14" customHeight="1">
      <c r="A68" s="11"/>
      <c r="B68" s="11"/>
      <c r="C68" s="7"/>
      <c r="D68" s="7"/>
      <c r="E68" s="7"/>
    </row>
    <row r="69" ht="14" customHeight="1">
      <c r="A69" s="11"/>
      <c r="B69" s="11"/>
      <c r="C69" s="7"/>
      <c r="D69" s="7"/>
      <c r="E69" s="7"/>
    </row>
    <row r="70" ht="14" customHeight="1">
      <c r="A70" s="11"/>
      <c r="B70" s="11"/>
      <c r="C70" s="7"/>
      <c r="D70" s="7"/>
      <c r="E70" s="7"/>
    </row>
    <row r="71" ht="14" customHeight="1">
      <c r="A71" s="11"/>
      <c r="B71" s="11"/>
      <c r="C71" s="7"/>
      <c r="D71" s="7"/>
      <c r="E71" s="7"/>
    </row>
    <row r="72" ht="14" customHeight="1">
      <c r="A72" s="11"/>
      <c r="B72" s="11"/>
      <c r="C72" s="7"/>
      <c r="D72" s="7"/>
      <c r="E72" s="7"/>
    </row>
    <row r="73" ht="14" customHeight="1">
      <c r="A73" s="11"/>
      <c r="B73" s="11"/>
      <c r="C73" s="7"/>
      <c r="D73" s="7"/>
      <c r="E73" s="7"/>
    </row>
    <row r="74" ht="14" customHeight="1">
      <c r="A74" s="11"/>
      <c r="B74" s="11"/>
      <c r="C74" s="7"/>
      <c r="D74" s="7"/>
      <c r="E74" s="7"/>
    </row>
    <row r="75" ht="14" customHeight="1">
      <c r="A75" s="11"/>
      <c r="B75" s="11"/>
      <c r="C75" s="7"/>
      <c r="D75" s="7"/>
      <c r="E75" s="7"/>
    </row>
    <row r="76" ht="14" customHeight="1">
      <c r="A76" s="11"/>
      <c r="B76" s="11"/>
      <c r="C76" s="7"/>
      <c r="D76" s="7"/>
      <c r="E76" s="7"/>
    </row>
    <row r="77" ht="14" customHeight="1">
      <c r="A77" s="11"/>
      <c r="B77" s="11"/>
      <c r="C77" s="7"/>
      <c r="D77" s="7"/>
      <c r="E77" s="7"/>
    </row>
    <row r="78" ht="14" customHeight="1">
      <c r="A78" s="11"/>
      <c r="B78" s="11"/>
      <c r="C78" s="7"/>
      <c r="D78" s="7"/>
      <c r="E78" s="7"/>
    </row>
    <row r="79" ht="14" customHeight="1">
      <c r="A79" s="11"/>
      <c r="B79" s="11"/>
      <c r="C79" s="7"/>
      <c r="D79" s="7"/>
      <c r="E79" s="7"/>
    </row>
    <row r="80" ht="14" customHeight="1">
      <c r="A80" s="11"/>
      <c r="B80" s="11"/>
      <c r="C80" s="7"/>
      <c r="D80" s="7"/>
      <c r="E80" s="7"/>
    </row>
    <row r="81" ht="14" customHeight="1">
      <c r="A81" s="11"/>
      <c r="B81" s="11"/>
      <c r="C81" s="7"/>
      <c r="D81" s="7"/>
      <c r="E81" s="7"/>
    </row>
    <row r="82" ht="15" customHeight="1">
      <c r="A82" s="68">
        <v>4</v>
      </c>
      <c r="B82" s="11"/>
      <c r="C82" s="7"/>
      <c r="D82" s="7"/>
      <c r="E82" s="7"/>
    </row>
    <row r="83" ht="14" customHeight="1">
      <c r="A83" s="11"/>
      <c r="B83" s="11"/>
      <c r="C83" s="7"/>
      <c r="D83" s="7"/>
      <c r="E83" s="7"/>
    </row>
    <row r="84" ht="14" customHeight="1">
      <c r="A84" s="11"/>
      <c r="B84" s="11"/>
      <c r="C84" s="7"/>
      <c r="D84" s="7"/>
      <c r="E84" s="7"/>
    </row>
    <row r="85" ht="14" customHeight="1">
      <c r="A85" s="11"/>
      <c r="B85" s="11"/>
      <c r="C85" s="7"/>
      <c r="D85" s="7"/>
      <c r="E85" s="7"/>
    </row>
    <row r="86" ht="14" customHeight="1">
      <c r="A86" s="11"/>
      <c r="B86" s="11"/>
      <c r="C86" s="7"/>
      <c r="D86" s="7"/>
      <c r="E86" s="7"/>
    </row>
    <row r="87" ht="14" customHeight="1">
      <c r="A87" s="11"/>
      <c r="B87" s="11"/>
      <c r="C87" s="7"/>
      <c r="D87" s="7"/>
      <c r="E87" s="7"/>
    </row>
    <row r="88" ht="14" customHeight="1">
      <c r="A88" s="11"/>
      <c r="B88" s="11"/>
      <c r="C88" s="7"/>
      <c r="D88" s="7"/>
      <c r="E88" s="7"/>
    </row>
    <row r="89" ht="14" customHeight="1">
      <c r="A89" s="11"/>
      <c r="B89" s="11"/>
      <c r="C89" s="7"/>
      <c r="D89" s="7"/>
      <c r="E89" s="7"/>
    </row>
    <row r="90" ht="14" customHeight="1">
      <c r="A90" s="11"/>
      <c r="B90" s="11"/>
      <c r="C90" s="7"/>
      <c r="D90" s="7"/>
      <c r="E90" s="7"/>
    </row>
    <row r="91" ht="14" customHeight="1">
      <c r="A91" s="11"/>
      <c r="B91" s="11"/>
      <c r="C91" s="7"/>
      <c r="D91" s="7"/>
      <c r="E91" s="7"/>
    </row>
    <row r="92" ht="14" customHeight="1">
      <c r="A92" s="11"/>
      <c r="B92" s="11"/>
      <c r="C92" s="7"/>
      <c r="D92" s="7"/>
      <c r="E92" s="7"/>
    </row>
    <row r="93" ht="14" customHeight="1">
      <c r="A93" s="11"/>
      <c r="B93" s="11"/>
      <c r="C93" s="7"/>
      <c r="D93" s="7"/>
      <c r="E93" s="7"/>
    </row>
    <row r="94" ht="14" customHeight="1">
      <c r="A94" s="11"/>
      <c r="B94" s="11"/>
      <c r="C94" s="7"/>
      <c r="D94" s="7"/>
      <c r="E94" s="7"/>
    </row>
    <row r="95" ht="14" customHeight="1">
      <c r="A95" s="11"/>
      <c r="B95" s="11"/>
      <c r="C95" s="7"/>
      <c r="D95" s="7"/>
      <c r="E95" s="7"/>
    </row>
    <row r="96" ht="14" customHeight="1">
      <c r="A96" s="11"/>
      <c r="B96" s="11"/>
      <c r="C96" s="7"/>
      <c r="D96" s="7"/>
      <c r="E96" s="7"/>
    </row>
    <row r="97" ht="14" customHeight="1">
      <c r="A97" s="11"/>
      <c r="B97" s="11"/>
      <c r="C97" s="7"/>
      <c r="D97" s="7"/>
      <c r="E97" s="7"/>
    </row>
    <row r="98" ht="14" customHeight="1">
      <c r="A98" s="11"/>
      <c r="B98" s="11"/>
      <c r="C98" s="7"/>
      <c r="D98" s="7"/>
      <c r="E98" s="7"/>
    </row>
    <row r="99" ht="14" customHeight="1">
      <c r="A99" s="11"/>
      <c r="B99" s="11"/>
      <c r="C99" s="7"/>
      <c r="D99" s="7"/>
      <c r="E99" s="7"/>
    </row>
    <row r="100" ht="14" customHeight="1">
      <c r="A100" s="11"/>
      <c r="B100" s="11"/>
      <c r="C100" s="7"/>
      <c r="D100" s="7"/>
      <c r="E100" s="7"/>
    </row>
    <row r="101" ht="14" customHeight="1">
      <c r="A101" s="11"/>
      <c r="B101" s="11"/>
      <c r="C101" s="7"/>
      <c r="D101" s="7"/>
      <c r="E101" s="7"/>
    </row>
    <row r="102" ht="14" customHeight="1">
      <c r="A102" s="11"/>
      <c r="B102" s="11"/>
      <c r="C102" s="7"/>
      <c r="D102" s="7"/>
      <c r="E102" s="7"/>
    </row>
    <row r="103" ht="14" customHeight="1">
      <c r="A103" s="11"/>
      <c r="B103" s="11"/>
      <c r="C103" s="7"/>
      <c r="D103" s="7"/>
      <c r="E103" s="7"/>
    </row>
    <row r="104" ht="14" customHeight="1">
      <c r="A104" s="11"/>
      <c r="B104" s="11"/>
      <c r="C104" s="7"/>
      <c r="D104" s="7"/>
      <c r="E104" s="7"/>
    </row>
    <row r="105" ht="14" customHeight="1">
      <c r="A105" s="11"/>
      <c r="B105" s="11"/>
      <c r="C105" s="7"/>
      <c r="D105" s="7"/>
      <c r="E105" s="7"/>
    </row>
    <row r="106" ht="14" customHeight="1">
      <c r="A106" s="11"/>
      <c r="B106" s="11"/>
      <c r="C106" s="7"/>
      <c r="D106" s="7"/>
      <c r="E106" s="7"/>
    </row>
    <row r="107" ht="14" customHeight="1">
      <c r="A107" s="11"/>
      <c r="B107" s="11"/>
      <c r="C107" s="7"/>
      <c r="D107" s="7"/>
      <c r="E107" s="7"/>
    </row>
    <row r="108" ht="14" customHeight="1">
      <c r="A108" s="11"/>
      <c r="B108" s="11"/>
      <c r="C108" s="7"/>
      <c r="D108" s="7"/>
      <c r="E108" s="7"/>
    </row>
    <row r="109" ht="15" customHeight="1">
      <c r="A109" s="68">
        <v>5</v>
      </c>
      <c r="B109" s="11"/>
      <c r="C109" s="7"/>
      <c r="D109" s="7"/>
      <c r="E109" s="7"/>
    </row>
    <row r="110" ht="14" customHeight="1">
      <c r="A110" s="11"/>
      <c r="B110" s="11"/>
      <c r="C110" s="7"/>
      <c r="D110" s="7"/>
      <c r="E110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6">
        <v>61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62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6">
        <v>63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s="86"/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6">
        <v>64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6"/>
      <c r="B22" s="86"/>
      <c r="C22" s="86"/>
      <c r="D22" s="86"/>
      <c r="E22" s="86"/>
      <c r="F22" s="86"/>
      <c r="G22" s="86"/>
      <c r="H22" s="86"/>
      <c r="I22" s="86"/>
      <c r="J22" s="86"/>
    </row>
    <row r="23" ht="8" customHeight="1">
      <c r="A23" s="86"/>
      <c r="B23" s="86"/>
      <c r="C23" s="86"/>
      <c r="D23" s="86"/>
      <c r="E23" s="86"/>
      <c r="F23" s="86"/>
      <c r="G23" s="86"/>
      <c r="H23" s="86"/>
      <c r="I23" s="86"/>
      <c r="J23" s="86"/>
    </row>
    <row r="24" ht="8" customHeight="1">
      <c r="A24" s="86"/>
      <c r="B24" s="86"/>
      <c r="C24" s="86"/>
      <c r="D24" s="86"/>
      <c r="E24" s="86"/>
      <c r="F24" s="86"/>
      <c r="G24" s="86"/>
      <c r="H24" s="86"/>
      <c r="I24" s="86"/>
      <c r="J24" s="86"/>
    </row>
    <row r="25" ht="8" customHeight="1">
      <c r="A25" s="86"/>
      <c r="B25" s="86"/>
      <c r="C25" s="86"/>
      <c r="D25" s="86"/>
      <c r="E25" s="86"/>
      <c r="F25" s="86"/>
      <c r="G25" s="86"/>
      <c r="H25" s="86"/>
      <c r="I25" s="86"/>
      <c r="J25" s="86"/>
    </row>
    <row r="26" ht="8" customHeight="1">
      <c r="A26" s="86"/>
      <c r="B26" s="86"/>
      <c r="C26" s="86"/>
      <c r="D26" s="86"/>
      <c r="E26" s="86"/>
      <c r="F26" s="86"/>
      <c r="G26" s="86"/>
      <c r="H26" s="86"/>
      <c r="I26" s="86"/>
      <c r="J26" s="86"/>
    </row>
    <row r="27" ht="8" customHeight="1">
      <c r="A27" s="86"/>
      <c r="B27" s="86"/>
      <c r="C27" s="86"/>
      <c r="D27" s="86"/>
      <c r="E27" s="86"/>
      <c r="F27" s="86"/>
      <c r="G27" s="86"/>
      <c r="H27" s="86"/>
      <c r="I27" s="86"/>
      <c r="J27" s="86"/>
    </row>
    <row r="28" ht="8" customHeight="1">
      <c r="A28" s="86"/>
      <c r="B28" s="86"/>
      <c r="C28" s="86"/>
      <c r="D28" s="86"/>
      <c r="E28" s="86"/>
      <c r="F28" s="86"/>
      <c r="G28" s="86"/>
      <c r="H28" s="86"/>
      <c r="I28" s="86"/>
      <c r="J28" s="86"/>
    </row>
    <row r="29" ht="8.5" customHeight="1">
      <c r="A29" s="86"/>
      <c r="B29" s="86"/>
      <c r="C29" s="86"/>
      <c r="D29" s="86"/>
      <c r="E29" s="86"/>
      <c r="F29" s="86"/>
      <c r="G29" s="86"/>
      <c r="H29" s="86"/>
      <c r="I29" s="86"/>
      <c r="J29" s="86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8" customWidth="1"/>
    <col min="2" max="2" width="13.3516" style="88" customWidth="1"/>
    <col min="3" max="3" width="15.6719" style="88" customWidth="1"/>
    <col min="4" max="4" width="13" style="88" customWidth="1"/>
    <col min="5" max="9" width="15.8516" style="88" customWidth="1"/>
    <col min="10" max="256" width="8.85156" style="88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89">
        <v>65</v>
      </c>
      <c r="C2" s="90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1">
        <v>66</v>
      </c>
      <c r="C4" t="s" s="91">
        <v>17</v>
      </c>
      <c r="D4" t="s" s="91">
        <v>67</v>
      </c>
      <c r="E4" t="s" s="91">
        <v>68</v>
      </c>
      <c r="F4" t="s" s="91">
        <v>69</v>
      </c>
      <c r="G4" t="s" s="91">
        <v>68</v>
      </c>
      <c r="H4" t="s" s="91">
        <v>70</v>
      </c>
      <c r="I4" t="s" s="91">
        <v>68</v>
      </c>
    </row>
    <row r="5" ht="17" customHeight="1">
      <c r="A5" s="13"/>
      <c r="B5" t="s" s="92">
        <v>71</v>
      </c>
      <c r="C5" t="s" s="92">
        <v>72</v>
      </c>
      <c r="D5" s="93">
        <v>54</v>
      </c>
      <c r="E5" s="94">
        <v>42194</v>
      </c>
      <c r="F5" s="93">
        <v>100</v>
      </c>
      <c r="G5" s="94">
        <v>42197</v>
      </c>
      <c r="H5" s="93">
        <v>100</v>
      </c>
      <c r="I5" s="94">
        <v>42196</v>
      </c>
    </row>
    <row r="6" ht="17" customHeight="1">
      <c r="A6" s="13"/>
      <c r="B6" t="s" s="92">
        <v>71</v>
      </c>
      <c r="C6" t="s" s="92">
        <v>73</v>
      </c>
      <c r="D6" s="93">
        <v>46</v>
      </c>
      <c r="E6" s="94">
        <v>42195</v>
      </c>
      <c r="F6" s="26"/>
      <c r="G6" s="26"/>
      <c r="H6" s="26"/>
      <c r="I6" s="26"/>
    </row>
    <row r="7" ht="17" customHeight="1">
      <c r="A7" s="13"/>
      <c r="B7" t="s" s="92">
        <v>71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2">
        <v>71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2">
        <v>71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2">
        <v>71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2">
        <v>71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2">
        <v>71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5" customWidth="1"/>
    <col min="2" max="18" width="6.5" style="95" customWidth="1"/>
    <col min="19" max="21" width="8.85156" style="95" customWidth="1"/>
    <col min="22" max="256" width="8.85156" style="95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67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75</v>
      </c>
      <c r="E3" s="25"/>
      <c r="F3" s="25"/>
      <c r="G3" s="25"/>
      <c r="H3" s="25"/>
      <c r="I3" s="25"/>
      <c r="J3" t="s" s="14">
        <v>25</v>
      </c>
      <c r="K3" s="15"/>
      <c r="L3" t="s" s="24">
        <v>76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77</v>
      </c>
      <c r="K4" s="15"/>
      <c r="L4" s="21">
        <f>MAX($C$9:$D$990)-C9</f>
        <v>153684.21052632</v>
      </c>
      <c r="M4" s="21"/>
      <c r="N4" t="s" s="14">
        <v>78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54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54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54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54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54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54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54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54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54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54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54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54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54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54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54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54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54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54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54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54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54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54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54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54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54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54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54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54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54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54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54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54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54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54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54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54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54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54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54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54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54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54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54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54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54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54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54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54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54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54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13" priority="1" operator="lessThan" stopIfTrue="1">
      <formula>0</formula>
    </cfRule>
  </conditionalFormatting>
  <conditionalFormatting sqref="G9:G108">
    <cfRule type="cellIs" dxfId="14" priority="1" operator="equal" stopIfTrue="1">
      <formula>"買"</formula>
    </cfRule>
    <cfRule type="cellIs" dxfId="1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