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<sst xmlns="http://schemas.openxmlformats.org/spreadsheetml/2006/main" uniqueCount="81">
  <si>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</si>
  <si>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</si>
  <si>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</si>
  <si>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</si>
  <si>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</si>
  <si>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</si>
  <si>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</si>
  <si>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</si>
  <si>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</si>
  <si>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</si>
  <si>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</si>
  <si>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</si>
  <si>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</si>
  <si>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</si>
  <si>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</si>
  <si>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</si>
  <si>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</si>
  <si>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</si>
  <si>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EURUSD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</si>
  <si>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</si>
  <si>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</si>
  <si>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</si>
  <si>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</si>
  <si>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</si>
  <si>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10MA・20MAの両方の上側にキャンドルがあれば買い方向、下側なら売り方向。MAに触れてEB出現でエントリー待ち、EB高値or安値ブレイクでエントリー。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</si>
  <si>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</si>
  <si>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</si>
  <si>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</si>
  <si>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</si>
  <si>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</si>
  <si>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</si>
  <si>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</si>
  <si>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</si>
  <si>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</si>
  <si>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</si>
  <si>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</si>
  <si>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</si>
  <si>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</si>
  <si>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</si>
  <si>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</si>
  <si>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</si>
  <si>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</si>
  <si>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</si>
  <si>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</si>
  <si>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</si>
  <si>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</si>
  <si>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</si>
  <si>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</si>
  <si>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</si>
  <si>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</si>
  <si>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</si>
  <si>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</si>
  <si>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</si>
  <si>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売</t>
  </si>
  <si>
    <t>買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</si>
  <si>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</si>
  <si>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</si>
  <si>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</si>
  <si>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</si>
  <si>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</si>
  <si>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7 &amp; 8</t>
  </si>
  <si>
    <t>気づき</t>
  </si>
  <si>
    <t>気付き　質問</t>
  </si>
  <si>
    <t>ようやく30件の検証が終わりました。やはり長期のMAは表示させた方が良いかと感じました。</t>
  </si>
  <si>
    <t>感想</t>
  </si>
  <si>
    <t>これでPBとEBの検証がそれぞれ30件ずつ終わりました。これまで添削していただき大変感謝申し上げます。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</si>
  <si>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</si>
  <si>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</si>
  <si>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</si>
  <si>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</si>
  <si>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</si>
  <si>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</si>
  <si>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</si>
  <si>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</si>
  <si>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</si>
  <si>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</si>
  <si>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</si>
  <si>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10MA・20MAの両方の上側にキャンドルがあれば買い方向、下側なら売り方向。MAに触れてPB出現でエントリー待ち、PB高値or安値ブレイクでエントリー。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</si>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</sst>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8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  <numFmt numFmtId="65" formatCode="# ###/###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7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65" fontId="0" fillId="4" borderId="4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6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9" Type="http://schemas.openxmlformats.org/officeDocument/2006/relationships/image" Target="../media/image19.png"/><Relationship Id="rId20" Type="http://schemas.openxmlformats.org/officeDocument/2006/relationships/image" Target="../media/image20.png"/><Relationship Id="rId21" Type="http://schemas.openxmlformats.org/officeDocument/2006/relationships/image" Target="../media/image21.png"/><Relationship Id="rId22" Type="http://schemas.openxmlformats.org/officeDocument/2006/relationships/image" Target="../media/image22.png"/><Relationship Id="rId23" Type="http://schemas.openxmlformats.org/officeDocument/2006/relationships/image" Target="../media/image23.png"/><Relationship Id="rId24" Type="http://schemas.openxmlformats.org/officeDocument/2006/relationships/image" Target="../media/image24.png"/><Relationship Id="rId25" Type="http://schemas.openxmlformats.org/officeDocument/2006/relationships/image" Target="../media/image25.png"/><Relationship Id="rId26" Type="http://schemas.openxmlformats.org/officeDocument/2006/relationships/image" Target="../media/image26.png"/><Relationship Id="rId27" Type="http://schemas.openxmlformats.org/officeDocument/2006/relationships/image" Target="../media/image27.png"/><Relationship Id="rId28" Type="http://schemas.openxmlformats.org/officeDocument/2006/relationships/image" Target="../media/image28.png"/><Relationship Id="rId29" Type="http://schemas.openxmlformats.org/officeDocument/2006/relationships/image" Target="../media/image29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0</xdr:colOff>
      <xdr:row>0</xdr:row>
      <xdr:rowOff>0</xdr:rowOff>
    </xdr:from>
    <xdr:to>
      <xdr:col>9</xdr:col>
      <xdr:colOff>104742</xdr:colOff>
      <xdr:row>25</xdr:row>
      <xdr:rowOff>68318</xdr:rowOff>
    </xdr:to>
    <xdr:pic>
      <xdr:nvPicPr>
        <xdr:cNvPr id="2" name="スクリーンショット 2019-08-12 15.52.37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193800" y="-1"/>
          <a:ext cx="4816443" cy="45260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9</xdr:col>
      <xdr:colOff>104742</xdr:colOff>
      <xdr:row>52</xdr:row>
      <xdr:rowOff>74408</xdr:rowOff>
    </xdr:to>
    <xdr:pic>
      <xdr:nvPicPr>
        <xdr:cNvPr id="3" name="スクリーンショット 2019-08-12 16.38.51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93800" y="4813300"/>
          <a:ext cx="4816443" cy="45321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54</xdr:row>
      <xdr:rowOff>0</xdr:rowOff>
    </xdr:from>
    <xdr:to>
      <xdr:col>9</xdr:col>
      <xdr:colOff>104742</xdr:colOff>
      <xdr:row>79</xdr:row>
      <xdr:rowOff>65268</xdr:rowOff>
    </xdr:to>
    <xdr:pic>
      <xdr:nvPicPr>
        <xdr:cNvPr id="4" name="スクリーンショット 2019-08-12 17.02.29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193800" y="9626600"/>
          <a:ext cx="4816443" cy="45229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80</xdr:row>
      <xdr:rowOff>168659</xdr:rowOff>
    </xdr:from>
    <xdr:to>
      <xdr:col>9</xdr:col>
      <xdr:colOff>104742</xdr:colOff>
      <xdr:row>106</xdr:row>
      <xdr:rowOff>67468</xdr:rowOff>
    </xdr:to>
    <xdr:pic>
      <xdr:nvPicPr>
        <xdr:cNvPr id="5" name="スクリーンショット 2019-08-13 21.50.39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193800" y="14430759"/>
          <a:ext cx="4816443" cy="45343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108</xdr:row>
      <xdr:rowOff>0</xdr:rowOff>
    </xdr:from>
    <xdr:to>
      <xdr:col>9</xdr:col>
      <xdr:colOff>104742</xdr:colOff>
      <xdr:row>133</xdr:row>
      <xdr:rowOff>67971</xdr:rowOff>
    </xdr:to>
    <xdr:pic>
      <xdr:nvPicPr>
        <xdr:cNvPr id="6" name="スクリーンショット 2019-08-13 22.06.05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193800" y="19253200"/>
          <a:ext cx="4816443" cy="45256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134</xdr:row>
      <xdr:rowOff>0</xdr:rowOff>
    </xdr:from>
    <xdr:to>
      <xdr:col>9</xdr:col>
      <xdr:colOff>89840</xdr:colOff>
      <xdr:row>159</xdr:row>
      <xdr:rowOff>68318</xdr:rowOff>
    </xdr:to>
    <xdr:pic>
      <xdr:nvPicPr>
        <xdr:cNvPr id="7" name="スクリーンショット 2019-08-14 13.41.06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193800" y="23888700"/>
          <a:ext cx="4801541" cy="45260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161</xdr:row>
      <xdr:rowOff>0</xdr:rowOff>
    </xdr:from>
    <xdr:to>
      <xdr:col>9</xdr:col>
      <xdr:colOff>89840</xdr:colOff>
      <xdr:row>186</xdr:row>
      <xdr:rowOff>51097</xdr:rowOff>
    </xdr:to>
    <xdr:pic>
      <xdr:nvPicPr>
        <xdr:cNvPr id="8" name="スクショ#7&amp;8 2019-08-14 14.47.35.png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1193800" y="28702000"/>
          <a:ext cx="4801541" cy="45087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188</xdr:row>
      <xdr:rowOff>0</xdr:rowOff>
    </xdr:from>
    <xdr:to>
      <xdr:col>9</xdr:col>
      <xdr:colOff>83370</xdr:colOff>
      <xdr:row>213</xdr:row>
      <xdr:rowOff>51097</xdr:rowOff>
    </xdr:to>
    <xdr:pic>
      <xdr:nvPicPr>
        <xdr:cNvPr id="9" name="スクリーンショット 2019-08-15 22.33.41.png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1193800" y="33515300"/>
          <a:ext cx="4795071" cy="45087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215</xdr:row>
      <xdr:rowOff>0</xdr:rowOff>
    </xdr:from>
    <xdr:to>
      <xdr:col>9</xdr:col>
      <xdr:colOff>74430</xdr:colOff>
      <xdr:row>240</xdr:row>
      <xdr:rowOff>51097</xdr:rowOff>
    </xdr:to>
    <xdr:pic>
      <xdr:nvPicPr>
        <xdr:cNvPr id="10" name="スクリーンショット 2019-08-15 22.44.46.png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1193800" y="38328600"/>
          <a:ext cx="4786131" cy="45087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241</xdr:row>
      <xdr:rowOff>0</xdr:rowOff>
    </xdr:from>
    <xdr:to>
      <xdr:col>9</xdr:col>
      <xdr:colOff>74430</xdr:colOff>
      <xdr:row>266</xdr:row>
      <xdr:rowOff>42862</xdr:rowOff>
    </xdr:to>
    <xdr:pic>
      <xdr:nvPicPr>
        <xdr:cNvPr id="11" name="スクリーンショット 2019-08-17 23.21.20.png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1193800" y="42964100"/>
          <a:ext cx="4786131" cy="45005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267</xdr:row>
      <xdr:rowOff>0</xdr:rowOff>
    </xdr:from>
    <xdr:to>
      <xdr:col>9</xdr:col>
      <xdr:colOff>59636</xdr:colOff>
      <xdr:row>292</xdr:row>
      <xdr:rowOff>42862</xdr:rowOff>
    </xdr:to>
    <xdr:pic>
      <xdr:nvPicPr>
        <xdr:cNvPr id="12" name="スクリーンショット 2019-08-17 23.34.18.png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1193800" y="47599600"/>
          <a:ext cx="4771337" cy="45005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293</xdr:row>
      <xdr:rowOff>0</xdr:rowOff>
    </xdr:from>
    <xdr:to>
      <xdr:col>9</xdr:col>
      <xdr:colOff>59636</xdr:colOff>
      <xdr:row>318</xdr:row>
      <xdr:rowOff>17740</xdr:rowOff>
    </xdr:to>
    <xdr:pic>
      <xdr:nvPicPr>
        <xdr:cNvPr id="13" name="スクリーンショット 2019-08-17 23.45.04.png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1193800" y="52235100"/>
          <a:ext cx="4771337" cy="44754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319</xdr:row>
      <xdr:rowOff>0</xdr:rowOff>
    </xdr:from>
    <xdr:to>
      <xdr:col>9</xdr:col>
      <xdr:colOff>50736</xdr:colOff>
      <xdr:row>344</xdr:row>
      <xdr:rowOff>17740</xdr:rowOff>
    </xdr:to>
    <xdr:pic>
      <xdr:nvPicPr>
        <xdr:cNvPr id="14" name="スクリーンショット 2019-08-18 10.32.53.png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1193800" y="56870600"/>
          <a:ext cx="4762437" cy="44754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344</xdr:row>
      <xdr:rowOff>152679</xdr:rowOff>
    </xdr:from>
    <xdr:to>
      <xdr:col>9</xdr:col>
      <xdr:colOff>74430</xdr:colOff>
      <xdr:row>370</xdr:row>
      <xdr:rowOff>34554</xdr:rowOff>
    </xdr:to>
    <xdr:pic>
      <xdr:nvPicPr>
        <xdr:cNvPr id="15" name="スクリーンショット 2019-08-18 10.49.23.png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1193800" y="61480979"/>
          <a:ext cx="4786131" cy="45173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371</xdr:row>
      <xdr:rowOff>0</xdr:rowOff>
    </xdr:from>
    <xdr:to>
      <xdr:col>9</xdr:col>
      <xdr:colOff>111224</xdr:colOff>
      <xdr:row>396</xdr:row>
      <xdr:rowOff>74408</xdr:rowOff>
    </xdr:to>
    <xdr:pic>
      <xdr:nvPicPr>
        <xdr:cNvPr id="16" name="スクリーンショット 2019-08-18 11.03.43.png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1193800" y="66141600"/>
          <a:ext cx="4822925" cy="45321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396</xdr:row>
      <xdr:rowOff>169496</xdr:rowOff>
    </xdr:from>
    <xdr:to>
      <xdr:col>9</xdr:col>
      <xdr:colOff>104922</xdr:colOff>
      <xdr:row>422</xdr:row>
      <xdr:rowOff>66105</xdr:rowOff>
    </xdr:to>
    <xdr:pic>
      <xdr:nvPicPr>
        <xdr:cNvPr id="17" name="スクショ#17 2019-08-19 13.23.08.png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1193800" y="70768796"/>
          <a:ext cx="4816623" cy="45321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423</xdr:row>
      <xdr:rowOff>0</xdr:rowOff>
    </xdr:from>
    <xdr:to>
      <xdr:col>9</xdr:col>
      <xdr:colOff>104742</xdr:colOff>
      <xdr:row>448</xdr:row>
      <xdr:rowOff>71194</xdr:rowOff>
    </xdr:to>
    <xdr:pic>
      <xdr:nvPicPr>
        <xdr:cNvPr id="18" name="スクリーンショット 2019-08-19 14.06.58.png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1193800" y="75412600"/>
          <a:ext cx="4816443" cy="45288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449</xdr:row>
      <xdr:rowOff>0</xdr:rowOff>
    </xdr:from>
    <xdr:to>
      <xdr:col>9</xdr:col>
      <xdr:colOff>68187</xdr:colOff>
      <xdr:row>474</xdr:row>
      <xdr:rowOff>42862</xdr:rowOff>
    </xdr:to>
    <xdr:pic>
      <xdr:nvPicPr>
        <xdr:cNvPr id="19" name="スクリーンショット 2019-08-19 14.18.57.png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1193800" y="80048100"/>
          <a:ext cx="4779888" cy="45005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475</xdr:row>
      <xdr:rowOff>0</xdr:rowOff>
    </xdr:from>
    <xdr:to>
      <xdr:col>9</xdr:col>
      <xdr:colOff>74430</xdr:colOff>
      <xdr:row>500</xdr:row>
      <xdr:rowOff>37150</xdr:rowOff>
    </xdr:to>
    <xdr:pic>
      <xdr:nvPicPr>
        <xdr:cNvPr id="20" name="スクリーンショット 2019-08-19 14.31.34.png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1193800" y="84683600"/>
          <a:ext cx="4786131" cy="4494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501</xdr:row>
      <xdr:rowOff>0</xdr:rowOff>
    </xdr:from>
    <xdr:to>
      <xdr:col>9</xdr:col>
      <xdr:colOff>59636</xdr:colOff>
      <xdr:row>526</xdr:row>
      <xdr:rowOff>31797</xdr:rowOff>
    </xdr:to>
    <xdr:pic>
      <xdr:nvPicPr>
        <xdr:cNvPr id="21" name="スクリーンショット 2019-08-20 21.34.20.png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1193800" y="89319100"/>
          <a:ext cx="4771337" cy="44894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526</xdr:row>
      <xdr:rowOff>140543</xdr:rowOff>
    </xdr:from>
    <xdr:to>
      <xdr:col>9</xdr:col>
      <xdr:colOff>74430</xdr:colOff>
      <xdr:row>552</xdr:row>
      <xdr:rowOff>4922</xdr:rowOff>
    </xdr:to>
    <xdr:pic>
      <xdr:nvPicPr>
        <xdr:cNvPr id="22" name="スクリーンショット 2019-08-20 21.43.05.png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1193800" y="93917343"/>
          <a:ext cx="4786131" cy="44998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552</xdr:row>
      <xdr:rowOff>166737</xdr:rowOff>
    </xdr:from>
    <xdr:to>
      <xdr:col>9</xdr:col>
      <xdr:colOff>59636</xdr:colOff>
      <xdr:row>578</xdr:row>
      <xdr:rowOff>20397</xdr:rowOff>
    </xdr:to>
    <xdr:pic>
      <xdr:nvPicPr>
        <xdr:cNvPr id="23" name="スクリーンショット 2019-08-20 21.51.04.png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1193800" y="98579037"/>
          <a:ext cx="4771337" cy="44891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578</xdr:row>
      <xdr:rowOff>140543</xdr:rowOff>
    </xdr:from>
    <xdr:to>
      <xdr:col>9</xdr:col>
      <xdr:colOff>50736</xdr:colOff>
      <xdr:row>603</xdr:row>
      <xdr:rowOff>106326</xdr:rowOff>
    </xdr:to>
    <xdr:pic>
      <xdr:nvPicPr>
        <xdr:cNvPr id="24" name="スクリーンショット 2019-08-21 23.04.50.png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1193800" y="103188343"/>
          <a:ext cx="4762437" cy="44234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604</xdr:row>
      <xdr:rowOff>37269</xdr:rowOff>
    </xdr:from>
    <xdr:to>
      <xdr:col>9</xdr:col>
      <xdr:colOff>59816</xdr:colOff>
      <xdr:row>629</xdr:row>
      <xdr:rowOff>68729</xdr:rowOff>
    </xdr:to>
    <xdr:pic>
      <xdr:nvPicPr>
        <xdr:cNvPr id="25" name="スクリーンショット 2019-08-21 23.12.19.png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1193800" y="107720569"/>
          <a:ext cx="4771517" cy="44891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630</xdr:row>
      <xdr:rowOff>0</xdr:rowOff>
    </xdr:from>
    <xdr:to>
      <xdr:col>9</xdr:col>
      <xdr:colOff>50736</xdr:colOff>
      <xdr:row>655</xdr:row>
      <xdr:rowOff>9743</xdr:rowOff>
    </xdr:to>
    <xdr:pic>
      <xdr:nvPicPr>
        <xdr:cNvPr id="26" name="スクリーンショット 2019-08-21 23.18.23.png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1193800" y="112318800"/>
          <a:ext cx="4762437" cy="44674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656</xdr:row>
      <xdr:rowOff>0</xdr:rowOff>
    </xdr:from>
    <xdr:to>
      <xdr:col>9</xdr:col>
      <xdr:colOff>59636</xdr:colOff>
      <xdr:row>681</xdr:row>
      <xdr:rowOff>31798</xdr:rowOff>
    </xdr:to>
    <xdr:pic>
      <xdr:nvPicPr>
        <xdr:cNvPr id="27" name="スクリーンショット 2019-08-22 09.48.30.png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1193800" y="116954300"/>
          <a:ext cx="4771337" cy="44894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681</xdr:row>
      <xdr:rowOff>177800</xdr:rowOff>
    </xdr:from>
    <xdr:to>
      <xdr:col>9</xdr:col>
      <xdr:colOff>59636</xdr:colOff>
      <xdr:row>707</xdr:row>
      <xdr:rowOff>14180</xdr:rowOff>
    </xdr:to>
    <xdr:pic>
      <xdr:nvPicPr>
        <xdr:cNvPr id="28" name="スクリーンショット 2019-08-22 09.58.16.png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1193800" y="121589799"/>
          <a:ext cx="4771337" cy="44718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707</xdr:row>
      <xdr:rowOff>177800</xdr:rowOff>
    </xdr:from>
    <xdr:to>
      <xdr:col>9</xdr:col>
      <xdr:colOff>59636</xdr:colOff>
      <xdr:row>733</xdr:row>
      <xdr:rowOff>20585</xdr:rowOff>
    </xdr:to>
    <xdr:pic>
      <xdr:nvPicPr>
        <xdr:cNvPr id="29" name="スクリーンショット 2019-08-22 10.14.51.png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1193800" y="126225299"/>
          <a:ext cx="4771337" cy="44782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622300</xdr:colOff>
      <xdr:row>733</xdr:row>
      <xdr:rowOff>177800</xdr:rowOff>
    </xdr:from>
    <xdr:to>
      <xdr:col>9</xdr:col>
      <xdr:colOff>50554</xdr:colOff>
      <xdr:row>758</xdr:row>
      <xdr:rowOff>122515</xdr:rowOff>
    </xdr:to>
    <xdr:pic>
      <xdr:nvPicPr>
        <xdr:cNvPr id="30" name="スクショ#30 2019-08-22 10.25.20.png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1193799" y="130860799"/>
          <a:ext cx="4762256" cy="44754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61</v>
      </c>
      <c r="C19" s="3"/>
      <c r="D19" s="3"/>
    </row>
    <row r="20">
      <c r="B20" s="4"/>
      <c r="C20" t="s" s="4">
        <v>5</v>
      </c>
      <c r="D20" t="s" s="5">
        <v>61</v>
      </c>
    </row>
    <row r="21">
      <c r="B21" t="s" s="3">
        <v>67</v>
      </c>
      <c r="C21" s="3"/>
      <c r="D21" s="3"/>
    </row>
    <row r="22">
      <c r="B22" s="4"/>
      <c r="C22" t="s" s="4">
        <v>5</v>
      </c>
      <c r="D22" t="s" s="5">
        <v>67</v>
      </c>
    </row>
    <row r="23">
      <c r="B23" t="s" s="3">
        <v>76</v>
      </c>
      <c r="C23" s="3"/>
      <c r="D23" s="3"/>
    </row>
    <row r="24">
      <c r="B24" s="4"/>
      <c r="C24" t="s" s="4">
        <v>5</v>
      </c>
      <c r="D24" t="s" s="5">
        <v>76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141041.688670181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41041.688670181</v>
      </c>
      <c r="E4" s="27"/>
      <c r="F4" t="s" s="14">
        <v>28</v>
      </c>
      <c r="G4" s="15"/>
      <c r="H4" s="28">
        <f>SUM($T$9:$U$108)</f>
        <v>653</v>
      </c>
      <c r="I4" s="19"/>
      <c r="J4" t="s" s="14">
        <v>29</v>
      </c>
      <c r="K4" s="15"/>
      <c r="L4" s="21">
        <f>MAX($C$9:$D$990)-C9</f>
        <v>41041.688670183</v>
      </c>
      <c r="M4" s="19"/>
      <c r="N4" t="s" s="14">
        <v>30</v>
      </c>
      <c r="O4" s="15"/>
      <c r="P4" s="29">
        <f>MAX(Y1:Y993)</f>
        <v>0.0828366488399932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19</v>
      </c>
      <c r="D5" t="s" s="14">
        <v>32</v>
      </c>
      <c r="E5" s="30">
        <f>COUNTIF($R$9:$R$990,"&lt;0")</f>
        <v>11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0.633333333333333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1.3062</v>
      </c>
      <c r="Q10" s="19"/>
      <c r="R10" s="27">
        <f>IF(P10="","",T10*M10*LOOKUP(RIGHT($D$2,3),'定数'!$A$6:$A$13,'定数'!$B$6:$B$13))</f>
        <v>3393.189655172420</v>
      </c>
      <c r="S10" s="65"/>
      <c r="T10" s="66">
        <f>IF(P10="","",IF(G10="買",(P10-H10),(H10-P10))*IF(RIGHT($D$2,3)="JPY",100,10000))</f>
        <v>42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100341.465517241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3010.243965517230</v>
      </c>
      <c r="L11" s="70"/>
      <c r="M11" s="64">
        <f>IF(J11="","",(K11/J11)/LOOKUP(RIGHT($D$2,3),'定数'!$A$6:$A$13,'定数'!$B$6:$B$13))</f>
        <v>0.737804893509125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-3010.243965517230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100341.465517241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97331.221551723793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2919.936646551710</v>
      </c>
      <c r="L12" s="70"/>
      <c r="M12" s="64">
        <f>IF(J12="","",(K12/J12)/LOOKUP(RIGHT($D$2,3),'定数'!$A$6:$A$13,'定数'!$B$6:$B$13))</f>
        <v>1.1587050184729</v>
      </c>
      <c r="N12" s="30">
        <v>2013</v>
      </c>
      <c r="O12" s="63">
        <v>43602</v>
      </c>
      <c r="P12" s="30">
        <v>1.2845</v>
      </c>
      <c r="Q12" s="19"/>
      <c r="R12" s="27">
        <f>IF(P12="","",T12*M12*LOOKUP(RIGHT($D$2,3),'定数'!$A$6:$A$13,'定数'!$B$6:$B$13))</f>
        <v>3337.070453201950</v>
      </c>
      <c r="S12" s="65"/>
      <c r="T12" s="66">
        <f>IF(P12="","",IF(G12="買",(P12-H12),(H12-P12))*IF(RIGHT($D$2,3)="JPY",100,10000))</f>
        <v>24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100341.465517241</v>
      </c>
      <c r="Y12" s="72">
        <f>IF(X12&lt;&gt;"",1-(C12/X12),"")</f>
        <v>0.0299999999999997</v>
      </c>
    </row>
    <row r="13" ht="14" customHeight="1">
      <c r="A13" s="13"/>
      <c r="B13" s="30">
        <v>5</v>
      </c>
      <c r="C13" s="21">
        <f>IF(R12="","",C12+R12)</f>
        <v>100668.292004926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3020.048760147780</v>
      </c>
      <c r="L13" s="70"/>
      <c r="M13" s="64">
        <f>IF(J13="","",(K13/J13)/LOOKUP(RIGHT($D$2,3),'定数'!$A$6:$A$13,'定数'!$B$6:$B$13))</f>
        <v>0.318570544319386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-3020.048760147780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100668.292004926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97648.2432447782</v>
      </c>
      <c r="D14" s="21"/>
      <c r="E14" s="30">
        <v>2013</v>
      </c>
      <c r="F14" s="63">
        <v>43620</v>
      </c>
      <c r="G14" t="s" s="18">
        <v>54</v>
      </c>
      <c r="H14" s="30">
        <v>1.309</v>
      </c>
      <c r="I14" s="19"/>
      <c r="J14" s="30">
        <v>47</v>
      </c>
      <c r="K14" s="69">
        <f>IF(J14="","",C14*0.03)</f>
        <v>2929.447297343350</v>
      </c>
      <c r="L14" s="70"/>
      <c r="M14" s="64">
        <f>IF(J14="","",(K14/J14)/LOOKUP(RIGHT($D$2,3),'定数'!$A$6:$A$13,'定数'!$B$6:$B$13))</f>
        <v>0.519405549174353</v>
      </c>
      <c r="N14" s="30">
        <v>2013</v>
      </c>
      <c r="O14" s="63">
        <v>43622</v>
      </c>
      <c r="P14" s="30">
        <v>1.3149</v>
      </c>
      <c r="Q14" s="19"/>
      <c r="R14" s="27">
        <f>IF(P14="","",T14*M14*LOOKUP(RIGHT($D$2,3),'定数'!$A$6:$A$13,'定数'!$B$6:$B$13))</f>
        <v>3677.391288154420</v>
      </c>
      <c r="S14" s="65"/>
      <c r="T14" s="66">
        <f>IF(P14="","",IF(G14="買",(P14-H14),(H14-P14))*IF(RIGHT($D$2,3)="JPY",100,10000))</f>
        <v>59</v>
      </c>
      <c r="U14" s="66"/>
      <c r="V14" s="67">
        <f>IF(T14&lt;&gt;"",IF(T14&gt;0,1+V13,0),"")</f>
        <v>1</v>
      </c>
      <c r="W14" s="68">
        <f>IF(T14&lt;&gt;"",IF(T14&lt;0,1+W13,0),"")</f>
        <v>0</v>
      </c>
      <c r="X14" s="71">
        <f>IF(C14&lt;&gt;"",MAX(X13,C14),"")</f>
        <v>100668.292004926</v>
      </c>
      <c r="Y14" s="72">
        <f>IF(X14&lt;&gt;"",1-(C14/X14),"")</f>
        <v>0.0300000000000002</v>
      </c>
    </row>
    <row r="15" ht="14" customHeight="1">
      <c r="A15" s="13"/>
      <c r="B15" s="30">
        <v>7</v>
      </c>
      <c r="C15" s="21">
        <f>IF(R14="","",C14+R14)</f>
        <v>101325.634532933</v>
      </c>
      <c r="D15" s="21"/>
      <c r="E15" s="30">
        <v>2013</v>
      </c>
      <c r="F15" s="63">
        <v>43629</v>
      </c>
      <c r="G15" t="s" s="18">
        <v>54</v>
      </c>
      <c r="H15" s="30">
        <v>1.336</v>
      </c>
      <c r="I15" s="19"/>
      <c r="J15" s="30">
        <v>94</v>
      </c>
      <c r="K15" s="69">
        <f>IF(J15="","",C15*0.03)</f>
        <v>3039.769035987990</v>
      </c>
      <c r="L15" s="70"/>
      <c r="M15" s="64">
        <f>IF(J15="","",(K15/J15)/LOOKUP(RIGHT($D$2,3),'定数'!$A$6:$A$13,'定数'!$B$6:$B$13))</f>
        <v>0.269483070566311</v>
      </c>
      <c r="N15" s="30">
        <v>2013</v>
      </c>
      <c r="O15" s="63">
        <v>43635</v>
      </c>
      <c r="P15" s="30">
        <v>1.3266</v>
      </c>
      <c r="Q15" s="19"/>
      <c r="R15" s="27">
        <f>IF(P15="","",T15*M15*LOOKUP(RIGHT($D$2,3),'定数'!$A$6:$A$13,'定数'!$B$6:$B$13))</f>
        <v>-3039.769035987990</v>
      </c>
      <c r="S15" s="65"/>
      <c r="T15" s="66">
        <f>IF(P15="","",IF(G15="買",(P15-H15),(H15-P15))*IF(RIGHT($D$2,3)="JPY",100,10000))</f>
        <v>-94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101325.634532933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98285.865496945</v>
      </c>
      <c r="D16" s="21"/>
      <c r="E16" s="30">
        <v>2013</v>
      </c>
      <c r="F16" s="63">
        <v>43637</v>
      </c>
      <c r="G16" t="s" s="18">
        <v>53</v>
      </c>
      <c r="H16" s="30">
        <v>1.3209</v>
      </c>
      <c r="I16" s="19"/>
      <c r="J16" s="30">
        <v>45</v>
      </c>
      <c r="K16" s="69">
        <f>IF(J16="","",C16*0.03)</f>
        <v>2948.575964908350</v>
      </c>
      <c r="L16" s="70"/>
      <c r="M16" s="64">
        <f>IF(J16="","",(K16/J16)/LOOKUP(RIGHT($D$2,3),'定数'!$A$6:$A$13,'定数'!$B$6:$B$13))</f>
        <v>0.546032586094139</v>
      </c>
      <c r="N16" s="30">
        <v>2013</v>
      </c>
      <c r="O16" s="63">
        <v>43637</v>
      </c>
      <c r="P16" s="30">
        <v>1.3154</v>
      </c>
      <c r="Q16" s="19"/>
      <c r="R16" s="27">
        <f>IF(P16="","",T16*M16*LOOKUP(RIGHT($D$2,3),'定数'!$A$6:$A$13,'定数'!$B$6:$B$13))</f>
        <v>3603.815068221320</v>
      </c>
      <c r="S16" s="65"/>
      <c r="T16" s="66">
        <f>IF(P16="","",IF(G16="買",(P16-H16),(H16-P16))*IF(RIGHT($D$2,3)="JPY",100,10000))</f>
        <v>55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101325.634532933</v>
      </c>
      <c r="Y16" s="72">
        <f>IF(X16&lt;&gt;"",1-(C16/X16),"")</f>
        <v>0.0300000000000001</v>
      </c>
    </row>
    <row r="17" ht="14" customHeight="1">
      <c r="A17" s="13"/>
      <c r="B17" s="30">
        <v>9</v>
      </c>
      <c r="C17" s="21">
        <f>IF(R16="","",C16+R16)</f>
        <v>101889.680565166</v>
      </c>
      <c r="D17" s="21"/>
      <c r="E17" s="30">
        <v>2013</v>
      </c>
      <c r="F17" s="63">
        <v>43641</v>
      </c>
      <c r="G17" t="s" s="18">
        <v>53</v>
      </c>
      <c r="H17" s="30">
        <v>1.3082</v>
      </c>
      <c r="I17" s="19"/>
      <c r="J17" s="30">
        <v>69</v>
      </c>
      <c r="K17" s="69">
        <f>IF(J17="","",C17*0.03)</f>
        <v>3056.690416954980</v>
      </c>
      <c r="L17" s="70"/>
      <c r="M17" s="64">
        <f>IF(J17="","",(K17/J17)/LOOKUP(RIGHT($D$2,3),'定数'!$A$6:$A$13,'定数'!$B$6:$B$13))</f>
        <v>0.36916550929408</v>
      </c>
      <c r="N17" s="30">
        <v>2013</v>
      </c>
      <c r="O17" s="63">
        <v>43642</v>
      </c>
      <c r="P17" s="30">
        <v>1.2998</v>
      </c>
      <c r="Q17" s="19"/>
      <c r="R17" s="27">
        <f>IF(P17="","",T17*M17*LOOKUP(RIGHT($D$2,3),'定数'!$A$6:$A$13,'定数'!$B$6:$B$13))</f>
        <v>3721.188333684330</v>
      </c>
      <c r="S17" s="65"/>
      <c r="T17" s="66">
        <f>IF(P17="","",IF(G17="買",(P17-H17),(H17-P17))*IF(RIGHT($D$2,3)="JPY",100,10000))</f>
        <v>84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101889.680565166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105610.86889885</v>
      </c>
      <c r="D18" s="21"/>
      <c r="E18" s="30">
        <v>2013</v>
      </c>
      <c r="F18" s="63">
        <v>43649</v>
      </c>
      <c r="G18" t="s" s="18">
        <v>53</v>
      </c>
      <c r="H18" s="30">
        <v>1.2963</v>
      </c>
      <c r="I18" s="19"/>
      <c r="J18" s="30">
        <v>75</v>
      </c>
      <c r="K18" s="69">
        <f>IF(J18="","",C18*0.03)</f>
        <v>3168.3260669655</v>
      </c>
      <c r="L18" s="70"/>
      <c r="M18" s="64">
        <f>IF(J18="","",(K18/J18)/LOOKUP(RIGHT($D$2,3),'定数'!$A$6:$A$13,'定数'!$B$6:$B$13))</f>
        <v>0.352036229662833</v>
      </c>
      <c r="N18" s="30">
        <v>2013</v>
      </c>
      <c r="O18" s="63">
        <v>43651</v>
      </c>
      <c r="P18" s="30">
        <v>1.2869</v>
      </c>
      <c r="Q18" s="19"/>
      <c r="R18" s="27">
        <f>IF(P18="","",T18*M18*LOOKUP(RIGHT($D$2,3),'定数'!$A$6:$A$13,'定数'!$B$6:$B$13))</f>
        <v>3970.968670596760</v>
      </c>
      <c r="S18" s="65"/>
      <c r="T18" s="66">
        <f>IF(P18="","",IF(G18="買",(P18-H18),(H18-P18))*IF(RIGHT($D$2,3)="JPY",100,10000))</f>
        <v>94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105610.86889885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109581.837569447</v>
      </c>
      <c r="D19" s="21"/>
      <c r="E19" s="30">
        <v>2013</v>
      </c>
      <c r="F19" s="63">
        <v>43662</v>
      </c>
      <c r="G19" t="s" s="18">
        <v>54</v>
      </c>
      <c r="H19" s="30">
        <v>1.3139</v>
      </c>
      <c r="I19" s="19"/>
      <c r="J19" s="30">
        <v>86</v>
      </c>
      <c r="K19" s="69">
        <f>IF(J19="","",C19*0.03)</f>
        <v>3287.455127083410</v>
      </c>
      <c r="L19" s="70"/>
      <c r="M19" s="64">
        <f>IF(J19="","",(K19/J19)/LOOKUP(RIGHT($D$2,3),'定数'!$A$6:$A$13,'定数'!$B$6:$B$13))</f>
        <v>0.318551853399555</v>
      </c>
      <c r="N19" s="30">
        <v>2013</v>
      </c>
      <c r="O19" s="63">
        <v>43670</v>
      </c>
      <c r="P19" s="30">
        <v>1.3244</v>
      </c>
      <c r="Q19" s="19"/>
      <c r="R19" s="27">
        <f>IF(P19="","",T19*M19*LOOKUP(RIGHT($D$2,3),'定数'!$A$6:$A$13,'定数'!$B$6:$B$13))</f>
        <v>4013.753352834390</v>
      </c>
      <c r="S19" s="65"/>
      <c r="T19" s="66">
        <f>IF(P19="","",IF(G19="買",(P19-H19),(H19-P19))*IF(RIGHT($D$2,3)="JPY",100,10000))</f>
        <v>105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109581.837569447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113595.590922281</v>
      </c>
      <c r="D20" s="21"/>
      <c r="E20" s="30">
        <v>2013</v>
      </c>
      <c r="F20" s="63">
        <v>43684</v>
      </c>
      <c r="G20" t="s" s="18">
        <v>54</v>
      </c>
      <c r="H20" s="30">
        <v>1.3326</v>
      </c>
      <c r="I20" s="19"/>
      <c r="J20" s="30">
        <v>60</v>
      </c>
      <c r="K20" s="69">
        <f>IF(J20="","",C20*0.03)</f>
        <v>3407.867727668430</v>
      </c>
      <c r="L20" s="70"/>
      <c r="M20" s="64">
        <f>IF(J20="","",(K20/J20)/LOOKUP(RIGHT($D$2,3),'定数'!$A$6:$A$13,'定数'!$B$6:$B$13))</f>
        <v>0.473314962176171</v>
      </c>
      <c r="N20" s="30">
        <v>2013</v>
      </c>
      <c r="O20" s="63">
        <v>43685</v>
      </c>
      <c r="P20" s="30">
        <v>1.3399</v>
      </c>
      <c r="Q20" s="19"/>
      <c r="R20" s="27">
        <f>IF(P20="","",T20*M20*LOOKUP(RIGHT($D$2,3),'定数'!$A$6:$A$13,'定数'!$B$6:$B$13))</f>
        <v>4146.239068663260</v>
      </c>
      <c r="S20" s="65"/>
      <c r="T20" s="66">
        <f>IF(P20="","",IF(G20="買",(P20-H20),(H20-P20))*IF(RIGHT($D$2,3)="JPY",100,10000))</f>
        <v>73</v>
      </c>
      <c r="U20" s="66"/>
      <c r="V20" s="67">
        <f>IF(T20&lt;&gt;"",IF(T20&gt;0,1+V19,0),"")</f>
        <v>5</v>
      </c>
      <c r="W20" s="68">
        <f>IF(T20&lt;&gt;"",IF(T20&lt;0,1+W19,0),"")</f>
        <v>0</v>
      </c>
      <c r="X20" s="71">
        <f>IF(C20&lt;&gt;"",MAX(X19,C20),"")</f>
        <v>113595.590922281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117741.829990944</v>
      </c>
      <c r="D21" s="21"/>
      <c r="E21" s="30">
        <v>2013</v>
      </c>
      <c r="F21" s="63">
        <v>43706</v>
      </c>
      <c r="G21" t="s" s="18">
        <v>53</v>
      </c>
      <c r="H21" s="30">
        <v>1.3304</v>
      </c>
      <c r="I21" s="19"/>
      <c r="J21" s="30">
        <v>74</v>
      </c>
      <c r="K21" s="69">
        <f>IF(J21="","",C21*0.03)</f>
        <v>3532.254899728320</v>
      </c>
      <c r="L21" s="70"/>
      <c r="M21" s="64">
        <f>IF(J21="","",(K21/J21)/LOOKUP(RIGHT($D$2,3),'定数'!$A$6:$A$13,'定数'!$B$6:$B$13))</f>
        <v>0.397776452672108</v>
      </c>
      <c r="N21" s="30">
        <v>2013</v>
      </c>
      <c r="O21" s="63">
        <v>43707</v>
      </c>
      <c r="P21" s="30">
        <v>1.3213</v>
      </c>
      <c r="Q21" s="19"/>
      <c r="R21" s="27">
        <f>IF(P21="","",T21*M21*LOOKUP(RIGHT($D$2,3),'定数'!$A$6:$A$13,'定数'!$B$6:$B$13))</f>
        <v>4343.718863179420</v>
      </c>
      <c r="S21" s="65"/>
      <c r="T21" s="66">
        <f>IF(P21="","",IF(G21="買",(P21-H21),(H21-P21))*IF(RIGHT($D$2,3)="JPY",100,10000))</f>
        <v>91</v>
      </c>
      <c r="U21" s="66"/>
      <c r="V21" s="67">
        <f>IF(T21&lt;&gt;"",IF(T21&gt;0,1+V20,0),"")</f>
        <v>6</v>
      </c>
      <c r="W21" s="68">
        <f>IF(T21&lt;&gt;"",IF(T21&lt;0,1+W20,0),"")</f>
        <v>0</v>
      </c>
      <c r="X21" s="71">
        <f>IF(C21&lt;&gt;"",MAX(X20,C21),"")</f>
        <v>117741.829990944</v>
      </c>
      <c r="Y21" s="72">
        <f>IF(X21&lt;&gt;"",1-(C21/X21),"")</f>
        <v>0</v>
      </c>
    </row>
    <row r="22" ht="14" customHeight="1">
      <c r="A22" s="13"/>
      <c r="B22" s="30">
        <v>14</v>
      </c>
      <c r="C22" s="21">
        <f>IF(R21="","",C21+R21)</f>
        <v>122085.548854123</v>
      </c>
      <c r="D22" s="21"/>
      <c r="E22" s="30">
        <v>2013</v>
      </c>
      <c r="F22" s="63">
        <v>43719</v>
      </c>
      <c r="G22" t="s" s="18">
        <v>54</v>
      </c>
      <c r="H22" s="30">
        <v>1.3315</v>
      </c>
      <c r="I22" s="19"/>
      <c r="J22" s="30">
        <v>61</v>
      </c>
      <c r="K22" s="69">
        <f>IF(J22="","",C22*0.03)</f>
        <v>3662.566465623690</v>
      </c>
      <c r="L22" s="70"/>
      <c r="M22" s="64">
        <f>IF(J22="","",(K22/J22)/LOOKUP(RIGHT($D$2,3),'定数'!$A$6:$A$13,'定数'!$B$6:$B$13))</f>
        <v>0.500350610057881</v>
      </c>
      <c r="N22" s="30">
        <v>2013</v>
      </c>
      <c r="O22" s="63">
        <v>43721</v>
      </c>
      <c r="P22" s="30">
        <v>1.339</v>
      </c>
      <c r="Q22" s="19"/>
      <c r="R22" s="27">
        <f>IF(P22="","",T22*M22*LOOKUP(RIGHT($D$2,3),'定数'!$A$6:$A$13,'定数'!$B$6:$B$13))</f>
        <v>4503.155490520930</v>
      </c>
      <c r="S22" s="65"/>
      <c r="T22" s="66">
        <f>IF(P22="","",IF(G22="買",(P22-H22),(H22-P22))*IF(RIGHT($D$2,3)="JPY",100,10000))</f>
        <v>75</v>
      </c>
      <c r="U22" s="66"/>
      <c r="V22" s="67">
        <f>IF(T22&lt;&gt;"",IF(T22&gt;0,1+V21,0),"")</f>
        <v>7</v>
      </c>
      <c r="W22" s="68">
        <f>IF(T22&lt;&gt;"",IF(T22&lt;0,1+W21,0),"")</f>
        <v>0</v>
      </c>
      <c r="X22" s="71">
        <f>IF(C22&lt;&gt;"",MAX(X21,C22),"")</f>
        <v>122085.548854123</v>
      </c>
      <c r="Y22" s="72">
        <f>IF(X22&lt;&gt;"",1-(C22/X22),"")</f>
        <v>0</v>
      </c>
    </row>
    <row r="23" ht="14" customHeight="1">
      <c r="A23" s="13"/>
      <c r="B23" s="30">
        <v>15</v>
      </c>
      <c r="C23" s="21">
        <f>IF(R22="","",C22+R22)</f>
        <v>126588.704344644</v>
      </c>
      <c r="D23" s="21"/>
      <c r="E23" s="30">
        <v>2013</v>
      </c>
      <c r="F23" s="63">
        <v>43739</v>
      </c>
      <c r="G23" t="s" s="18">
        <v>54</v>
      </c>
      <c r="H23" s="30">
        <v>1.3552</v>
      </c>
      <c r="I23" s="19"/>
      <c r="J23" s="30">
        <v>35</v>
      </c>
      <c r="K23" s="69">
        <f>IF(J23="","",C23*0.03)</f>
        <v>3797.661130339320</v>
      </c>
      <c r="L23" s="70"/>
      <c r="M23" s="64">
        <f>IF(J23="","",(K23/J23)/LOOKUP(RIGHT($D$2,3),'定数'!$A$6:$A$13,'定数'!$B$6:$B$13))</f>
        <v>0.904205031033171</v>
      </c>
      <c r="N23" s="30">
        <v>2013</v>
      </c>
      <c r="O23" s="63">
        <v>43739</v>
      </c>
      <c r="P23" s="30">
        <v>1.3517</v>
      </c>
      <c r="Q23" s="19"/>
      <c r="R23" s="27">
        <f>IF(P23="","",T23*M23*LOOKUP(RIGHT($D$2,3),'定数'!$A$6:$A$13,'定数'!$B$6:$B$13))</f>
        <v>-3797.661130339320</v>
      </c>
      <c r="S23" s="65"/>
      <c r="T23" s="66">
        <f>IF(P23="","",IF(G23="買",(P23-H23),(H23-P23))*IF(RIGHT($D$2,3)="JPY",100,10000))</f>
        <v>-35</v>
      </c>
      <c r="U23" s="66"/>
      <c r="V23" s="56">
        <f>IF(S23&lt;&gt;"",IF(S23&lt;0,1+V22,0),"")</f>
      </c>
      <c r="W23" s="68">
        <f>IF(T23&lt;&gt;"",IF(T23&lt;0,1+W22,0),"")</f>
        <v>1</v>
      </c>
      <c r="X23" s="71">
        <f>IF(C23&lt;&gt;"",MAX(X22,C23),"")</f>
        <v>126588.704344644</v>
      </c>
      <c r="Y23" s="72">
        <f>IF(X23&lt;&gt;"",1-(C23/X23),"")</f>
        <v>0</v>
      </c>
    </row>
    <row r="24" ht="14" customHeight="1">
      <c r="A24" s="13"/>
      <c r="B24" s="30">
        <v>16</v>
      </c>
      <c r="C24" s="21">
        <f>IF(R23="","",C23+R23)</f>
        <v>122791.043214305</v>
      </c>
      <c r="D24" s="21"/>
      <c r="E24" s="30">
        <v>2018</v>
      </c>
      <c r="F24" s="63">
        <v>43540</v>
      </c>
      <c r="G24" t="s" s="18">
        <v>53</v>
      </c>
      <c r="H24" s="30">
        <v>1.2279</v>
      </c>
      <c r="I24" s="19"/>
      <c r="J24" s="30">
        <v>56</v>
      </c>
      <c r="K24" s="69">
        <f>IF(J24="","",C24*0.03)</f>
        <v>3683.731296429150</v>
      </c>
      <c r="L24" s="70"/>
      <c r="M24" s="64">
        <f>IF(J24="","",(K24/J24)/LOOKUP(RIGHT($D$2,3),'定数'!$A$6:$A$13,'定数'!$B$6:$B$13))</f>
        <v>0.548174300063862</v>
      </c>
      <c r="N24" s="30">
        <v>2018</v>
      </c>
      <c r="O24" s="63">
        <v>43540</v>
      </c>
      <c r="P24" s="30">
        <v>1.2335</v>
      </c>
      <c r="Q24" s="19"/>
      <c r="R24" s="27">
        <f>IF(P24="","",T24*M24*LOOKUP(RIGHT($D$2,3),'定数'!$A$6:$A$13,'定数'!$B$6:$B$13))</f>
        <v>-3683.731296429150</v>
      </c>
      <c r="S24" s="65"/>
      <c r="T24" s="66">
        <f>IF(P24="","",IF(G24="買",(P24-H24),(H24-P24))*IF(RIGHT($D$2,3)="JPY",100,10000))</f>
        <v>-56</v>
      </c>
      <c r="U24" s="66"/>
      <c r="V24" s="56">
        <f>IF(S24&lt;&gt;"",IF(S24&lt;0,1+V23,0),"")</f>
      </c>
      <c r="W24" s="68">
        <f>IF(T24&lt;&gt;"",IF(T24&lt;0,1+W23,0),"")</f>
        <v>2</v>
      </c>
      <c r="X24" s="71">
        <f>IF(C24&lt;&gt;"",MAX(X23,C24),"")</f>
        <v>126588.704344644</v>
      </c>
      <c r="Y24" s="72">
        <f>IF(X24&lt;&gt;"",1-(C24/X24),"")</f>
        <v>0.0299999999999975</v>
      </c>
    </row>
    <row r="25" ht="14" customHeight="1">
      <c r="A25" s="13"/>
      <c r="B25" s="30">
        <v>17</v>
      </c>
      <c r="C25" s="21">
        <f>IF(R24="","",C24+R24)</f>
        <v>119107.311917876</v>
      </c>
      <c r="D25" s="21"/>
      <c r="E25" s="30">
        <v>2018</v>
      </c>
      <c r="F25" s="63">
        <v>43550</v>
      </c>
      <c r="G25" t="s" s="18">
        <v>54</v>
      </c>
      <c r="H25" s="30">
        <v>1.236</v>
      </c>
      <c r="I25" s="19"/>
      <c r="J25" s="30">
        <v>45</v>
      </c>
      <c r="K25" s="69">
        <f>IF(J25="","",C25*0.03)</f>
        <v>3573.219357536280</v>
      </c>
      <c r="L25" s="70"/>
      <c r="M25" s="64">
        <f>IF(J25="","",(K25/J25)/LOOKUP(RIGHT($D$2,3),'定数'!$A$6:$A$13,'定数'!$B$6:$B$13))</f>
        <v>0.661707288432644</v>
      </c>
      <c r="N25" s="30">
        <v>2018</v>
      </c>
      <c r="O25" s="63">
        <v>43550</v>
      </c>
      <c r="P25" s="30">
        <v>1.2414</v>
      </c>
      <c r="Q25" s="19"/>
      <c r="R25" s="27">
        <f>IF(P25="","",T25*M25*LOOKUP(RIGHT($D$2,3),'定数'!$A$6:$A$13,'定数'!$B$6:$B$13))</f>
        <v>4287.863229043530</v>
      </c>
      <c r="S25" s="65"/>
      <c r="T25" s="66">
        <f>IF(P25="","",IF(G25="買",(P25-H25),(H25-P25))*IF(RIGHT($D$2,3)="JPY",100,10000))</f>
        <v>54</v>
      </c>
      <c r="U25" s="66"/>
      <c r="V25" s="56">
        <f>IF(S25&lt;&gt;"",IF(S25&lt;0,1+V24,0),"")</f>
      </c>
      <c r="W25" s="68">
        <f>IF(T25&lt;&gt;"",IF(T25&lt;0,1+W24,0),"")</f>
        <v>0</v>
      </c>
      <c r="X25" s="71">
        <f>IF(C25&lt;&gt;"",MAX(X24,C25),"")</f>
        <v>126588.704344644</v>
      </c>
      <c r="Y25" s="72">
        <f>IF(X25&lt;&gt;"",1-(C25/X25),"")</f>
        <v>0.0590999999999964</v>
      </c>
    </row>
    <row r="26" ht="14" customHeight="1">
      <c r="A26" s="13"/>
      <c r="B26" s="30">
        <v>18</v>
      </c>
      <c r="C26" s="21">
        <f>IF(R25="","",C25+R25)</f>
        <v>123395.17514692</v>
      </c>
      <c r="D26" s="21"/>
      <c r="E26" s="30">
        <v>2018</v>
      </c>
      <c r="F26" s="63">
        <v>43560</v>
      </c>
      <c r="G26" t="s" s="18">
        <v>53</v>
      </c>
      <c r="H26" s="30">
        <v>1.2273</v>
      </c>
      <c r="I26" s="19"/>
      <c r="J26" s="30">
        <v>17</v>
      </c>
      <c r="K26" s="69">
        <f>IF(J26="","",C26*0.03)</f>
        <v>3701.8552544076</v>
      </c>
      <c r="L26" s="70"/>
      <c r="M26" s="64">
        <f>IF(J26="","",(K26/J26)/LOOKUP(RIGHT($D$2,3),'定数'!$A$6:$A$13,'定数'!$B$6:$B$13))</f>
        <v>1.81463492863118</v>
      </c>
      <c r="N26" s="30">
        <v>2018</v>
      </c>
      <c r="O26" s="63">
        <v>43564</v>
      </c>
      <c r="P26" s="30">
        <v>1.229</v>
      </c>
      <c r="Q26" s="19"/>
      <c r="R26" s="27">
        <f>IF(P26="","",T26*M26*LOOKUP(RIGHT($D$2,3),'定数'!$A$6:$A$13,'定数'!$B$6:$B$13))</f>
        <v>-3701.855254407610</v>
      </c>
      <c r="S26" s="65"/>
      <c r="T26" s="66">
        <f>IF(P26="","",IF(G26="買",(P26-H26),(H26-P26))*IF(RIGHT($D$2,3)="JPY",100,10000))</f>
        <v>-17</v>
      </c>
      <c r="U26" s="66"/>
      <c r="V26" s="56">
        <f>IF(S26&lt;&gt;"",IF(S26&lt;0,1+V25,0),"")</f>
      </c>
      <c r="W26" s="68">
        <f>IF(T26&lt;&gt;"",IF(T26&lt;0,1+W25,0),"")</f>
        <v>1</v>
      </c>
      <c r="X26" s="71">
        <f>IF(C26&lt;&gt;"",MAX(X25,C26),"")</f>
        <v>126588.704344644</v>
      </c>
      <c r="Y26" s="72">
        <f>IF(X26&lt;&gt;"",1-(C26/X26),"")</f>
        <v>0.0252275999999926</v>
      </c>
    </row>
    <row r="27" ht="14" customHeight="1">
      <c r="A27" s="13"/>
      <c r="B27" s="30">
        <v>19</v>
      </c>
      <c r="C27" s="21">
        <f>IF(R26="","",C26+R26)</f>
        <v>119693.319892512</v>
      </c>
      <c r="D27" s="21"/>
      <c r="E27" s="30">
        <v>2018</v>
      </c>
      <c r="F27" s="63">
        <v>43574</v>
      </c>
      <c r="G27" t="s" s="18">
        <v>54</v>
      </c>
      <c r="H27" s="30">
        <v>1.2386</v>
      </c>
      <c r="I27" s="19"/>
      <c r="J27" s="30">
        <v>22</v>
      </c>
      <c r="K27" s="69">
        <f>IF(J27="","",C27*0.03)</f>
        <v>3590.799596775360</v>
      </c>
      <c r="L27" s="70"/>
      <c r="M27" s="64">
        <f>IF(J27="","",(K27/J27)/LOOKUP(RIGHT($D$2,3),'定数'!$A$6:$A$13,'定数'!$B$6:$B$13))</f>
        <v>1.36015136241491</v>
      </c>
      <c r="N27" s="30">
        <v>2018</v>
      </c>
      <c r="O27" s="63">
        <v>43574</v>
      </c>
      <c r="P27" s="30">
        <v>1.2364</v>
      </c>
      <c r="Q27" s="19"/>
      <c r="R27" s="27">
        <f>IF(P27="","",T27*M27*LOOKUP(RIGHT($D$2,3),'定数'!$A$6:$A$13,'定数'!$B$6:$B$13))</f>
        <v>-3590.799596775360</v>
      </c>
      <c r="S27" s="65"/>
      <c r="T27" s="66">
        <f>IF(P27="","",IF(G27="買",(P27-H27),(H27-P27))*IF(RIGHT($D$2,3)="JPY",100,10000))</f>
        <v>-22</v>
      </c>
      <c r="U27" s="66"/>
      <c r="V27" s="56">
        <f>IF(S27&lt;&gt;"",IF(S27&lt;0,1+V26,0),"")</f>
      </c>
      <c r="W27" s="68">
        <f>IF(T27&lt;&gt;"",IF(T27&lt;0,1+W26,0),"")</f>
        <v>2</v>
      </c>
      <c r="X27" s="71">
        <f>IF(C27&lt;&gt;"",MAX(X26,C27),"")</f>
        <v>126588.704344644</v>
      </c>
      <c r="Y27" s="72">
        <f>IF(X27&lt;&gt;"",1-(C27/X27),"")</f>
        <v>0.0544707719999959</v>
      </c>
    </row>
    <row r="28" ht="14" customHeight="1">
      <c r="A28" s="13"/>
      <c r="B28" s="30">
        <v>20</v>
      </c>
      <c r="C28" s="21">
        <f>IF(R27="","",C27+R27)</f>
        <v>116102.520295737</v>
      </c>
      <c r="D28" s="21"/>
      <c r="E28" s="30">
        <v>2018</v>
      </c>
      <c r="F28" s="63">
        <v>43586</v>
      </c>
      <c r="G28" t="s" s="18">
        <v>53</v>
      </c>
      <c r="H28" s="30">
        <v>1.2063</v>
      </c>
      <c r="I28" s="19"/>
      <c r="J28" s="30">
        <v>43</v>
      </c>
      <c r="K28" s="69">
        <f>IF(J28="","",C28*0.03)</f>
        <v>3483.075608872110</v>
      </c>
      <c r="L28" s="70"/>
      <c r="M28" s="64">
        <f>IF(J28="","",(K28/J28)/LOOKUP(RIGHT($D$2,3),'定数'!$A$6:$A$13,'定数'!$B$6:$B$13))</f>
        <v>0.675014652882192</v>
      </c>
      <c r="N28" s="30">
        <v>2018</v>
      </c>
      <c r="O28" s="63">
        <v>43586</v>
      </c>
      <c r="P28" s="30">
        <v>1.201</v>
      </c>
      <c r="Q28" s="19"/>
      <c r="R28" s="27">
        <f>IF(P28="","",T28*M28*LOOKUP(RIGHT($D$2,3),'定数'!$A$6:$A$13,'定数'!$B$6:$B$13))</f>
        <v>4293.093192330740</v>
      </c>
      <c r="S28" s="65"/>
      <c r="T28" s="66">
        <f>IF(P28="","",IF(G28="買",(P28-H28),(H28-P28))*IF(RIGHT($D$2,3)="JPY",100,10000))</f>
        <v>53</v>
      </c>
      <c r="U28" s="66"/>
      <c r="V28" s="56">
        <f>IF(S28&lt;&gt;"",IF(S28&lt;0,1+V27,0),"")</f>
      </c>
      <c r="W28" s="68">
        <f>IF(T28&lt;&gt;"",IF(T28&lt;0,1+W27,0),"")</f>
        <v>0</v>
      </c>
      <c r="X28" s="71">
        <f>IF(C28&lt;&gt;"",MAX(X27,C28),"")</f>
        <v>126588.704344644</v>
      </c>
      <c r="Y28" s="72">
        <f>IF(X28&lt;&gt;"",1-(C28/X28),"")</f>
        <v>0.0828366488399932</v>
      </c>
    </row>
    <row r="29" ht="14" customHeight="1">
      <c r="A29" s="13"/>
      <c r="B29" s="30">
        <v>21</v>
      </c>
      <c r="C29" s="21">
        <f>IF(R28="","",C28+R28)</f>
        <v>120395.613488068</v>
      </c>
      <c r="D29" s="21"/>
      <c r="E29" s="30">
        <v>2018</v>
      </c>
      <c r="F29" s="63">
        <v>43603</v>
      </c>
      <c r="G29" t="s" s="18">
        <v>53</v>
      </c>
      <c r="H29" s="30">
        <v>1.176</v>
      </c>
      <c r="I29" s="19"/>
      <c r="J29" s="30">
        <v>61</v>
      </c>
      <c r="K29" s="69">
        <f>IF(J29="","",C29*0.03)</f>
        <v>3611.868404642040</v>
      </c>
      <c r="L29" s="70"/>
      <c r="M29" s="64">
        <f>IF(J29="","",(K29/J29)/LOOKUP(RIGHT($D$2,3),'定数'!$A$6:$A$13,'定数'!$B$6:$B$13))</f>
        <v>0.493424645442902</v>
      </c>
      <c r="N29" s="30">
        <v>2018</v>
      </c>
      <c r="O29" s="63">
        <v>43607</v>
      </c>
      <c r="P29" s="30">
        <v>1.1821</v>
      </c>
      <c r="Q29" s="19"/>
      <c r="R29" s="27">
        <f>IF(P29="","",T29*M29*LOOKUP(RIGHT($D$2,3),'定数'!$A$6:$A$13,'定数'!$B$6:$B$13))</f>
        <v>-3611.868404642040</v>
      </c>
      <c r="S29" s="65"/>
      <c r="T29" s="66">
        <f>IF(P29="","",IF(G29="買",(P29-H29),(H29-P29))*IF(RIGHT($D$2,3)="JPY",100,10000))</f>
        <v>-61</v>
      </c>
      <c r="U29" s="66"/>
      <c r="V29" s="56">
        <f>IF(S29&lt;&gt;"",IF(S29&lt;0,1+V28,0),"")</f>
      </c>
      <c r="W29" s="68">
        <f>IF(T29&lt;&gt;"",IF(T29&lt;0,1+W28,0),"")</f>
        <v>1</v>
      </c>
      <c r="X29" s="71">
        <f>IF(C29&lt;&gt;"",MAX(X28,C29),"")</f>
        <v>126588.704344644</v>
      </c>
      <c r="Y29" s="72">
        <f>IF(X29&lt;&gt;"",1-(C29/X29),"")</f>
        <v>0.0489229342273305</v>
      </c>
    </row>
    <row r="30" ht="14" customHeight="1">
      <c r="A30" s="13"/>
      <c r="B30" s="30">
        <v>22</v>
      </c>
      <c r="C30" s="21">
        <f>IF(R29="","",C29+R29)</f>
        <v>116783.745083426</v>
      </c>
      <c r="D30" s="21"/>
      <c r="E30" s="30">
        <v>2018</v>
      </c>
      <c r="F30" s="63">
        <v>43610</v>
      </c>
      <c r="G30" t="s" s="18">
        <v>53</v>
      </c>
      <c r="H30" s="30">
        <v>1.166</v>
      </c>
      <c r="I30" s="19"/>
      <c r="J30" s="30">
        <v>73</v>
      </c>
      <c r="K30" s="69">
        <f>IF(J30="","",C30*0.03)</f>
        <v>3503.512352502780</v>
      </c>
      <c r="L30" s="70"/>
      <c r="M30" s="64">
        <f>IF(J30="","",(K30/J30)/LOOKUP(RIGHT($D$2,3),'定数'!$A$6:$A$13,'定数'!$B$6:$B$13))</f>
        <v>0.399944332477486</v>
      </c>
      <c r="N30" s="30">
        <v>2018</v>
      </c>
      <c r="O30" s="63">
        <v>43614</v>
      </c>
      <c r="P30" s="30">
        <v>1.157</v>
      </c>
      <c r="Q30" s="19"/>
      <c r="R30" s="27">
        <f>IF(P30="","",T30*M30*LOOKUP(RIGHT($D$2,3),'定数'!$A$6:$A$13,'定数'!$B$6:$B$13))</f>
        <v>4319.398790756850</v>
      </c>
      <c r="S30" s="65"/>
      <c r="T30" s="66">
        <f>IF(P30="","",IF(G30="買",(P30-H30),(H30-P30))*IF(RIGHT($D$2,3)="JPY",100,10000))</f>
        <v>90</v>
      </c>
      <c r="U30" s="66"/>
      <c r="V30" s="56">
        <f>IF(S30&lt;&gt;"",IF(S30&lt;0,1+V29,0),"")</f>
      </c>
      <c r="W30" s="68">
        <f>IF(T30&lt;&gt;"",IF(T30&lt;0,1+W29,0),"")</f>
        <v>0</v>
      </c>
      <c r="X30" s="71">
        <f>IF(C30&lt;&gt;"",MAX(X29,C30),"")</f>
        <v>126588.704344644</v>
      </c>
      <c r="Y30" s="72">
        <f>IF(X30&lt;&gt;"",1-(C30/X30),"")</f>
        <v>0.0774552462005102</v>
      </c>
    </row>
    <row r="31" ht="14" customHeight="1">
      <c r="A31" s="13"/>
      <c r="B31" s="30">
        <v>23</v>
      </c>
      <c r="C31" s="21">
        <f>IF(R30="","",C30+R30)</f>
        <v>121103.143874183</v>
      </c>
      <c r="D31" s="21"/>
      <c r="E31" s="30">
        <v>2018</v>
      </c>
      <c r="F31" s="63">
        <v>43616</v>
      </c>
      <c r="G31" t="s" s="18">
        <v>54</v>
      </c>
      <c r="H31" s="30">
        <v>1.1699</v>
      </c>
      <c r="I31" s="19"/>
      <c r="J31" s="30">
        <v>59</v>
      </c>
      <c r="K31" s="69">
        <f>IF(J31="","",C31*0.03)</f>
        <v>3633.094316225490</v>
      </c>
      <c r="L31" s="70"/>
      <c r="M31" s="64">
        <f>IF(J31="","",(K31/J31)/LOOKUP(RIGHT($D$2,3),'定数'!$A$6:$A$13,'定数'!$B$6:$B$13))</f>
        <v>0.513148914721114</v>
      </c>
      <c r="N31" s="30">
        <v>2018</v>
      </c>
      <c r="O31" s="63">
        <v>43617</v>
      </c>
      <c r="P31" s="30">
        <v>1.164</v>
      </c>
      <c r="Q31" s="19"/>
      <c r="R31" s="27">
        <f>IF(P31="","",T31*M31*LOOKUP(RIGHT($D$2,3),'定数'!$A$6:$A$13,'定数'!$B$6:$B$13))</f>
        <v>-3633.094316225490</v>
      </c>
      <c r="S31" s="65"/>
      <c r="T31" s="66">
        <f>IF(P31="","",IF(G31="買",(P31-H31),(H31-P31))*IF(RIGHT($D$2,3)="JPY",100,10000))</f>
        <v>-59</v>
      </c>
      <c r="U31" s="66"/>
      <c r="V31" s="56">
        <f>IF(S31&lt;&gt;"",IF(S31&lt;0,1+V30,0),"")</f>
      </c>
      <c r="W31" s="68">
        <f>IF(T31&lt;&gt;"",IF(T31&lt;0,1+W30,0),"")</f>
        <v>1</v>
      </c>
      <c r="X31" s="71">
        <f>IF(C31&lt;&gt;"",MAX(X30,C31),"")</f>
        <v>126588.704344644</v>
      </c>
      <c r="Y31" s="72">
        <f>IF(X31&lt;&gt;"",1-(C31/X31),"")</f>
        <v>0.0433337279092951</v>
      </c>
    </row>
    <row r="32" ht="14" customHeight="1">
      <c r="A32" s="13"/>
      <c r="B32" s="30">
        <v>24</v>
      </c>
      <c r="C32" s="21">
        <f>IF(R31="","",C31+R31)</f>
        <v>117470.049557958</v>
      </c>
      <c r="D32" s="21"/>
      <c r="E32" s="30">
        <v>2018</v>
      </c>
      <c r="F32" s="63">
        <v>43637</v>
      </c>
      <c r="G32" t="s" s="18">
        <v>53</v>
      </c>
      <c r="H32" s="30">
        <v>1.1555</v>
      </c>
      <c r="I32" s="19"/>
      <c r="J32" s="30">
        <v>24</v>
      </c>
      <c r="K32" s="69">
        <f>IF(J32="","",C32*0.03)</f>
        <v>3524.101486738740</v>
      </c>
      <c r="L32" s="70"/>
      <c r="M32" s="64">
        <f>IF(J32="","",(K32/J32)/LOOKUP(RIGHT($D$2,3),'定数'!$A$6:$A$13,'定数'!$B$6:$B$13))</f>
        <v>1.22364634956206</v>
      </c>
      <c r="N32" s="30">
        <v>2018</v>
      </c>
      <c r="O32" s="63">
        <v>43637</v>
      </c>
      <c r="P32" s="30">
        <v>1.1526</v>
      </c>
      <c r="Q32" s="19"/>
      <c r="R32" s="27">
        <f>IF(P32="","",T32*M32*LOOKUP(RIGHT($D$2,3),'定数'!$A$6:$A$13,'定数'!$B$6:$B$13))</f>
        <v>4258.289296475970</v>
      </c>
      <c r="S32" s="65"/>
      <c r="T32" s="66">
        <f>IF(P32="","",IF(G32="買",(P32-H32),(H32-P32))*IF(RIGHT($D$2,3)="JPY",100,10000))</f>
        <v>29</v>
      </c>
      <c r="U32" s="66"/>
      <c r="V32" s="56">
        <f>IF(S32&lt;&gt;"",IF(S32&lt;0,1+V31,0),"")</f>
      </c>
      <c r="W32" s="68">
        <f>IF(T32&lt;&gt;"",IF(T32&lt;0,1+W31,0),"")</f>
        <v>0</v>
      </c>
      <c r="X32" s="71">
        <f>IF(C32&lt;&gt;"",MAX(X31,C32),"")</f>
        <v>126588.704344644</v>
      </c>
      <c r="Y32" s="72">
        <f>IF(X32&lt;&gt;"",1-(C32/X32),"")</f>
        <v>0.0720337160720123</v>
      </c>
    </row>
    <row r="33" ht="14" customHeight="1">
      <c r="A33" s="13"/>
      <c r="B33" s="30">
        <v>25</v>
      </c>
      <c r="C33" s="21">
        <f>IF(R32="","",C32+R32)</f>
        <v>121728.338854434</v>
      </c>
      <c r="D33" s="21"/>
      <c r="E33" s="30">
        <v>2018</v>
      </c>
      <c r="F33" s="63">
        <v>43641</v>
      </c>
      <c r="G33" t="s" s="18">
        <v>54</v>
      </c>
      <c r="H33" s="30">
        <v>1.1671</v>
      </c>
      <c r="I33" s="19"/>
      <c r="J33" s="30">
        <v>43</v>
      </c>
      <c r="K33" s="69">
        <f>IF(J33="","",C33*0.03)</f>
        <v>3651.850165633020</v>
      </c>
      <c r="L33" s="70"/>
      <c r="M33" s="64">
        <f>IF(J33="","",(K33/J33)/LOOKUP(RIGHT($D$2,3),'定数'!$A$6:$A$13,'定数'!$B$6:$B$13))</f>
        <v>0.707722900316477</v>
      </c>
      <c r="N33" s="30">
        <v>2018</v>
      </c>
      <c r="O33" s="63">
        <v>43643</v>
      </c>
      <c r="P33" s="30">
        <v>1.1628</v>
      </c>
      <c r="Q33" s="19"/>
      <c r="R33" s="27">
        <f>IF(P33="","",T33*M33*LOOKUP(RIGHT($D$2,3),'定数'!$A$6:$A$13,'定数'!$B$6:$B$13))</f>
        <v>-3651.850165633020</v>
      </c>
      <c r="S33" s="65"/>
      <c r="T33" s="66">
        <f>IF(P33="","",IF(G33="買",(P33-H33),(H33-P33))*IF(RIGHT($D$2,3)="JPY",100,10000))</f>
        <v>-43</v>
      </c>
      <c r="U33" s="66"/>
      <c r="V33" s="56">
        <f>IF(S33&lt;&gt;"",IF(S33&lt;0,1+V32,0),"")</f>
      </c>
      <c r="W33" s="68">
        <f>IF(T33&lt;&gt;"",IF(T33&lt;0,1+W32,0),"")</f>
        <v>1</v>
      </c>
      <c r="X33" s="71">
        <f>IF(C33&lt;&gt;"",MAX(X32,C33),"")</f>
        <v>126588.704344644</v>
      </c>
      <c r="Y33" s="72">
        <f>IF(X33&lt;&gt;"",1-(C33/X33),"")</f>
        <v>0.0383949382796226</v>
      </c>
    </row>
    <row r="34" ht="14" customHeight="1">
      <c r="A34" s="13"/>
      <c r="B34" s="30">
        <v>26</v>
      </c>
      <c r="C34" s="21">
        <f>IF(R33="","",C33+R33)</f>
        <v>118076.488688801</v>
      </c>
      <c r="D34" s="21"/>
      <c r="E34" s="30">
        <v>2018</v>
      </c>
      <c r="F34" s="63">
        <v>43652</v>
      </c>
      <c r="G34" t="s" s="18">
        <v>54</v>
      </c>
      <c r="H34" s="30">
        <v>1.1727</v>
      </c>
      <c r="I34" s="19"/>
      <c r="J34" s="30">
        <v>48</v>
      </c>
      <c r="K34" s="69">
        <f>IF(J34="","",C34*0.03)</f>
        <v>3542.294660664030</v>
      </c>
      <c r="L34" s="70"/>
      <c r="M34" s="64">
        <f>IF(J34="","",(K34/J34)/LOOKUP(RIGHT($D$2,3),'定数'!$A$6:$A$13,'定数'!$B$6:$B$13))</f>
        <v>0.6149817119208389</v>
      </c>
      <c r="N34" s="30">
        <v>2018</v>
      </c>
      <c r="O34" s="63">
        <v>43655</v>
      </c>
      <c r="P34" s="30">
        <v>1.1785</v>
      </c>
      <c r="Q34" s="19"/>
      <c r="R34" s="27">
        <f>IF(P34="","",T34*M34*LOOKUP(RIGHT($D$2,3),'定数'!$A$6:$A$13,'定数'!$B$6:$B$13))</f>
        <v>4280.272714969040</v>
      </c>
      <c r="S34" s="65"/>
      <c r="T34" s="66">
        <f>IF(P34="","",IF(G34="買",(P34-H34),(H34-P34))*IF(RIGHT($D$2,3)="JPY",100,10000))</f>
        <v>58</v>
      </c>
      <c r="U34" s="66"/>
      <c r="V34" s="56">
        <f>IF(S34&lt;&gt;"",IF(S34&lt;0,1+V33,0),"")</f>
      </c>
      <c r="W34" s="68">
        <f>IF(T34&lt;&gt;"",IF(T34&lt;0,1+W33,0),"")</f>
        <v>0</v>
      </c>
      <c r="X34" s="71">
        <f>IF(C34&lt;&gt;"",MAX(X33,C34),"")</f>
        <v>126588.704344644</v>
      </c>
      <c r="Y34" s="72">
        <f>IF(X34&lt;&gt;"",1-(C34/X34),"")</f>
        <v>0.06724309013123379</v>
      </c>
    </row>
    <row r="35" ht="14" customHeight="1">
      <c r="A35" s="13"/>
      <c r="B35" s="30">
        <v>27</v>
      </c>
      <c r="C35" s="21">
        <f>IF(R34="","",C34+R34)</f>
        <v>122356.76140377</v>
      </c>
      <c r="D35" s="21"/>
      <c r="E35" s="30">
        <v>2018</v>
      </c>
      <c r="F35" s="63">
        <v>43658</v>
      </c>
      <c r="G35" t="s" s="18">
        <v>53</v>
      </c>
      <c r="H35" s="30">
        <v>1.1665</v>
      </c>
      <c r="I35" s="19"/>
      <c r="J35" s="30">
        <v>30</v>
      </c>
      <c r="K35" s="69">
        <f>IF(J35="","",C35*0.03)</f>
        <v>3670.7028421131</v>
      </c>
      <c r="L35" s="70"/>
      <c r="M35" s="64">
        <f>IF(J35="","",(K35/J35)/LOOKUP(RIGHT($D$2,3),'定数'!$A$6:$A$13,'定数'!$B$6:$B$13))</f>
        <v>1.01963967836475</v>
      </c>
      <c r="N35" s="30">
        <v>2018</v>
      </c>
      <c r="O35" s="63">
        <v>43659</v>
      </c>
      <c r="P35" s="30">
        <v>1.1629</v>
      </c>
      <c r="Q35" s="19"/>
      <c r="R35" s="27">
        <f>IF(P35="","",T35*M35*LOOKUP(RIGHT($D$2,3),'定数'!$A$6:$A$13,'定数'!$B$6:$B$13))</f>
        <v>4404.843410535720</v>
      </c>
      <c r="S35" s="65"/>
      <c r="T35" s="66">
        <f>IF(P35="","",IF(G35="買",(P35-H35),(H35-P35))*IF(RIGHT($D$2,3)="JPY",100,10000))</f>
        <v>36</v>
      </c>
      <c r="U35" s="66"/>
      <c r="V35" s="56">
        <f>IF(S35&lt;&gt;"",IF(S35&lt;0,1+V34,0),"")</f>
      </c>
      <c r="W35" s="68">
        <f>IF(T35&lt;&gt;"",IF(T35&lt;0,1+W34,0),"")</f>
        <v>0</v>
      </c>
      <c r="X35" s="71">
        <f>IF(C35&lt;&gt;"",MAX(X34,C35),"")</f>
        <v>126588.704344644</v>
      </c>
      <c r="Y35" s="72">
        <f>IF(X35&lt;&gt;"",1-(C35/X35),"")</f>
        <v>0.0334306521484913</v>
      </c>
    </row>
    <row r="36" ht="14" customHeight="1">
      <c r="A36" s="13"/>
      <c r="B36" s="30">
        <v>28</v>
      </c>
      <c r="C36" s="21">
        <f>IF(R35="","",C35+R35)</f>
        <v>126761.604814306</v>
      </c>
      <c r="D36" s="21"/>
      <c r="E36" s="30">
        <v>2018</v>
      </c>
      <c r="F36" s="63">
        <v>43712</v>
      </c>
      <c r="G36" t="s" s="18">
        <v>53</v>
      </c>
      <c r="H36" s="30">
        <v>1.16</v>
      </c>
      <c r="I36" s="19"/>
      <c r="J36" s="30">
        <v>20</v>
      </c>
      <c r="K36" s="69">
        <f>IF(J36="","",C36*0.03)</f>
        <v>3802.848144429180</v>
      </c>
      <c r="L36" s="70"/>
      <c r="M36" s="64">
        <f>IF(J36="","",(K36/J36)/LOOKUP(RIGHT($D$2,3),'定数'!$A$6:$A$13,'定数'!$B$6:$B$13))</f>
        <v>1.58452006017883</v>
      </c>
      <c r="N36" s="30">
        <v>2018</v>
      </c>
      <c r="O36" s="63">
        <v>43712</v>
      </c>
      <c r="P36" s="30">
        <v>1.1577</v>
      </c>
      <c r="Q36" s="19"/>
      <c r="R36" s="27">
        <f>IF(P36="","",T36*M36*LOOKUP(RIGHT($D$2,3),'定数'!$A$6:$A$13,'定数'!$B$6:$B$13))</f>
        <v>4373.275366093570</v>
      </c>
      <c r="S36" s="65"/>
      <c r="T36" s="66">
        <f>IF(P36="","",IF(G36="買",(P36-H36),(H36-P36))*IF(RIGHT($D$2,3)="JPY",100,10000))</f>
        <v>23</v>
      </c>
      <c r="U36" s="66"/>
      <c r="V36" s="56">
        <f>IF(S36&lt;&gt;"",IF(S36&lt;0,1+V35,0),"")</f>
      </c>
      <c r="W36" s="68">
        <f>IF(T36&lt;&gt;"",IF(T36&lt;0,1+W35,0),"")</f>
        <v>0</v>
      </c>
      <c r="X36" s="71">
        <f>IF(C36&lt;&gt;"",MAX(X35,C36),"")</f>
        <v>126761.604814306</v>
      </c>
      <c r="Y36" s="72">
        <f>IF(X36&lt;&gt;"",1-(C36/X36),"")</f>
        <v>0</v>
      </c>
    </row>
    <row r="37" ht="14" customHeight="1">
      <c r="A37" s="13"/>
      <c r="B37" s="30">
        <v>29</v>
      </c>
      <c r="C37" s="21">
        <f>IF(R36="","",C36+R36)</f>
        <v>131134.8801804</v>
      </c>
      <c r="D37" s="21"/>
      <c r="E37" s="30">
        <v>2018</v>
      </c>
      <c r="F37" s="63">
        <v>43721</v>
      </c>
      <c r="G37" t="s" s="18">
        <v>54</v>
      </c>
      <c r="H37" s="30">
        <v>1.1681</v>
      </c>
      <c r="I37" s="19"/>
      <c r="J37" s="30">
        <v>73</v>
      </c>
      <c r="K37" s="69">
        <f>IF(J37="","",C37*0.03)</f>
        <v>3934.046405412</v>
      </c>
      <c r="L37" s="70"/>
      <c r="M37" s="64">
        <f>IF(J37="","",(K37/J37)/LOOKUP(RIGHT($D$2,3),'定数'!$A$6:$A$13,'定数'!$B$6:$B$13))</f>
        <v>0.449092055412329</v>
      </c>
      <c r="N37" s="30">
        <v>2018</v>
      </c>
      <c r="O37" s="63">
        <v>43728</v>
      </c>
      <c r="P37" s="30">
        <v>1.1772</v>
      </c>
      <c r="Q37" s="19"/>
      <c r="R37" s="27">
        <f>IF(P37="","",T37*M37*LOOKUP(RIGHT($D$2,3),'定数'!$A$6:$A$13,'定数'!$B$6:$B$13))</f>
        <v>4904.085245102630</v>
      </c>
      <c r="S37" s="65"/>
      <c r="T37" s="66">
        <f>IF(P37="","",IF(G37="買",(P37-H37),(H37-P37))*IF(RIGHT($D$2,3)="JPY",100,10000))</f>
        <v>91</v>
      </c>
      <c r="U37" s="66"/>
      <c r="V37" s="56">
        <f>IF(S37&lt;&gt;"",IF(S37&lt;0,1+V36,0),"")</f>
      </c>
      <c r="W37" s="68">
        <f>IF(T37&lt;&gt;"",IF(T37&lt;0,1+W36,0),"")</f>
        <v>0</v>
      </c>
      <c r="X37" s="71">
        <f>IF(C37&lt;&gt;"",MAX(X36,C37),"")</f>
        <v>131134.8801804</v>
      </c>
      <c r="Y37" s="72">
        <f>IF(X37&lt;&gt;"",1-(C37/X37),"")</f>
        <v>0</v>
      </c>
    </row>
    <row r="38" ht="14" customHeight="1">
      <c r="A38" s="13"/>
      <c r="B38" s="30">
        <v>30</v>
      </c>
      <c r="C38" s="21">
        <f>IF(R37="","",C37+R37)</f>
        <v>136038.965425503</v>
      </c>
      <c r="D38" s="21"/>
      <c r="E38" s="30">
        <v>2018</v>
      </c>
      <c r="F38" s="63">
        <v>43740</v>
      </c>
      <c r="G38" t="s" s="18">
        <v>53</v>
      </c>
      <c r="H38" s="30">
        <v>1.1562</v>
      </c>
      <c r="I38" s="19"/>
      <c r="J38" s="30">
        <v>62</v>
      </c>
      <c r="K38" s="69">
        <f>IF(J38="","",C38*0.03)</f>
        <v>4081.168962765090</v>
      </c>
      <c r="L38" s="70"/>
      <c r="M38" s="64">
        <f>IF(J38="","",(K38/J38)/LOOKUP(RIGHT($D$2,3),'定数'!$A$6:$A$13,'定数'!$B$6:$B$13))</f>
        <v>0.548544215425415</v>
      </c>
      <c r="N38" s="30">
        <v>2018</v>
      </c>
      <c r="O38" s="63">
        <v>43741</v>
      </c>
      <c r="P38" s="30">
        <v>1.1486</v>
      </c>
      <c r="Q38" s="19"/>
      <c r="R38" s="27">
        <f>IF(P38="","",T38*M38*LOOKUP(RIGHT($D$2,3),'定数'!$A$6:$A$13,'定数'!$B$6:$B$13))</f>
        <v>5002.723244679780</v>
      </c>
      <c r="S38" s="65"/>
      <c r="T38" s="66">
        <f>IF(P38="","",IF(G38="買",(P38-H38),(H38-P38))*IF(RIGHT($D$2,3)="JPY",100,10000))</f>
        <v>76</v>
      </c>
      <c r="U38" s="66"/>
      <c r="V38" s="56">
        <f>IF(S38&lt;&gt;"",IF(S38&lt;0,1+V37,0),"")</f>
      </c>
      <c r="W38" s="68">
        <f>IF(T38&lt;&gt;"",IF(T38&lt;0,1+W37,0),"")</f>
        <v>0</v>
      </c>
      <c r="X38" s="71">
        <f>IF(C38&lt;&gt;"",MAX(X37,C38),"")</f>
        <v>136038.965425503</v>
      </c>
      <c r="Y38" s="72">
        <f>IF(X38&lt;&gt;"",1-(C38/X38),"")</f>
        <v>0</v>
      </c>
    </row>
    <row r="39" ht="14" customHeight="1">
      <c r="A39" s="13"/>
      <c r="B39" s="30">
        <v>31</v>
      </c>
      <c r="C39" s="21">
        <f>IF(R38="","",C38+R38)</f>
        <v>141041.688670183</v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s="71">
        <f>IF(C39&lt;&gt;"",MAX(X38,C39),"")</f>
        <v>141041.688670183</v>
      </c>
      <c r="Y39" s="72">
        <f>IF(X39&lt;&gt;"",1-(C39/X39),"")</f>
        <v>0</v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12:I12"/>
    <mergeCell ref="H14:I14"/>
    <mergeCell ref="P29:Q29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79" customWidth="1"/>
    <col min="2" max="18" width="6.5" style="79" customWidth="1"/>
    <col min="19" max="21" width="8.85156" style="79" customWidth="1"/>
    <col min="22" max="23" hidden="1" width="8.83333" style="79" customWidth="1"/>
    <col min="24" max="25" width="8.85156" style="79" customWidth="1"/>
    <col min="26" max="256" width="8.85156" style="79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133650.775898821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33650.7758988212</v>
      </c>
      <c r="E4" s="27"/>
      <c r="F4" t="s" s="14">
        <v>28</v>
      </c>
      <c r="G4" s="15"/>
      <c r="H4" s="28">
        <f>SUM($T$9:$U$108)</f>
        <v>604</v>
      </c>
      <c r="I4" s="19"/>
      <c r="J4" t="s" s="14">
        <v>29</v>
      </c>
      <c r="K4" s="15"/>
      <c r="L4" s="21">
        <f>MAX($C$9:$D$990)-C9</f>
        <v>33650.775898821</v>
      </c>
      <c r="M4" s="21"/>
      <c r="N4" t="s" s="14">
        <v>30</v>
      </c>
      <c r="O4" s="15"/>
      <c r="P4" s="29">
        <f>MAX(Y1:Y993)</f>
        <v>0.105712355969037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17</v>
      </c>
      <c r="D5" t="s" s="14">
        <v>32</v>
      </c>
      <c r="E5" s="30">
        <f>COUNTIF($R$9:$R$990,"&lt;0")</f>
        <v>13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0.566666666666667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2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1.307</v>
      </c>
      <c r="Q10" s="19"/>
      <c r="R10" s="27">
        <f>IF(P10="","",T10*M10*LOOKUP(RIGHT($D$2,3),'定数'!$A$6:$A$13,'定数'!$B$6:$B$13))</f>
        <v>4039.511494252880</v>
      </c>
      <c r="S10" s="65"/>
      <c r="T10" s="66">
        <f>IF(P10="","",IF(G10="買",(P10-H10),(H10-P10))*IF(RIGHT($D$2,3)="JPY",100,10000))</f>
        <v>50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100987.787356322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3029.633620689660</v>
      </c>
      <c r="L11" s="70"/>
      <c r="M11" s="64">
        <f>IF(J11="","",(K11/J11)/LOOKUP(RIGHT($D$2,3),'定数'!$A$6:$A$13,'定数'!$B$6:$B$13))</f>
        <v>0.742557259972956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-3029.633620689660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100987.787356322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97958.1537356323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2938.744612068970</v>
      </c>
      <c r="L12" s="70"/>
      <c r="M12" s="64">
        <f>IF(J12="","",(K12/J12)/LOOKUP(RIGHT($D$2,3),'定数'!$A$6:$A$13,'定数'!$B$6:$B$13))</f>
        <v>1.16616849685277</v>
      </c>
      <c r="N12" s="30">
        <v>2013</v>
      </c>
      <c r="O12" s="63">
        <v>43602</v>
      </c>
      <c r="P12" s="30">
        <v>1.2841</v>
      </c>
      <c r="Q12" s="19"/>
      <c r="R12" s="27">
        <f>IF(P12="","",T12*M12*LOOKUP(RIGHT($D$2,3),'定数'!$A$6:$A$13,'定数'!$B$6:$B$13))</f>
        <v>3918.326149425310</v>
      </c>
      <c r="S12" s="65"/>
      <c r="T12" s="66">
        <f>IF(P12="","",IF(G12="買",(P12-H12),(H12-P12))*IF(RIGHT($D$2,3)="JPY",100,10000))</f>
        <v>28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100987.787356322</v>
      </c>
      <c r="Y12" s="72">
        <f>IF(X12&lt;&gt;"",1-(C12/X12),"")</f>
        <v>0.0300000000000004</v>
      </c>
    </row>
    <row r="13" ht="14" customHeight="1">
      <c r="A13" s="13"/>
      <c r="B13" s="30">
        <v>5</v>
      </c>
      <c r="C13" s="21">
        <f>IF(R12="","",C12+R12)</f>
        <v>101876.479885058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3056.294396551740</v>
      </c>
      <c r="L13" s="70"/>
      <c r="M13" s="64">
        <f>IF(J13="","",(K13/J13)/LOOKUP(RIGHT($D$2,3),'定数'!$A$6:$A$13,'定数'!$B$6:$B$13))</f>
        <v>0.322393923686892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-3056.294396551740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101876.479885058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98820.185488506293</v>
      </c>
      <c r="D14" s="21"/>
      <c r="E14" s="30">
        <v>2013</v>
      </c>
      <c r="F14" s="63">
        <v>43620</v>
      </c>
      <c r="G14" t="s" s="18">
        <v>54</v>
      </c>
      <c r="H14" s="30">
        <v>1.309</v>
      </c>
      <c r="I14" s="19"/>
      <c r="J14" s="30">
        <v>47</v>
      </c>
      <c r="K14" s="69">
        <f>IF(J14="","",C14*0.03)</f>
        <v>2964.605564655190</v>
      </c>
      <c r="L14" s="70"/>
      <c r="M14" s="64">
        <f>IF(J14="","",(K14/J14)/LOOKUP(RIGHT($D$2,3),'定数'!$A$6:$A$13,'定数'!$B$6:$B$13))</f>
        <v>0.525639284513332</v>
      </c>
      <c r="N14" s="30">
        <v>2013</v>
      </c>
      <c r="O14" s="63">
        <v>43622</v>
      </c>
      <c r="P14" s="30">
        <v>1.316</v>
      </c>
      <c r="Q14" s="19"/>
      <c r="R14" s="27">
        <f>IF(P14="","",T14*M14*LOOKUP(RIGHT($D$2,3),'定数'!$A$6:$A$13,'定数'!$B$6:$B$13))</f>
        <v>4415.369989911990</v>
      </c>
      <c r="S14" s="65"/>
      <c r="T14" s="66">
        <f>IF(P14="","",IF(G14="買",(P14-H14),(H14-P14))*IF(RIGHT($D$2,3)="JPY",100,10000))</f>
        <v>70</v>
      </c>
      <c r="U14" s="66"/>
      <c r="V14" s="67">
        <f>IF(T14&lt;&gt;"",IF(T14&gt;0,1+V13,0),"")</f>
        <v>1</v>
      </c>
      <c r="W14" s="68">
        <f>IF(T14&lt;&gt;"",IF(T14&lt;0,1+W13,0),"")</f>
        <v>0</v>
      </c>
      <c r="X14" s="71">
        <f>IF(C14&lt;&gt;"",MAX(X13,C14),"")</f>
        <v>101876.479885058</v>
      </c>
      <c r="Y14" s="72">
        <f>IF(X14&lt;&gt;"",1-(C14/X14),"")</f>
        <v>0.0299999999999996</v>
      </c>
    </row>
    <row r="15" ht="14" customHeight="1">
      <c r="A15" s="13"/>
      <c r="B15" s="30">
        <v>7</v>
      </c>
      <c r="C15" s="21">
        <f>IF(R14="","",C14+R14)</f>
        <v>103235.555478418</v>
      </c>
      <c r="D15" s="21"/>
      <c r="E15" s="30">
        <v>2013</v>
      </c>
      <c r="F15" s="63">
        <v>43629</v>
      </c>
      <c r="G15" t="s" s="18">
        <v>54</v>
      </c>
      <c r="H15" s="30">
        <v>1.336</v>
      </c>
      <c r="I15" s="19"/>
      <c r="J15" s="30">
        <v>94</v>
      </c>
      <c r="K15" s="69">
        <f>IF(J15="","",C15*0.03)</f>
        <v>3097.066664352540</v>
      </c>
      <c r="L15" s="70"/>
      <c r="M15" s="64">
        <f>IF(J15="","",(K15/J15)/LOOKUP(RIGHT($D$2,3),'定数'!$A$6:$A$13,'定数'!$B$6:$B$13))</f>
        <v>0.274562647548984</v>
      </c>
      <c r="N15" s="30">
        <v>2013</v>
      </c>
      <c r="O15" s="63">
        <v>43635</v>
      </c>
      <c r="P15" s="30">
        <v>1.3266</v>
      </c>
      <c r="Q15" s="19"/>
      <c r="R15" s="27">
        <f>IF(P15="","",T15*M15*LOOKUP(RIGHT($D$2,3),'定数'!$A$6:$A$13,'定数'!$B$6:$B$13))</f>
        <v>-3097.066664352540</v>
      </c>
      <c r="S15" s="65"/>
      <c r="T15" s="66">
        <f>IF(P15="","",IF(G15="買",(P15-H15),(H15-P15))*IF(RIGHT($D$2,3)="JPY",100,10000))</f>
        <v>-94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103235.555478418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100138.488814065</v>
      </c>
      <c r="D16" s="21"/>
      <c r="E16" s="30">
        <v>2013</v>
      </c>
      <c r="F16" s="63">
        <v>43637</v>
      </c>
      <c r="G16" t="s" s="18">
        <v>53</v>
      </c>
      <c r="H16" s="30">
        <v>1.3209</v>
      </c>
      <c r="I16" s="19"/>
      <c r="J16" s="30">
        <v>45</v>
      </c>
      <c r="K16" s="69">
        <f>IF(J16="","",C16*0.03)</f>
        <v>3004.154664421950</v>
      </c>
      <c r="L16" s="70"/>
      <c r="M16" s="64">
        <f>IF(J16="","",(K16/J16)/LOOKUP(RIGHT($D$2,3),'定数'!$A$6:$A$13,'定数'!$B$6:$B$13))</f>
        <v>0.556324937855917</v>
      </c>
      <c r="N16" s="30">
        <v>2013</v>
      </c>
      <c r="O16" s="63">
        <v>43637</v>
      </c>
      <c r="P16" s="30">
        <v>1.3144</v>
      </c>
      <c r="Q16" s="19"/>
      <c r="R16" s="27">
        <f>IF(P16="","",T16*M16*LOOKUP(RIGHT($D$2,3),'定数'!$A$6:$A$13,'定数'!$B$6:$B$13))</f>
        <v>4339.334515276150</v>
      </c>
      <c r="S16" s="65"/>
      <c r="T16" s="66">
        <f>IF(P16="","",IF(G16="買",(P16-H16),(H16-P16))*IF(RIGHT($D$2,3)="JPY",100,10000))</f>
        <v>65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103235.555478418</v>
      </c>
      <c r="Y16" s="72">
        <f>IF(X16&lt;&gt;"",1-(C16/X16),"")</f>
        <v>0.0300000000000045</v>
      </c>
    </row>
    <row r="17" ht="14" customHeight="1">
      <c r="A17" s="13"/>
      <c r="B17" s="30">
        <v>9</v>
      </c>
      <c r="C17" s="21">
        <f>IF(R16="","",C16+R16)</f>
        <v>104477.823329341</v>
      </c>
      <c r="D17" s="21"/>
      <c r="E17" s="30">
        <v>2013</v>
      </c>
      <c r="F17" s="63">
        <v>43641</v>
      </c>
      <c r="G17" t="s" s="18">
        <v>53</v>
      </c>
      <c r="H17" s="30">
        <v>1.3082</v>
      </c>
      <c r="I17" s="19"/>
      <c r="J17" s="30">
        <v>69</v>
      </c>
      <c r="K17" s="69">
        <f>IF(J17="","",C17*0.03)</f>
        <v>3134.334699880230</v>
      </c>
      <c r="L17" s="70"/>
      <c r="M17" s="64">
        <f>IF(J17="","",(K17/J17)/LOOKUP(RIGHT($D$2,3),'定数'!$A$6:$A$13,'定数'!$B$6:$B$13))</f>
        <v>0.378542838149786</v>
      </c>
      <c r="N17" s="30">
        <v>2013</v>
      </c>
      <c r="O17" s="63">
        <v>43648</v>
      </c>
      <c r="P17" s="30">
        <v>1.2982</v>
      </c>
      <c r="Q17" s="19"/>
      <c r="R17" s="27">
        <f>IF(P17="","",T17*M17*LOOKUP(RIGHT($D$2,3),'定数'!$A$6:$A$13,'定数'!$B$6:$B$13))</f>
        <v>4542.514057797430</v>
      </c>
      <c r="S17" s="65"/>
      <c r="T17" s="66">
        <f>IF(P17="","",IF(G17="買",(P17-H17),(H17-P17))*IF(RIGHT($D$2,3)="JPY",100,10000))</f>
        <v>100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104477.823329341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109020.337387138</v>
      </c>
      <c r="D18" s="21"/>
      <c r="E18" s="30">
        <v>2013</v>
      </c>
      <c r="F18" s="63">
        <v>43649</v>
      </c>
      <c r="G18" t="s" s="18">
        <v>53</v>
      </c>
      <c r="H18" s="30">
        <v>1.2963</v>
      </c>
      <c r="I18" s="19"/>
      <c r="J18" s="30">
        <v>75</v>
      </c>
      <c r="K18" s="69">
        <f>IF(J18="","",C18*0.03)</f>
        <v>3270.610121614140</v>
      </c>
      <c r="L18" s="70"/>
      <c r="M18" s="64">
        <f>IF(J18="","",(K18/J18)/LOOKUP(RIGHT($D$2,3),'定数'!$A$6:$A$13,'定数'!$B$6:$B$13))</f>
        <v>0.363401124623793</v>
      </c>
      <c r="N18" s="30">
        <v>2013</v>
      </c>
      <c r="O18" s="63">
        <v>43651</v>
      </c>
      <c r="P18" s="30">
        <v>1.2852</v>
      </c>
      <c r="Q18" s="19"/>
      <c r="R18" s="27">
        <f>IF(P18="","",T18*M18*LOOKUP(RIGHT($D$2,3),'定数'!$A$6:$A$13,'定数'!$B$6:$B$13))</f>
        <v>4840.502979988920</v>
      </c>
      <c r="S18" s="65"/>
      <c r="T18" s="66">
        <f>IF(P18="","",IF(G18="買",(P18-H18),(H18-P18))*IF(RIGHT($D$2,3)="JPY",100,10000))</f>
        <v>111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109020.337387138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113860.840367127</v>
      </c>
      <c r="D19" s="21"/>
      <c r="E19" s="30">
        <v>2013</v>
      </c>
      <c r="F19" s="63">
        <v>43662</v>
      </c>
      <c r="G19" t="s" s="18">
        <v>54</v>
      </c>
      <c r="H19" s="30">
        <v>1.3139</v>
      </c>
      <c r="I19" s="19"/>
      <c r="J19" s="30">
        <v>86</v>
      </c>
      <c r="K19" s="69">
        <f>IF(J19="","",C19*0.03)</f>
        <v>3415.825211013810</v>
      </c>
      <c r="L19" s="70"/>
      <c r="M19" s="64">
        <f>IF(J19="","",(K19/J19)/LOOKUP(RIGHT($D$2,3),'定数'!$A$6:$A$13,'定数'!$B$6:$B$13))</f>
        <v>0.330990815020718</v>
      </c>
      <c r="N19" s="30">
        <v>2013</v>
      </c>
      <c r="O19" s="63">
        <v>43671</v>
      </c>
      <c r="P19" s="30">
        <v>1.3264</v>
      </c>
      <c r="Q19" s="19"/>
      <c r="R19" s="27">
        <f>IF(P19="","",T19*M19*LOOKUP(RIGHT($D$2,3),'定数'!$A$6:$A$13,'定数'!$B$6:$B$13))</f>
        <v>4964.862225310770</v>
      </c>
      <c r="S19" s="65"/>
      <c r="T19" s="66">
        <f>IF(P19="","",IF(G19="買",(P19-H19),(H19-P19))*IF(RIGHT($D$2,3)="JPY",100,10000))</f>
        <v>125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113860.840367127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118825.702592438</v>
      </c>
      <c r="D20" s="21"/>
      <c r="E20" s="30">
        <v>2013</v>
      </c>
      <c r="F20" s="63">
        <v>43684</v>
      </c>
      <c r="G20" t="s" s="18">
        <v>54</v>
      </c>
      <c r="H20" s="30">
        <v>1.3326</v>
      </c>
      <c r="I20" s="19"/>
      <c r="J20" s="30">
        <v>60</v>
      </c>
      <c r="K20" s="69">
        <f>IF(J20="","",C20*0.03)</f>
        <v>3564.771077773140</v>
      </c>
      <c r="L20" s="70"/>
      <c r="M20" s="64">
        <f>IF(J20="","",(K20/J20)/LOOKUP(RIGHT($D$2,3),'定数'!$A$6:$A$13,'定数'!$B$6:$B$13))</f>
        <v>0.495107094135158</v>
      </c>
      <c r="N20" s="30">
        <v>2013</v>
      </c>
      <c r="O20" s="63">
        <v>43690</v>
      </c>
      <c r="P20" s="30">
        <v>1.3266</v>
      </c>
      <c r="Q20" s="19"/>
      <c r="R20" s="27">
        <f>IF(P20="","",T20*M20*LOOKUP(RIGHT($D$2,3),'定数'!$A$6:$A$13,'定数'!$B$6:$B$13))</f>
        <v>-3564.771077773140</v>
      </c>
      <c r="S20" s="65"/>
      <c r="T20" s="66">
        <f>IF(P20="","",IF(G20="買",(P20-H20),(H20-P20))*IF(RIGHT($D$2,3)="JPY",100,10000))</f>
        <v>-60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118825.702592438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115260.931514665</v>
      </c>
      <c r="D21" s="21"/>
      <c r="E21" s="30">
        <v>2013</v>
      </c>
      <c r="F21" s="80">
        <v>3.03448275862069</v>
      </c>
      <c r="G21" t="s" s="18">
        <v>53</v>
      </c>
      <c r="H21" s="30">
        <v>1.3304</v>
      </c>
      <c r="I21" s="19"/>
      <c r="J21" s="30">
        <v>74</v>
      </c>
      <c r="K21" s="69">
        <f>IF(J21="","",C21*0.03)</f>
        <v>3457.827945439950</v>
      </c>
      <c r="L21" s="70"/>
      <c r="M21" s="64">
        <f>IF(J21="","",(K21/J21)/LOOKUP(RIGHT($D$2,3),'定数'!$A$6:$A$13,'定数'!$B$6:$B$13))</f>
        <v>0.389395038900895</v>
      </c>
      <c r="N21" s="30">
        <v>2013</v>
      </c>
      <c r="O21" s="63">
        <v>43707</v>
      </c>
      <c r="P21" s="30">
        <v>1.3196</v>
      </c>
      <c r="Q21" s="19"/>
      <c r="R21" s="27">
        <f>IF(P21="","",T21*M21*LOOKUP(RIGHT($D$2,3),'定数'!$A$6:$A$13,'定数'!$B$6:$B$13))</f>
        <v>5046.5597041556</v>
      </c>
      <c r="S21" s="65"/>
      <c r="T21" s="66">
        <f>IF(P21="","",IF(G21="買",(P21-H21),(H21-P21))*IF(RIGHT($D$2,3)="JPY",100,10000))</f>
        <v>108</v>
      </c>
      <c r="U21" s="66"/>
      <c r="V21" s="67">
        <f>IF(T21&lt;&gt;"",IF(T21&gt;0,1+V20,0),"")</f>
        <v>1</v>
      </c>
      <c r="W21" s="68">
        <f>IF(T21&lt;&gt;"",IF(T21&lt;0,1+W20,0),"")</f>
        <v>0</v>
      </c>
      <c r="X21" s="71">
        <f>IF(C21&lt;&gt;"",MAX(X20,C21),"")</f>
        <v>118825.702592438</v>
      </c>
      <c r="Y21" s="72">
        <f>IF(X21&lt;&gt;"",1-(C21/X21),"")</f>
        <v>0.0299999999999988</v>
      </c>
    </row>
    <row r="22" ht="14" customHeight="1">
      <c r="A22" s="13"/>
      <c r="B22" s="30">
        <v>14</v>
      </c>
      <c r="C22" s="21">
        <f>IF(R21="","",C21+R21)</f>
        <v>120307.491218821</v>
      </c>
      <c r="D22" s="21"/>
      <c r="E22" s="30">
        <v>2013</v>
      </c>
      <c r="F22" s="63">
        <v>43719</v>
      </c>
      <c r="G22" t="s" s="18">
        <v>54</v>
      </c>
      <c r="H22" s="30">
        <v>1.3315</v>
      </c>
      <c r="I22" s="19"/>
      <c r="J22" s="30">
        <v>61</v>
      </c>
      <c r="K22" s="69">
        <f>IF(J22="","",C22*0.03)</f>
        <v>3609.224736564630</v>
      </c>
      <c r="L22" s="70"/>
      <c r="M22" s="64">
        <f>IF(J22="","",(K22/J22)/LOOKUP(RIGHT($D$2,3),'定数'!$A$6:$A$13,'定数'!$B$6:$B$13))</f>
        <v>0.493063488601725</v>
      </c>
      <c r="N22" s="30">
        <v>2013</v>
      </c>
      <c r="O22" s="63">
        <v>43721</v>
      </c>
      <c r="P22" s="30">
        <v>1.3404</v>
      </c>
      <c r="Q22" s="19"/>
      <c r="R22" s="27">
        <f>IF(P22="","",T22*M22*LOOKUP(RIGHT($D$2,3),'定数'!$A$6:$A$13,'定数'!$B$6:$B$13))</f>
        <v>5265.918058266420</v>
      </c>
      <c r="S22" s="65"/>
      <c r="T22" s="66">
        <f>IF(P22="","",IF(G22="買",(P22-H22),(H22-P22))*IF(RIGHT($D$2,3)="JPY",100,10000))</f>
        <v>89</v>
      </c>
      <c r="U22" s="66"/>
      <c r="V22" s="67">
        <f>IF(T22&lt;&gt;"",IF(T22&gt;0,1+V21,0),"")</f>
        <v>2</v>
      </c>
      <c r="W22" s="68">
        <f>IF(T22&lt;&gt;"",IF(T22&lt;0,1+W21,0),"")</f>
        <v>0</v>
      </c>
      <c r="X22" s="71">
        <f>IF(C22&lt;&gt;"",MAX(X21,C22),"")</f>
        <v>120307.491218821</v>
      </c>
      <c r="Y22" s="72">
        <f>IF(X22&lt;&gt;"",1-(C22/X22),"")</f>
        <v>0</v>
      </c>
    </row>
    <row r="23" ht="14" customHeight="1">
      <c r="A23" s="13"/>
      <c r="B23" s="30">
        <v>15</v>
      </c>
      <c r="C23" s="21">
        <f>IF(R22="","",C22+R22)</f>
        <v>125573.409277087</v>
      </c>
      <c r="D23" s="21"/>
      <c r="E23" s="30">
        <v>2013</v>
      </c>
      <c r="F23" s="63">
        <v>43739</v>
      </c>
      <c r="G23" t="s" s="18">
        <v>54</v>
      </c>
      <c r="H23" s="30">
        <v>1.3552</v>
      </c>
      <c r="I23" s="19"/>
      <c r="J23" s="30">
        <v>35</v>
      </c>
      <c r="K23" s="69">
        <f>IF(J23="","",C23*0.03)</f>
        <v>3767.202278312610</v>
      </c>
      <c r="L23" s="70"/>
      <c r="M23" s="64">
        <f>IF(J23="","",(K23/J23)/LOOKUP(RIGHT($D$2,3),'定数'!$A$6:$A$13,'定数'!$B$6:$B$13))</f>
        <v>0.896952923407764</v>
      </c>
      <c r="N23" s="30">
        <v>2013</v>
      </c>
      <c r="O23" s="63">
        <v>43739</v>
      </c>
      <c r="P23" s="30">
        <v>1.3517</v>
      </c>
      <c r="Q23" s="19"/>
      <c r="R23" s="27">
        <f>IF(P23="","",T23*M23*LOOKUP(RIGHT($D$2,3),'定数'!$A$6:$A$13,'定数'!$B$6:$B$13))</f>
        <v>-3767.202278312610</v>
      </c>
      <c r="S23" s="65"/>
      <c r="T23" s="66">
        <f>IF(P23="","",IF(G23="買",(P23-H23),(H23-P23))*IF(RIGHT($D$2,3)="JPY",100,10000))</f>
        <v>-35</v>
      </c>
      <c r="U23" s="66"/>
      <c r="V23" s="56">
        <f>IF(S23&lt;&gt;"",IF(S23&lt;0,1+V22,0),"")</f>
      </c>
      <c r="W23" s="68">
        <f>IF(T23&lt;&gt;"",IF(T23&lt;0,1+W22,0),"")</f>
        <v>1</v>
      </c>
      <c r="X23" s="71">
        <f>IF(C23&lt;&gt;"",MAX(X22,C23),"")</f>
        <v>125573.409277087</v>
      </c>
      <c r="Y23" s="72">
        <f>IF(X23&lt;&gt;"",1-(C23/X23),"")</f>
        <v>0</v>
      </c>
    </row>
    <row r="24" ht="14" customHeight="1">
      <c r="A24" s="13"/>
      <c r="B24" s="30">
        <v>16</v>
      </c>
      <c r="C24" s="21">
        <f>IF(R23="","",C23+R23)</f>
        <v>121806.206998774</v>
      </c>
      <c r="D24" s="21"/>
      <c r="E24" s="30">
        <v>2018</v>
      </c>
      <c r="F24" s="63">
        <v>43540</v>
      </c>
      <c r="G24" t="s" s="18">
        <v>53</v>
      </c>
      <c r="H24" s="30">
        <v>1.2279</v>
      </c>
      <c r="I24" s="19"/>
      <c r="J24" s="30">
        <v>31</v>
      </c>
      <c r="K24" s="69">
        <f>IF(J24="","",C24*0.03)</f>
        <v>3654.186209963220</v>
      </c>
      <c r="L24" s="70"/>
      <c r="M24" s="64">
        <f>IF(J24="","",(K24/J24)/LOOKUP(RIGHT($D$2,3),'定数'!$A$6:$A$13,'定数'!$B$6:$B$13))</f>
        <v>0.982308120957855</v>
      </c>
      <c r="N24" s="30">
        <v>2018</v>
      </c>
      <c r="O24" s="63">
        <v>43540</v>
      </c>
      <c r="P24" s="30">
        <v>1.2335</v>
      </c>
      <c r="Q24" s="19"/>
      <c r="R24" s="27">
        <f>IF(P24="","",T24*M24*LOOKUP(RIGHT($D$2,3),'定数'!$A$6:$A$13,'定数'!$B$6:$B$13))</f>
        <v>-6601.110572836790</v>
      </c>
      <c r="S24" s="65"/>
      <c r="T24" s="66">
        <f>IF(P24="","",IF(G24="買",(P24-H24),(H24-P24))*IF(RIGHT($D$2,3)="JPY",100,10000))</f>
        <v>-56</v>
      </c>
      <c r="U24" s="66"/>
      <c r="V24" s="56">
        <f>IF(S24&lt;&gt;"",IF(S24&lt;0,1+V23,0),"")</f>
      </c>
      <c r="W24" s="68">
        <f>IF(T24&lt;&gt;"",IF(T24&lt;0,1+W23,0),"")</f>
        <v>2</v>
      </c>
      <c r="X24" s="71">
        <f>IF(C24&lt;&gt;"",MAX(X23,C24),"")</f>
        <v>125573.409277087</v>
      </c>
      <c r="Y24" s="72">
        <f>IF(X24&lt;&gt;"",1-(C24/X24),"")</f>
        <v>0.0300000000000031</v>
      </c>
    </row>
    <row r="25" ht="14" customHeight="1">
      <c r="A25" s="13"/>
      <c r="B25" s="30">
        <v>17</v>
      </c>
      <c r="C25" s="21">
        <f>IF(R24="","",C24+R24)</f>
        <v>115205.096425937</v>
      </c>
      <c r="D25" s="21"/>
      <c r="E25" s="30">
        <v>2018</v>
      </c>
      <c r="F25" s="63">
        <v>43550</v>
      </c>
      <c r="G25" t="s" s="18">
        <v>54</v>
      </c>
      <c r="H25" s="30">
        <v>1.236</v>
      </c>
      <c r="I25" s="19"/>
      <c r="J25" s="30">
        <v>45</v>
      </c>
      <c r="K25" s="69">
        <f>IF(J25="","",C25*0.03)</f>
        <v>3456.152892778110</v>
      </c>
      <c r="L25" s="70"/>
      <c r="M25" s="64">
        <f>IF(J25="","",(K25/J25)/LOOKUP(RIGHT($D$2,3),'定数'!$A$6:$A$13,'定数'!$B$6:$B$13))</f>
        <v>0.6400283134774279</v>
      </c>
      <c r="N25" s="30">
        <v>2018</v>
      </c>
      <c r="O25" s="63">
        <v>43550</v>
      </c>
      <c r="P25" s="30">
        <v>1.2414</v>
      </c>
      <c r="Q25" s="19"/>
      <c r="R25" s="27">
        <f>IF(P25="","",T25*M25*LOOKUP(RIGHT($D$2,3),'定数'!$A$6:$A$13,'定数'!$B$6:$B$13))</f>
        <v>4147.383471333730</v>
      </c>
      <c r="S25" s="65"/>
      <c r="T25" s="66">
        <f>IF(P25="","",IF(G25="買",(P25-H25),(H25-P25))*IF(RIGHT($D$2,3)="JPY",100,10000))</f>
        <v>54</v>
      </c>
      <c r="U25" s="66"/>
      <c r="V25" s="56">
        <f>IF(S25&lt;&gt;"",IF(S25&lt;0,1+V24,0),"")</f>
      </c>
      <c r="W25" s="68">
        <f>IF(T25&lt;&gt;"",IF(T25&lt;0,1+W24,0),"")</f>
        <v>0</v>
      </c>
      <c r="X25" s="71">
        <f>IF(C25&lt;&gt;"",MAX(X24,C25),"")</f>
        <v>125573.409277087</v>
      </c>
      <c r="Y25" s="72">
        <f>IF(X25&lt;&gt;"",1-(C25/X25),"")</f>
        <v>0.08256774193548851</v>
      </c>
    </row>
    <row r="26" ht="14" customHeight="1">
      <c r="A26" s="13"/>
      <c r="B26" s="30">
        <v>18</v>
      </c>
      <c r="C26" s="21">
        <f>IF(R25="","",C25+R25)</f>
        <v>119352.479897271</v>
      </c>
      <c r="D26" s="21"/>
      <c r="E26" s="30">
        <v>2018</v>
      </c>
      <c r="F26" s="63">
        <v>43560</v>
      </c>
      <c r="G26" t="s" s="18">
        <v>53</v>
      </c>
      <c r="H26" s="30">
        <v>1.2273</v>
      </c>
      <c r="I26" s="19"/>
      <c r="J26" s="30">
        <v>17</v>
      </c>
      <c r="K26" s="69">
        <f>IF(J26="","",C26*0.03)</f>
        <v>3580.574396918130</v>
      </c>
      <c r="L26" s="70"/>
      <c r="M26" s="64">
        <f>IF(J26="","",(K26/J26)/LOOKUP(RIGHT($D$2,3),'定数'!$A$6:$A$13,'定数'!$B$6:$B$13))</f>
        <v>1.75518352790104</v>
      </c>
      <c r="N26" s="30">
        <v>2018</v>
      </c>
      <c r="O26" s="63">
        <v>43564</v>
      </c>
      <c r="P26" s="30">
        <v>1.229</v>
      </c>
      <c r="Q26" s="19"/>
      <c r="R26" s="27">
        <f>IF(P26="","",T26*M26*LOOKUP(RIGHT($D$2,3),'定数'!$A$6:$A$13,'定数'!$B$6:$B$13))</f>
        <v>-3580.574396918120</v>
      </c>
      <c r="S26" s="65"/>
      <c r="T26" s="66">
        <f>IF(P26="","",IF(G26="買",(P26-H26),(H26-P26))*IF(RIGHT($D$2,3)="JPY",100,10000))</f>
        <v>-17</v>
      </c>
      <c r="U26" s="66"/>
      <c r="V26" s="56">
        <f>IF(S26&lt;&gt;"",IF(S26&lt;0,1+V25,0),"")</f>
      </c>
      <c r="W26" s="68">
        <f>IF(T26&lt;&gt;"",IF(T26&lt;0,1+W25,0),"")</f>
        <v>1</v>
      </c>
      <c r="X26" s="71">
        <f>IF(C26&lt;&gt;"",MAX(X25,C26),"")</f>
        <v>125573.409277087</v>
      </c>
      <c r="Y26" s="72">
        <f>IF(X26&lt;&gt;"",1-(C26/X26),"")</f>
        <v>0.049540180645164</v>
      </c>
    </row>
    <row r="27" ht="14" customHeight="1">
      <c r="A27" s="13"/>
      <c r="B27" s="30">
        <v>19</v>
      </c>
      <c r="C27" s="21">
        <f>IF(R26="","",C26+R26)</f>
        <v>115771.905500353</v>
      </c>
      <c r="D27" s="21"/>
      <c r="E27" s="30">
        <v>2018</v>
      </c>
      <c r="F27" s="63">
        <v>43574</v>
      </c>
      <c r="G27" t="s" s="18">
        <v>54</v>
      </c>
      <c r="H27" s="30">
        <v>1.2386</v>
      </c>
      <c r="I27" s="19"/>
      <c r="J27" s="30">
        <v>22</v>
      </c>
      <c r="K27" s="69">
        <f>IF(J27="","",C27*0.03)</f>
        <v>3473.157165010590</v>
      </c>
      <c r="L27" s="70"/>
      <c r="M27" s="64">
        <f>IF(J27="","",(K27/J27)/LOOKUP(RIGHT($D$2,3),'定数'!$A$6:$A$13,'定数'!$B$6:$B$13))</f>
        <v>1.31558983523128</v>
      </c>
      <c r="N27" s="30">
        <v>2018</v>
      </c>
      <c r="O27" s="63">
        <v>43574</v>
      </c>
      <c r="P27" s="30">
        <v>1.2364</v>
      </c>
      <c r="Q27" s="19"/>
      <c r="R27" s="27">
        <f>IF(P27="","",T27*M27*LOOKUP(RIGHT($D$2,3),'定数'!$A$6:$A$13,'定数'!$B$6:$B$13))</f>
        <v>-3473.157165010580</v>
      </c>
      <c r="S27" s="65"/>
      <c r="T27" s="66">
        <f>IF(P27="","",IF(G27="買",(P27-H27),(H27-P27))*IF(RIGHT($D$2,3)="JPY",100,10000))</f>
        <v>-22</v>
      </c>
      <c r="U27" s="66"/>
      <c r="V27" s="56">
        <f>IF(S27&lt;&gt;"",IF(S27&lt;0,1+V26,0),"")</f>
      </c>
      <c r="W27" s="68">
        <f>IF(T27&lt;&gt;"",IF(T27&lt;0,1+W26,0),"")</f>
        <v>2</v>
      </c>
      <c r="X27" s="71">
        <f>IF(C27&lt;&gt;"",MAX(X26,C27),"")</f>
        <v>125573.409277087</v>
      </c>
      <c r="Y27" s="72">
        <f>IF(X27&lt;&gt;"",1-(C27/X27),"")</f>
        <v>0.07805397522580799</v>
      </c>
    </row>
    <row r="28" ht="14" customHeight="1">
      <c r="A28" s="13"/>
      <c r="B28" s="30">
        <v>20</v>
      </c>
      <c r="C28" s="21">
        <f>IF(R27="","",C27+R27)</f>
        <v>112298.748335342</v>
      </c>
      <c r="D28" s="21"/>
      <c r="E28" s="30">
        <v>2018</v>
      </c>
      <c r="F28" s="63">
        <v>43586</v>
      </c>
      <c r="G28" t="s" s="18">
        <v>53</v>
      </c>
      <c r="H28" s="30">
        <v>1.2063</v>
      </c>
      <c r="I28" s="19"/>
      <c r="J28" s="30">
        <v>43</v>
      </c>
      <c r="K28" s="69">
        <f>IF(J28="","",C28*0.03)</f>
        <v>3368.962450060260</v>
      </c>
      <c r="L28" s="70"/>
      <c r="M28" s="64">
        <f>IF(J28="","",(K28/J28)/LOOKUP(RIGHT($D$2,3),'定数'!$A$6:$A$13,'定数'!$B$6:$B$13))</f>
        <v>0.652899699624081</v>
      </c>
      <c r="N28" s="30">
        <v>2018</v>
      </c>
      <c r="O28" s="63">
        <v>43586</v>
      </c>
      <c r="P28" s="30">
        <v>1.2001</v>
      </c>
      <c r="Q28" s="19"/>
      <c r="R28" s="27">
        <f>IF(P28="","",T28*M28*LOOKUP(RIGHT($D$2,3),'定数'!$A$6:$A$13,'定数'!$B$6:$B$13))</f>
        <v>4857.573765203160</v>
      </c>
      <c r="S28" s="65"/>
      <c r="T28" s="66">
        <f>IF(P28="","",IF(G28="買",(P28-H28),(H28-P28))*IF(RIGHT($D$2,3)="JPY",100,10000))</f>
        <v>62</v>
      </c>
      <c r="U28" s="66"/>
      <c r="V28" s="56">
        <f>IF(S28&lt;&gt;"",IF(S28&lt;0,1+V27,0),"")</f>
      </c>
      <c r="W28" s="68">
        <f>IF(T28&lt;&gt;"",IF(T28&lt;0,1+W27,0),"")</f>
        <v>0</v>
      </c>
      <c r="X28" s="71">
        <f>IF(C28&lt;&gt;"",MAX(X27,C28),"")</f>
        <v>125573.409277087</v>
      </c>
      <c r="Y28" s="72">
        <f>IF(X28&lt;&gt;"",1-(C28/X28),"")</f>
        <v>0.105712355969037</v>
      </c>
    </row>
    <row r="29" ht="14" customHeight="1">
      <c r="A29" s="13"/>
      <c r="B29" s="30">
        <v>21</v>
      </c>
      <c r="C29" s="21">
        <f>IF(R28="","",C28+R28)</f>
        <v>117156.322100545</v>
      </c>
      <c r="D29" s="21"/>
      <c r="E29" s="30">
        <v>2018</v>
      </c>
      <c r="F29" s="63">
        <v>43603</v>
      </c>
      <c r="G29" t="s" s="18">
        <v>53</v>
      </c>
      <c r="H29" s="30">
        <v>1.176</v>
      </c>
      <c r="I29" s="19"/>
      <c r="J29" s="30">
        <v>61</v>
      </c>
      <c r="K29" s="69">
        <f>IF(J29="","",C29*0.03)</f>
        <v>3514.689663016350</v>
      </c>
      <c r="L29" s="70"/>
      <c r="M29" s="64">
        <f>IF(J29="","",(K29/J29)/LOOKUP(RIGHT($D$2,3),'定数'!$A$6:$A$13,'定数'!$B$6:$B$13))</f>
        <v>0.480148861067807</v>
      </c>
      <c r="N29" s="30">
        <v>2018</v>
      </c>
      <c r="O29" s="63">
        <v>43607</v>
      </c>
      <c r="P29" s="30">
        <v>1.1821</v>
      </c>
      <c r="Q29" s="19"/>
      <c r="R29" s="27">
        <f>IF(P29="","",T29*M29*LOOKUP(RIGHT($D$2,3),'定数'!$A$6:$A$13,'定数'!$B$6:$B$13))</f>
        <v>-3514.689663016350</v>
      </c>
      <c r="S29" s="65"/>
      <c r="T29" s="66">
        <f>IF(P29="","",IF(G29="買",(P29-H29),(H29-P29))*IF(RIGHT($D$2,3)="JPY",100,10000))</f>
        <v>-61</v>
      </c>
      <c r="U29" s="66"/>
      <c r="V29" s="56">
        <f>IF(S29&lt;&gt;"",IF(S29&lt;0,1+V28,0),"")</f>
      </c>
      <c r="W29" s="68">
        <f>IF(T29&lt;&gt;"",IF(T29&lt;0,1+W28,0),"")</f>
        <v>1</v>
      </c>
      <c r="X29" s="71">
        <f>IF(C29&lt;&gt;"",MAX(X28,C29),"")</f>
        <v>125573.409277087</v>
      </c>
      <c r="Y29" s="72">
        <f>IF(X29&lt;&gt;"",1-(C29/X29),"")</f>
        <v>0.0670292160179316</v>
      </c>
    </row>
    <row r="30" ht="14" customHeight="1">
      <c r="A30" s="13"/>
      <c r="B30" s="30">
        <v>22</v>
      </c>
      <c r="C30" s="21">
        <f>IF(R29="","",C29+R29)</f>
        <v>113641.632437529</v>
      </c>
      <c r="D30" s="21"/>
      <c r="E30" s="30">
        <v>2018</v>
      </c>
      <c r="F30" s="63">
        <v>43610</v>
      </c>
      <c r="G30" t="s" s="18">
        <v>53</v>
      </c>
      <c r="H30" s="30">
        <v>1.166</v>
      </c>
      <c r="I30" s="19"/>
      <c r="J30" s="30">
        <v>73</v>
      </c>
      <c r="K30" s="69">
        <f>IF(J30="","",C30*0.03)</f>
        <v>3409.248973125870</v>
      </c>
      <c r="L30" s="70"/>
      <c r="M30" s="64">
        <f>IF(J30="","",(K30/J30)/LOOKUP(RIGHT($D$2,3),'定数'!$A$6:$A$13,'定数'!$B$6:$B$13))</f>
        <v>0.389183672731264</v>
      </c>
      <c r="N30" s="30">
        <v>2018</v>
      </c>
      <c r="O30" s="63">
        <v>43614</v>
      </c>
      <c r="P30" s="30">
        <v>1.1554</v>
      </c>
      <c r="Q30" s="19"/>
      <c r="R30" s="27">
        <f>IF(P30="","",T30*M30*LOOKUP(RIGHT($D$2,3),'定数'!$A$6:$A$13,'定数'!$B$6:$B$13))</f>
        <v>4950.416317141680</v>
      </c>
      <c r="S30" s="65"/>
      <c r="T30" s="66">
        <f>IF(P30="","",IF(G30="買",(P30-H30),(H30-P30))*IF(RIGHT($D$2,3)="JPY",100,10000))</f>
        <v>106</v>
      </c>
      <c r="U30" s="66"/>
      <c r="V30" s="56">
        <f>IF(S30&lt;&gt;"",IF(S30&lt;0,1+V29,0),"")</f>
      </c>
      <c r="W30" s="68">
        <f>IF(T30&lt;&gt;"",IF(T30&lt;0,1+W29,0),"")</f>
        <v>0</v>
      </c>
      <c r="X30" s="71">
        <f>IF(C30&lt;&gt;"",MAX(X29,C30),"")</f>
        <v>125573.409277087</v>
      </c>
      <c r="Y30" s="72">
        <f>IF(X30&lt;&gt;"",1-(C30/X30),"")</f>
        <v>0.0950183395373909</v>
      </c>
    </row>
    <row r="31" ht="14" customHeight="1">
      <c r="A31" s="13"/>
      <c r="B31" s="30">
        <v>23</v>
      </c>
      <c r="C31" s="21">
        <f>IF(R30="","",C30+R30)</f>
        <v>118592.048754671</v>
      </c>
      <c r="D31" s="21"/>
      <c r="E31" s="30">
        <v>2018</v>
      </c>
      <c r="F31" s="63">
        <v>43616</v>
      </c>
      <c r="G31" t="s" s="18">
        <v>54</v>
      </c>
      <c r="H31" s="30">
        <v>1.1699</v>
      </c>
      <c r="I31" s="19"/>
      <c r="J31" s="30">
        <v>59</v>
      </c>
      <c r="K31" s="69">
        <f>IF(J31="","",C31*0.03)</f>
        <v>3557.761462640130</v>
      </c>
      <c r="L31" s="70"/>
      <c r="M31" s="64">
        <f>IF(J31="","",(K31/J31)/LOOKUP(RIGHT($D$2,3),'定数'!$A$6:$A$13,'定数'!$B$6:$B$13))</f>
        <v>0.50250868116386</v>
      </c>
      <c r="N31" s="30">
        <v>2018</v>
      </c>
      <c r="O31" s="63">
        <v>43617</v>
      </c>
      <c r="P31" s="30">
        <v>1.164</v>
      </c>
      <c r="Q31" s="19"/>
      <c r="R31" s="27">
        <f>IF(P31="","",T31*M31*LOOKUP(RIGHT($D$2,3),'定数'!$A$6:$A$13,'定数'!$B$6:$B$13))</f>
        <v>-3557.761462640130</v>
      </c>
      <c r="S31" s="65"/>
      <c r="T31" s="66">
        <f>IF(P31="","",IF(G31="買",(P31-H31),(H31-P31))*IF(RIGHT($D$2,3)="JPY",100,10000))</f>
        <v>-59</v>
      </c>
      <c r="U31" s="66"/>
      <c r="V31" s="56">
        <f>IF(S31&lt;&gt;"",IF(S31&lt;0,1+V30,0),"")</f>
      </c>
      <c r="W31" s="68">
        <f>IF(T31&lt;&gt;"",IF(T31&lt;0,1+W30,0),"")</f>
        <v>1</v>
      </c>
      <c r="X31" s="71">
        <f>IF(C31&lt;&gt;"",MAX(X30,C31),"")</f>
        <v>125573.409277087</v>
      </c>
      <c r="Y31" s="72">
        <f>IF(X31&lt;&gt;"",1-(C31/X31),"")</f>
        <v>0.0555958507665513</v>
      </c>
    </row>
    <row r="32" ht="14" customHeight="1">
      <c r="A32" s="13"/>
      <c r="B32" s="30">
        <v>24</v>
      </c>
      <c r="C32" s="21">
        <f>IF(R31="","",C31+R31)</f>
        <v>115034.287292031</v>
      </c>
      <c r="D32" s="21"/>
      <c r="E32" s="30">
        <v>2018</v>
      </c>
      <c r="F32" s="63">
        <v>43637</v>
      </c>
      <c r="G32" t="s" s="18">
        <v>53</v>
      </c>
      <c r="H32" s="30">
        <v>1.1555</v>
      </c>
      <c r="I32" s="19"/>
      <c r="J32" s="30">
        <v>24</v>
      </c>
      <c r="K32" s="69">
        <f>IF(J32="","",C32*0.03)</f>
        <v>3451.028618760930</v>
      </c>
      <c r="L32" s="70"/>
      <c r="M32" s="64">
        <f>IF(J32="","",(K32/J32)/LOOKUP(RIGHT($D$2,3),'定数'!$A$6:$A$13,'定数'!$B$6:$B$13))</f>
        <v>1.19827382595866</v>
      </c>
      <c r="N32" s="30">
        <v>2018</v>
      </c>
      <c r="O32" s="63">
        <v>43637</v>
      </c>
      <c r="P32" s="30">
        <v>1.1521</v>
      </c>
      <c r="Q32" s="19"/>
      <c r="R32" s="27">
        <f>IF(P32="","",T32*M32*LOOKUP(RIGHT($D$2,3),'定数'!$A$6:$A$13,'定数'!$B$6:$B$13))</f>
        <v>4888.957209911330</v>
      </c>
      <c r="S32" s="65"/>
      <c r="T32" s="66">
        <f>IF(P32="","",IF(G32="買",(P32-H32),(H32-P32))*IF(RIGHT($D$2,3)="JPY",100,10000))</f>
        <v>34</v>
      </c>
      <c r="U32" s="66"/>
      <c r="V32" s="56">
        <f>IF(S32&lt;&gt;"",IF(S32&lt;0,1+V31,0),"")</f>
      </c>
      <c r="W32" s="68">
        <f>IF(T32&lt;&gt;"",IF(T32&lt;0,1+W31,0),"")</f>
        <v>0</v>
      </c>
      <c r="X32" s="71">
        <f>IF(C32&lt;&gt;"",MAX(X31,C32),"")</f>
        <v>125573.409277087</v>
      </c>
      <c r="Y32" s="72">
        <f>IF(X32&lt;&gt;"",1-(C32/X32),"")</f>
        <v>0.08392797524355371</v>
      </c>
    </row>
    <row r="33" ht="14" customHeight="1">
      <c r="A33" s="13"/>
      <c r="B33" s="30">
        <v>25</v>
      </c>
      <c r="C33" s="21">
        <f>IF(R32="","",C32+R32)</f>
        <v>119923.244501942</v>
      </c>
      <c r="D33" s="21"/>
      <c r="E33" s="30">
        <v>2018</v>
      </c>
      <c r="F33" s="63">
        <v>43641</v>
      </c>
      <c r="G33" t="s" s="18">
        <v>54</v>
      </c>
      <c r="H33" s="30">
        <v>1.1671</v>
      </c>
      <c r="I33" s="19"/>
      <c r="J33" s="30">
        <v>43</v>
      </c>
      <c r="K33" s="69">
        <f>IF(J33="","",C33*0.03)</f>
        <v>3597.697335058260</v>
      </c>
      <c r="L33" s="70"/>
      <c r="M33" s="64">
        <f>IF(J33="","",(K33/J33)/LOOKUP(RIGHT($D$2,3),'定数'!$A$6:$A$13,'定数'!$B$6:$B$13))</f>
        <v>0.697228165708965</v>
      </c>
      <c r="N33" s="30">
        <v>2018</v>
      </c>
      <c r="O33" s="63">
        <v>43643</v>
      </c>
      <c r="P33" s="30">
        <v>1.1628</v>
      </c>
      <c r="Q33" s="19"/>
      <c r="R33" s="27">
        <f>IF(P33="","",T33*M33*LOOKUP(RIGHT($D$2,3),'定数'!$A$6:$A$13,'定数'!$B$6:$B$13))</f>
        <v>-3597.697335058260</v>
      </c>
      <c r="S33" s="65"/>
      <c r="T33" s="66">
        <f>IF(P33="","",IF(G33="買",(P33-H33),(H33-P33))*IF(RIGHT($D$2,3)="JPY",100,10000))</f>
        <v>-43</v>
      </c>
      <c r="U33" s="66"/>
      <c r="V33" s="56">
        <f>IF(S33&lt;&gt;"",IF(S33&lt;0,1+V32,0),"")</f>
      </c>
      <c r="W33" s="68">
        <f>IF(T33&lt;&gt;"",IF(T33&lt;0,1+W32,0),"")</f>
        <v>1</v>
      </c>
      <c r="X33" s="71">
        <f>IF(C33&lt;&gt;"",MAX(X32,C33),"")</f>
        <v>125573.409277087</v>
      </c>
      <c r="Y33" s="72">
        <f>IF(X33&lt;&gt;"",1-(C33/X33),"")</f>
        <v>0.0449949141914073</v>
      </c>
    </row>
    <row r="34" ht="14" customHeight="1">
      <c r="A34" s="13"/>
      <c r="B34" s="30">
        <v>26</v>
      </c>
      <c r="C34" s="21">
        <f>IF(R33="","",C33+R33)</f>
        <v>116325.547166884</v>
      </c>
      <c r="D34" s="21"/>
      <c r="E34" s="30">
        <v>2018</v>
      </c>
      <c r="F34" s="63">
        <v>43652</v>
      </c>
      <c r="G34" t="s" s="18">
        <v>54</v>
      </c>
      <c r="H34" s="30">
        <v>1.1727</v>
      </c>
      <c r="I34" s="19"/>
      <c r="J34" s="30">
        <v>48</v>
      </c>
      <c r="K34" s="69">
        <f>IF(J34="","",C34*0.03)</f>
        <v>3489.766415006520</v>
      </c>
      <c r="L34" s="70"/>
      <c r="M34" s="64">
        <f>IF(J34="","",(K34/J34)/LOOKUP(RIGHT($D$2,3),'定数'!$A$6:$A$13,'定数'!$B$6:$B$13))</f>
        <v>0.6058622248275209</v>
      </c>
      <c r="N34" s="30">
        <v>2018</v>
      </c>
      <c r="O34" s="63">
        <v>43657</v>
      </c>
      <c r="P34" s="30">
        <v>1.1679</v>
      </c>
      <c r="Q34" s="19"/>
      <c r="R34" s="27">
        <f>IF(P34="","",T34*M34*LOOKUP(RIGHT($D$2,3),'定数'!$A$6:$A$13,'定数'!$B$6:$B$13))</f>
        <v>-3489.766415006520</v>
      </c>
      <c r="S34" s="65"/>
      <c r="T34" s="66">
        <f>IF(P34="","",IF(G34="買",(P34-H34),(H34-P34))*IF(RIGHT($D$2,3)="JPY",100,10000))</f>
        <v>-48</v>
      </c>
      <c r="U34" s="66"/>
      <c r="V34" s="56">
        <f>IF(S34&lt;&gt;"",IF(S34&lt;0,1+V33,0),"")</f>
      </c>
      <c r="W34" s="68">
        <f>IF(T34&lt;&gt;"",IF(T34&lt;0,1+W33,0),"")</f>
        <v>2</v>
      </c>
      <c r="X34" s="71">
        <f>IF(C34&lt;&gt;"",MAX(X33,C34),"")</f>
        <v>125573.409277087</v>
      </c>
      <c r="Y34" s="72">
        <f>IF(X34&lt;&gt;"",1-(C34/X34),"")</f>
        <v>0.073645066765663</v>
      </c>
    </row>
    <row r="35" ht="14" customHeight="1">
      <c r="A35" s="13"/>
      <c r="B35" s="30">
        <v>27</v>
      </c>
      <c r="C35" s="21">
        <f>IF(R34="","",C34+R34)</f>
        <v>112835.780751877</v>
      </c>
      <c r="D35" s="21"/>
      <c r="E35" s="30">
        <v>2018</v>
      </c>
      <c r="F35" s="63">
        <v>43658</v>
      </c>
      <c r="G35" t="s" s="18">
        <v>53</v>
      </c>
      <c r="H35" s="30">
        <v>1.1665</v>
      </c>
      <c r="I35" s="19"/>
      <c r="J35" s="30">
        <v>30</v>
      </c>
      <c r="K35" s="69">
        <f>IF(J35="","",C35*0.03)</f>
        <v>3385.073422556310</v>
      </c>
      <c r="L35" s="70"/>
      <c r="M35" s="64">
        <f>IF(J35="","",(K35/J35)/LOOKUP(RIGHT($D$2,3),'定数'!$A$6:$A$13,'定数'!$B$6:$B$13))</f>
        <v>0.940298172932308</v>
      </c>
      <c r="N35" s="30">
        <v>2018</v>
      </c>
      <c r="O35" s="63">
        <v>43659</v>
      </c>
      <c r="P35" s="30">
        <v>1.1622</v>
      </c>
      <c r="Q35" s="19"/>
      <c r="R35" s="27">
        <f>IF(P35="","",T35*M35*LOOKUP(RIGHT($D$2,3),'定数'!$A$6:$A$13,'定数'!$B$6:$B$13))</f>
        <v>4851.938572330710</v>
      </c>
      <c r="S35" s="65"/>
      <c r="T35" s="66">
        <f>IF(P35="","",IF(G35="買",(P35-H35),(H35-P35))*IF(RIGHT($D$2,3)="JPY",100,10000))</f>
        <v>43</v>
      </c>
      <c r="U35" s="66"/>
      <c r="V35" s="56">
        <f>IF(S35&lt;&gt;"",IF(S35&lt;0,1+V34,0),"")</f>
      </c>
      <c r="W35" s="68">
        <f>IF(T35&lt;&gt;"",IF(T35&lt;0,1+W34,0),"")</f>
        <v>0</v>
      </c>
      <c r="X35" s="71">
        <f>IF(C35&lt;&gt;"",MAX(X34,C35),"")</f>
        <v>125573.409277087</v>
      </c>
      <c r="Y35" s="72">
        <f>IF(X35&lt;&gt;"",1-(C35/X35),"")</f>
        <v>0.101435714762697</v>
      </c>
    </row>
    <row r="36" ht="14" customHeight="1">
      <c r="A36" s="13"/>
      <c r="B36" s="30">
        <v>28</v>
      </c>
      <c r="C36" s="21">
        <f>IF(R35="","",C35+R35)</f>
        <v>117687.719324208</v>
      </c>
      <c r="D36" s="21"/>
      <c r="E36" s="30">
        <v>2018</v>
      </c>
      <c r="F36" s="63">
        <v>43712</v>
      </c>
      <c r="G36" t="s" s="18">
        <v>53</v>
      </c>
      <c r="H36" s="30">
        <v>1.16</v>
      </c>
      <c r="I36" s="19"/>
      <c r="J36" s="30">
        <v>20</v>
      </c>
      <c r="K36" s="69">
        <f>IF(J36="","",C36*0.03)</f>
        <v>3530.631579726240</v>
      </c>
      <c r="L36" s="70"/>
      <c r="M36" s="64">
        <f>IF(J36="","",(K36/J36)/LOOKUP(RIGHT($D$2,3),'定数'!$A$6:$A$13,'定数'!$B$6:$B$13))</f>
        <v>1.4710964915526</v>
      </c>
      <c r="N36" s="30">
        <v>2018</v>
      </c>
      <c r="O36" s="63">
        <v>43712</v>
      </c>
      <c r="P36" s="30">
        <v>1.1572</v>
      </c>
      <c r="Q36" s="19"/>
      <c r="R36" s="27">
        <f>IF(P36="","",T36*M36*LOOKUP(RIGHT($D$2,3),'定数'!$A$6:$A$13,'定数'!$B$6:$B$13))</f>
        <v>4942.884211616740</v>
      </c>
      <c r="S36" s="65"/>
      <c r="T36" s="66">
        <f>IF(P36="","",IF(G36="買",(P36-H36),(H36-P36))*IF(RIGHT($D$2,3)="JPY",100,10000))</f>
        <v>28</v>
      </c>
      <c r="U36" s="66"/>
      <c r="V36" s="56">
        <f>IF(S36&lt;&gt;"",IF(S36&lt;0,1+V35,0),"")</f>
      </c>
      <c r="W36" s="68">
        <f>IF(T36&lt;&gt;"",IF(T36&lt;0,1+W35,0),"")</f>
        <v>0</v>
      </c>
      <c r="X36" s="71">
        <f>IF(C36&lt;&gt;"",MAX(X35,C36),"")</f>
        <v>125573.409277087</v>
      </c>
      <c r="Y36" s="72">
        <f>IF(X36&lt;&gt;"",1-(C36/X36),"")</f>
        <v>0.0627974504974906</v>
      </c>
    </row>
    <row r="37" ht="14" customHeight="1">
      <c r="A37" s="13"/>
      <c r="B37" s="30">
        <v>29</v>
      </c>
      <c r="C37" s="21">
        <f>IF(R36="","",C36+R36)</f>
        <v>122630.603535825</v>
      </c>
      <c r="D37" s="21"/>
      <c r="E37" s="30">
        <v>2018</v>
      </c>
      <c r="F37" s="63">
        <v>43721</v>
      </c>
      <c r="G37" t="s" s="18">
        <v>54</v>
      </c>
      <c r="H37" s="30">
        <v>1.1681</v>
      </c>
      <c r="I37" s="19"/>
      <c r="J37" s="30">
        <v>73</v>
      </c>
      <c r="K37" s="69">
        <f>IF(J37="","",C37*0.03)</f>
        <v>3678.918106074750</v>
      </c>
      <c r="L37" s="70"/>
      <c r="M37" s="64">
        <f>IF(J37="","",(K37/J37)/LOOKUP(RIGHT($D$2,3),'定数'!$A$6:$A$13,'定数'!$B$6:$B$13))</f>
        <v>0.419967820328168</v>
      </c>
      <c r="N37" s="30">
        <v>2018</v>
      </c>
      <c r="O37" s="63">
        <v>43728</v>
      </c>
      <c r="P37" s="30">
        <v>1.1789</v>
      </c>
      <c r="Q37" s="19"/>
      <c r="R37" s="27">
        <f>IF(P37="","",T37*M37*LOOKUP(RIGHT($D$2,3),'定数'!$A$6:$A$13,'定数'!$B$6:$B$13))</f>
        <v>5442.782951453060</v>
      </c>
      <c r="S37" s="65"/>
      <c r="T37" s="66">
        <f>IF(P37="","",IF(G37="買",(P37-H37),(H37-P37))*IF(RIGHT($D$2,3)="JPY",100,10000))</f>
        <v>108</v>
      </c>
      <c r="U37" s="66"/>
      <c r="V37" s="56">
        <f>IF(S37&lt;&gt;"",IF(S37&lt;0,1+V36,0),"")</f>
      </c>
      <c r="W37" s="68">
        <f>IF(T37&lt;&gt;"",IF(T37&lt;0,1+W36,0),"")</f>
        <v>0</v>
      </c>
      <c r="X37" s="71">
        <f>IF(C37&lt;&gt;"",MAX(X36,C37),"")</f>
        <v>125573.409277087</v>
      </c>
      <c r="Y37" s="72">
        <f>IF(X37&lt;&gt;"",1-(C37/X37),"")</f>
        <v>0.0234349434183831</v>
      </c>
    </row>
    <row r="38" ht="14" customHeight="1">
      <c r="A38" s="13"/>
      <c r="B38" s="30">
        <v>30</v>
      </c>
      <c r="C38" s="21">
        <f>IF(R37="","",C37+R37)</f>
        <v>128073.386487278</v>
      </c>
      <c r="D38" s="21"/>
      <c r="E38" s="30">
        <v>2018</v>
      </c>
      <c r="F38" s="63">
        <v>43740</v>
      </c>
      <c r="G38" t="s" s="18">
        <v>53</v>
      </c>
      <c r="H38" s="30">
        <v>1.1562</v>
      </c>
      <c r="I38" s="19"/>
      <c r="J38" s="30">
        <v>62</v>
      </c>
      <c r="K38" s="69">
        <f>IF(J38="","",C38*0.03)</f>
        <v>3842.201594618340</v>
      </c>
      <c r="L38" s="70"/>
      <c r="M38" s="64">
        <f>IF(J38="","",(K38/J38)/LOOKUP(RIGHT($D$2,3),'定数'!$A$6:$A$13,'定数'!$B$6:$B$13))</f>
        <v>0.516424945513218</v>
      </c>
      <c r="N38" s="30">
        <v>2018</v>
      </c>
      <c r="O38" s="63">
        <v>43741</v>
      </c>
      <c r="P38" s="30">
        <v>1.1472</v>
      </c>
      <c r="Q38" s="19"/>
      <c r="R38" s="27">
        <f>IF(P38="","",T38*M38*LOOKUP(RIGHT($D$2,3),'定数'!$A$6:$A$13,'定数'!$B$6:$B$13))</f>
        <v>5577.389411542750</v>
      </c>
      <c r="S38" s="65"/>
      <c r="T38" s="66">
        <f>IF(P38="","",IF(G38="買",(P38-H38),(H38-P38))*IF(RIGHT($D$2,3)="JPY",100,10000))</f>
        <v>90</v>
      </c>
      <c r="U38" s="66"/>
      <c r="V38" s="56">
        <f>IF(S38&lt;&gt;"",IF(S38&lt;0,1+V37,0),"")</f>
      </c>
      <c r="W38" s="68">
        <f>IF(T38&lt;&gt;"",IF(T38&lt;0,1+W37,0),"")</f>
        <v>0</v>
      </c>
      <c r="X38" s="71">
        <f>IF(C38&lt;&gt;"",MAX(X37,C38),"")</f>
        <v>128073.386487278</v>
      </c>
      <c r="Y38" s="72">
        <f>IF(X38&lt;&gt;"",1-(C38/X38),"")</f>
        <v>0</v>
      </c>
    </row>
    <row r="39" ht="14" customHeight="1">
      <c r="A39" s="13"/>
      <c r="B39" s="30">
        <v>31</v>
      </c>
      <c r="C39" s="21">
        <f>IF(R38="","",C38+R38)</f>
        <v>133650.775898821</v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s="71">
        <f>IF(C39&lt;&gt;"",MAX(X38,C39),"")</f>
        <v>133650.775898821</v>
      </c>
      <c r="Y39" s="72">
        <f>IF(X39&lt;&gt;"",1-(C39/X39),"")</f>
        <v>0</v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K9:L9"/>
    <mergeCell ref="R9:S9"/>
    <mergeCell ref="T9:U9"/>
    <mergeCell ref="C10:D10"/>
    <mergeCell ref="K10:L10"/>
    <mergeCell ref="P10:Q10"/>
    <mergeCell ref="R10:S10"/>
    <mergeCell ref="T10:U10"/>
    <mergeCell ref="C11:D11"/>
    <mergeCell ref="K11:L11"/>
    <mergeCell ref="R11:S11"/>
    <mergeCell ref="T11:U11"/>
    <mergeCell ref="C12:D12"/>
    <mergeCell ref="K12:L12"/>
    <mergeCell ref="P12:Q12"/>
    <mergeCell ref="R12:S12"/>
    <mergeCell ref="T12:U12"/>
    <mergeCell ref="C13:D13"/>
    <mergeCell ref="K13:L13"/>
    <mergeCell ref="R13:S13"/>
    <mergeCell ref="T13:U13"/>
    <mergeCell ref="C14:D14"/>
    <mergeCell ref="K14:L14"/>
    <mergeCell ref="P14:Q14"/>
    <mergeCell ref="R14:S14"/>
    <mergeCell ref="T14:U14"/>
    <mergeCell ref="C15:D15"/>
    <mergeCell ref="K15:L15"/>
    <mergeCell ref="R15:S15"/>
    <mergeCell ref="T15:U15"/>
    <mergeCell ref="C16:D16"/>
    <mergeCell ref="K16:L16"/>
    <mergeCell ref="P16:Q16"/>
    <mergeCell ref="R16:S16"/>
    <mergeCell ref="T16:U16"/>
    <mergeCell ref="C17:D17"/>
    <mergeCell ref="K17:L17"/>
    <mergeCell ref="P17:Q17"/>
    <mergeCell ref="R17:S17"/>
    <mergeCell ref="T17:U17"/>
    <mergeCell ref="C18:D18"/>
    <mergeCell ref="K18:L18"/>
    <mergeCell ref="P18:Q18"/>
    <mergeCell ref="R18:S18"/>
    <mergeCell ref="T18:U18"/>
    <mergeCell ref="C19:D19"/>
    <mergeCell ref="K19:L19"/>
    <mergeCell ref="P19:Q19"/>
    <mergeCell ref="R19:S19"/>
    <mergeCell ref="T19:U19"/>
    <mergeCell ref="C20:D20"/>
    <mergeCell ref="K20:L20"/>
    <mergeCell ref="P20:Q20"/>
    <mergeCell ref="R20:S20"/>
    <mergeCell ref="T20:U20"/>
    <mergeCell ref="C21:D21"/>
    <mergeCell ref="K21:L21"/>
    <mergeCell ref="P21:Q21"/>
    <mergeCell ref="R21:S21"/>
    <mergeCell ref="T21:U21"/>
    <mergeCell ref="C22:D22"/>
    <mergeCell ref="K22:L22"/>
    <mergeCell ref="P22:Q22"/>
    <mergeCell ref="R22:S22"/>
    <mergeCell ref="T22:U22"/>
    <mergeCell ref="C23:D23"/>
    <mergeCell ref="K23:L23"/>
    <mergeCell ref="R23:S23"/>
    <mergeCell ref="T23:U23"/>
    <mergeCell ref="C24:D24"/>
    <mergeCell ref="K24:L24"/>
    <mergeCell ref="R24:S24"/>
    <mergeCell ref="T24:U24"/>
    <mergeCell ref="C25:D25"/>
    <mergeCell ref="K25:L25"/>
    <mergeCell ref="P25:Q25"/>
    <mergeCell ref="R25:S25"/>
    <mergeCell ref="T25:U25"/>
    <mergeCell ref="C26:D26"/>
    <mergeCell ref="K26:L26"/>
    <mergeCell ref="R26:S26"/>
    <mergeCell ref="T26:U26"/>
    <mergeCell ref="C27:D27"/>
    <mergeCell ref="K27:L27"/>
    <mergeCell ref="R27:S27"/>
    <mergeCell ref="T27:U27"/>
    <mergeCell ref="C28:D28"/>
    <mergeCell ref="K28:L28"/>
    <mergeCell ref="P28:Q28"/>
    <mergeCell ref="R28:S28"/>
    <mergeCell ref="T28:U28"/>
    <mergeCell ref="C29:D29"/>
    <mergeCell ref="K29:L29"/>
    <mergeCell ref="R29:S29"/>
    <mergeCell ref="T29:U29"/>
    <mergeCell ref="C30:D30"/>
    <mergeCell ref="K30:L30"/>
    <mergeCell ref="P30:Q30"/>
    <mergeCell ref="R30:S30"/>
    <mergeCell ref="T30:U30"/>
    <mergeCell ref="C31:D31"/>
    <mergeCell ref="K31:L31"/>
    <mergeCell ref="R31:S31"/>
    <mergeCell ref="T31:U31"/>
    <mergeCell ref="C32:D32"/>
    <mergeCell ref="K32:L32"/>
    <mergeCell ref="P32:Q32"/>
    <mergeCell ref="R32:S32"/>
    <mergeCell ref="T32:U32"/>
    <mergeCell ref="C33:D33"/>
    <mergeCell ref="K33:L33"/>
    <mergeCell ref="R33:S33"/>
    <mergeCell ref="T33:U33"/>
    <mergeCell ref="C34:D34"/>
    <mergeCell ref="K34:L34"/>
    <mergeCell ref="P34:Q34"/>
    <mergeCell ref="R34:S34"/>
    <mergeCell ref="T34:U34"/>
    <mergeCell ref="C35:D35"/>
    <mergeCell ref="K35:L35"/>
    <mergeCell ref="P35:Q35"/>
    <mergeCell ref="R35:S35"/>
    <mergeCell ref="T35:U35"/>
    <mergeCell ref="C36:D36"/>
    <mergeCell ref="K36:L36"/>
    <mergeCell ref="P36:Q36"/>
    <mergeCell ref="R36:S36"/>
    <mergeCell ref="T36:U36"/>
    <mergeCell ref="C37:D37"/>
    <mergeCell ref="K37:L37"/>
    <mergeCell ref="P37:Q37"/>
    <mergeCell ref="R37:S37"/>
    <mergeCell ref="T37:U37"/>
    <mergeCell ref="C38:D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9:I9"/>
    <mergeCell ref="P9:Q9"/>
    <mergeCell ref="H10:I10"/>
    <mergeCell ref="H11:I11"/>
    <mergeCell ref="P11:Q11"/>
    <mergeCell ref="H12:I12"/>
    <mergeCell ref="H13:I13"/>
    <mergeCell ref="P13:Q13"/>
    <mergeCell ref="H14:I14"/>
    <mergeCell ref="H15:I15"/>
    <mergeCell ref="P15:Q15"/>
    <mergeCell ref="H16:I16"/>
    <mergeCell ref="H17:I17"/>
    <mergeCell ref="H18:I18"/>
    <mergeCell ref="H19:I19"/>
    <mergeCell ref="H20:I20"/>
    <mergeCell ref="H21:I21"/>
    <mergeCell ref="H22:I22"/>
    <mergeCell ref="H23:I23"/>
    <mergeCell ref="P23:Q23"/>
    <mergeCell ref="H24:I24"/>
    <mergeCell ref="P24:Q24"/>
    <mergeCell ref="H25:I25"/>
    <mergeCell ref="H26:I26"/>
    <mergeCell ref="P26:Q26"/>
    <mergeCell ref="H27:I27"/>
    <mergeCell ref="P27:Q27"/>
    <mergeCell ref="H28:I28"/>
    <mergeCell ref="H29:I29"/>
    <mergeCell ref="P29:Q29"/>
    <mergeCell ref="H30:I30"/>
    <mergeCell ref="H31:I31"/>
    <mergeCell ref="P31:Q31"/>
    <mergeCell ref="H32:I32"/>
    <mergeCell ref="H33:I33"/>
    <mergeCell ref="P33:Q33"/>
    <mergeCell ref="H34:I34"/>
    <mergeCell ref="H35:I35"/>
    <mergeCell ref="H36:I36"/>
    <mergeCell ref="H37:I37"/>
    <mergeCell ref="H38:I38"/>
  </mergeCells>
  <conditionalFormatting sqref="D4:E4 H4 R9:U108">
    <cfRule type="cellIs" dxfId="3" priority="1" operator="lessThan" stopIfTrue="1">
      <formula>0</formula>
    </cfRule>
  </conditionalFormatting>
  <conditionalFormatting sqref="G9:G38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conditionalFormatting sqref="G39:G108">
    <cfRule type="cellIs" dxfId="6" priority="1" operator="equal" stopIfTrue="1">
      <formula>"買"</formula>
    </cfRule>
    <cfRule type="cellIs" dxfId="7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1" customWidth="1"/>
    <col min="2" max="18" width="6.5" style="81" customWidth="1"/>
    <col min="19" max="21" width="8.85156" style="81" customWidth="1"/>
    <col min="22" max="23" hidden="1" width="8.83333" style="81" customWidth="1"/>
    <col min="24" max="25" width="8.85156" style="81" customWidth="1"/>
    <col min="26" max="256" width="8.85156" style="81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131295.648495239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31295.6484952391</v>
      </c>
      <c r="E4" s="27"/>
      <c r="F4" t="s" s="14">
        <v>28</v>
      </c>
      <c r="G4" s="15"/>
      <c r="H4" s="28">
        <f>SUM($T$9:$U$108)</f>
        <v>672</v>
      </c>
      <c r="I4" s="19"/>
      <c r="J4" t="s" s="14">
        <v>29</v>
      </c>
      <c r="K4" s="15"/>
      <c r="L4" s="21">
        <f>MAX($C$9:$D$990)-C9</f>
        <v>42411.294113954</v>
      </c>
      <c r="M4" s="21"/>
      <c r="N4" t="s" s="14">
        <v>30</v>
      </c>
      <c r="O4" s="15"/>
      <c r="P4" s="29">
        <f>MAX(Y1:Y993)</f>
        <v>0.149321977235515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14</v>
      </c>
      <c r="D5" t="s" s="14">
        <v>32</v>
      </c>
      <c r="E5" s="30">
        <f>COUNTIF($R$9:$R$990,"&lt;0")</f>
        <v>16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0.466666666666667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5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1.3088</v>
      </c>
      <c r="Q10" s="19"/>
      <c r="R10" s="27">
        <f>IF(P10="","",T10*M10*LOOKUP(RIGHT($D$2,3),'定数'!$A$6:$A$13,'定数'!$B$6:$B$13))</f>
        <v>5493.735632183910</v>
      </c>
      <c r="S10" s="65"/>
      <c r="T10" s="66">
        <f>IF(P10="","",IF(G10="買",(P10-H10),(H10-P10))*IF(RIGHT($D$2,3)="JPY",100,10000))</f>
        <v>68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102442.011494253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3073.260344827590</v>
      </c>
      <c r="L11" s="70"/>
      <c r="M11" s="64">
        <f>IF(J11="","",(K11/J11)/LOOKUP(RIGHT($D$2,3),'定数'!$A$6:$A$13,'定数'!$B$6:$B$13))</f>
        <v>0.7532500845165661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-3073.260344827590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102442.011494253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99368.7511494254</v>
      </c>
      <c r="D12" s="21"/>
      <c r="E12" s="30">
        <v>2013</v>
      </c>
      <c r="F12" s="63">
        <v>43602</v>
      </c>
      <c r="G12" t="s" s="18">
        <v>53</v>
      </c>
      <c r="H12" s="30">
        <v>1.2869</v>
      </c>
      <c r="I12" s="19"/>
      <c r="J12" s="30">
        <v>21</v>
      </c>
      <c r="K12" s="69">
        <f>IF(J12="","",C12*0.03)</f>
        <v>2981.062534482760</v>
      </c>
      <c r="L12" s="70"/>
      <c r="M12" s="64">
        <f>IF(J12="","",(K12/J12)/LOOKUP(RIGHT($D$2,3),'定数'!$A$6:$A$13,'定数'!$B$6:$B$13))</f>
        <v>1.18296132320744</v>
      </c>
      <c r="N12" s="30">
        <v>2013</v>
      </c>
      <c r="O12" s="63">
        <v>43602</v>
      </c>
      <c r="P12" s="30">
        <v>1.2831</v>
      </c>
      <c r="Q12" s="19"/>
      <c r="R12" s="27">
        <f>IF(P12="","",T12*M12*LOOKUP(RIGHT($D$2,3),'定数'!$A$6:$A$13,'定数'!$B$6:$B$13))</f>
        <v>5394.303633825930</v>
      </c>
      <c r="S12" s="65"/>
      <c r="T12" s="66">
        <f>IF(P12="","",IF(G12="買",(P12-H12),(H12-P12))*IF(RIGHT($D$2,3)="JPY",100,10000))</f>
        <v>38</v>
      </c>
      <c r="U12" s="66"/>
      <c r="V12" s="67">
        <f>IF(T12&lt;&gt;"",IF(T12&gt;0,1+V11,0),"")</f>
        <v>1</v>
      </c>
      <c r="W12" s="68">
        <f>IF(T12&lt;&gt;"",IF(T12&lt;0,1+W11,0),"")</f>
        <v>0</v>
      </c>
      <c r="X12" s="71">
        <f>IF(C12&lt;&gt;"",MAX(X11,C12),"")</f>
        <v>102442.011494253</v>
      </c>
      <c r="Y12" s="72">
        <f>IF(X12&lt;&gt;"",1-(C12/X12),"")</f>
        <v>0.0300000000000001</v>
      </c>
    </row>
    <row r="13" ht="14" customHeight="1">
      <c r="A13" s="13"/>
      <c r="B13" s="30">
        <v>5</v>
      </c>
      <c r="C13" s="21">
        <f>IF(R12="","",C12+R12)</f>
        <v>104763.054783251</v>
      </c>
      <c r="D13" s="21"/>
      <c r="E13" s="30">
        <v>2013</v>
      </c>
      <c r="F13" s="63">
        <v>43606</v>
      </c>
      <c r="G13" t="s" s="18">
        <v>54</v>
      </c>
      <c r="H13" s="30">
        <v>1.292</v>
      </c>
      <c r="I13" s="19"/>
      <c r="J13" s="30">
        <v>79</v>
      </c>
      <c r="K13" s="69">
        <f>IF(J13="","",C13*0.03)</f>
        <v>3142.891643497530</v>
      </c>
      <c r="L13" s="70"/>
      <c r="M13" s="64">
        <f>IF(J13="","",(K13/J13)/LOOKUP(RIGHT($D$2,3),'定数'!$A$6:$A$13,'定数'!$B$6:$B$13))</f>
        <v>0.331528654377377</v>
      </c>
      <c r="N13" s="30">
        <v>2013</v>
      </c>
      <c r="O13" s="63">
        <v>43607</v>
      </c>
      <c r="P13" s="30">
        <v>1.2841</v>
      </c>
      <c r="Q13" s="19"/>
      <c r="R13" s="27">
        <f>IF(P13="","",T13*M13*LOOKUP(RIGHT($D$2,3),'定数'!$A$6:$A$13,'定数'!$B$6:$B$13))</f>
        <v>-3142.891643497530</v>
      </c>
      <c r="S13" s="65"/>
      <c r="T13" s="66">
        <f>IF(P13="","",IF(G13="買",(P13-H13),(H13-P13))*IF(RIGHT($D$2,3)="JPY",100,10000))</f>
        <v>-79</v>
      </c>
      <c r="U13" s="66"/>
      <c r="V13" s="67">
        <f>IF(T13&lt;&gt;"",IF(T13&gt;0,1+V12,0),"")</f>
        <v>0</v>
      </c>
      <c r="W13" s="68">
        <f>IF(T13&lt;&gt;"",IF(T13&lt;0,1+W12,0),"")</f>
        <v>1</v>
      </c>
      <c r="X13" s="71">
        <f>IF(C13&lt;&gt;"",MAX(X12,C13),"")</f>
        <v>104763.054783251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101620.163139753</v>
      </c>
      <c r="D14" s="21"/>
      <c r="E14" s="30">
        <v>2013</v>
      </c>
      <c r="F14" s="63">
        <v>43620</v>
      </c>
      <c r="G14" t="s" s="18">
        <v>54</v>
      </c>
      <c r="H14" s="30">
        <v>1.309</v>
      </c>
      <c r="I14" s="19"/>
      <c r="J14" s="30">
        <v>47</v>
      </c>
      <c r="K14" s="69">
        <f>IF(J14="","",C14*0.03)</f>
        <v>3048.604894192590</v>
      </c>
      <c r="L14" s="70"/>
      <c r="M14" s="64">
        <f>IF(J14="","",(K14/J14)/LOOKUP(RIGHT($D$2,3),'定数'!$A$6:$A$13,'定数'!$B$6:$B$13))</f>
        <v>0.540532782658261</v>
      </c>
      <c r="N14" s="30">
        <v>2013</v>
      </c>
      <c r="O14" s="63">
        <v>43622</v>
      </c>
      <c r="P14" s="30">
        <v>1.3183</v>
      </c>
      <c r="Q14" s="19"/>
      <c r="R14" s="27">
        <f>IF(P14="","",T14*M14*LOOKUP(RIGHT($D$2,3),'定数'!$A$6:$A$13,'定数'!$B$6:$B$13))</f>
        <v>6032.345854466190</v>
      </c>
      <c r="S14" s="65"/>
      <c r="T14" s="66">
        <f>IF(P14="","",IF(G14="買",(P14-H14),(H14-P14))*IF(RIGHT($D$2,3)="JPY",100,10000))</f>
        <v>93</v>
      </c>
      <c r="U14" s="66"/>
      <c r="V14" s="67">
        <f>IF(T14&lt;&gt;"",IF(T14&gt;0,1+V13,0),"")</f>
        <v>1</v>
      </c>
      <c r="W14" s="68">
        <f>IF(T14&lt;&gt;"",IF(T14&lt;0,1+W13,0),"")</f>
        <v>0</v>
      </c>
      <c r="X14" s="71">
        <f>IF(C14&lt;&gt;"",MAX(X13,C14),"")</f>
        <v>104763.054783251</v>
      </c>
      <c r="Y14" s="72">
        <f>IF(X14&lt;&gt;"",1-(C14/X14),"")</f>
        <v>0.0300000000000045</v>
      </c>
    </row>
    <row r="15" ht="14" customHeight="1">
      <c r="A15" s="13"/>
      <c r="B15" s="30">
        <v>7</v>
      </c>
      <c r="C15" s="21">
        <f>IF(R14="","",C14+R14)</f>
        <v>107652.508994219</v>
      </c>
      <c r="D15" s="21"/>
      <c r="E15" s="30">
        <v>2013</v>
      </c>
      <c r="F15" s="63">
        <v>43629</v>
      </c>
      <c r="G15" t="s" s="18">
        <v>54</v>
      </c>
      <c r="H15" s="30">
        <v>1.336</v>
      </c>
      <c r="I15" s="19"/>
      <c r="J15" s="30">
        <v>94</v>
      </c>
      <c r="K15" s="69">
        <f>IF(J15="","",C15*0.03)</f>
        <v>3229.575269826570</v>
      </c>
      <c r="L15" s="70"/>
      <c r="M15" s="64">
        <f>IF(J15="","",(K15/J15)/LOOKUP(RIGHT($D$2,3),'定数'!$A$6:$A$13,'定数'!$B$6:$B$13))</f>
        <v>0.286309864346327</v>
      </c>
      <c r="N15" s="30">
        <v>2013</v>
      </c>
      <c r="O15" s="63">
        <v>43635</v>
      </c>
      <c r="P15" s="30">
        <v>1.3266</v>
      </c>
      <c r="Q15" s="19"/>
      <c r="R15" s="27">
        <f>IF(P15="","",T15*M15*LOOKUP(RIGHT($D$2,3),'定数'!$A$6:$A$13,'定数'!$B$6:$B$13))</f>
        <v>-3229.575269826570</v>
      </c>
      <c r="S15" s="65"/>
      <c r="T15" s="66">
        <f>IF(P15="","",IF(G15="買",(P15-H15),(H15-P15))*IF(RIGHT($D$2,3)="JPY",100,10000))</f>
        <v>-94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107652.508994219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104422.933724392</v>
      </c>
      <c r="D16" s="21"/>
      <c r="E16" s="30">
        <v>2013</v>
      </c>
      <c r="F16" s="63">
        <v>43637</v>
      </c>
      <c r="G16" t="s" s="18">
        <v>53</v>
      </c>
      <c r="H16" s="30">
        <v>1.3209</v>
      </c>
      <c r="I16" s="19"/>
      <c r="J16" s="30">
        <v>45</v>
      </c>
      <c r="K16" s="69">
        <f>IF(J16="","",C16*0.03)</f>
        <v>3132.688011731760</v>
      </c>
      <c r="L16" s="70"/>
      <c r="M16" s="64">
        <f>IF(J16="","",(K16/J16)/LOOKUP(RIGHT($D$2,3),'定数'!$A$6:$A$13,'定数'!$B$6:$B$13))</f>
        <v>0.580127409579956</v>
      </c>
      <c r="N16" s="30">
        <v>2013</v>
      </c>
      <c r="O16" s="63">
        <v>43637</v>
      </c>
      <c r="P16" s="30">
        <v>1.3122</v>
      </c>
      <c r="Q16" s="19"/>
      <c r="R16" s="27">
        <f>IF(P16="","",T16*M16*LOOKUP(RIGHT($D$2,3),'定数'!$A$6:$A$13,'定数'!$B$6:$B$13))</f>
        <v>6056.530156014740</v>
      </c>
      <c r="S16" s="65"/>
      <c r="T16" s="66">
        <f>IF(P16="","",IF(G16="買",(P16-H16),(H16-P16))*IF(RIGHT($D$2,3)="JPY",100,10000))</f>
        <v>87</v>
      </c>
      <c r="U16" s="66"/>
      <c r="V16" s="67">
        <f>IF(T16&lt;&gt;"",IF(T16&gt;0,1+V15,0),"")</f>
        <v>1</v>
      </c>
      <c r="W16" s="68">
        <f>IF(T16&lt;&gt;"",IF(T16&lt;0,1+W15,0),"")</f>
        <v>0</v>
      </c>
      <c r="X16" s="71">
        <f>IF(C16&lt;&gt;"",MAX(X15,C16),"")</f>
        <v>107652.508994219</v>
      </c>
      <c r="Y16" s="72">
        <f>IF(X16&lt;&gt;"",1-(C16/X16),"")</f>
        <v>0.030000000000004</v>
      </c>
    </row>
    <row r="17" ht="14" customHeight="1">
      <c r="A17" s="13"/>
      <c r="B17" s="30">
        <v>9</v>
      </c>
      <c r="C17" s="21">
        <f>IF(R16="","",C16+R16)</f>
        <v>110479.463880407</v>
      </c>
      <c r="D17" s="21"/>
      <c r="E17" s="30">
        <v>2013</v>
      </c>
      <c r="F17" s="63">
        <v>43641</v>
      </c>
      <c r="G17" t="s" s="18">
        <v>53</v>
      </c>
      <c r="H17" s="30">
        <v>1.3082</v>
      </c>
      <c r="I17" s="19"/>
      <c r="J17" s="30">
        <v>69</v>
      </c>
      <c r="K17" s="69">
        <f>IF(J17="","",C17*0.03)</f>
        <v>3314.383916412210</v>
      </c>
      <c r="L17" s="70"/>
      <c r="M17" s="64">
        <f>IF(J17="","",(K17/J17)/LOOKUP(RIGHT($D$2,3),'定数'!$A$6:$A$13,'定数'!$B$6:$B$13))</f>
        <v>0.40028791261017</v>
      </c>
      <c r="N17" s="30">
        <v>2013</v>
      </c>
      <c r="O17" s="63">
        <v>43649</v>
      </c>
      <c r="P17" s="30">
        <v>1.2949</v>
      </c>
      <c r="Q17" s="19"/>
      <c r="R17" s="27">
        <f>IF(P17="","",T17*M17*LOOKUP(RIGHT($D$2,3),'定数'!$A$6:$A$13,'定数'!$B$6:$B$13))</f>
        <v>6388.595085258310</v>
      </c>
      <c r="S17" s="65"/>
      <c r="T17" s="66">
        <f>IF(P17="","",IF(G17="買",(P17-H17),(H17-P17))*IF(RIGHT($D$2,3)="JPY",100,10000))</f>
        <v>133</v>
      </c>
      <c r="U17" s="66"/>
      <c r="V17" s="67">
        <f>IF(T17&lt;&gt;"",IF(T17&gt;0,1+V16,0),"")</f>
        <v>2</v>
      </c>
      <c r="W17" s="68">
        <f>IF(T17&lt;&gt;"",IF(T17&lt;0,1+W16,0),"")</f>
        <v>0</v>
      </c>
      <c r="X17" s="71">
        <f>IF(C17&lt;&gt;"",MAX(X16,C17),"")</f>
        <v>110479.463880407</v>
      </c>
      <c r="Y17" s="72">
        <f>IF(X17&lt;&gt;"",1-(C17/X17),"")</f>
        <v>0</v>
      </c>
    </row>
    <row r="18" ht="14" customHeight="1">
      <c r="A18" s="13"/>
      <c r="B18" s="30">
        <v>10</v>
      </c>
      <c r="C18" s="21">
        <f>IF(R17="","",C17+R17)</f>
        <v>116868.058965665</v>
      </c>
      <c r="D18" s="21"/>
      <c r="E18" s="30">
        <v>2013</v>
      </c>
      <c r="F18" s="63">
        <v>43649</v>
      </c>
      <c r="G18" t="s" s="18">
        <v>53</v>
      </c>
      <c r="H18" s="30">
        <v>1.2963</v>
      </c>
      <c r="I18" s="19"/>
      <c r="J18" s="30">
        <v>75</v>
      </c>
      <c r="K18" s="69">
        <f>IF(J18="","",C18*0.03)</f>
        <v>3506.041768969950</v>
      </c>
      <c r="L18" s="70"/>
      <c r="M18" s="64">
        <f>IF(J18="","",(K18/J18)/LOOKUP(RIGHT($D$2,3),'定数'!$A$6:$A$13,'定数'!$B$6:$B$13))</f>
        <v>0.389560196552217</v>
      </c>
      <c r="N18" s="30">
        <v>2013</v>
      </c>
      <c r="O18" s="63">
        <v>43651</v>
      </c>
      <c r="P18" s="30">
        <v>1.2815</v>
      </c>
      <c r="Q18" s="19"/>
      <c r="R18" s="27">
        <f>IF(P18="","",T18*M18*LOOKUP(RIGHT($D$2,3),'定数'!$A$6:$A$13,'定数'!$B$6:$B$13))</f>
        <v>6918.589090767370</v>
      </c>
      <c r="S18" s="65"/>
      <c r="T18" s="66">
        <f>IF(P18="","",IF(G18="買",(P18-H18),(H18-P18))*IF(RIGHT($D$2,3)="JPY",100,10000))</f>
        <v>148</v>
      </c>
      <c r="U18" s="66"/>
      <c r="V18" s="67">
        <f>IF(T18&lt;&gt;"",IF(T18&gt;0,1+V17,0),"")</f>
        <v>3</v>
      </c>
      <c r="W18" s="68">
        <f>IF(T18&lt;&gt;"",IF(T18&lt;0,1+W17,0),"")</f>
        <v>0</v>
      </c>
      <c r="X18" s="71">
        <f>IF(C18&lt;&gt;"",MAX(X17,C18),"")</f>
        <v>116868.058965665</v>
      </c>
      <c r="Y18" s="72">
        <f>IF(X18&lt;&gt;"",1-(C18/X18),"")</f>
        <v>0</v>
      </c>
    </row>
    <row r="19" ht="14" customHeight="1">
      <c r="A19" s="13"/>
      <c r="B19" s="30">
        <v>11</v>
      </c>
      <c r="C19" s="21">
        <f>IF(R18="","",C18+R18)</f>
        <v>123786.648056432</v>
      </c>
      <c r="D19" s="21"/>
      <c r="E19" s="30">
        <v>2013</v>
      </c>
      <c r="F19" s="63">
        <v>43662</v>
      </c>
      <c r="G19" t="s" s="18">
        <v>54</v>
      </c>
      <c r="H19" s="30">
        <v>1.3139</v>
      </c>
      <c r="I19" s="19"/>
      <c r="J19" s="30">
        <v>86</v>
      </c>
      <c r="K19" s="69">
        <f>IF(J19="","",C19*0.03)</f>
        <v>3713.599441692960</v>
      </c>
      <c r="L19" s="70"/>
      <c r="M19" s="64">
        <f>IF(J19="","",(K19/J19)/LOOKUP(RIGHT($D$2,3),'定数'!$A$6:$A$13,'定数'!$B$6:$B$13))</f>
        <v>0.359844907140791</v>
      </c>
      <c r="N19" s="30">
        <v>2013</v>
      </c>
      <c r="O19" s="63">
        <v>43677</v>
      </c>
      <c r="P19" s="30">
        <v>1.3306</v>
      </c>
      <c r="Q19" s="19"/>
      <c r="R19" s="27">
        <f>IF(P19="","",T19*M19*LOOKUP(RIGHT($D$2,3),'定数'!$A$6:$A$13,'定数'!$B$6:$B$13))</f>
        <v>7211.291939101450</v>
      </c>
      <c r="S19" s="65"/>
      <c r="T19" s="66">
        <f>IF(P19="","",IF(G19="買",(P19-H19),(H19-P19))*IF(RIGHT($D$2,3)="JPY",100,10000))</f>
        <v>167</v>
      </c>
      <c r="U19" s="66"/>
      <c r="V19" s="67">
        <f>IF(T19&lt;&gt;"",IF(T19&gt;0,1+V18,0),"")</f>
        <v>4</v>
      </c>
      <c r="W19" s="68">
        <f>IF(T19&lt;&gt;"",IF(T19&lt;0,1+W18,0),"")</f>
        <v>0</v>
      </c>
      <c r="X19" s="71">
        <f>IF(C19&lt;&gt;"",MAX(X18,C19),"")</f>
        <v>123786.648056432</v>
      </c>
      <c r="Y19" s="72">
        <f>IF(X19&lt;&gt;"",1-(C19/X19),"")</f>
        <v>0</v>
      </c>
    </row>
    <row r="20" ht="14" customHeight="1">
      <c r="A20" s="13"/>
      <c r="B20" s="30">
        <v>12</v>
      </c>
      <c r="C20" s="21">
        <f>IF(R19="","",C19+R19)</f>
        <v>130997.939995533</v>
      </c>
      <c r="D20" s="21"/>
      <c r="E20" s="30">
        <v>2013</v>
      </c>
      <c r="F20" s="63">
        <v>43684</v>
      </c>
      <c r="G20" t="s" s="18">
        <v>54</v>
      </c>
      <c r="H20" s="30">
        <v>1.3326</v>
      </c>
      <c r="I20" s="19"/>
      <c r="J20" s="30">
        <v>60</v>
      </c>
      <c r="K20" s="69">
        <f>IF(J20="","",C20*0.03)</f>
        <v>3929.938199865990</v>
      </c>
      <c r="L20" s="70"/>
      <c r="M20" s="64">
        <f>IF(J20="","",(K20/J20)/LOOKUP(RIGHT($D$2,3),'定数'!$A$6:$A$13,'定数'!$B$6:$B$13))</f>
        <v>0.545824749981388</v>
      </c>
      <c r="N20" s="30">
        <v>2013</v>
      </c>
      <c r="O20" s="63">
        <v>43690</v>
      </c>
      <c r="P20" s="30">
        <v>1.3266</v>
      </c>
      <c r="Q20" s="19"/>
      <c r="R20" s="27">
        <f>IF(P20="","",T20*M20*LOOKUP(RIGHT($D$2,3),'定数'!$A$6:$A$13,'定数'!$B$6:$B$13))</f>
        <v>-3929.938199865990</v>
      </c>
      <c r="S20" s="65"/>
      <c r="T20" s="66">
        <f>IF(P20="","",IF(G20="買",(P20-H20),(H20-P20))*IF(RIGHT($D$2,3)="JPY",100,10000))</f>
        <v>-60</v>
      </c>
      <c r="U20" s="66"/>
      <c r="V20" s="67">
        <f>IF(T20&lt;&gt;"",IF(T20&gt;0,1+V19,0),"")</f>
        <v>0</v>
      </c>
      <c r="W20" s="68">
        <f>IF(T20&lt;&gt;"",IF(T20&lt;0,1+W19,0),"")</f>
        <v>1</v>
      </c>
      <c r="X20" s="71">
        <f>IF(C20&lt;&gt;"",MAX(X19,C20),"")</f>
        <v>130997.939995533</v>
      </c>
      <c r="Y20" s="72">
        <f>IF(X20&lt;&gt;"",1-(C20/X20),"")</f>
        <v>0</v>
      </c>
    </row>
    <row r="21" ht="14" customHeight="1">
      <c r="A21" s="13"/>
      <c r="B21" s="30">
        <v>13</v>
      </c>
      <c r="C21" s="21">
        <f>IF(R20="","",C20+R20)</f>
        <v>127068.001795667</v>
      </c>
      <c r="D21" s="21"/>
      <c r="E21" s="30">
        <v>2013</v>
      </c>
      <c r="F21" s="80">
        <v>3.03448275862069</v>
      </c>
      <c r="G21" t="s" s="18">
        <v>53</v>
      </c>
      <c r="H21" s="30">
        <v>1.3304</v>
      </c>
      <c r="I21" s="19"/>
      <c r="J21" s="30">
        <v>74</v>
      </c>
      <c r="K21" s="69">
        <f>IF(J21="","",C21*0.03)</f>
        <v>3812.040053870010</v>
      </c>
      <c r="L21" s="70"/>
      <c r="M21" s="64">
        <f>IF(J21="","",(K21/J21)/LOOKUP(RIGHT($D$2,3),'定数'!$A$6:$A$13,'定数'!$B$6:$B$13))</f>
        <v>0.429283789850226</v>
      </c>
      <c r="N21" s="30">
        <v>2013</v>
      </c>
      <c r="O21" s="63">
        <v>43711</v>
      </c>
      <c r="P21" s="30">
        <v>1.3159</v>
      </c>
      <c r="Q21" s="19"/>
      <c r="R21" s="27">
        <f>IF(P21="","",T21*M21*LOOKUP(RIGHT($D$2,3),'定数'!$A$6:$A$13,'定数'!$B$6:$B$13))</f>
        <v>7469.537943393930</v>
      </c>
      <c r="S21" s="65"/>
      <c r="T21" s="66">
        <f>IF(P21="","",IF(G21="買",(P21-H21),(H21-P21))*IF(RIGHT($D$2,3)="JPY",100,10000))</f>
        <v>145</v>
      </c>
      <c r="U21" s="66"/>
      <c r="V21" s="67">
        <f>IF(T21&lt;&gt;"",IF(T21&gt;0,1+V20,0),"")</f>
        <v>1</v>
      </c>
      <c r="W21" s="68">
        <f>IF(T21&lt;&gt;"",IF(T21&lt;0,1+W20,0),"")</f>
        <v>0</v>
      </c>
      <c r="X21" s="71">
        <f>IF(C21&lt;&gt;"",MAX(X20,C21),"")</f>
        <v>130997.939995533</v>
      </c>
      <c r="Y21" s="72">
        <f>IF(X21&lt;&gt;"",1-(C21/X21),"")</f>
        <v>0.0300000000000001</v>
      </c>
    </row>
    <row r="22" ht="14" customHeight="1">
      <c r="A22" s="13"/>
      <c r="B22" s="30">
        <v>14</v>
      </c>
      <c r="C22" s="21">
        <f>IF(R21="","",C21+R21)</f>
        <v>134537.539739061</v>
      </c>
      <c r="D22" s="21"/>
      <c r="E22" s="30">
        <v>2013</v>
      </c>
      <c r="F22" s="63">
        <v>43719</v>
      </c>
      <c r="G22" t="s" s="18">
        <v>54</v>
      </c>
      <c r="H22" s="30">
        <v>1.3315</v>
      </c>
      <c r="I22" s="19"/>
      <c r="J22" s="30">
        <v>61</v>
      </c>
      <c r="K22" s="69">
        <f>IF(J22="","",C22*0.03)</f>
        <v>4036.126192171830</v>
      </c>
      <c r="L22" s="70"/>
      <c r="M22" s="64">
        <f>IF(J22="","",(K22/J22)/LOOKUP(RIGHT($D$2,3),'定数'!$A$6:$A$13,'定数'!$B$6:$B$13))</f>
        <v>0.551383359586316</v>
      </c>
      <c r="N22" s="30">
        <v>2013</v>
      </c>
      <c r="O22" s="63">
        <v>43721</v>
      </c>
      <c r="P22" s="30">
        <v>1.3434</v>
      </c>
      <c r="Q22" s="19"/>
      <c r="R22" s="27">
        <f>IF(P22="","",T22*M22*LOOKUP(RIGHT($D$2,3),'定数'!$A$6:$A$13,'定数'!$B$6:$B$13))</f>
        <v>7873.754374892590</v>
      </c>
      <c r="S22" s="65"/>
      <c r="T22" s="66">
        <f>IF(P22="","",IF(G22="買",(P22-H22),(H22-P22))*IF(RIGHT($D$2,3)="JPY",100,10000))</f>
        <v>119</v>
      </c>
      <c r="U22" s="66"/>
      <c r="V22" s="67">
        <f>IF(T22&lt;&gt;"",IF(T22&gt;0,1+V21,0),"")</f>
        <v>2</v>
      </c>
      <c r="W22" s="68">
        <f>IF(T22&lt;&gt;"",IF(T22&lt;0,1+W21,0),"")</f>
        <v>0</v>
      </c>
      <c r="X22" s="71">
        <f>IF(C22&lt;&gt;"",MAX(X21,C22),"")</f>
        <v>134537.539739061</v>
      </c>
      <c r="Y22" s="72">
        <f>IF(X22&lt;&gt;"",1-(C22/X22),"")</f>
        <v>0</v>
      </c>
    </row>
    <row r="23" ht="14" customHeight="1">
      <c r="A23" s="13"/>
      <c r="B23" s="30">
        <v>15</v>
      </c>
      <c r="C23" s="21">
        <f>IF(R22="","",C22+R22)</f>
        <v>142411.294113954</v>
      </c>
      <c r="D23" s="21"/>
      <c r="E23" s="30">
        <v>2013</v>
      </c>
      <c r="F23" s="63">
        <v>43739</v>
      </c>
      <c r="G23" t="s" s="18">
        <v>54</v>
      </c>
      <c r="H23" s="30">
        <v>1.3552</v>
      </c>
      <c r="I23" s="19"/>
      <c r="J23" s="30">
        <v>35</v>
      </c>
      <c r="K23" s="69">
        <f>IF(J23="","",C23*0.03)</f>
        <v>4272.338823418620</v>
      </c>
      <c r="L23" s="70"/>
      <c r="M23" s="64">
        <f>IF(J23="","",(K23/J23)/LOOKUP(RIGHT($D$2,3),'定数'!$A$6:$A$13,'定数'!$B$6:$B$13))</f>
        <v>1.01722352938539</v>
      </c>
      <c r="N23" s="30">
        <v>2013</v>
      </c>
      <c r="O23" s="63">
        <v>43739</v>
      </c>
      <c r="P23" s="30">
        <v>1.3517</v>
      </c>
      <c r="Q23" s="19"/>
      <c r="R23" s="27">
        <f>IF(P23="","",T23*M23*LOOKUP(RIGHT($D$2,3),'定数'!$A$6:$A$13,'定数'!$B$6:$B$13))</f>
        <v>-4272.338823418640</v>
      </c>
      <c r="S23" s="65"/>
      <c r="T23" s="66">
        <f>IF(P23="","",IF(G23="買",(P23-H23),(H23-P23))*IF(RIGHT($D$2,3)="JPY",100,10000))</f>
        <v>-35</v>
      </c>
      <c r="U23" s="66"/>
      <c r="V23" s="56">
        <f>IF(S23&lt;&gt;"",IF(S23&lt;0,1+V22,0),"")</f>
      </c>
      <c r="W23" s="68">
        <f>IF(T23&lt;&gt;"",IF(T23&lt;0,1+W22,0),"")</f>
        <v>1</v>
      </c>
      <c r="X23" s="71">
        <f>IF(C23&lt;&gt;"",MAX(X22,C23),"")</f>
        <v>142411.294113954</v>
      </c>
      <c r="Y23" s="72">
        <f>IF(X23&lt;&gt;"",1-(C23/X23),"")</f>
        <v>0</v>
      </c>
    </row>
    <row r="24" ht="14" customHeight="1">
      <c r="A24" s="13"/>
      <c r="B24" s="30">
        <v>16</v>
      </c>
      <c r="C24" s="21">
        <f>IF(R23="","",C23+R23)</f>
        <v>138138.955290535</v>
      </c>
      <c r="D24" s="21"/>
      <c r="E24" s="30">
        <v>2018</v>
      </c>
      <c r="F24" s="63">
        <v>43540</v>
      </c>
      <c r="G24" t="s" s="18">
        <v>53</v>
      </c>
      <c r="H24" s="30">
        <v>1.2279</v>
      </c>
      <c r="I24" s="19"/>
      <c r="J24" s="30">
        <v>31</v>
      </c>
      <c r="K24" s="69">
        <f>IF(J24="","",C24*0.03)</f>
        <v>4144.168658716050</v>
      </c>
      <c r="L24" s="70"/>
      <c r="M24" s="64">
        <f>IF(J24="","",(K24/J24)/LOOKUP(RIGHT($D$2,3),'定数'!$A$6:$A$13,'定数'!$B$6:$B$13))</f>
        <v>1.11402383298819</v>
      </c>
      <c r="N24" s="30">
        <v>2018</v>
      </c>
      <c r="O24" s="63">
        <v>43540</v>
      </c>
      <c r="P24" s="30">
        <v>1.2335</v>
      </c>
      <c r="Q24" s="19"/>
      <c r="R24" s="27">
        <f>IF(P24="","",T24*M24*LOOKUP(RIGHT($D$2,3),'定数'!$A$6:$A$13,'定数'!$B$6:$B$13))</f>
        <v>-7486.240157680640</v>
      </c>
      <c r="S24" s="65"/>
      <c r="T24" s="66">
        <f>IF(P24="","",IF(G24="買",(P24-H24),(H24-P24))*IF(RIGHT($D$2,3)="JPY",100,10000))</f>
        <v>-56</v>
      </c>
      <c r="U24" s="66"/>
      <c r="V24" s="56">
        <f>IF(S24&lt;&gt;"",IF(S24&lt;0,1+V23,0),"")</f>
      </c>
      <c r="W24" s="68">
        <f>IF(T24&lt;&gt;"",IF(T24&lt;0,1+W23,0),"")</f>
        <v>2</v>
      </c>
      <c r="X24" s="71">
        <f>IF(C24&lt;&gt;"",MAX(X23,C24),"")</f>
        <v>142411.294113954</v>
      </c>
      <c r="Y24" s="72">
        <f>IF(X24&lt;&gt;"",1-(C24/X24),"")</f>
        <v>0.0300000000000027</v>
      </c>
    </row>
    <row r="25" ht="14" customHeight="1">
      <c r="A25" s="13"/>
      <c r="B25" s="30">
        <v>17</v>
      </c>
      <c r="C25" s="21">
        <f>IF(R24="","",C24+R24)</f>
        <v>130652.715132854</v>
      </c>
      <c r="D25" s="21"/>
      <c r="E25" s="30">
        <v>2018</v>
      </c>
      <c r="F25" s="63">
        <v>43550</v>
      </c>
      <c r="G25" t="s" s="18">
        <v>54</v>
      </c>
      <c r="H25" s="30">
        <v>1.236</v>
      </c>
      <c r="I25" s="19"/>
      <c r="J25" s="30">
        <v>45</v>
      </c>
      <c r="K25" s="69">
        <f>IF(J25="","",C25*0.03)</f>
        <v>3919.581453985620</v>
      </c>
      <c r="L25" s="70"/>
      <c r="M25" s="64">
        <f>IF(J25="","",(K25/J25)/LOOKUP(RIGHT($D$2,3),'定数'!$A$6:$A$13,'定数'!$B$6:$B$13))</f>
        <v>0.725848417404744</v>
      </c>
      <c r="N25" s="30">
        <v>2018</v>
      </c>
      <c r="O25" s="63">
        <v>43550</v>
      </c>
      <c r="P25" s="30">
        <v>1.2445</v>
      </c>
      <c r="Q25" s="19"/>
      <c r="R25" s="27">
        <f>IF(P25="","",T25*M25*LOOKUP(RIGHT($D$2,3),'定数'!$A$6:$A$13,'定数'!$B$6:$B$13))</f>
        <v>7403.653857528390</v>
      </c>
      <c r="S25" s="65"/>
      <c r="T25" s="66">
        <f>IF(P25="","",IF(G25="買",(P25-H25),(H25-P25))*IF(RIGHT($D$2,3)="JPY",100,10000))</f>
        <v>85</v>
      </c>
      <c r="U25" s="66"/>
      <c r="V25" s="56">
        <f>IF(S25&lt;&gt;"",IF(S25&lt;0,1+V24,0),"")</f>
      </c>
      <c r="W25" s="68">
        <f>IF(T25&lt;&gt;"",IF(T25&lt;0,1+W24,0),"")</f>
        <v>0</v>
      </c>
      <c r="X25" s="71">
        <f>IF(C25&lt;&gt;"",MAX(X24,C25),"")</f>
        <v>142411.294113954</v>
      </c>
      <c r="Y25" s="72">
        <f>IF(X25&lt;&gt;"",1-(C25/X25),"")</f>
        <v>0.0825677419354892</v>
      </c>
    </row>
    <row r="26" ht="14" customHeight="1">
      <c r="A26" s="13"/>
      <c r="B26" s="30">
        <v>18</v>
      </c>
      <c r="C26" s="21">
        <f>IF(R25="","",C25+R25)</f>
        <v>138056.368990382</v>
      </c>
      <c r="D26" s="21"/>
      <c r="E26" s="30">
        <v>2018</v>
      </c>
      <c r="F26" s="63">
        <v>43560</v>
      </c>
      <c r="G26" t="s" s="18">
        <v>53</v>
      </c>
      <c r="H26" s="30">
        <v>1.2273</v>
      </c>
      <c r="I26" s="19"/>
      <c r="J26" s="30">
        <v>17</v>
      </c>
      <c r="K26" s="69">
        <f>IF(J26="","",C26*0.03)</f>
        <v>4141.691069711460</v>
      </c>
      <c r="L26" s="70"/>
      <c r="M26" s="64">
        <f>IF(J26="","",(K26/J26)/LOOKUP(RIGHT($D$2,3),'定数'!$A$6:$A$13,'定数'!$B$6:$B$13))</f>
        <v>2.03024072044679</v>
      </c>
      <c r="N26" s="30">
        <v>2018</v>
      </c>
      <c r="O26" s="63">
        <v>43564</v>
      </c>
      <c r="P26" s="30">
        <v>1.229</v>
      </c>
      <c r="Q26" s="19"/>
      <c r="R26" s="27">
        <f>IF(P26="","",T26*M26*LOOKUP(RIGHT($D$2,3),'定数'!$A$6:$A$13,'定数'!$B$6:$B$13))</f>
        <v>-4141.691069711450</v>
      </c>
      <c r="S26" s="65"/>
      <c r="T26" s="66">
        <f>IF(P26="","",IF(G26="買",(P26-H26),(H26-P26))*IF(RIGHT($D$2,3)="JPY",100,10000))</f>
        <v>-17</v>
      </c>
      <c r="U26" s="66"/>
      <c r="V26" s="56">
        <f>IF(S26&lt;&gt;"",IF(S26&lt;0,1+V25,0),"")</f>
      </c>
      <c r="W26" s="68">
        <f>IF(T26&lt;&gt;"",IF(T26&lt;0,1+W25,0),"")</f>
        <v>1</v>
      </c>
      <c r="X26" s="71">
        <f>IF(C26&lt;&gt;"",MAX(X25,C26),"")</f>
        <v>142411.294113954</v>
      </c>
      <c r="Y26" s="72">
        <f>IF(X26&lt;&gt;"",1-(C26/X26),"")</f>
        <v>0.030579913978503</v>
      </c>
    </row>
    <row r="27" ht="14" customHeight="1">
      <c r="A27" s="13"/>
      <c r="B27" s="30">
        <v>19</v>
      </c>
      <c r="C27" s="21">
        <f>IF(R26="","",C26+R26)</f>
        <v>133914.677920671</v>
      </c>
      <c r="D27" s="21"/>
      <c r="E27" s="30">
        <v>2018</v>
      </c>
      <c r="F27" s="63">
        <v>43574</v>
      </c>
      <c r="G27" t="s" s="18">
        <v>54</v>
      </c>
      <c r="H27" s="30">
        <v>1.2386</v>
      </c>
      <c r="I27" s="19"/>
      <c r="J27" s="30">
        <v>22</v>
      </c>
      <c r="K27" s="69">
        <f>IF(J27="","",C27*0.03)</f>
        <v>4017.440337620130</v>
      </c>
      <c r="L27" s="70"/>
      <c r="M27" s="64">
        <f>IF(J27="","",(K27/J27)/LOOKUP(RIGHT($D$2,3),'定数'!$A$6:$A$13,'定数'!$B$6:$B$13))</f>
        <v>1.52175770364399</v>
      </c>
      <c r="N27" s="30">
        <v>2018</v>
      </c>
      <c r="O27" s="63">
        <v>43574</v>
      </c>
      <c r="P27" s="30">
        <v>1.2364</v>
      </c>
      <c r="Q27" s="19"/>
      <c r="R27" s="27">
        <f>IF(P27="","",T27*M27*LOOKUP(RIGHT($D$2,3),'定数'!$A$6:$A$13,'定数'!$B$6:$B$13))</f>
        <v>-4017.440337620130</v>
      </c>
      <c r="S27" s="65"/>
      <c r="T27" s="66">
        <f>IF(P27="","",IF(G27="買",(P27-H27),(H27-P27))*IF(RIGHT($D$2,3)="JPY",100,10000))</f>
        <v>-22</v>
      </c>
      <c r="U27" s="66"/>
      <c r="V27" s="56">
        <f>IF(S27&lt;&gt;"",IF(S27&lt;0,1+V26,0),"")</f>
      </c>
      <c r="W27" s="68">
        <f>IF(T27&lt;&gt;"",IF(T27&lt;0,1+W26,0),"")</f>
        <v>2</v>
      </c>
      <c r="X27" s="71">
        <f>IF(C27&lt;&gt;"",MAX(X26,C27),"")</f>
        <v>142411.294113954</v>
      </c>
      <c r="Y27" s="72">
        <f>IF(X27&lt;&gt;"",1-(C27/X27),"")</f>
        <v>0.0596625165591447</v>
      </c>
    </row>
    <row r="28" ht="14" customHeight="1">
      <c r="A28" s="13"/>
      <c r="B28" s="30">
        <v>20</v>
      </c>
      <c r="C28" s="21">
        <f>IF(R27="","",C27+R27)</f>
        <v>129897.237583051</v>
      </c>
      <c r="D28" s="21"/>
      <c r="E28" s="30">
        <v>2018</v>
      </c>
      <c r="F28" s="63">
        <v>43586</v>
      </c>
      <c r="G28" t="s" s="18">
        <v>53</v>
      </c>
      <c r="H28" s="30">
        <v>1.2063</v>
      </c>
      <c r="I28" s="19"/>
      <c r="J28" s="30">
        <v>43</v>
      </c>
      <c r="K28" s="69">
        <f>IF(J28="","",C28*0.03)</f>
        <v>3896.917127491530</v>
      </c>
      <c r="L28" s="70"/>
      <c r="M28" s="64">
        <f>IF(J28="","",(K28/J28)/LOOKUP(RIGHT($D$2,3),'定数'!$A$6:$A$13,'定数'!$B$6:$B$13))</f>
        <v>0.7552164975758781</v>
      </c>
      <c r="N28" s="30">
        <v>2018</v>
      </c>
      <c r="O28" s="63">
        <v>43587</v>
      </c>
      <c r="P28" s="30">
        <v>1.198</v>
      </c>
      <c r="Q28" s="19"/>
      <c r="R28" s="27">
        <f>IF(P28="","",T28*M28*LOOKUP(RIGHT($D$2,3),'定数'!$A$6:$A$13,'定数'!$B$6:$B$13))</f>
        <v>7521.956315855740</v>
      </c>
      <c r="S28" s="65"/>
      <c r="T28" s="66">
        <f>IF(P28="","",IF(G28="買",(P28-H28),(H28-P28))*IF(RIGHT($D$2,3)="JPY",100,10000))</f>
        <v>83</v>
      </c>
      <c r="U28" s="66"/>
      <c r="V28" s="56">
        <f>IF(S28&lt;&gt;"",IF(S28&lt;0,1+V27,0),"")</f>
      </c>
      <c r="W28" s="68">
        <f>IF(T28&lt;&gt;"",IF(T28&lt;0,1+W27,0),"")</f>
        <v>0</v>
      </c>
      <c r="X28" s="71">
        <f>IF(C28&lt;&gt;"",MAX(X27,C28),"")</f>
        <v>142411.294113954</v>
      </c>
      <c r="Y28" s="72">
        <f>IF(X28&lt;&gt;"",1-(C28/X28),"")</f>
        <v>0.0878726410623694</v>
      </c>
    </row>
    <row r="29" ht="14" customHeight="1">
      <c r="A29" s="13"/>
      <c r="B29" s="30">
        <v>21</v>
      </c>
      <c r="C29" s="21">
        <f>IF(R28="","",C28+R28)</f>
        <v>137419.193898907</v>
      </c>
      <c r="D29" s="21"/>
      <c r="E29" s="30">
        <v>2018</v>
      </c>
      <c r="F29" s="63">
        <v>43603</v>
      </c>
      <c r="G29" t="s" s="18">
        <v>53</v>
      </c>
      <c r="H29" s="30">
        <v>1.176</v>
      </c>
      <c r="I29" s="19"/>
      <c r="J29" s="30">
        <v>61</v>
      </c>
      <c r="K29" s="69">
        <f>IF(J29="","",C29*0.03)</f>
        <v>4122.575816967210</v>
      </c>
      <c r="L29" s="70"/>
      <c r="M29" s="64">
        <f>IF(J29="","",(K29/J29)/LOOKUP(RIGHT($D$2,3),'定数'!$A$6:$A$13,'定数'!$B$6:$B$13))</f>
        <v>0.563193417618471</v>
      </c>
      <c r="N29" s="30">
        <v>2018</v>
      </c>
      <c r="O29" s="63">
        <v>43607</v>
      </c>
      <c r="P29" s="30">
        <v>1.1821</v>
      </c>
      <c r="Q29" s="19"/>
      <c r="R29" s="27">
        <f>IF(P29="","",T29*M29*LOOKUP(RIGHT($D$2,3),'定数'!$A$6:$A$13,'定数'!$B$6:$B$13))</f>
        <v>-4122.575816967210</v>
      </c>
      <c r="S29" s="65"/>
      <c r="T29" s="66">
        <f>IF(P29="","",IF(G29="買",(P29-H29),(H29-P29))*IF(RIGHT($D$2,3)="JPY",100,10000))</f>
        <v>-61</v>
      </c>
      <c r="U29" s="66"/>
      <c r="V29" s="56">
        <f>IF(S29&lt;&gt;"",IF(S29&lt;0,1+V28,0),"")</f>
      </c>
      <c r="W29" s="68">
        <f>IF(T29&lt;&gt;"",IF(T29&lt;0,1+W28,0),"")</f>
        <v>1</v>
      </c>
      <c r="X29" s="71">
        <f>IF(C29&lt;&gt;"",MAX(X28,C29),"")</f>
        <v>142411.294113954</v>
      </c>
      <c r="Y29" s="72">
        <f>IF(X29&lt;&gt;"",1-(C29/X29),"")</f>
        <v>0.0350541033006304</v>
      </c>
    </row>
    <row r="30" ht="14" customHeight="1">
      <c r="A30" s="13"/>
      <c r="B30" s="30">
        <v>22</v>
      </c>
      <c r="C30" s="21">
        <f>IF(R29="","",C29+R29)</f>
        <v>133296.61808194</v>
      </c>
      <c r="D30" s="21"/>
      <c r="E30" s="30">
        <v>2018</v>
      </c>
      <c r="F30" s="63">
        <v>43610</v>
      </c>
      <c r="G30" t="s" s="18">
        <v>53</v>
      </c>
      <c r="H30" s="30">
        <v>1.166</v>
      </c>
      <c r="I30" s="19"/>
      <c r="J30" s="30">
        <v>73</v>
      </c>
      <c r="K30" s="69">
        <f>IF(J30="","",C30*0.03)</f>
        <v>3998.8985424582</v>
      </c>
      <c r="L30" s="70"/>
      <c r="M30" s="64">
        <f>IF(J30="","",(K30/J30)/LOOKUP(RIGHT($D$2,3),'定数'!$A$6:$A$13,'定数'!$B$6:$B$13))</f>
        <v>0.456495267403904</v>
      </c>
      <c r="N30" s="30">
        <v>2018</v>
      </c>
      <c r="O30" s="63">
        <v>43614</v>
      </c>
      <c r="P30" s="30">
        <v>1.1518</v>
      </c>
      <c r="Q30" s="19"/>
      <c r="R30" s="27">
        <f>IF(P30="","",T30*M30*LOOKUP(RIGHT($D$2,3),'定数'!$A$6:$A$13,'定数'!$B$6:$B$13))</f>
        <v>7778.679356562520</v>
      </c>
      <c r="S30" s="65"/>
      <c r="T30" s="66">
        <f>IF(P30="","",IF(G30="買",(P30-H30),(H30-P30))*IF(RIGHT($D$2,3)="JPY",100,10000))</f>
        <v>142</v>
      </c>
      <c r="U30" s="66"/>
      <c r="V30" s="56">
        <f>IF(S30&lt;&gt;"",IF(S30&lt;0,1+V29,0),"")</f>
      </c>
      <c r="W30" s="68">
        <f>IF(T30&lt;&gt;"",IF(T30&lt;0,1+W29,0),"")</f>
        <v>0</v>
      </c>
      <c r="X30" s="71">
        <f>IF(C30&lt;&gt;"",MAX(X29,C30),"")</f>
        <v>142411.294113954</v>
      </c>
      <c r="Y30" s="72">
        <f>IF(X30&lt;&gt;"",1-(C30/X30),"")</f>
        <v>0.06400248020160999</v>
      </c>
    </row>
    <row r="31" ht="14" customHeight="1">
      <c r="A31" s="13"/>
      <c r="B31" s="30">
        <v>23</v>
      </c>
      <c r="C31" s="21">
        <f>IF(R30="","",C30+R30)</f>
        <v>141075.297438503</v>
      </c>
      <c r="D31" s="21"/>
      <c r="E31" s="30">
        <v>2018</v>
      </c>
      <c r="F31" s="63">
        <v>43616</v>
      </c>
      <c r="G31" t="s" s="18">
        <v>54</v>
      </c>
      <c r="H31" s="30">
        <v>1.1699</v>
      </c>
      <c r="I31" s="19"/>
      <c r="J31" s="30">
        <v>59</v>
      </c>
      <c r="K31" s="69">
        <f>IF(J31="","",C31*0.03)</f>
        <v>4232.258923155090</v>
      </c>
      <c r="L31" s="70"/>
      <c r="M31" s="64">
        <f>IF(J31="","",(K31/J31)/LOOKUP(RIGHT($D$2,3),'定数'!$A$6:$A$13,'定数'!$B$6:$B$13))</f>
        <v>0.597776684061453</v>
      </c>
      <c r="N31" s="30">
        <v>2018</v>
      </c>
      <c r="O31" s="63">
        <v>43617</v>
      </c>
      <c r="P31" s="30">
        <v>1.164</v>
      </c>
      <c r="Q31" s="19"/>
      <c r="R31" s="27">
        <f>IF(P31="","",T31*M31*LOOKUP(RIGHT($D$2,3),'定数'!$A$6:$A$13,'定数'!$B$6:$B$13))</f>
        <v>-4232.258923155090</v>
      </c>
      <c r="S31" s="65"/>
      <c r="T31" s="66">
        <f>IF(P31="","",IF(G31="買",(P31-H31),(H31-P31))*IF(RIGHT($D$2,3)="JPY",100,10000))</f>
        <v>-59</v>
      </c>
      <c r="U31" s="66"/>
      <c r="V31" s="56">
        <f>IF(S31&lt;&gt;"",IF(S31&lt;0,1+V30,0),"")</f>
      </c>
      <c r="W31" s="68">
        <f>IF(T31&lt;&gt;"",IF(T31&lt;0,1+W30,0),"")</f>
        <v>1</v>
      </c>
      <c r="X31" s="71">
        <f>IF(C31&lt;&gt;"",MAX(X30,C31),"")</f>
        <v>142411.294113954</v>
      </c>
      <c r="Y31" s="72">
        <f>IF(X31&lt;&gt;"",1-(C31/X31),"")</f>
        <v>0.009381255073645831</v>
      </c>
    </row>
    <row r="32" ht="14" customHeight="1">
      <c r="A32" s="13"/>
      <c r="B32" s="30">
        <v>24</v>
      </c>
      <c r="C32" s="21">
        <f>IF(R31="","",C31+R31)</f>
        <v>136843.038515348</v>
      </c>
      <c r="D32" s="21"/>
      <c r="E32" s="30">
        <v>2018</v>
      </c>
      <c r="F32" s="63">
        <v>43637</v>
      </c>
      <c r="G32" t="s" s="18">
        <v>53</v>
      </c>
      <c r="H32" s="30">
        <v>1.1555</v>
      </c>
      <c r="I32" s="19"/>
      <c r="J32" s="30">
        <v>24</v>
      </c>
      <c r="K32" s="69">
        <f>IF(J32="","",C32*0.03)</f>
        <v>4105.291155460440</v>
      </c>
      <c r="L32" s="70"/>
      <c r="M32" s="64">
        <f>IF(J32="","",(K32/J32)/LOOKUP(RIGHT($D$2,3),'定数'!$A$6:$A$13,'定数'!$B$6:$B$13))</f>
        <v>1.42544831786821</v>
      </c>
      <c r="N32" s="30">
        <v>2018</v>
      </c>
      <c r="O32" s="63">
        <v>43637</v>
      </c>
      <c r="P32" s="30">
        <v>1.1579</v>
      </c>
      <c r="Q32" s="19"/>
      <c r="R32" s="27">
        <f>IF(P32="","",T32*M32*LOOKUP(RIGHT($D$2,3),'定数'!$A$6:$A$13,'定数'!$B$6:$B$13))</f>
        <v>-4105.291155460440</v>
      </c>
      <c r="S32" s="65"/>
      <c r="T32" s="66">
        <f>IF(P32="","",IF(G32="買",(P32-H32),(H32-P32))*IF(RIGHT($D$2,3)="JPY",100,10000))</f>
        <v>-24</v>
      </c>
      <c r="U32" s="66"/>
      <c r="V32" s="56">
        <f>IF(S32&lt;&gt;"",IF(S32&lt;0,1+V31,0),"")</f>
      </c>
      <c r="W32" s="68">
        <f>IF(T32&lt;&gt;"",IF(T32&lt;0,1+W31,0),"")</f>
        <v>2</v>
      </c>
      <c r="X32" s="71">
        <f>IF(C32&lt;&gt;"",MAX(X31,C32),"")</f>
        <v>142411.294113954</v>
      </c>
      <c r="Y32" s="72">
        <f>IF(X32&lt;&gt;"",1-(C32/X32),"")</f>
        <v>0.0390998174214358</v>
      </c>
    </row>
    <row r="33" ht="14" customHeight="1">
      <c r="A33" s="13"/>
      <c r="B33" s="30">
        <v>25</v>
      </c>
      <c r="C33" s="21">
        <f>IF(R32="","",C32+R32)</f>
        <v>132737.747359888</v>
      </c>
      <c r="D33" s="21"/>
      <c r="E33" s="30">
        <v>2018</v>
      </c>
      <c r="F33" s="63">
        <v>43641</v>
      </c>
      <c r="G33" t="s" s="18">
        <v>54</v>
      </c>
      <c r="H33" s="30">
        <v>1.1671</v>
      </c>
      <c r="I33" s="19"/>
      <c r="J33" s="30">
        <v>43</v>
      </c>
      <c r="K33" s="69">
        <f>IF(J33="","",C33*0.03)</f>
        <v>3982.132420796640</v>
      </c>
      <c r="L33" s="70"/>
      <c r="M33" s="64">
        <f>IF(J33="","",(K33/J33)/LOOKUP(RIGHT($D$2,3),'定数'!$A$6:$A$13,'定数'!$B$6:$B$13))</f>
        <v>0.771731089301674</v>
      </c>
      <c r="N33" s="30">
        <v>2018</v>
      </c>
      <c r="O33" s="63">
        <v>43643</v>
      </c>
      <c r="P33" s="30">
        <v>1.1628</v>
      </c>
      <c r="Q33" s="19"/>
      <c r="R33" s="27">
        <f>IF(P33="","",T33*M33*LOOKUP(RIGHT($D$2,3),'定数'!$A$6:$A$13,'定数'!$B$6:$B$13))</f>
        <v>-3982.132420796640</v>
      </c>
      <c r="S33" s="65"/>
      <c r="T33" s="66">
        <f>IF(P33="","",IF(G33="買",(P33-H33),(H33-P33))*IF(RIGHT($D$2,3)="JPY",100,10000))</f>
        <v>-43</v>
      </c>
      <c r="U33" s="66"/>
      <c r="V33" s="56">
        <f>IF(S33&lt;&gt;"",IF(S33&lt;0,1+V32,0),"")</f>
      </c>
      <c r="W33" s="68">
        <f>IF(T33&lt;&gt;"",IF(T33&lt;0,1+W32,0),"")</f>
        <v>3</v>
      </c>
      <c r="X33" s="71">
        <f>IF(C33&lt;&gt;"",MAX(X32,C33),"")</f>
        <v>142411.294113954</v>
      </c>
      <c r="Y33" s="72">
        <f>IF(X33&lt;&gt;"",1-(C33/X33),"")</f>
        <v>0.06792682289878969</v>
      </c>
    </row>
    <row r="34" ht="14" customHeight="1">
      <c r="A34" s="13"/>
      <c r="B34" s="30">
        <v>26</v>
      </c>
      <c r="C34" s="21">
        <f>IF(R33="","",C33+R33)</f>
        <v>128755.614939091</v>
      </c>
      <c r="D34" s="21"/>
      <c r="E34" s="30">
        <v>2018</v>
      </c>
      <c r="F34" s="63">
        <v>43652</v>
      </c>
      <c r="G34" t="s" s="18">
        <v>54</v>
      </c>
      <c r="H34" s="30">
        <v>1.1727</v>
      </c>
      <c r="I34" s="19"/>
      <c r="J34" s="30">
        <v>48</v>
      </c>
      <c r="K34" s="69">
        <f>IF(J34="","",C34*0.03)</f>
        <v>3862.668448172730</v>
      </c>
      <c r="L34" s="70"/>
      <c r="M34" s="64">
        <f>IF(J34="","",(K34/J34)/LOOKUP(RIGHT($D$2,3),'定数'!$A$6:$A$13,'定数'!$B$6:$B$13))</f>
        <v>0.6706021611410991</v>
      </c>
      <c r="N34" s="30">
        <v>2018</v>
      </c>
      <c r="O34" s="63">
        <v>43657</v>
      </c>
      <c r="P34" s="30">
        <v>1.1679</v>
      </c>
      <c r="Q34" s="19"/>
      <c r="R34" s="27">
        <f>IF(P34="","",T34*M34*LOOKUP(RIGHT($D$2,3),'定数'!$A$6:$A$13,'定数'!$B$6:$B$13))</f>
        <v>-3862.668448172730</v>
      </c>
      <c r="S34" s="65"/>
      <c r="T34" s="66">
        <f>IF(P34="","",IF(G34="買",(P34-H34),(H34-P34))*IF(RIGHT($D$2,3)="JPY",100,10000))</f>
        <v>-48</v>
      </c>
      <c r="U34" s="66"/>
      <c r="V34" s="56">
        <f>IF(S34&lt;&gt;"",IF(S34&lt;0,1+V33,0),"")</f>
      </c>
      <c r="W34" s="68">
        <f>IF(T34&lt;&gt;"",IF(T34&lt;0,1+W33,0),"")</f>
        <v>4</v>
      </c>
      <c r="X34" s="71">
        <f>IF(C34&lt;&gt;"",MAX(X33,C34),"")</f>
        <v>142411.294113954</v>
      </c>
      <c r="Y34" s="72">
        <f>IF(X34&lt;&gt;"",1-(C34/X34),"")</f>
        <v>0.09588901821182851</v>
      </c>
    </row>
    <row r="35" ht="14" customHeight="1">
      <c r="A35" s="13"/>
      <c r="B35" s="30">
        <v>27</v>
      </c>
      <c r="C35" s="21">
        <f>IF(R34="","",C34+R34)</f>
        <v>124892.946490918</v>
      </c>
      <c r="D35" s="21"/>
      <c r="E35" s="30">
        <v>2018</v>
      </c>
      <c r="F35" s="63">
        <v>43658</v>
      </c>
      <c r="G35" t="s" s="18">
        <v>53</v>
      </c>
      <c r="H35" s="30">
        <v>1.1665</v>
      </c>
      <c r="I35" s="19"/>
      <c r="J35" s="30">
        <v>30</v>
      </c>
      <c r="K35" s="69">
        <f>IF(J35="","",C35*0.03)</f>
        <v>3746.788394727540</v>
      </c>
      <c r="L35" s="70"/>
      <c r="M35" s="64">
        <f>IF(J35="","",(K35/J35)/LOOKUP(RIGHT($D$2,3),'定数'!$A$6:$A$13,'定数'!$B$6:$B$13))</f>
        <v>1.04077455409098</v>
      </c>
      <c r="N35" s="30">
        <v>2018</v>
      </c>
      <c r="O35" s="63">
        <v>43662</v>
      </c>
      <c r="P35" s="30">
        <v>1.1695</v>
      </c>
      <c r="Q35" s="19"/>
      <c r="R35" s="27">
        <f>IF(P35="","",T35*M35*LOOKUP(RIGHT($D$2,3),'定数'!$A$6:$A$13,'定数'!$B$6:$B$13))</f>
        <v>-3746.788394727530</v>
      </c>
      <c r="S35" s="65"/>
      <c r="T35" s="66">
        <f>IF(P35="","",IF(G35="買",(P35-H35),(H35-P35))*IF(RIGHT($D$2,3)="JPY",100,10000))</f>
        <v>-30</v>
      </c>
      <c r="U35" s="66"/>
      <c r="V35" s="56">
        <f>IF(S35&lt;&gt;"",IF(S35&lt;0,1+V34,0),"")</f>
      </c>
      <c r="W35" s="68">
        <f>IF(T35&lt;&gt;"",IF(T35&lt;0,1+W34,0),"")</f>
        <v>5</v>
      </c>
      <c r="X35" s="71">
        <f>IF(C35&lt;&gt;"",MAX(X34,C35),"")</f>
        <v>142411.294113954</v>
      </c>
      <c r="Y35" s="72">
        <f>IF(X35&lt;&gt;"",1-(C35/X35),"")</f>
        <v>0.123012347665476</v>
      </c>
    </row>
    <row r="36" ht="14" customHeight="1">
      <c r="A36" s="13"/>
      <c r="B36" s="30">
        <v>28</v>
      </c>
      <c r="C36" s="21">
        <f>IF(R35="","",C35+R35)</f>
        <v>121146.15809619</v>
      </c>
      <c r="D36" s="21"/>
      <c r="E36" s="30">
        <v>2018</v>
      </c>
      <c r="F36" s="63">
        <v>43712</v>
      </c>
      <c r="G36" t="s" s="18">
        <v>53</v>
      </c>
      <c r="H36" s="30">
        <v>1.16</v>
      </c>
      <c r="I36" s="19"/>
      <c r="J36" s="30">
        <v>20</v>
      </c>
      <c r="K36" s="69">
        <f>IF(J36="","",C36*0.03)</f>
        <v>3634.3847428857</v>
      </c>
      <c r="L36" s="70"/>
      <c r="M36" s="64">
        <f>IF(J36="","",(K36/J36)/LOOKUP(RIGHT($D$2,3),'定数'!$A$6:$A$13,'定数'!$B$6:$B$13))</f>
        <v>1.51432697620238</v>
      </c>
      <c r="N36" s="30">
        <v>2018</v>
      </c>
      <c r="O36" s="63">
        <v>43712</v>
      </c>
      <c r="P36" s="30">
        <v>1.1563</v>
      </c>
      <c r="Q36" s="19"/>
      <c r="R36" s="27">
        <f>IF(P36="","",T36*M36*LOOKUP(RIGHT($D$2,3),'定数'!$A$6:$A$13,'定数'!$B$6:$B$13))</f>
        <v>6723.611774338570</v>
      </c>
      <c r="S36" s="65"/>
      <c r="T36" s="66">
        <f>IF(P36="","",IF(G36="買",(P36-H36),(H36-P36))*IF(RIGHT($D$2,3)="JPY",100,10000))</f>
        <v>37</v>
      </c>
      <c r="U36" s="66"/>
      <c r="V36" s="56">
        <f>IF(S36&lt;&gt;"",IF(S36&lt;0,1+V35,0),"")</f>
      </c>
      <c r="W36" s="68">
        <f>IF(T36&lt;&gt;"",IF(T36&lt;0,1+W35,0),"")</f>
        <v>0</v>
      </c>
      <c r="X36" s="71">
        <f>IF(C36&lt;&gt;"",MAX(X35,C36),"")</f>
        <v>142411.294113954</v>
      </c>
      <c r="Y36" s="72">
        <f>IF(X36&lt;&gt;"",1-(C36/X36),"")</f>
        <v>0.149321977235515</v>
      </c>
    </row>
    <row r="37" ht="14" customHeight="1">
      <c r="A37" s="13"/>
      <c r="B37" s="30">
        <v>29</v>
      </c>
      <c r="C37" s="21">
        <f>IF(R36="","",C36+R36)</f>
        <v>127869.769870529</v>
      </c>
      <c r="D37" s="21"/>
      <c r="E37" s="30">
        <v>2018</v>
      </c>
      <c r="F37" s="63">
        <v>43721</v>
      </c>
      <c r="G37" t="s" s="18">
        <v>54</v>
      </c>
      <c r="H37" s="30">
        <v>1.1681</v>
      </c>
      <c r="I37" s="19"/>
      <c r="J37" s="30">
        <v>73</v>
      </c>
      <c r="K37" s="69">
        <f>IF(J37="","",C37*0.03)</f>
        <v>3836.093096115870</v>
      </c>
      <c r="L37" s="70"/>
      <c r="M37" s="64">
        <f>IF(J37="","",(K37/J37)/LOOKUP(RIGHT($D$2,3),'定数'!$A$6:$A$13,'定数'!$B$6:$B$13))</f>
        <v>0.437910170789483</v>
      </c>
      <c r="N37" s="30">
        <v>2018</v>
      </c>
      <c r="O37" s="63">
        <v>43736</v>
      </c>
      <c r="P37" s="30">
        <v>1.1608</v>
      </c>
      <c r="Q37" s="19"/>
      <c r="R37" s="27">
        <f>IF(P37="","",T37*M37*LOOKUP(RIGHT($D$2,3),'定数'!$A$6:$A$13,'定数'!$B$6:$B$13))</f>
        <v>-3836.093096115870</v>
      </c>
      <c r="S37" s="65"/>
      <c r="T37" s="66">
        <f>IF(P37="","",IF(G37="買",(P37-H37),(H37-P37))*IF(RIGHT($D$2,3)="JPY",100,10000))</f>
        <v>-73</v>
      </c>
      <c r="U37" s="66"/>
      <c r="V37" s="56">
        <f>IF(S37&lt;&gt;"",IF(S37&lt;0,1+V36,0),"")</f>
      </c>
      <c r="W37" s="68">
        <f>IF(T37&lt;&gt;"",IF(T37&lt;0,1+W36,0),"")</f>
        <v>1</v>
      </c>
      <c r="X37" s="71">
        <f>IF(C37&lt;&gt;"",MAX(X36,C37),"")</f>
        <v>142411.294113954</v>
      </c>
      <c r="Y37" s="72">
        <f>IF(X37&lt;&gt;"",1-(C37/X37),"")</f>
        <v>0.102109346972082</v>
      </c>
    </row>
    <row r="38" ht="14" customHeight="1">
      <c r="A38" s="13"/>
      <c r="B38" s="30">
        <v>30</v>
      </c>
      <c r="C38" s="21">
        <f>IF(R37="","",C37+R37)</f>
        <v>124033.676774413</v>
      </c>
      <c r="D38" s="21"/>
      <c r="E38" s="30">
        <v>2018</v>
      </c>
      <c r="F38" s="63">
        <v>43740</v>
      </c>
      <c r="G38" t="s" s="18">
        <v>53</v>
      </c>
      <c r="H38" s="30">
        <v>1.1562</v>
      </c>
      <c r="I38" s="19"/>
      <c r="J38" s="30">
        <v>62</v>
      </c>
      <c r="K38" s="69">
        <f>IF(J38="","",C38*0.03)</f>
        <v>3721.010303232390</v>
      </c>
      <c r="L38" s="70"/>
      <c r="M38" s="64">
        <f>IF(J38="","",(K38/J38)/LOOKUP(RIGHT($D$2,3),'定数'!$A$6:$A$13,'定数'!$B$6:$B$13))</f>
        <v>0.500135793445214</v>
      </c>
      <c r="N38" s="30">
        <v>2018</v>
      </c>
      <c r="O38" s="63">
        <v>43747</v>
      </c>
      <c r="P38" s="30">
        <v>1.1441</v>
      </c>
      <c r="Q38" s="19"/>
      <c r="R38" s="27">
        <f>IF(P38="","",T38*M38*LOOKUP(RIGHT($D$2,3),'定数'!$A$6:$A$13,'定数'!$B$6:$B$13))</f>
        <v>7261.971720824510</v>
      </c>
      <c r="S38" s="65"/>
      <c r="T38" s="66">
        <f>IF(P38="","",IF(G38="買",(P38-H38),(H38-P38))*IF(RIGHT($D$2,3)="JPY",100,10000))</f>
        <v>121</v>
      </c>
      <c r="U38" s="66"/>
      <c r="V38" s="56">
        <f>IF(S38&lt;&gt;"",IF(S38&lt;0,1+V37,0),"")</f>
      </c>
      <c r="W38" s="68">
        <f>IF(T38&lt;&gt;"",IF(T38&lt;0,1+W37,0),"")</f>
        <v>0</v>
      </c>
      <c r="X38" s="71">
        <f>IF(C38&lt;&gt;"",MAX(X37,C38),"")</f>
        <v>142411.294113954</v>
      </c>
      <c r="Y38" s="72">
        <f>IF(X38&lt;&gt;"",1-(C38/X38),"")</f>
        <v>0.129046066562921</v>
      </c>
    </row>
    <row r="39" ht="14" customHeight="1">
      <c r="A39" s="13"/>
      <c r="B39" s="30">
        <v>31</v>
      </c>
      <c r="C39" s="21">
        <f>IF(R38="","",C38+R38)</f>
        <v>131295.648495238</v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5">
        <f>IF(T39&lt;&gt;"",IF(T39&lt;0,1+W38,0),"")</f>
      </c>
      <c r="X39" s="71">
        <f>IF(C39&lt;&gt;"",MAX(X38,C39),"")</f>
        <v>142411.294113954</v>
      </c>
      <c r="Y39" s="72">
        <f>IF(X39&lt;&gt;"",1-(C39/X39),"")</f>
        <v>0.0780531185245851</v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5">
        <f>IF(T40&lt;&gt;"",IF(T40&lt;0,1+W39,0),"")</f>
      </c>
      <c r="X40" t="s" s="76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5">
        <f>IF(T41&lt;&gt;"",IF(T41&lt;0,1+W40,0),"")</f>
      </c>
      <c r="X41" t="s" s="76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5">
        <f>IF(T42&lt;&gt;"",IF(T42&lt;0,1+W41,0),"")</f>
      </c>
      <c r="X42" t="s" s="76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5">
        <f>IF(T43&lt;&gt;"",IF(T43&lt;0,1+W42,0),"")</f>
      </c>
      <c r="X43" t="s" s="76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5">
        <f>IF(T44&lt;&gt;"",IF(T44&lt;0,1+W43,0),"")</f>
      </c>
      <c r="X44" t="s" s="76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5">
        <f>IF(T45&lt;&gt;"",IF(T45&lt;0,1+W44,0),"")</f>
      </c>
      <c r="X45" t="s" s="76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5">
        <f>IF(T46&lt;&gt;"",IF(T46&lt;0,1+W45,0),"")</f>
      </c>
      <c r="X46" t="s" s="76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5">
        <f>IF(T47&lt;&gt;"",IF(T47&lt;0,1+W46,0),"")</f>
      </c>
      <c r="X47" t="s" s="76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5">
        <f>IF(T48&lt;&gt;"",IF(T48&lt;0,1+W47,0),"")</f>
      </c>
      <c r="X48" t="s" s="76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5">
        <f>IF(T49&lt;&gt;"",IF(T49&lt;0,1+W48,0),"")</f>
      </c>
      <c r="X49" t="s" s="76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5">
        <f>IF(T50&lt;&gt;"",IF(T50&lt;0,1+W49,0),"")</f>
      </c>
      <c r="X50" t="s" s="76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5">
        <f>IF(T51&lt;&gt;"",IF(T51&lt;0,1+W50,0),"")</f>
      </c>
      <c r="X51" t="s" s="76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5">
        <f>IF(T52&lt;&gt;"",IF(T52&lt;0,1+W51,0),"")</f>
      </c>
      <c r="X52" t="s" s="76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5">
        <f>IF(T53&lt;&gt;"",IF(T53&lt;0,1+W52,0),"")</f>
      </c>
      <c r="X53" t="s" s="76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5">
        <f>IF(T54&lt;&gt;"",IF(T54&lt;0,1+W53,0),"")</f>
      </c>
      <c r="X54" t="s" s="76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5">
        <f>IF(T55&lt;&gt;"",IF(T55&lt;0,1+W54,0),"")</f>
      </c>
      <c r="X55" t="s" s="76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5">
        <f>IF(T56&lt;&gt;"",IF(T56&lt;0,1+W55,0),"")</f>
      </c>
      <c r="X56" t="s" s="76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5">
        <f>IF(T57&lt;&gt;"",IF(T57&lt;0,1+W56,0),"")</f>
      </c>
      <c r="X57" t="s" s="76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5">
        <f>IF(T58&lt;&gt;"",IF(T58&lt;0,1+W57,0),"")</f>
      </c>
      <c r="X58" t="s" s="76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5">
        <f>IF(T59&lt;&gt;"",IF(T59&lt;0,1+W58,0),"")</f>
      </c>
      <c r="X59" t="s" s="76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5">
        <f>IF(T60&lt;&gt;"",IF(T60&lt;0,1+W59,0),"")</f>
      </c>
      <c r="X60" t="s" s="76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5">
        <f>IF(T61&lt;&gt;"",IF(T61&lt;0,1+W60,0),"")</f>
      </c>
      <c r="X61" t="s" s="76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5">
        <f>IF(T62&lt;&gt;"",IF(T62&lt;0,1+W61,0),"")</f>
      </c>
      <c r="X62" t="s" s="76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5">
        <f>IF(T63&lt;&gt;"",IF(T63&lt;0,1+W62,0),"")</f>
      </c>
      <c r="X63" t="s" s="76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5">
        <f>IF(T64&lt;&gt;"",IF(T64&lt;0,1+W63,0),"")</f>
      </c>
      <c r="X64" t="s" s="76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5">
        <f>IF(T65&lt;&gt;"",IF(T65&lt;0,1+W64,0),"")</f>
      </c>
      <c r="X65" t="s" s="76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5">
        <f>IF(T66&lt;&gt;"",IF(T66&lt;0,1+W65,0),"")</f>
      </c>
      <c r="X66" t="s" s="76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5">
        <f>IF(T67&lt;&gt;"",IF(T67&lt;0,1+W66,0),"")</f>
      </c>
      <c r="X67" t="s" s="76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5">
        <f>IF(T68&lt;&gt;"",IF(T68&lt;0,1+W67,0),"")</f>
      </c>
      <c r="X68" t="s" s="76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5">
        <f>IF(T69&lt;&gt;"",IF(T69&lt;0,1+W68,0),"")</f>
      </c>
      <c r="X69" t="s" s="76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5">
        <f>IF(T70&lt;&gt;"",IF(T70&lt;0,1+W69,0),"")</f>
      </c>
      <c r="X70" t="s" s="76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5">
        <f>IF(T71&lt;&gt;"",IF(T71&lt;0,1+W70,0),"")</f>
      </c>
      <c r="X71" t="s" s="76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5">
        <f>IF(T72&lt;&gt;"",IF(T72&lt;0,1+W71,0),"")</f>
      </c>
      <c r="X72" t="s" s="76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5">
        <f>IF(T73&lt;&gt;"",IF(T73&lt;0,1+W72,0),"")</f>
      </c>
      <c r="X73" t="s" s="76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5">
        <f>IF(T74&lt;&gt;"",IF(T74&lt;0,1+W73,0),"")</f>
      </c>
      <c r="X74" t="s" s="76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5">
        <f>IF(T75&lt;&gt;"",IF(T75&lt;0,1+W74,0),"")</f>
      </c>
      <c r="X75" t="s" s="76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5">
        <f>IF(T76&lt;&gt;"",IF(T76&lt;0,1+W75,0),"")</f>
      </c>
      <c r="X76" t="s" s="76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5">
        <f>IF(T77&lt;&gt;"",IF(T77&lt;0,1+W76,0),"")</f>
      </c>
      <c r="X77" t="s" s="76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5">
        <f>IF(T78&lt;&gt;"",IF(T78&lt;0,1+W77,0),"")</f>
      </c>
      <c r="X78" t="s" s="76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5">
        <f>IF(T79&lt;&gt;"",IF(T79&lt;0,1+W78,0),"")</f>
      </c>
      <c r="X79" t="s" s="76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5">
        <f>IF(T80&lt;&gt;"",IF(T80&lt;0,1+W79,0),"")</f>
      </c>
      <c r="X80" t="s" s="76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5">
        <f>IF(T81&lt;&gt;"",IF(T81&lt;0,1+W80,0),"")</f>
      </c>
      <c r="X81" t="s" s="76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5">
        <f>IF(T82&lt;&gt;"",IF(T82&lt;0,1+W81,0),"")</f>
      </c>
      <c r="X82" t="s" s="76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5">
        <f>IF(T83&lt;&gt;"",IF(T83&lt;0,1+W82,0),"")</f>
      </c>
      <c r="X83" t="s" s="76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5">
        <f>IF(T84&lt;&gt;"",IF(T84&lt;0,1+W83,0),"")</f>
      </c>
      <c r="X84" t="s" s="76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5">
        <f>IF(T85&lt;&gt;"",IF(T85&lt;0,1+W84,0),"")</f>
      </c>
      <c r="X85" t="s" s="76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5">
        <f>IF(T86&lt;&gt;"",IF(T86&lt;0,1+W85,0),"")</f>
      </c>
      <c r="X86" t="s" s="76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5">
        <f>IF(T87&lt;&gt;"",IF(T87&lt;0,1+W86,0),"")</f>
      </c>
      <c r="X87" t="s" s="76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5">
        <f>IF(T88&lt;&gt;"",IF(T88&lt;0,1+W87,0),"")</f>
      </c>
      <c r="X88" t="s" s="76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5">
        <f>IF(T89&lt;&gt;"",IF(T89&lt;0,1+W88,0),"")</f>
      </c>
      <c r="X89" t="s" s="76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5">
        <f>IF(T90&lt;&gt;"",IF(T90&lt;0,1+W89,0),"")</f>
      </c>
      <c r="X90" t="s" s="76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5">
        <f>IF(T91&lt;&gt;"",IF(T91&lt;0,1+W90,0),"")</f>
      </c>
      <c r="X91" t="s" s="76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5">
        <f>IF(T92&lt;&gt;"",IF(T92&lt;0,1+W91,0),"")</f>
      </c>
      <c r="X92" t="s" s="76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5">
        <f>IF(T93&lt;&gt;"",IF(T93&lt;0,1+W92,0),"")</f>
      </c>
      <c r="X93" t="s" s="76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5">
        <f>IF(T94&lt;&gt;"",IF(T94&lt;0,1+W93,0),"")</f>
      </c>
      <c r="X94" t="s" s="76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5">
        <f>IF(T95&lt;&gt;"",IF(T95&lt;0,1+W94,0),"")</f>
      </c>
      <c r="X95" t="s" s="76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5">
        <f>IF(T96&lt;&gt;"",IF(T96&lt;0,1+W95,0),"")</f>
      </c>
      <c r="X96" t="s" s="76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5">
        <f>IF(T97&lt;&gt;"",IF(T97&lt;0,1+W96,0),"")</f>
      </c>
      <c r="X97" t="s" s="76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5">
        <f>IF(T98&lt;&gt;"",IF(T98&lt;0,1+W97,0),"")</f>
      </c>
      <c r="X98" t="s" s="76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5">
        <f>IF(T99&lt;&gt;"",IF(T99&lt;0,1+W98,0),"")</f>
      </c>
      <c r="X99" t="s" s="76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5">
        <f>IF(T100&lt;&gt;"",IF(T100&lt;0,1+W99,0),"")</f>
      </c>
      <c r="X100" t="s" s="76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5">
        <f>IF(T101&lt;&gt;"",IF(T101&lt;0,1+W100,0),"")</f>
      </c>
      <c r="X101" t="s" s="76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5">
        <f>IF(T102&lt;&gt;"",IF(T102&lt;0,1+W101,0),"")</f>
      </c>
      <c r="X102" t="s" s="76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5">
        <f>IF(T103&lt;&gt;"",IF(T103&lt;0,1+W102,0),"")</f>
      </c>
      <c r="X103" t="s" s="76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5">
        <f>IF(T104&lt;&gt;"",IF(T104&lt;0,1+W103,0),"")</f>
      </c>
      <c r="X104" t="s" s="76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5">
        <f>IF(T105&lt;&gt;"",IF(T105&lt;0,1+W104,0),"")</f>
      </c>
      <c r="X105" t="s" s="76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5">
        <f>IF(T106&lt;&gt;"",IF(T106&lt;0,1+W105,0),"")</f>
      </c>
      <c r="X106" t="s" s="76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5">
        <f>IF(T107&lt;&gt;"",IF(T107&lt;0,1+W106,0),"")</f>
      </c>
      <c r="X107" t="s" s="76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5">
        <f>IF(T108&lt;&gt;"",IF(T108&lt;0,1+W107,0),"")</f>
      </c>
      <c r="X108" t="s" s="76">
        <f>IF(C108&lt;&gt;"",MAX(X107,C108),"")</f>
      </c>
      <c r="Y108" t="s" s="8">
        <f>IF(X108&lt;&gt;"",1-(C108/X108),"")</f>
      </c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K38:L38"/>
    <mergeCell ref="P38:Q38"/>
    <mergeCell ref="R38:S38"/>
    <mergeCell ref="T38:U38"/>
    <mergeCell ref="C37:D37"/>
    <mergeCell ref="K37:L37"/>
    <mergeCell ref="P37:Q37"/>
    <mergeCell ref="R37:S37"/>
    <mergeCell ref="T37:U37"/>
    <mergeCell ref="C36:D36"/>
    <mergeCell ref="K36:L36"/>
    <mergeCell ref="P36:Q36"/>
    <mergeCell ref="R36:S36"/>
    <mergeCell ref="T36:U36"/>
    <mergeCell ref="C35:D35"/>
    <mergeCell ref="K35:L35"/>
    <mergeCell ref="P35:Q35"/>
    <mergeCell ref="R35:S35"/>
    <mergeCell ref="T35:U35"/>
    <mergeCell ref="C34:D34"/>
    <mergeCell ref="K34:L34"/>
    <mergeCell ref="R34:S34"/>
    <mergeCell ref="T34:U34"/>
    <mergeCell ref="C33:D33"/>
    <mergeCell ref="K33:L33"/>
    <mergeCell ref="R33:S33"/>
    <mergeCell ref="T33:U33"/>
    <mergeCell ref="C32:D32"/>
    <mergeCell ref="K32:L32"/>
    <mergeCell ref="P32:Q32"/>
    <mergeCell ref="R32:S32"/>
    <mergeCell ref="T32:U32"/>
    <mergeCell ref="C31:D31"/>
    <mergeCell ref="K31:L31"/>
    <mergeCell ref="R31:S31"/>
    <mergeCell ref="T31:U31"/>
    <mergeCell ref="C30:D30"/>
    <mergeCell ref="K30:L30"/>
    <mergeCell ref="P30:Q30"/>
    <mergeCell ref="R30:S30"/>
    <mergeCell ref="T30:U30"/>
    <mergeCell ref="C29:D29"/>
    <mergeCell ref="K29:L29"/>
    <mergeCell ref="P29:Q29"/>
    <mergeCell ref="R29:S29"/>
    <mergeCell ref="T29:U29"/>
    <mergeCell ref="C28:D28"/>
    <mergeCell ref="K28:L28"/>
    <mergeCell ref="P28:Q28"/>
    <mergeCell ref="R28:S28"/>
    <mergeCell ref="T28:U28"/>
    <mergeCell ref="C27:D27"/>
    <mergeCell ref="K27:L27"/>
    <mergeCell ref="R27:S27"/>
    <mergeCell ref="T27:U27"/>
    <mergeCell ref="C26:D26"/>
    <mergeCell ref="K26:L26"/>
    <mergeCell ref="R26:S26"/>
    <mergeCell ref="T26:U26"/>
    <mergeCell ref="C25:D25"/>
    <mergeCell ref="K25:L25"/>
    <mergeCell ref="P25:Q25"/>
    <mergeCell ref="R25:S25"/>
    <mergeCell ref="T25:U25"/>
    <mergeCell ref="C24:D24"/>
    <mergeCell ref="K24:L24"/>
    <mergeCell ref="R24:S24"/>
    <mergeCell ref="T24:U24"/>
    <mergeCell ref="C23:D23"/>
    <mergeCell ref="K23:L23"/>
    <mergeCell ref="R23:S23"/>
    <mergeCell ref="T23:U23"/>
    <mergeCell ref="C22:D22"/>
    <mergeCell ref="K22:L22"/>
    <mergeCell ref="P22:Q22"/>
    <mergeCell ref="R22:S22"/>
    <mergeCell ref="T22:U22"/>
    <mergeCell ref="C21:D21"/>
    <mergeCell ref="K21:L21"/>
    <mergeCell ref="P21:Q21"/>
    <mergeCell ref="R21:S21"/>
    <mergeCell ref="T21:U21"/>
    <mergeCell ref="C20:D20"/>
    <mergeCell ref="K20:L20"/>
    <mergeCell ref="R20:S20"/>
    <mergeCell ref="T20:U20"/>
    <mergeCell ref="C19:D19"/>
    <mergeCell ref="K19:L19"/>
    <mergeCell ref="P19:Q19"/>
    <mergeCell ref="R19:S19"/>
    <mergeCell ref="T19:U19"/>
    <mergeCell ref="C18:D18"/>
    <mergeCell ref="K18:L18"/>
    <mergeCell ref="P18:Q18"/>
    <mergeCell ref="R18:S18"/>
    <mergeCell ref="T18:U18"/>
    <mergeCell ref="C17:D17"/>
    <mergeCell ref="K17:L17"/>
    <mergeCell ref="P17:Q17"/>
    <mergeCell ref="R17:S17"/>
    <mergeCell ref="T17:U17"/>
    <mergeCell ref="C16:D16"/>
    <mergeCell ref="K16:L16"/>
    <mergeCell ref="P16:Q16"/>
    <mergeCell ref="R16:S16"/>
    <mergeCell ref="T16:U16"/>
    <mergeCell ref="C15:D15"/>
    <mergeCell ref="K15:L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K13:L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K11:L11"/>
    <mergeCell ref="R11:S11"/>
    <mergeCell ref="T11:U11"/>
    <mergeCell ref="C10:D10"/>
    <mergeCell ref="K10:L10"/>
    <mergeCell ref="P10:Q10"/>
    <mergeCell ref="R10:S10"/>
    <mergeCell ref="T10:U10"/>
    <mergeCell ref="C9:D9"/>
    <mergeCell ref="K9:L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H9:I9"/>
    <mergeCell ref="P9:Q9"/>
    <mergeCell ref="H10:I10"/>
    <mergeCell ref="H11:I11"/>
    <mergeCell ref="P11:Q11"/>
    <mergeCell ref="H13:I13"/>
    <mergeCell ref="P13:Q13"/>
    <mergeCell ref="H15:I15"/>
    <mergeCell ref="P15:Q15"/>
    <mergeCell ref="H16:I16"/>
    <mergeCell ref="H17:I17"/>
    <mergeCell ref="H18:I18"/>
    <mergeCell ref="H19:I19"/>
    <mergeCell ref="H20:I20"/>
    <mergeCell ref="P20:Q20"/>
    <mergeCell ref="H21:I21"/>
    <mergeCell ref="H22:I22"/>
    <mergeCell ref="H23:I23"/>
    <mergeCell ref="P23:Q23"/>
    <mergeCell ref="H24:I24"/>
    <mergeCell ref="P24:Q24"/>
    <mergeCell ref="H25:I25"/>
    <mergeCell ref="H26:I26"/>
    <mergeCell ref="P26:Q26"/>
    <mergeCell ref="H27:I27"/>
    <mergeCell ref="P27:Q27"/>
    <mergeCell ref="H28:I28"/>
    <mergeCell ref="H29:I29"/>
    <mergeCell ref="H30:I30"/>
    <mergeCell ref="H31:I31"/>
    <mergeCell ref="P31:Q31"/>
    <mergeCell ref="H32:I32"/>
    <mergeCell ref="H33:I33"/>
    <mergeCell ref="P33:Q33"/>
    <mergeCell ref="H34:I34"/>
    <mergeCell ref="P34:Q34"/>
    <mergeCell ref="H35:I35"/>
    <mergeCell ref="H36:I36"/>
    <mergeCell ref="H37:I37"/>
    <mergeCell ref="H38:I38"/>
  </mergeCells>
  <conditionalFormatting sqref="D4:E4 H4 R9:U108">
    <cfRule type="cellIs" dxfId="8" priority="1" operator="lessThan" stopIfTrue="1">
      <formula>0</formula>
    </cfRule>
  </conditionalFormatting>
  <conditionalFormatting sqref="G9:G38">
    <cfRule type="cellIs" dxfId="9" priority="1" operator="equal" stopIfTrue="1">
      <formula>"買"</formula>
    </cfRule>
    <cfRule type="cellIs" dxfId="10" priority="2" operator="equal" stopIfTrue="1">
      <formula>"売"</formula>
    </cfRule>
  </conditionalFormatting>
  <conditionalFormatting sqref="G39:G108">
    <cfRule type="cellIs" dxfId="11" priority="1" operator="equal" stopIfTrue="1">
      <formula>"買"</formula>
    </cfRule>
    <cfRule type="cellIs" dxfId="1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735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2" customWidth="1"/>
    <col min="2" max="2" width="8.17188" style="82" customWidth="1"/>
    <col min="3" max="5" width="8.85156" style="82" customWidth="1"/>
    <col min="6" max="256" width="8.85156" style="82" customWidth="1"/>
  </cols>
  <sheetData>
    <row r="1" ht="15" customHeight="1">
      <c r="A1" s="68">
        <v>1</v>
      </c>
      <c r="B1" s="11"/>
      <c r="C1" s="7"/>
      <c r="D1" s="7"/>
      <c r="E1" s="7"/>
    </row>
    <row r="2" ht="14" customHeight="1">
      <c r="A2" s="11"/>
      <c r="B2" s="11"/>
      <c r="C2" s="7"/>
      <c r="D2" s="7"/>
      <c r="E2" s="7"/>
    </row>
    <row r="3" ht="14" customHeight="1">
      <c r="A3" s="11"/>
      <c r="B3" s="11"/>
      <c r="C3" s="7"/>
      <c r="D3" s="7"/>
      <c r="E3" s="7"/>
    </row>
    <row r="4" ht="14" customHeight="1">
      <c r="A4" s="11"/>
      <c r="B4" s="11"/>
      <c r="C4" s="7"/>
      <c r="D4" s="7"/>
      <c r="E4" s="7"/>
    </row>
    <row r="5" ht="14" customHeight="1">
      <c r="A5" s="11"/>
      <c r="B5" s="11"/>
      <c r="C5" s="7"/>
      <c r="D5" s="7"/>
      <c r="E5" s="7"/>
    </row>
    <row r="6" ht="14" customHeight="1">
      <c r="A6" s="11"/>
      <c r="B6" s="11"/>
      <c r="C6" s="7"/>
      <c r="D6" s="7"/>
      <c r="E6" s="7"/>
    </row>
    <row r="7" ht="14" customHeight="1">
      <c r="A7" s="11"/>
      <c r="B7" s="11"/>
      <c r="C7" s="7"/>
      <c r="D7" s="7"/>
      <c r="E7" s="7"/>
    </row>
    <row r="8" ht="14" customHeight="1">
      <c r="A8" s="11"/>
      <c r="B8" s="11"/>
      <c r="C8" s="7"/>
      <c r="D8" s="7"/>
      <c r="E8" s="7"/>
    </row>
    <row r="9" ht="14" customHeight="1">
      <c r="A9" s="11"/>
      <c r="B9" s="11"/>
      <c r="C9" s="7"/>
      <c r="D9" s="7"/>
      <c r="E9" s="7"/>
    </row>
    <row r="10" ht="14" customHeight="1">
      <c r="A10" s="11"/>
      <c r="B10" s="11"/>
      <c r="C10" s="7"/>
      <c r="D10" s="7"/>
      <c r="E10" s="7"/>
    </row>
    <row r="11" ht="14" customHeight="1">
      <c r="A11" s="11"/>
      <c r="B11" s="11"/>
      <c r="C11" s="7"/>
      <c r="D11" s="7"/>
      <c r="E11" s="7"/>
    </row>
    <row r="12" ht="14" customHeight="1">
      <c r="A12" s="11"/>
      <c r="B12" s="11"/>
      <c r="C12" s="7"/>
      <c r="D12" s="7"/>
      <c r="E12" s="7"/>
    </row>
    <row r="13" ht="14" customHeight="1">
      <c r="A13" s="11"/>
      <c r="B13" s="11"/>
      <c r="C13" s="7"/>
      <c r="D13" s="7"/>
      <c r="E13" s="7"/>
    </row>
    <row r="14" ht="14" customHeight="1">
      <c r="A14" s="11"/>
      <c r="B14" s="11"/>
      <c r="C14" s="7"/>
      <c r="D14" s="7"/>
      <c r="E14" s="7"/>
    </row>
    <row r="15" ht="14" customHeight="1">
      <c r="A15" s="11"/>
      <c r="B15" s="11"/>
      <c r="C15" s="7"/>
      <c r="D15" s="7"/>
      <c r="E15" s="7"/>
    </row>
    <row r="16" ht="14" customHeight="1">
      <c r="A16" s="11"/>
      <c r="B16" s="11"/>
      <c r="C16" s="7"/>
      <c r="D16" s="7"/>
      <c r="E16" s="7"/>
    </row>
    <row r="17" ht="14" customHeight="1">
      <c r="A17" s="11"/>
      <c r="B17" s="11"/>
      <c r="C17" s="7"/>
      <c r="D17" s="7"/>
      <c r="E17" s="7"/>
    </row>
    <row r="18" ht="14" customHeight="1">
      <c r="A18" s="11"/>
      <c r="B18" s="11"/>
      <c r="C18" s="7"/>
      <c r="D18" s="7"/>
      <c r="E18" s="7"/>
    </row>
    <row r="19" ht="14" customHeight="1">
      <c r="A19" s="11"/>
      <c r="B19" s="11"/>
      <c r="C19" s="7"/>
      <c r="D19" s="7"/>
      <c r="E19" s="7"/>
    </row>
    <row r="20" ht="14" customHeight="1">
      <c r="A20" s="11"/>
      <c r="B20" s="11"/>
      <c r="C20" s="7"/>
      <c r="D20" s="7"/>
      <c r="E20" s="7"/>
    </row>
    <row r="21" ht="14" customHeight="1">
      <c r="A21" s="11"/>
      <c r="B21" s="11"/>
      <c r="C21" s="7"/>
      <c r="D21" s="7"/>
      <c r="E21" s="7"/>
    </row>
    <row r="22" ht="14" customHeight="1">
      <c r="A22" s="11"/>
      <c r="B22" s="11"/>
      <c r="C22" s="7"/>
      <c r="D22" s="7"/>
      <c r="E22" s="7"/>
    </row>
    <row r="23" ht="14" customHeight="1">
      <c r="A23" s="11"/>
      <c r="B23" s="11"/>
      <c r="C23" s="7"/>
      <c r="D23" s="7"/>
      <c r="E23" s="7"/>
    </row>
    <row r="24" ht="14" customHeight="1">
      <c r="A24" s="11"/>
      <c r="B24" s="11"/>
      <c r="C24" s="7"/>
      <c r="D24" s="7"/>
      <c r="E24" s="7"/>
    </row>
    <row r="25" ht="14" customHeight="1">
      <c r="A25" s="11"/>
      <c r="B25" s="11"/>
      <c r="C25" s="7"/>
      <c r="D25" s="7"/>
      <c r="E25" s="7"/>
    </row>
    <row r="26" ht="14" customHeight="1">
      <c r="A26" s="11"/>
      <c r="B26" s="11"/>
      <c r="C26" s="7"/>
      <c r="D26" s="7"/>
      <c r="E26" s="7"/>
    </row>
    <row r="27" ht="14" customHeight="1">
      <c r="A27" s="11"/>
      <c r="B27" s="11"/>
      <c r="C27" s="7"/>
      <c r="D27" s="7"/>
      <c r="E27" s="7"/>
    </row>
    <row r="28" ht="15" customHeight="1">
      <c r="A28" s="68">
        <v>2</v>
      </c>
      <c r="B28" s="11"/>
      <c r="C28" s="7"/>
      <c r="D28" s="7"/>
      <c r="E28" s="7"/>
    </row>
    <row r="29" ht="14" customHeight="1">
      <c r="A29" s="11"/>
      <c r="B29" s="11"/>
      <c r="C29" s="7"/>
      <c r="D29" s="7"/>
      <c r="E29" s="7"/>
    </row>
    <row r="30" ht="14" customHeight="1">
      <c r="A30" s="11"/>
      <c r="B30" s="11"/>
      <c r="C30" s="7"/>
      <c r="D30" s="7"/>
      <c r="E30" s="7"/>
    </row>
    <row r="31" ht="14" customHeight="1">
      <c r="A31" s="11"/>
      <c r="B31" s="11"/>
      <c r="C31" s="7"/>
      <c r="D31" s="7"/>
      <c r="E31" s="7"/>
    </row>
    <row r="32" ht="14" customHeight="1">
      <c r="A32" s="11"/>
      <c r="B32" s="11"/>
      <c r="C32" s="7"/>
      <c r="D32" s="7"/>
      <c r="E32" s="7"/>
    </row>
    <row r="33" ht="14" customHeight="1">
      <c r="A33" s="11"/>
      <c r="B33" s="11"/>
      <c r="C33" s="7"/>
      <c r="D33" s="7"/>
      <c r="E33" s="7"/>
    </row>
    <row r="34" ht="14" customHeight="1">
      <c r="A34" s="11"/>
      <c r="B34" s="11"/>
      <c r="C34" s="7"/>
      <c r="D34" s="7"/>
      <c r="E34" s="7"/>
    </row>
    <row r="35" ht="14" customHeight="1">
      <c r="A35" s="11"/>
      <c r="B35" s="11"/>
      <c r="C35" s="7"/>
      <c r="D35" s="7"/>
      <c r="E35" s="7"/>
    </row>
    <row r="36" ht="14" customHeight="1">
      <c r="A36" s="11"/>
      <c r="B36" s="11"/>
      <c r="C36" s="7"/>
      <c r="D36" s="7"/>
      <c r="E36" s="7"/>
    </row>
    <row r="37" ht="14" customHeight="1">
      <c r="A37" s="11"/>
      <c r="B37" s="11"/>
      <c r="C37" s="7"/>
      <c r="D37" s="7"/>
      <c r="E37" s="7"/>
    </row>
    <row r="38" ht="14" customHeight="1">
      <c r="A38" s="11"/>
      <c r="B38" s="11"/>
      <c r="C38" s="7"/>
      <c r="D38" s="7"/>
      <c r="E38" s="7"/>
    </row>
    <row r="39" ht="14" customHeight="1">
      <c r="A39" s="11"/>
      <c r="B39" s="11"/>
      <c r="C39" s="7"/>
      <c r="D39" s="7"/>
      <c r="E39" s="7"/>
    </row>
    <row r="40" ht="14" customHeight="1">
      <c r="A40" s="11"/>
      <c r="B40" s="11"/>
      <c r="C40" s="7"/>
      <c r="D40" s="7"/>
      <c r="E40" s="7"/>
    </row>
    <row r="41" ht="14" customHeight="1">
      <c r="A41" s="11"/>
      <c r="B41" s="11"/>
      <c r="C41" s="7"/>
      <c r="D41" s="7"/>
      <c r="E41" s="7"/>
    </row>
    <row r="42" ht="14" customHeight="1">
      <c r="A42" s="11"/>
      <c r="B42" s="11"/>
      <c r="C42" s="7"/>
      <c r="D42" s="7"/>
      <c r="E42" s="7"/>
    </row>
    <row r="43" ht="14" customHeight="1">
      <c r="A43" s="11"/>
      <c r="B43" s="11"/>
      <c r="C43" s="7"/>
      <c r="D43" s="7"/>
      <c r="E43" s="7"/>
    </row>
    <row r="44" ht="14" customHeight="1">
      <c r="A44" s="11"/>
      <c r="B44" s="11"/>
      <c r="C44" s="7"/>
      <c r="D44" s="7"/>
      <c r="E44" s="7"/>
    </row>
    <row r="45" ht="14" customHeight="1">
      <c r="A45" s="11"/>
      <c r="B45" s="11"/>
      <c r="C45" s="7"/>
      <c r="D45" s="7"/>
      <c r="E45" s="7"/>
    </row>
    <row r="46" ht="14" customHeight="1">
      <c r="A46" s="11"/>
      <c r="B46" s="11"/>
      <c r="C46" s="7"/>
      <c r="D46" s="7"/>
      <c r="E46" s="7"/>
    </row>
    <row r="47" ht="14" customHeight="1">
      <c r="A47" s="11"/>
      <c r="B47" s="11"/>
      <c r="C47" s="7"/>
      <c r="D47" s="7"/>
      <c r="E47" s="7"/>
    </row>
    <row r="48" ht="14" customHeight="1">
      <c r="A48" s="11"/>
      <c r="B48" s="11"/>
      <c r="C48" s="7"/>
      <c r="D48" s="7"/>
      <c r="E48" s="7"/>
    </row>
    <row r="49" ht="14" customHeight="1">
      <c r="A49" s="11"/>
      <c r="B49" s="11"/>
      <c r="C49" s="7"/>
      <c r="D49" s="7"/>
      <c r="E49" s="7"/>
    </row>
    <row r="50" ht="14" customHeight="1">
      <c r="A50" s="11"/>
      <c r="B50" s="11"/>
      <c r="C50" s="7"/>
      <c r="D50" s="7"/>
      <c r="E50" s="7"/>
    </row>
    <row r="51" ht="14" customHeight="1">
      <c r="A51" s="11"/>
      <c r="B51" s="11"/>
      <c r="C51" s="7"/>
      <c r="D51" s="7"/>
      <c r="E51" s="7"/>
    </row>
    <row r="52" ht="14" customHeight="1">
      <c r="A52" s="11"/>
      <c r="B52" s="11"/>
      <c r="C52" s="7"/>
      <c r="D52" s="7"/>
      <c r="E52" s="7"/>
    </row>
    <row r="53" ht="14" customHeight="1">
      <c r="A53" s="11"/>
      <c r="B53" s="11"/>
      <c r="C53" s="7"/>
      <c r="D53" s="7"/>
      <c r="E53" s="7"/>
    </row>
    <row r="54" ht="14" customHeight="1">
      <c r="A54" s="11"/>
      <c r="B54" s="11"/>
      <c r="C54" s="7"/>
      <c r="D54" s="7"/>
      <c r="E54" s="7"/>
    </row>
    <row r="55" ht="15" customHeight="1">
      <c r="A55" s="68">
        <v>3</v>
      </c>
      <c r="B55" s="11"/>
      <c r="C55" s="7"/>
      <c r="D55" s="7"/>
      <c r="E55" s="7"/>
    </row>
    <row r="56" ht="14" customHeight="1">
      <c r="A56" s="11"/>
      <c r="B56" s="11"/>
      <c r="C56" s="7"/>
      <c r="D56" s="7"/>
      <c r="E56" s="7"/>
    </row>
    <row r="57" ht="14" customHeight="1">
      <c r="A57" s="11"/>
      <c r="B57" s="11"/>
      <c r="C57" s="7"/>
      <c r="D57" s="7"/>
      <c r="E57" s="7"/>
    </row>
    <row r="58" ht="14" customHeight="1">
      <c r="A58" s="11"/>
      <c r="B58" s="11"/>
      <c r="C58" s="7"/>
      <c r="D58" s="7"/>
      <c r="E58" s="7"/>
    </row>
    <row r="59" ht="14" customHeight="1">
      <c r="A59" s="11"/>
      <c r="B59" s="11"/>
      <c r="C59" s="7"/>
      <c r="D59" s="7"/>
      <c r="E59" s="7"/>
    </row>
    <row r="60" ht="14" customHeight="1">
      <c r="A60" s="11"/>
      <c r="B60" s="11"/>
      <c r="C60" s="7"/>
      <c r="D60" s="7"/>
      <c r="E60" s="7"/>
    </row>
    <row r="61" ht="14" customHeight="1">
      <c r="A61" s="11"/>
      <c r="B61" s="11"/>
      <c r="C61" s="7"/>
      <c r="D61" s="7"/>
      <c r="E61" s="7"/>
    </row>
    <row r="62" ht="14" customHeight="1">
      <c r="A62" s="11"/>
      <c r="B62" s="11"/>
      <c r="C62" s="7"/>
      <c r="D62" s="7"/>
      <c r="E62" s="7"/>
    </row>
    <row r="63" ht="14" customHeight="1">
      <c r="A63" s="11"/>
      <c r="B63" s="11"/>
      <c r="C63" s="7"/>
      <c r="D63" s="7"/>
      <c r="E63" s="7"/>
    </row>
    <row r="64" ht="14" customHeight="1">
      <c r="A64" s="11"/>
      <c r="B64" s="11"/>
      <c r="C64" s="7"/>
      <c r="D64" s="7"/>
      <c r="E64" s="7"/>
    </row>
    <row r="65" ht="14" customHeight="1">
      <c r="A65" s="11"/>
      <c r="B65" s="11"/>
      <c r="C65" s="7"/>
      <c r="D65" s="7"/>
      <c r="E65" s="7"/>
    </row>
    <row r="66" ht="14" customHeight="1">
      <c r="A66" s="11"/>
      <c r="B66" s="11"/>
      <c r="C66" s="7"/>
      <c r="D66" s="7"/>
      <c r="E66" s="7"/>
    </row>
    <row r="67" ht="14" customHeight="1">
      <c r="A67" s="11"/>
      <c r="B67" s="11"/>
      <c r="C67" s="7"/>
      <c r="D67" s="7"/>
      <c r="E67" s="7"/>
    </row>
    <row r="68" ht="14" customHeight="1">
      <c r="A68" s="11"/>
      <c r="B68" s="11"/>
      <c r="C68" s="7"/>
      <c r="D68" s="7"/>
      <c r="E68" s="7"/>
    </row>
    <row r="69" ht="14" customHeight="1">
      <c r="A69" s="11"/>
      <c r="B69" s="11"/>
      <c r="C69" s="7"/>
      <c r="D69" s="7"/>
      <c r="E69" s="7"/>
    </row>
    <row r="70" ht="14" customHeight="1">
      <c r="A70" s="11"/>
      <c r="B70" s="11"/>
      <c r="C70" s="7"/>
      <c r="D70" s="7"/>
      <c r="E70" s="7"/>
    </row>
    <row r="71" ht="14" customHeight="1">
      <c r="A71" s="11"/>
      <c r="B71" s="11"/>
      <c r="C71" s="7"/>
      <c r="D71" s="7"/>
      <c r="E71" s="7"/>
    </row>
    <row r="72" ht="14" customHeight="1">
      <c r="A72" s="11"/>
      <c r="B72" s="11"/>
      <c r="C72" s="7"/>
      <c r="D72" s="7"/>
      <c r="E72" s="7"/>
    </row>
    <row r="73" ht="14" customHeight="1">
      <c r="A73" s="11"/>
      <c r="B73" s="11"/>
      <c r="C73" s="7"/>
      <c r="D73" s="7"/>
      <c r="E73" s="7"/>
    </row>
    <row r="74" ht="14" customHeight="1">
      <c r="A74" s="11"/>
      <c r="B74" s="11"/>
      <c r="C74" s="7"/>
      <c r="D74" s="7"/>
      <c r="E74" s="7"/>
    </row>
    <row r="75" ht="14" customHeight="1">
      <c r="A75" s="11"/>
      <c r="B75" s="11"/>
      <c r="C75" s="7"/>
      <c r="D75" s="7"/>
      <c r="E75" s="7"/>
    </row>
    <row r="76" ht="14" customHeight="1">
      <c r="A76" s="11"/>
      <c r="B76" s="11"/>
      <c r="C76" s="7"/>
      <c r="D76" s="7"/>
      <c r="E76" s="7"/>
    </row>
    <row r="77" ht="14" customHeight="1">
      <c r="A77" s="11"/>
      <c r="B77" s="11"/>
      <c r="C77" s="7"/>
      <c r="D77" s="7"/>
      <c r="E77" s="7"/>
    </row>
    <row r="78" ht="14" customHeight="1">
      <c r="A78" s="11"/>
      <c r="B78" s="11"/>
      <c r="C78" s="7"/>
      <c r="D78" s="7"/>
      <c r="E78" s="7"/>
    </row>
    <row r="79" ht="14" customHeight="1">
      <c r="A79" s="11"/>
      <c r="B79" s="11"/>
      <c r="C79" s="7"/>
      <c r="D79" s="7"/>
      <c r="E79" s="7"/>
    </row>
    <row r="80" ht="14" customHeight="1">
      <c r="A80" s="11"/>
      <c r="B80" s="11"/>
      <c r="C80" s="7"/>
      <c r="D80" s="7"/>
      <c r="E80" s="7"/>
    </row>
    <row r="81" ht="14" customHeight="1">
      <c r="A81" s="11"/>
      <c r="B81" s="11"/>
      <c r="C81" s="7"/>
      <c r="D81" s="7"/>
      <c r="E81" s="7"/>
    </row>
    <row r="82" ht="15" customHeight="1">
      <c r="A82" s="68">
        <v>4</v>
      </c>
      <c r="B82" s="11"/>
      <c r="C82" s="7"/>
      <c r="D82" s="7"/>
      <c r="E82" s="7"/>
    </row>
    <row r="83" ht="14" customHeight="1">
      <c r="A83" s="11"/>
      <c r="B83" s="11"/>
      <c r="C83" s="7"/>
      <c r="D83" s="7"/>
      <c r="E83" s="7"/>
    </row>
    <row r="84" ht="14" customHeight="1">
      <c r="A84" s="11"/>
      <c r="B84" s="11"/>
      <c r="C84" s="7"/>
      <c r="D84" s="7"/>
      <c r="E84" s="7"/>
    </row>
    <row r="85" ht="14" customHeight="1">
      <c r="A85" s="11"/>
      <c r="B85" s="11"/>
      <c r="C85" s="7"/>
      <c r="D85" s="7"/>
      <c r="E85" s="7"/>
    </row>
    <row r="86" ht="14" customHeight="1">
      <c r="A86" s="11"/>
      <c r="B86" s="11"/>
      <c r="C86" s="7"/>
      <c r="D86" s="7"/>
      <c r="E86" s="7"/>
    </row>
    <row r="87" ht="14" customHeight="1">
      <c r="A87" s="11"/>
      <c r="B87" s="11"/>
      <c r="C87" s="7"/>
      <c r="D87" s="7"/>
      <c r="E87" s="7"/>
    </row>
    <row r="88" ht="14" customHeight="1">
      <c r="A88" s="11"/>
      <c r="B88" s="11"/>
      <c r="C88" s="7"/>
      <c r="D88" s="7"/>
      <c r="E88" s="7"/>
    </row>
    <row r="89" ht="14" customHeight="1">
      <c r="A89" s="11"/>
      <c r="B89" s="11"/>
      <c r="C89" s="7"/>
      <c r="D89" s="7"/>
      <c r="E89" s="7"/>
    </row>
    <row r="90" ht="14" customHeight="1">
      <c r="A90" s="11"/>
      <c r="B90" s="11"/>
      <c r="C90" s="7"/>
      <c r="D90" s="7"/>
      <c r="E90" s="7"/>
    </row>
    <row r="91" ht="14" customHeight="1">
      <c r="A91" s="11"/>
      <c r="B91" s="11"/>
      <c r="C91" s="7"/>
      <c r="D91" s="7"/>
      <c r="E91" s="7"/>
    </row>
    <row r="92" ht="14" customHeight="1">
      <c r="A92" s="11"/>
      <c r="B92" s="11"/>
      <c r="C92" s="7"/>
      <c r="D92" s="7"/>
      <c r="E92" s="7"/>
    </row>
    <row r="93" ht="14" customHeight="1">
      <c r="A93" s="11"/>
      <c r="B93" s="11"/>
      <c r="C93" s="7"/>
      <c r="D93" s="7"/>
      <c r="E93" s="7"/>
    </row>
    <row r="94" ht="14" customHeight="1">
      <c r="A94" s="11"/>
      <c r="B94" s="11"/>
      <c r="C94" s="7"/>
      <c r="D94" s="7"/>
      <c r="E94" s="7"/>
    </row>
    <row r="95" ht="14" customHeight="1">
      <c r="A95" s="11"/>
      <c r="B95" s="11"/>
      <c r="C95" s="7"/>
      <c r="D95" s="7"/>
      <c r="E95" s="7"/>
    </row>
    <row r="96" ht="14" customHeight="1">
      <c r="A96" s="11"/>
      <c r="B96" s="11"/>
      <c r="C96" s="7"/>
      <c r="D96" s="7"/>
      <c r="E96" s="7"/>
    </row>
    <row r="97" ht="14" customHeight="1">
      <c r="A97" s="11"/>
      <c r="B97" s="11"/>
      <c r="C97" s="7"/>
      <c r="D97" s="7"/>
      <c r="E97" s="7"/>
    </row>
    <row r="98" ht="14" customHeight="1">
      <c r="A98" s="11"/>
      <c r="B98" s="11"/>
      <c r="C98" s="7"/>
      <c r="D98" s="7"/>
      <c r="E98" s="7"/>
    </row>
    <row r="99" ht="14" customHeight="1">
      <c r="A99" s="11"/>
      <c r="B99" s="11"/>
      <c r="C99" s="7"/>
      <c r="D99" s="7"/>
      <c r="E99" s="7"/>
    </row>
    <row r="100" ht="14" customHeight="1">
      <c r="A100" s="11"/>
      <c r="B100" s="11"/>
      <c r="C100" s="7"/>
      <c r="D100" s="7"/>
      <c r="E100" s="7"/>
    </row>
    <row r="101" ht="14" customHeight="1">
      <c r="A101" s="11"/>
      <c r="B101" s="11"/>
      <c r="C101" s="7"/>
      <c r="D101" s="7"/>
      <c r="E101" s="7"/>
    </row>
    <row r="102" ht="14" customHeight="1">
      <c r="A102" s="11"/>
      <c r="B102" s="11"/>
      <c r="C102" s="7"/>
      <c r="D102" s="7"/>
      <c r="E102" s="7"/>
    </row>
    <row r="103" ht="14" customHeight="1">
      <c r="A103" s="11"/>
      <c r="B103" s="11"/>
      <c r="C103" s="7"/>
      <c r="D103" s="7"/>
      <c r="E103" s="7"/>
    </row>
    <row r="104" ht="14" customHeight="1">
      <c r="A104" s="11"/>
      <c r="B104" s="11"/>
      <c r="C104" s="7"/>
      <c r="D104" s="7"/>
      <c r="E104" s="7"/>
    </row>
    <row r="105" ht="14" customHeight="1">
      <c r="A105" s="11"/>
      <c r="B105" s="11"/>
      <c r="C105" s="7"/>
      <c r="D105" s="7"/>
      <c r="E105" s="7"/>
    </row>
    <row r="106" ht="14" customHeight="1">
      <c r="A106" s="11"/>
      <c r="B106" s="11"/>
      <c r="C106" s="7"/>
      <c r="D106" s="7"/>
      <c r="E106" s="7"/>
    </row>
    <row r="107" ht="14" customHeight="1">
      <c r="A107" s="11"/>
      <c r="B107" s="11"/>
      <c r="C107" s="7"/>
      <c r="D107" s="7"/>
      <c r="E107" s="7"/>
    </row>
    <row r="108" ht="14" customHeight="1">
      <c r="A108" s="11"/>
      <c r="B108" s="11"/>
      <c r="C108" s="7"/>
      <c r="D108" s="7"/>
      <c r="E108" s="7"/>
    </row>
    <row r="109" ht="15" customHeight="1">
      <c r="A109" s="68">
        <v>5</v>
      </c>
      <c r="B109" s="11"/>
      <c r="C109" s="7"/>
      <c r="D109" s="7"/>
      <c r="E109" s="7"/>
    </row>
    <row r="110" ht="14" customHeight="1">
      <c r="A110" s="11"/>
      <c r="B110" s="11"/>
      <c r="C110" s="7"/>
      <c r="D110" s="7"/>
      <c r="E110" s="7"/>
    </row>
    <row r="111" ht="14" customHeight="1">
      <c r="A111" s="11"/>
      <c r="B111" s="11"/>
      <c r="C111" s="7"/>
      <c r="D111" s="7"/>
      <c r="E111" s="7"/>
    </row>
    <row r="112" ht="14" customHeight="1">
      <c r="A112" s="11"/>
      <c r="B112" s="11"/>
      <c r="C112" s="7"/>
      <c r="D112" s="7"/>
      <c r="E112" s="7"/>
    </row>
    <row r="113" ht="14" customHeight="1">
      <c r="A113" s="11"/>
      <c r="B113" s="11"/>
      <c r="C113" s="7"/>
      <c r="D113" s="7"/>
      <c r="E113" s="7"/>
    </row>
    <row r="114" ht="14" customHeight="1">
      <c r="A114" s="11"/>
      <c r="B114" s="11"/>
      <c r="C114" s="7"/>
      <c r="D114" s="7"/>
      <c r="E114" s="7"/>
    </row>
    <row r="115" ht="14" customHeight="1">
      <c r="A115" s="11"/>
      <c r="B115" s="11"/>
      <c r="C115" s="7"/>
      <c r="D115" s="7"/>
      <c r="E115" s="7"/>
    </row>
    <row r="116" ht="14" customHeight="1">
      <c r="A116" s="11"/>
      <c r="B116" s="11"/>
      <c r="C116" s="7"/>
      <c r="D116" s="7"/>
      <c r="E116" s="7"/>
    </row>
    <row r="117" ht="14" customHeight="1">
      <c r="A117" s="11"/>
      <c r="B117" s="11"/>
      <c r="C117" s="7"/>
      <c r="D117" s="7"/>
      <c r="E117" s="7"/>
    </row>
    <row r="118" ht="14" customHeight="1">
      <c r="A118" s="11"/>
      <c r="B118" s="11"/>
      <c r="C118" s="7"/>
      <c r="D118" s="7"/>
      <c r="E118" s="7"/>
    </row>
    <row r="119" ht="14" customHeight="1">
      <c r="A119" s="11"/>
      <c r="B119" s="11"/>
      <c r="C119" s="7"/>
      <c r="D119" s="7"/>
      <c r="E119" s="7"/>
    </row>
    <row r="120" ht="14" customHeight="1">
      <c r="A120" s="11"/>
      <c r="B120" s="11"/>
      <c r="C120" s="7"/>
      <c r="D120" s="7"/>
      <c r="E120" s="7"/>
    </row>
    <row r="121" ht="14" customHeight="1">
      <c r="A121" s="11"/>
      <c r="B121" s="11"/>
      <c r="C121" s="7"/>
      <c r="D121" s="7"/>
      <c r="E121" s="7"/>
    </row>
    <row r="122" ht="14" customHeight="1">
      <c r="A122" s="11"/>
      <c r="B122" s="11"/>
      <c r="C122" s="7"/>
      <c r="D122" s="7"/>
      <c r="E122" s="7"/>
    </row>
    <row r="123" ht="14" customHeight="1">
      <c r="A123" s="11"/>
      <c r="B123" s="11"/>
      <c r="C123" s="7"/>
      <c r="D123" s="7"/>
      <c r="E123" s="7"/>
    </row>
    <row r="124" ht="14" customHeight="1">
      <c r="A124" s="11"/>
      <c r="B124" s="11"/>
      <c r="C124" s="7"/>
      <c r="D124" s="7"/>
      <c r="E124" s="7"/>
    </row>
    <row r="125" ht="14" customHeight="1">
      <c r="A125" s="11"/>
      <c r="B125" s="11"/>
      <c r="C125" s="7"/>
      <c r="D125" s="7"/>
      <c r="E125" s="7"/>
    </row>
    <row r="126" ht="14" customHeight="1">
      <c r="A126" s="11"/>
      <c r="B126" s="11"/>
      <c r="C126" s="7"/>
      <c r="D126" s="7"/>
      <c r="E126" s="7"/>
    </row>
    <row r="127" ht="14" customHeight="1">
      <c r="A127" s="11"/>
      <c r="B127" s="11"/>
      <c r="C127" s="7"/>
      <c r="D127" s="7"/>
      <c r="E127" s="7"/>
    </row>
    <row r="128" ht="14" customHeight="1">
      <c r="A128" s="11"/>
      <c r="B128" s="11"/>
      <c r="C128" s="7"/>
      <c r="D128" s="7"/>
      <c r="E128" s="7"/>
    </row>
    <row r="129" ht="14" customHeight="1">
      <c r="A129" s="11"/>
      <c r="B129" s="11"/>
      <c r="C129" s="7"/>
      <c r="D129" s="7"/>
      <c r="E129" s="7"/>
    </row>
    <row r="130" ht="14" customHeight="1">
      <c r="A130" s="11"/>
      <c r="B130" s="11"/>
      <c r="C130" s="7"/>
      <c r="D130" s="7"/>
      <c r="E130" s="7"/>
    </row>
    <row r="131" ht="14" customHeight="1">
      <c r="A131" s="11"/>
      <c r="B131" s="11"/>
      <c r="C131" s="7"/>
      <c r="D131" s="7"/>
      <c r="E131" s="7"/>
    </row>
    <row r="132" ht="14" customHeight="1">
      <c r="A132" s="11"/>
      <c r="B132" s="11"/>
      <c r="C132" s="7"/>
      <c r="D132" s="7"/>
      <c r="E132" s="7"/>
    </row>
    <row r="133" ht="14" customHeight="1">
      <c r="A133" s="11"/>
      <c r="B133" s="11"/>
      <c r="C133" s="7"/>
      <c r="D133" s="7"/>
      <c r="E133" s="7"/>
    </row>
    <row r="134" ht="14" customHeight="1">
      <c r="A134" s="11"/>
      <c r="B134" s="11"/>
      <c r="C134" s="7"/>
      <c r="D134" s="7"/>
      <c r="E134" s="7"/>
    </row>
    <row r="135" ht="15" customHeight="1">
      <c r="A135" s="68">
        <v>6</v>
      </c>
      <c r="B135" s="11"/>
      <c r="C135" s="7"/>
      <c r="D135" s="7"/>
      <c r="E135" s="7"/>
    </row>
    <row r="136" ht="14" customHeight="1">
      <c r="A136" s="11"/>
      <c r="B136" s="11"/>
      <c r="C136" s="7"/>
      <c r="D136" s="7"/>
      <c r="E136" s="7"/>
    </row>
    <row r="137" ht="14" customHeight="1">
      <c r="A137" s="11"/>
      <c r="B137" s="11"/>
      <c r="C137" s="7"/>
      <c r="D137" s="7"/>
      <c r="E137" s="7"/>
    </row>
    <row r="138" ht="14" customHeight="1">
      <c r="A138" s="11"/>
      <c r="B138" s="11"/>
      <c r="C138" s="7"/>
      <c r="D138" s="7"/>
      <c r="E138" s="7"/>
    </row>
    <row r="139" ht="14" customHeight="1">
      <c r="A139" s="11"/>
      <c r="B139" s="11"/>
      <c r="C139" s="7"/>
      <c r="D139" s="7"/>
      <c r="E139" s="7"/>
    </row>
    <row r="140" ht="14" customHeight="1">
      <c r="A140" s="11"/>
      <c r="B140" s="11"/>
      <c r="C140" s="7"/>
      <c r="D140" s="7"/>
      <c r="E140" s="7"/>
    </row>
    <row r="141" ht="14" customHeight="1">
      <c r="A141" s="11"/>
      <c r="B141" s="11"/>
      <c r="C141" s="7"/>
      <c r="D141" s="7"/>
      <c r="E141" s="7"/>
    </row>
    <row r="142" ht="14" customHeight="1">
      <c r="A142" s="11"/>
      <c r="B142" s="11"/>
      <c r="C142" s="7"/>
      <c r="D142" s="7"/>
      <c r="E142" s="7"/>
    </row>
    <row r="143" ht="14" customHeight="1">
      <c r="A143" s="11"/>
      <c r="B143" s="11"/>
      <c r="C143" s="7"/>
      <c r="D143" s="7"/>
      <c r="E143" s="7"/>
    </row>
    <row r="144" ht="14" customHeight="1">
      <c r="A144" s="11"/>
      <c r="B144" s="11"/>
      <c r="C144" s="7"/>
      <c r="D144" s="7"/>
      <c r="E144" s="7"/>
    </row>
    <row r="145" ht="14" customHeight="1">
      <c r="A145" s="11"/>
      <c r="B145" s="11"/>
      <c r="C145" s="7"/>
      <c r="D145" s="7"/>
      <c r="E145" s="7"/>
    </row>
    <row r="146" ht="14" customHeight="1">
      <c r="A146" s="11"/>
      <c r="B146" s="11"/>
      <c r="C146" s="7"/>
      <c r="D146" s="7"/>
      <c r="E146" s="7"/>
    </row>
    <row r="147" ht="14" customHeight="1">
      <c r="A147" s="11"/>
      <c r="B147" s="11"/>
      <c r="C147" s="7"/>
      <c r="D147" s="7"/>
      <c r="E147" s="7"/>
    </row>
    <row r="148" ht="14" customHeight="1">
      <c r="A148" s="11"/>
      <c r="B148" s="11"/>
      <c r="C148" s="7"/>
      <c r="D148" s="7"/>
      <c r="E148" s="7"/>
    </row>
    <row r="149" ht="14" customHeight="1">
      <c r="A149" s="11"/>
      <c r="B149" s="11"/>
      <c r="C149" s="7"/>
      <c r="D149" s="7"/>
      <c r="E149" s="7"/>
    </row>
    <row r="150" ht="14" customHeight="1">
      <c r="A150" s="11"/>
      <c r="B150" s="11"/>
      <c r="C150" s="7"/>
      <c r="D150" s="7"/>
      <c r="E150" s="7"/>
    </row>
    <row r="151" ht="14" customHeight="1">
      <c r="A151" s="11"/>
      <c r="B151" s="11"/>
      <c r="C151" s="7"/>
      <c r="D151" s="7"/>
      <c r="E151" s="7"/>
    </row>
    <row r="152" ht="14" customHeight="1">
      <c r="A152" s="11"/>
      <c r="B152" s="11"/>
      <c r="C152" s="7"/>
      <c r="D152" s="7"/>
      <c r="E152" s="7"/>
    </row>
    <row r="153" ht="14" customHeight="1">
      <c r="A153" s="11"/>
      <c r="B153" s="11"/>
      <c r="C153" s="7"/>
      <c r="D153" s="7"/>
      <c r="E153" s="7"/>
    </row>
    <row r="154" ht="14" customHeight="1">
      <c r="A154" s="11"/>
      <c r="B154" s="11"/>
      <c r="C154" s="7"/>
      <c r="D154" s="7"/>
      <c r="E154" s="7"/>
    </row>
    <row r="155" ht="14" customHeight="1">
      <c r="A155" s="11"/>
      <c r="B155" s="11"/>
      <c r="C155" s="7"/>
      <c r="D155" s="7"/>
      <c r="E155" s="7"/>
    </row>
    <row r="156" ht="14" customHeight="1">
      <c r="A156" s="11"/>
      <c r="B156" s="11"/>
      <c r="C156" s="7"/>
      <c r="D156" s="7"/>
      <c r="E156" s="7"/>
    </row>
    <row r="157" ht="14" customHeight="1">
      <c r="A157" s="11"/>
      <c r="B157" s="11"/>
      <c r="C157" s="7"/>
      <c r="D157" s="7"/>
      <c r="E157" s="7"/>
    </row>
    <row r="158" ht="14" customHeight="1">
      <c r="A158" s="11"/>
      <c r="B158" s="11"/>
      <c r="C158" s="7"/>
      <c r="D158" s="7"/>
      <c r="E158" s="7"/>
    </row>
    <row r="159" ht="14" customHeight="1">
      <c r="A159" s="11"/>
      <c r="B159" s="11"/>
      <c r="C159" s="7"/>
      <c r="D159" s="7"/>
      <c r="E159" s="7"/>
    </row>
    <row r="160" ht="14" customHeight="1">
      <c r="A160" s="11"/>
      <c r="B160" s="11"/>
      <c r="C160" s="7"/>
      <c r="D160" s="7"/>
      <c r="E160" s="7"/>
    </row>
    <row r="161" ht="14" customHeight="1">
      <c r="A161" s="11"/>
      <c r="B161" s="11"/>
      <c r="C161" s="7"/>
      <c r="D161" s="7"/>
      <c r="E161" s="7"/>
    </row>
    <row r="162" ht="15" customHeight="1">
      <c r="A162" t="s" s="75">
        <v>60</v>
      </c>
      <c r="B162" s="11"/>
      <c r="C162" s="7"/>
      <c r="D162" s="7"/>
      <c r="E162" s="7"/>
    </row>
    <row r="163" ht="14" customHeight="1">
      <c r="A163" s="11"/>
      <c r="B163" s="11"/>
      <c r="C163" s="7"/>
      <c r="D163" s="7"/>
      <c r="E163" s="7"/>
    </row>
    <row r="164" ht="14" customHeight="1">
      <c r="A164" s="11"/>
      <c r="B164" s="11"/>
      <c r="C164" s="7"/>
      <c r="D164" s="7"/>
      <c r="E164" s="7"/>
    </row>
    <row r="165" ht="14" customHeight="1">
      <c r="A165" s="11"/>
      <c r="B165" s="11"/>
      <c r="C165" s="7"/>
      <c r="D165" s="7"/>
      <c r="E165" s="7"/>
    </row>
    <row r="166" ht="14" customHeight="1">
      <c r="A166" s="11"/>
      <c r="B166" s="11"/>
      <c r="C166" s="7"/>
      <c r="D166" s="7"/>
      <c r="E166" s="7"/>
    </row>
    <row r="167" ht="14" customHeight="1">
      <c r="A167" s="11"/>
      <c r="B167" s="11"/>
      <c r="C167" s="7"/>
      <c r="D167" s="7"/>
      <c r="E167" s="7"/>
    </row>
    <row r="168" ht="14" customHeight="1">
      <c r="A168" s="11"/>
      <c r="B168" s="11"/>
      <c r="C168" s="7"/>
      <c r="D168" s="7"/>
      <c r="E168" s="7"/>
    </row>
    <row r="169" ht="14" customHeight="1">
      <c r="A169" s="11"/>
      <c r="B169" s="11"/>
      <c r="C169" s="7"/>
      <c r="D169" s="7"/>
      <c r="E169" s="7"/>
    </row>
    <row r="170" ht="14" customHeight="1">
      <c r="A170" s="11"/>
      <c r="B170" s="11"/>
      <c r="C170" s="7"/>
      <c r="D170" s="7"/>
      <c r="E170" s="7"/>
    </row>
    <row r="171" ht="14" customHeight="1">
      <c r="A171" s="11"/>
      <c r="B171" s="11"/>
      <c r="C171" s="7"/>
      <c r="D171" s="7"/>
      <c r="E171" s="7"/>
    </row>
    <row r="172" ht="14" customHeight="1">
      <c r="A172" s="11"/>
      <c r="B172" s="11"/>
      <c r="C172" s="7"/>
      <c r="D172" s="7"/>
      <c r="E172" s="7"/>
    </row>
    <row r="173" ht="14" customHeight="1">
      <c r="A173" s="11"/>
      <c r="B173" s="11"/>
      <c r="C173" s="7"/>
      <c r="D173" s="7"/>
      <c r="E173" s="7"/>
    </row>
    <row r="174" ht="14" customHeight="1">
      <c r="A174" s="11"/>
      <c r="B174" s="11"/>
      <c r="C174" s="7"/>
      <c r="D174" s="7"/>
      <c r="E174" s="7"/>
    </row>
    <row r="175" ht="14" customHeight="1">
      <c r="A175" s="11"/>
      <c r="B175" s="11"/>
      <c r="C175" s="7"/>
      <c r="D175" s="7"/>
      <c r="E175" s="7"/>
    </row>
    <row r="176" ht="14" customHeight="1">
      <c r="A176" s="11"/>
      <c r="B176" s="11"/>
      <c r="C176" s="7"/>
      <c r="D176" s="7"/>
      <c r="E176" s="7"/>
    </row>
    <row r="177" ht="14" customHeight="1">
      <c r="A177" s="11"/>
      <c r="B177" s="11"/>
      <c r="C177" s="7"/>
      <c r="D177" s="7"/>
      <c r="E177" s="7"/>
    </row>
    <row r="178" ht="14" customHeight="1">
      <c r="A178" s="11"/>
      <c r="B178" s="11"/>
      <c r="C178" s="7"/>
      <c r="D178" s="7"/>
      <c r="E178" s="7"/>
    </row>
    <row r="179" ht="14" customHeight="1">
      <c r="A179" s="11"/>
      <c r="B179" s="11"/>
      <c r="C179" s="7"/>
      <c r="D179" s="7"/>
      <c r="E179" s="7"/>
    </row>
    <row r="180" ht="14" customHeight="1">
      <c r="A180" s="11"/>
      <c r="B180" s="11"/>
      <c r="C180" s="7"/>
      <c r="D180" s="7"/>
      <c r="E180" s="7"/>
    </row>
    <row r="181" ht="14" customHeight="1">
      <c r="A181" s="11"/>
      <c r="B181" s="11"/>
      <c r="C181" s="7"/>
      <c r="D181" s="7"/>
      <c r="E181" s="7"/>
    </row>
    <row r="182" ht="14" customHeight="1">
      <c r="A182" s="11"/>
      <c r="B182" s="11"/>
      <c r="C182" s="7"/>
      <c r="D182" s="7"/>
      <c r="E182" s="7"/>
    </row>
    <row r="183" ht="14" customHeight="1">
      <c r="A183" s="11"/>
      <c r="B183" s="11"/>
      <c r="C183" s="7"/>
      <c r="D183" s="7"/>
      <c r="E183" s="7"/>
    </row>
    <row r="184" ht="14" customHeight="1">
      <c r="A184" s="11"/>
      <c r="B184" s="11"/>
      <c r="C184" s="7"/>
      <c r="D184" s="7"/>
      <c r="E184" s="7"/>
    </row>
    <row r="185" ht="14" customHeight="1">
      <c r="A185" s="11"/>
      <c r="B185" s="11"/>
      <c r="C185" s="7"/>
      <c r="D185" s="7"/>
      <c r="E185" s="7"/>
    </row>
    <row r="186" ht="14" customHeight="1">
      <c r="A186" s="11"/>
      <c r="B186" s="11"/>
      <c r="C186" s="7"/>
      <c r="D186" s="7"/>
      <c r="E186" s="7"/>
    </row>
    <row r="187" ht="14" customHeight="1">
      <c r="A187" s="11"/>
      <c r="B187" s="11"/>
      <c r="C187" s="7"/>
      <c r="D187" s="7"/>
      <c r="E187" s="7"/>
    </row>
    <row r="188" ht="14" customHeight="1">
      <c r="A188" s="11"/>
      <c r="B188" s="11"/>
      <c r="C188" s="7"/>
      <c r="D188" s="7"/>
      <c r="E188" s="7"/>
    </row>
    <row r="189" ht="15" customHeight="1">
      <c r="A189" s="68">
        <v>9</v>
      </c>
      <c r="B189" s="11"/>
      <c r="C189" s="7"/>
      <c r="D189" s="7"/>
      <c r="E189" s="7"/>
    </row>
    <row r="190" ht="14" customHeight="1">
      <c r="A190" s="11"/>
      <c r="B190" s="11"/>
      <c r="C190" s="7"/>
      <c r="D190" s="7"/>
      <c r="E190" s="7"/>
    </row>
    <row r="191" ht="14" customHeight="1">
      <c r="A191" s="11"/>
      <c r="B191" s="11"/>
      <c r="C191" s="7"/>
      <c r="D191" s="7"/>
      <c r="E191" s="7"/>
    </row>
    <row r="192" ht="14" customHeight="1">
      <c r="A192" s="11"/>
      <c r="B192" s="11"/>
      <c r="C192" s="7"/>
      <c r="D192" s="7"/>
      <c r="E192" s="7"/>
    </row>
    <row r="193" ht="14" customHeight="1">
      <c r="A193" s="11"/>
      <c r="B193" s="11"/>
      <c r="C193" s="7"/>
      <c r="D193" s="7"/>
      <c r="E193" s="7"/>
    </row>
    <row r="194" ht="14" customHeight="1">
      <c r="A194" s="11"/>
      <c r="B194" s="11"/>
      <c r="C194" s="7"/>
      <c r="D194" s="7"/>
      <c r="E194" s="7"/>
    </row>
    <row r="195" ht="14" customHeight="1">
      <c r="A195" s="11"/>
      <c r="B195" s="11"/>
      <c r="C195" s="7"/>
      <c r="D195" s="7"/>
      <c r="E195" s="7"/>
    </row>
    <row r="196" ht="14" customHeight="1">
      <c r="A196" s="11"/>
      <c r="B196" s="11"/>
      <c r="C196" s="7"/>
      <c r="D196" s="7"/>
      <c r="E196" s="7"/>
    </row>
    <row r="197" ht="14" customHeight="1">
      <c r="A197" s="11"/>
      <c r="B197" s="11"/>
      <c r="C197" s="7"/>
      <c r="D197" s="7"/>
      <c r="E197" s="7"/>
    </row>
    <row r="198" ht="14" customHeight="1">
      <c r="A198" s="11"/>
      <c r="B198" s="11"/>
      <c r="C198" s="7"/>
      <c r="D198" s="7"/>
      <c r="E198" s="7"/>
    </row>
    <row r="199" ht="14" customHeight="1">
      <c r="A199" s="11"/>
      <c r="B199" s="11"/>
      <c r="C199" s="7"/>
      <c r="D199" s="7"/>
      <c r="E199" s="7"/>
    </row>
    <row r="200" ht="14" customHeight="1">
      <c r="A200" s="11"/>
      <c r="B200" s="11"/>
      <c r="C200" s="7"/>
      <c r="D200" s="7"/>
      <c r="E200" s="7"/>
    </row>
    <row r="201" ht="14" customHeight="1">
      <c r="A201" s="11"/>
      <c r="B201" s="11"/>
      <c r="C201" s="7"/>
      <c r="D201" s="7"/>
      <c r="E201" s="7"/>
    </row>
    <row r="202" ht="14" customHeight="1">
      <c r="A202" s="11"/>
      <c r="B202" s="11"/>
      <c r="C202" s="7"/>
      <c r="D202" s="7"/>
      <c r="E202" s="7"/>
    </row>
    <row r="203" ht="14" customHeight="1">
      <c r="A203" s="11"/>
      <c r="B203" s="11"/>
      <c r="C203" s="7"/>
      <c r="D203" s="7"/>
      <c r="E203" s="7"/>
    </row>
    <row r="204" ht="14" customHeight="1">
      <c r="A204" s="11"/>
      <c r="B204" s="11"/>
      <c r="C204" s="7"/>
      <c r="D204" s="7"/>
      <c r="E204" s="7"/>
    </row>
    <row r="205" ht="14" customHeight="1">
      <c r="A205" s="11"/>
      <c r="B205" s="11"/>
      <c r="C205" s="7"/>
      <c r="D205" s="7"/>
      <c r="E205" s="7"/>
    </row>
    <row r="206" ht="14" customHeight="1">
      <c r="A206" s="11"/>
      <c r="B206" s="11"/>
      <c r="C206" s="7"/>
      <c r="D206" s="7"/>
      <c r="E206" s="7"/>
    </row>
    <row r="207" ht="14" customHeight="1">
      <c r="A207" s="11"/>
      <c r="B207" s="11"/>
      <c r="C207" s="7"/>
      <c r="D207" s="7"/>
      <c r="E207" s="7"/>
    </row>
    <row r="208" ht="14" customHeight="1">
      <c r="A208" s="11"/>
      <c r="B208" s="11"/>
      <c r="C208" s="7"/>
      <c r="D208" s="7"/>
      <c r="E208" s="7"/>
    </row>
    <row r="209" ht="14" customHeight="1">
      <c r="A209" s="11"/>
      <c r="B209" s="11"/>
      <c r="C209" s="7"/>
      <c r="D209" s="7"/>
      <c r="E209" s="7"/>
    </row>
    <row r="210" ht="14" customHeight="1">
      <c r="A210" s="11"/>
      <c r="B210" s="11"/>
      <c r="C210" s="7"/>
      <c r="D210" s="7"/>
      <c r="E210" s="7"/>
    </row>
    <row r="211" ht="14" customHeight="1">
      <c r="A211" s="11"/>
      <c r="B211" s="11"/>
      <c r="C211" s="7"/>
      <c r="D211" s="7"/>
      <c r="E211" s="7"/>
    </row>
    <row r="212" ht="14" customHeight="1">
      <c r="A212" s="11"/>
      <c r="B212" s="11"/>
      <c r="C212" s="7"/>
      <c r="D212" s="7"/>
      <c r="E212" s="7"/>
    </row>
    <row r="213" ht="14" customHeight="1">
      <c r="A213" s="11"/>
      <c r="B213" s="11"/>
      <c r="C213" s="7"/>
      <c r="D213" s="7"/>
      <c r="E213" s="7"/>
    </row>
    <row r="214" ht="14" customHeight="1">
      <c r="A214" s="11"/>
      <c r="B214" s="11"/>
      <c r="C214" s="7"/>
      <c r="D214" s="7"/>
      <c r="E214" s="7"/>
    </row>
    <row r="215" ht="14" customHeight="1">
      <c r="A215" s="11"/>
      <c r="B215" s="11"/>
      <c r="C215" s="7"/>
      <c r="D215" s="7"/>
      <c r="E215" s="7"/>
    </row>
    <row r="216" ht="15" customHeight="1">
      <c r="A216" s="68">
        <v>10</v>
      </c>
      <c r="B216" s="11"/>
      <c r="C216" s="7"/>
      <c r="D216" s="7"/>
      <c r="E216" s="7"/>
    </row>
    <row r="217" ht="14" customHeight="1">
      <c r="A217" s="11"/>
      <c r="B217" s="11"/>
      <c r="C217" s="7"/>
      <c r="D217" s="7"/>
      <c r="E217" s="7"/>
    </row>
    <row r="218" ht="14" customHeight="1">
      <c r="A218" s="11"/>
      <c r="B218" s="11"/>
      <c r="C218" s="7"/>
      <c r="D218" s="7"/>
      <c r="E218" s="7"/>
    </row>
    <row r="219" ht="14" customHeight="1">
      <c r="A219" s="11"/>
      <c r="B219" s="11"/>
      <c r="C219" s="7"/>
      <c r="D219" s="7"/>
      <c r="E219" s="7"/>
    </row>
    <row r="220" ht="14" customHeight="1">
      <c r="A220" s="11"/>
      <c r="B220" s="11"/>
      <c r="C220" s="7"/>
      <c r="D220" s="7"/>
      <c r="E220" s="7"/>
    </row>
    <row r="221" ht="14" customHeight="1">
      <c r="A221" s="11"/>
      <c r="B221" s="11"/>
      <c r="C221" s="7"/>
      <c r="D221" s="7"/>
      <c r="E221" s="7"/>
    </row>
    <row r="222" ht="14" customHeight="1">
      <c r="A222" s="11"/>
      <c r="B222" s="11"/>
      <c r="C222" s="7"/>
      <c r="D222" s="7"/>
      <c r="E222" s="7"/>
    </row>
    <row r="223" ht="14" customHeight="1">
      <c r="A223" s="11"/>
      <c r="B223" s="11"/>
      <c r="C223" s="7"/>
      <c r="D223" s="7"/>
      <c r="E223" s="7"/>
    </row>
    <row r="224" ht="14" customHeight="1">
      <c r="A224" s="11"/>
      <c r="B224" s="11"/>
      <c r="C224" s="7"/>
      <c r="D224" s="7"/>
      <c r="E224" s="7"/>
    </row>
    <row r="225" ht="14" customHeight="1">
      <c r="A225" s="11"/>
      <c r="B225" s="11"/>
      <c r="C225" s="7"/>
      <c r="D225" s="7"/>
      <c r="E225" s="7"/>
    </row>
    <row r="226" ht="14" customHeight="1">
      <c r="A226" s="11"/>
      <c r="B226" s="11"/>
      <c r="C226" s="7"/>
      <c r="D226" s="7"/>
      <c r="E226" s="7"/>
    </row>
    <row r="227" ht="14" customHeight="1">
      <c r="A227" s="11"/>
      <c r="B227" s="11"/>
      <c r="C227" s="7"/>
      <c r="D227" s="7"/>
      <c r="E227" s="7"/>
    </row>
    <row r="228" ht="14" customHeight="1">
      <c r="A228" s="11"/>
      <c r="B228" s="11"/>
      <c r="C228" s="7"/>
      <c r="D228" s="7"/>
      <c r="E228" s="7"/>
    </row>
    <row r="229" ht="14" customHeight="1">
      <c r="A229" s="11"/>
      <c r="B229" s="11"/>
      <c r="C229" s="7"/>
      <c r="D229" s="7"/>
      <c r="E229" s="7"/>
    </row>
    <row r="230" ht="14" customHeight="1">
      <c r="A230" s="11"/>
      <c r="B230" s="11"/>
      <c r="C230" s="7"/>
      <c r="D230" s="7"/>
      <c r="E230" s="7"/>
    </row>
    <row r="231" ht="14" customHeight="1">
      <c r="A231" s="11"/>
      <c r="B231" s="11"/>
      <c r="C231" s="7"/>
      <c r="D231" s="7"/>
      <c r="E231" s="7"/>
    </row>
    <row r="232" ht="14" customHeight="1">
      <c r="A232" s="11"/>
      <c r="B232" s="11"/>
      <c r="C232" s="7"/>
      <c r="D232" s="7"/>
      <c r="E232" s="7"/>
    </row>
    <row r="233" ht="14" customHeight="1">
      <c r="A233" s="11"/>
      <c r="B233" s="11"/>
      <c r="C233" s="7"/>
      <c r="D233" s="7"/>
      <c r="E233" s="7"/>
    </row>
    <row r="234" ht="14" customHeight="1">
      <c r="A234" s="11"/>
      <c r="B234" s="11"/>
      <c r="C234" s="7"/>
      <c r="D234" s="7"/>
      <c r="E234" s="7"/>
    </row>
    <row r="235" ht="14" customHeight="1">
      <c r="A235" s="11"/>
      <c r="B235" s="11"/>
      <c r="C235" s="7"/>
      <c r="D235" s="7"/>
      <c r="E235" s="7"/>
    </row>
    <row r="236" ht="14" customHeight="1">
      <c r="A236" s="11"/>
      <c r="B236" s="11"/>
      <c r="C236" s="7"/>
      <c r="D236" s="7"/>
      <c r="E236" s="7"/>
    </row>
    <row r="237" ht="14" customHeight="1">
      <c r="A237" s="11"/>
      <c r="B237" s="11"/>
      <c r="C237" s="7"/>
      <c r="D237" s="7"/>
      <c r="E237" s="7"/>
    </row>
    <row r="238" ht="14" customHeight="1">
      <c r="A238" s="11"/>
      <c r="B238" s="11"/>
      <c r="C238" s="7"/>
      <c r="D238" s="7"/>
      <c r="E238" s="7"/>
    </row>
    <row r="239" ht="14" customHeight="1">
      <c r="A239" s="11"/>
      <c r="B239" s="11"/>
      <c r="C239" s="7"/>
      <c r="D239" s="7"/>
      <c r="E239" s="7"/>
    </row>
    <row r="240" ht="14" customHeight="1">
      <c r="A240" s="11"/>
      <c r="B240" s="11"/>
      <c r="C240" s="7"/>
      <c r="D240" s="7"/>
      <c r="E240" s="7"/>
    </row>
    <row r="241" ht="14" customHeight="1">
      <c r="A241" s="11"/>
      <c r="B241" s="11"/>
      <c r="C241" s="7"/>
      <c r="D241" s="7"/>
      <c r="E241" s="7"/>
    </row>
    <row r="242" ht="15" customHeight="1">
      <c r="A242" s="68">
        <v>11</v>
      </c>
      <c r="B242" s="11"/>
      <c r="C242" s="7"/>
      <c r="D242" s="7"/>
      <c r="E242" s="7"/>
    </row>
    <row r="243" ht="14" customHeight="1">
      <c r="A243" s="11"/>
      <c r="B243" s="11"/>
      <c r="C243" s="7"/>
      <c r="D243" s="7"/>
      <c r="E243" s="7"/>
    </row>
    <row r="244" ht="14" customHeight="1">
      <c r="A244" s="11"/>
      <c r="B244" s="11"/>
      <c r="C244" s="7"/>
      <c r="D244" s="7"/>
      <c r="E244" s="7"/>
    </row>
    <row r="245" ht="14" customHeight="1">
      <c r="A245" s="11"/>
      <c r="B245" s="11"/>
      <c r="C245" s="7"/>
      <c r="D245" s="7"/>
      <c r="E245" s="7"/>
    </row>
    <row r="246" ht="14" customHeight="1">
      <c r="A246" s="11"/>
      <c r="B246" s="11"/>
      <c r="C246" s="7"/>
      <c r="D246" s="7"/>
      <c r="E246" s="7"/>
    </row>
    <row r="247" ht="14" customHeight="1">
      <c r="A247" s="11"/>
      <c r="B247" s="11"/>
      <c r="C247" s="7"/>
      <c r="D247" s="7"/>
      <c r="E247" s="7"/>
    </row>
    <row r="248" ht="14" customHeight="1">
      <c r="A248" s="11"/>
      <c r="B248" s="11"/>
      <c r="C248" s="7"/>
      <c r="D248" s="7"/>
      <c r="E248" s="7"/>
    </row>
    <row r="249" ht="14" customHeight="1">
      <c r="A249" s="11"/>
      <c r="B249" s="11"/>
      <c r="C249" s="7"/>
      <c r="D249" s="7"/>
      <c r="E249" s="7"/>
    </row>
    <row r="250" ht="14" customHeight="1">
      <c r="A250" s="11"/>
      <c r="B250" s="11"/>
      <c r="C250" s="7"/>
      <c r="D250" s="7"/>
      <c r="E250" s="7"/>
    </row>
    <row r="251" ht="14" customHeight="1">
      <c r="A251" s="11"/>
      <c r="B251" s="11"/>
      <c r="C251" s="7"/>
      <c r="D251" s="7"/>
      <c r="E251" s="7"/>
    </row>
    <row r="252" ht="14" customHeight="1">
      <c r="A252" s="11"/>
      <c r="B252" s="11"/>
      <c r="C252" s="7"/>
      <c r="D252" s="7"/>
      <c r="E252" s="7"/>
    </row>
    <row r="253" ht="14" customHeight="1">
      <c r="A253" s="11"/>
      <c r="B253" s="11"/>
      <c r="C253" s="7"/>
      <c r="D253" s="7"/>
      <c r="E253" s="7"/>
    </row>
    <row r="254" ht="14" customHeight="1">
      <c r="A254" s="11"/>
      <c r="B254" s="11"/>
      <c r="C254" s="7"/>
      <c r="D254" s="7"/>
      <c r="E254" s="7"/>
    </row>
    <row r="255" ht="14" customHeight="1">
      <c r="A255" s="11"/>
      <c r="B255" s="11"/>
      <c r="C255" s="7"/>
      <c r="D255" s="7"/>
      <c r="E255" s="7"/>
    </row>
    <row r="256" ht="14" customHeight="1">
      <c r="A256" s="11"/>
      <c r="B256" s="11"/>
      <c r="C256" s="7"/>
      <c r="D256" s="7"/>
      <c r="E256" s="7"/>
    </row>
    <row r="257" ht="14" customHeight="1">
      <c r="A257" s="11"/>
      <c r="B257" s="11"/>
      <c r="C257" s="7"/>
      <c r="D257" s="7"/>
      <c r="E257" s="7"/>
    </row>
    <row r="258" ht="14" customHeight="1">
      <c r="A258" s="11"/>
      <c r="B258" s="11"/>
      <c r="C258" s="7"/>
      <c r="D258" s="7"/>
      <c r="E258" s="7"/>
    </row>
    <row r="259" ht="14" customHeight="1">
      <c r="A259" s="11"/>
      <c r="B259" s="11"/>
      <c r="C259" s="7"/>
      <c r="D259" s="7"/>
      <c r="E259" s="7"/>
    </row>
    <row r="260" ht="14" customHeight="1">
      <c r="A260" s="11"/>
      <c r="B260" s="11"/>
      <c r="C260" s="7"/>
      <c r="D260" s="7"/>
      <c r="E260" s="7"/>
    </row>
    <row r="261" ht="14" customHeight="1">
      <c r="A261" s="11"/>
      <c r="B261" s="11"/>
      <c r="C261" s="7"/>
      <c r="D261" s="7"/>
      <c r="E261" s="7"/>
    </row>
    <row r="262" ht="14" customHeight="1">
      <c r="A262" s="11"/>
      <c r="B262" s="11"/>
      <c r="C262" s="7"/>
      <c r="D262" s="7"/>
      <c r="E262" s="7"/>
    </row>
    <row r="263" ht="14" customHeight="1">
      <c r="A263" s="11"/>
      <c r="B263" s="11"/>
      <c r="C263" s="7"/>
      <c r="D263" s="7"/>
      <c r="E263" s="7"/>
    </row>
    <row r="264" ht="14" customHeight="1">
      <c r="A264" s="11"/>
      <c r="B264" s="11"/>
      <c r="C264" s="7"/>
      <c r="D264" s="7"/>
      <c r="E264" s="7"/>
    </row>
    <row r="265" ht="14" customHeight="1">
      <c r="A265" s="11"/>
      <c r="B265" s="11"/>
      <c r="C265" s="7"/>
      <c r="D265" s="7"/>
      <c r="E265" s="7"/>
    </row>
    <row r="266" ht="14" customHeight="1">
      <c r="A266" s="11"/>
      <c r="B266" s="11"/>
      <c r="C266" s="7"/>
      <c r="D266" s="7"/>
      <c r="E266" s="7"/>
    </row>
    <row r="267" ht="14" customHeight="1">
      <c r="A267" s="11"/>
      <c r="B267" s="11"/>
      <c r="C267" s="7"/>
      <c r="D267" s="7"/>
      <c r="E267" s="7"/>
    </row>
    <row r="268" ht="15" customHeight="1">
      <c r="A268" s="68">
        <v>12</v>
      </c>
      <c r="B268" s="11"/>
      <c r="C268" s="7"/>
      <c r="D268" s="7"/>
      <c r="E268" s="7"/>
    </row>
    <row r="269" ht="14" customHeight="1">
      <c r="A269" s="11"/>
      <c r="B269" s="11"/>
      <c r="C269" s="7"/>
      <c r="D269" s="7"/>
      <c r="E269" s="7"/>
    </row>
    <row r="270" ht="14" customHeight="1">
      <c r="A270" s="11"/>
      <c r="B270" s="11"/>
      <c r="C270" s="7"/>
      <c r="D270" s="7"/>
      <c r="E270" s="7"/>
    </row>
    <row r="271" ht="14" customHeight="1">
      <c r="A271" s="11"/>
      <c r="B271" s="11"/>
      <c r="C271" s="7"/>
      <c r="D271" s="7"/>
      <c r="E271" s="7"/>
    </row>
    <row r="272" ht="14" customHeight="1">
      <c r="A272" s="11"/>
      <c r="B272" s="11"/>
      <c r="C272" s="7"/>
      <c r="D272" s="7"/>
      <c r="E272" s="7"/>
    </row>
    <row r="273" ht="14" customHeight="1">
      <c r="A273" s="11"/>
      <c r="B273" s="11"/>
      <c r="C273" s="7"/>
      <c r="D273" s="7"/>
      <c r="E273" s="7"/>
    </row>
    <row r="274" ht="14" customHeight="1">
      <c r="A274" s="11"/>
      <c r="B274" s="11"/>
      <c r="C274" s="7"/>
      <c r="D274" s="7"/>
      <c r="E274" s="7"/>
    </row>
    <row r="275" ht="14" customHeight="1">
      <c r="A275" s="11"/>
      <c r="B275" s="11"/>
      <c r="C275" s="7"/>
      <c r="D275" s="7"/>
      <c r="E275" s="7"/>
    </row>
    <row r="276" ht="14" customHeight="1">
      <c r="A276" s="11"/>
      <c r="B276" s="11"/>
      <c r="C276" s="7"/>
      <c r="D276" s="7"/>
      <c r="E276" s="7"/>
    </row>
    <row r="277" ht="14" customHeight="1">
      <c r="A277" s="11"/>
      <c r="B277" s="11"/>
      <c r="C277" s="7"/>
      <c r="D277" s="7"/>
      <c r="E277" s="7"/>
    </row>
    <row r="278" ht="14" customHeight="1">
      <c r="A278" s="11"/>
      <c r="B278" s="11"/>
      <c r="C278" s="7"/>
      <c r="D278" s="7"/>
      <c r="E278" s="7"/>
    </row>
    <row r="279" ht="14" customHeight="1">
      <c r="A279" s="11"/>
      <c r="B279" s="11"/>
      <c r="C279" s="7"/>
      <c r="D279" s="7"/>
      <c r="E279" s="7"/>
    </row>
    <row r="280" ht="14" customHeight="1">
      <c r="A280" s="11"/>
      <c r="B280" s="11"/>
      <c r="C280" s="7"/>
      <c r="D280" s="7"/>
      <c r="E280" s="7"/>
    </row>
    <row r="281" ht="14" customHeight="1">
      <c r="A281" s="11"/>
      <c r="B281" s="11"/>
      <c r="C281" s="7"/>
      <c r="D281" s="7"/>
      <c r="E281" s="7"/>
    </row>
    <row r="282" ht="14" customHeight="1">
      <c r="A282" s="11"/>
      <c r="B282" s="11"/>
      <c r="C282" s="7"/>
      <c r="D282" s="7"/>
      <c r="E282" s="7"/>
    </row>
    <row r="283" ht="14" customHeight="1">
      <c r="A283" s="11"/>
      <c r="B283" s="11"/>
      <c r="C283" s="7"/>
      <c r="D283" s="7"/>
      <c r="E283" s="7"/>
    </row>
    <row r="284" ht="14" customHeight="1">
      <c r="A284" s="11"/>
      <c r="B284" s="11"/>
      <c r="C284" s="7"/>
      <c r="D284" s="7"/>
      <c r="E284" s="7"/>
    </row>
    <row r="285" ht="14" customHeight="1">
      <c r="A285" s="11"/>
      <c r="B285" s="11"/>
      <c r="C285" s="7"/>
      <c r="D285" s="7"/>
      <c r="E285" s="7"/>
    </row>
    <row r="286" ht="14" customHeight="1">
      <c r="A286" s="11"/>
      <c r="B286" s="11"/>
      <c r="C286" s="7"/>
      <c r="D286" s="7"/>
      <c r="E286" s="7"/>
    </row>
    <row r="287" ht="14" customHeight="1">
      <c r="A287" s="11"/>
      <c r="B287" s="11"/>
      <c r="C287" s="7"/>
      <c r="D287" s="7"/>
      <c r="E287" s="7"/>
    </row>
    <row r="288" ht="14" customHeight="1">
      <c r="A288" s="11"/>
      <c r="B288" s="11"/>
      <c r="C288" s="7"/>
      <c r="D288" s="7"/>
      <c r="E288" s="7"/>
    </row>
    <row r="289" ht="14" customHeight="1">
      <c r="A289" s="11"/>
      <c r="B289" s="11"/>
      <c r="C289" s="7"/>
      <c r="D289" s="7"/>
      <c r="E289" s="7"/>
    </row>
    <row r="290" ht="14" customHeight="1">
      <c r="A290" s="11"/>
      <c r="B290" s="11"/>
      <c r="C290" s="7"/>
      <c r="D290" s="7"/>
      <c r="E290" s="7"/>
    </row>
    <row r="291" ht="14" customHeight="1">
      <c r="A291" s="11"/>
      <c r="B291" s="11"/>
      <c r="C291" s="7"/>
      <c r="D291" s="7"/>
      <c r="E291" s="7"/>
    </row>
    <row r="292" ht="14" customHeight="1">
      <c r="A292" s="11"/>
      <c r="B292" s="11"/>
      <c r="C292" s="7"/>
      <c r="D292" s="7"/>
      <c r="E292" s="7"/>
    </row>
    <row r="293" ht="14" customHeight="1">
      <c r="A293" s="11"/>
      <c r="B293" s="11"/>
      <c r="C293" s="7"/>
      <c r="D293" s="7"/>
      <c r="E293" s="7"/>
    </row>
    <row r="294" ht="15" customHeight="1">
      <c r="A294" s="68">
        <v>13</v>
      </c>
      <c r="B294" s="11"/>
      <c r="C294" s="7"/>
      <c r="D294" s="7"/>
      <c r="E294" s="7"/>
    </row>
    <row r="295" ht="14" customHeight="1">
      <c r="A295" s="11"/>
      <c r="B295" s="11"/>
      <c r="C295" s="7"/>
      <c r="D295" s="7"/>
      <c r="E295" s="7"/>
    </row>
    <row r="296" ht="14" customHeight="1">
      <c r="A296" s="11"/>
      <c r="B296" s="11"/>
      <c r="C296" s="7"/>
      <c r="D296" s="7"/>
      <c r="E296" s="7"/>
    </row>
    <row r="297" ht="14" customHeight="1">
      <c r="A297" s="11"/>
      <c r="B297" s="11"/>
      <c r="C297" s="7"/>
      <c r="D297" s="7"/>
      <c r="E297" s="7"/>
    </row>
    <row r="298" ht="14" customHeight="1">
      <c r="A298" s="11"/>
      <c r="B298" s="11"/>
      <c r="C298" s="7"/>
      <c r="D298" s="7"/>
      <c r="E298" s="7"/>
    </row>
    <row r="299" ht="14" customHeight="1">
      <c r="A299" s="11"/>
      <c r="B299" s="11"/>
      <c r="C299" s="7"/>
      <c r="D299" s="7"/>
      <c r="E299" s="7"/>
    </row>
    <row r="300" ht="14" customHeight="1">
      <c r="A300" s="11"/>
      <c r="B300" s="11"/>
      <c r="C300" s="7"/>
      <c r="D300" s="7"/>
      <c r="E300" s="7"/>
    </row>
    <row r="301" ht="14" customHeight="1">
      <c r="A301" s="11"/>
      <c r="B301" s="11"/>
      <c r="C301" s="7"/>
      <c r="D301" s="7"/>
      <c r="E301" s="7"/>
    </row>
    <row r="302" ht="14" customHeight="1">
      <c r="A302" s="11"/>
      <c r="B302" s="11"/>
      <c r="C302" s="7"/>
      <c r="D302" s="7"/>
      <c r="E302" s="7"/>
    </row>
    <row r="303" ht="14" customHeight="1">
      <c r="A303" s="11"/>
      <c r="B303" s="11"/>
      <c r="C303" s="7"/>
      <c r="D303" s="7"/>
      <c r="E303" s="7"/>
    </row>
    <row r="304" ht="14" customHeight="1">
      <c r="A304" s="11"/>
      <c r="B304" s="11"/>
      <c r="C304" s="7"/>
      <c r="D304" s="7"/>
      <c r="E304" s="7"/>
    </row>
    <row r="305" ht="14" customHeight="1">
      <c r="A305" s="11"/>
      <c r="B305" s="11"/>
      <c r="C305" s="7"/>
      <c r="D305" s="7"/>
      <c r="E305" s="7"/>
    </row>
    <row r="306" ht="14" customHeight="1">
      <c r="A306" s="11"/>
      <c r="B306" s="11"/>
      <c r="C306" s="7"/>
      <c r="D306" s="7"/>
      <c r="E306" s="7"/>
    </row>
    <row r="307" ht="14" customHeight="1">
      <c r="A307" s="11"/>
      <c r="B307" s="11"/>
      <c r="C307" s="7"/>
      <c r="D307" s="7"/>
      <c r="E307" s="7"/>
    </row>
    <row r="308" ht="14" customHeight="1">
      <c r="A308" s="11"/>
      <c r="B308" s="11"/>
      <c r="C308" s="7"/>
      <c r="D308" s="7"/>
      <c r="E308" s="7"/>
    </row>
    <row r="309" ht="14" customHeight="1">
      <c r="A309" s="11"/>
      <c r="B309" s="11"/>
      <c r="C309" s="7"/>
      <c r="D309" s="7"/>
      <c r="E309" s="7"/>
    </row>
    <row r="310" ht="14" customHeight="1">
      <c r="A310" s="11"/>
      <c r="B310" s="11"/>
      <c r="C310" s="7"/>
      <c r="D310" s="7"/>
      <c r="E310" s="7"/>
    </row>
    <row r="311" ht="14" customHeight="1">
      <c r="A311" s="11"/>
      <c r="B311" s="11"/>
      <c r="C311" s="7"/>
      <c r="D311" s="7"/>
      <c r="E311" s="7"/>
    </row>
    <row r="312" ht="14" customHeight="1">
      <c r="A312" s="11"/>
      <c r="B312" s="11"/>
      <c r="C312" s="7"/>
      <c r="D312" s="7"/>
      <c r="E312" s="7"/>
    </row>
    <row r="313" ht="14" customHeight="1">
      <c r="A313" s="11"/>
      <c r="B313" s="11"/>
      <c r="C313" s="7"/>
      <c r="D313" s="7"/>
      <c r="E313" s="7"/>
    </row>
    <row r="314" ht="14" customHeight="1">
      <c r="A314" s="11"/>
      <c r="B314" s="11"/>
      <c r="C314" s="7"/>
      <c r="D314" s="7"/>
      <c r="E314" s="7"/>
    </row>
    <row r="315" ht="14" customHeight="1">
      <c r="A315" s="11"/>
      <c r="B315" s="11"/>
      <c r="C315" s="7"/>
      <c r="D315" s="7"/>
      <c r="E315" s="7"/>
    </row>
    <row r="316" ht="14" customHeight="1">
      <c r="A316" s="11"/>
      <c r="B316" s="11"/>
      <c r="C316" s="7"/>
      <c r="D316" s="7"/>
      <c r="E316" s="7"/>
    </row>
    <row r="317" ht="14" customHeight="1">
      <c r="A317" s="11"/>
      <c r="B317" s="11"/>
      <c r="C317" s="7"/>
      <c r="D317" s="7"/>
      <c r="E317" s="7"/>
    </row>
    <row r="318" ht="14" customHeight="1">
      <c r="A318" s="11"/>
      <c r="B318" s="11"/>
      <c r="C318" s="7"/>
      <c r="D318" s="7"/>
      <c r="E318" s="7"/>
    </row>
    <row r="319" ht="14" customHeight="1">
      <c r="A319" s="11"/>
      <c r="B319" s="11"/>
      <c r="C319" s="7"/>
      <c r="D319" s="7"/>
      <c r="E319" s="7"/>
    </row>
    <row r="320" ht="15" customHeight="1">
      <c r="A320" s="68">
        <v>14</v>
      </c>
      <c r="B320" s="11"/>
      <c r="C320" s="7"/>
      <c r="D320" s="7"/>
      <c r="E320" s="7"/>
    </row>
    <row r="321" ht="14" customHeight="1">
      <c r="A321" s="11"/>
      <c r="B321" s="11"/>
      <c r="C321" s="7"/>
      <c r="D321" s="7"/>
      <c r="E321" s="7"/>
    </row>
    <row r="322" ht="14" customHeight="1">
      <c r="A322" s="11"/>
      <c r="B322" s="11"/>
      <c r="C322" s="7"/>
      <c r="D322" s="7"/>
      <c r="E322" s="7"/>
    </row>
    <row r="323" ht="14" customHeight="1">
      <c r="A323" s="11"/>
      <c r="B323" s="11"/>
      <c r="C323" s="7"/>
      <c r="D323" s="7"/>
      <c r="E323" s="7"/>
    </row>
    <row r="324" ht="14" customHeight="1">
      <c r="A324" s="11"/>
      <c r="B324" s="11"/>
      <c r="C324" s="7"/>
      <c r="D324" s="7"/>
      <c r="E324" s="7"/>
    </row>
    <row r="325" ht="14" customHeight="1">
      <c r="A325" s="11"/>
      <c r="B325" s="11"/>
      <c r="C325" s="7"/>
      <c r="D325" s="7"/>
      <c r="E325" s="7"/>
    </row>
    <row r="326" ht="14" customHeight="1">
      <c r="A326" s="11"/>
      <c r="B326" s="11"/>
      <c r="C326" s="7"/>
      <c r="D326" s="7"/>
      <c r="E326" s="7"/>
    </row>
    <row r="327" ht="14" customHeight="1">
      <c r="A327" s="11"/>
      <c r="B327" s="11"/>
      <c r="C327" s="7"/>
      <c r="D327" s="7"/>
      <c r="E327" s="7"/>
    </row>
    <row r="328" ht="14" customHeight="1">
      <c r="A328" s="11"/>
      <c r="B328" s="11"/>
      <c r="C328" s="7"/>
      <c r="D328" s="7"/>
      <c r="E328" s="7"/>
    </row>
    <row r="329" ht="14" customHeight="1">
      <c r="A329" s="11"/>
      <c r="B329" s="11"/>
      <c r="C329" s="7"/>
      <c r="D329" s="7"/>
      <c r="E329" s="7"/>
    </row>
    <row r="330" ht="14" customHeight="1">
      <c r="A330" s="11"/>
      <c r="B330" s="11"/>
      <c r="C330" s="7"/>
      <c r="D330" s="7"/>
      <c r="E330" s="7"/>
    </row>
    <row r="331" ht="14" customHeight="1">
      <c r="A331" s="11"/>
      <c r="B331" s="11"/>
      <c r="C331" s="7"/>
      <c r="D331" s="7"/>
      <c r="E331" s="7"/>
    </row>
    <row r="332" ht="14" customHeight="1">
      <c r="A332" s="11"/>
      <c r="B332" s="11"/>
      <c r="C332" s="7"/>
      <c r="D332" s="7"/>
      <c r="E332" s="7"/>
    </row>
    <row r="333" ht="14" customHeight="1">
      <c r="A333" s="11"/>
      <c r="B333" s="11"/>
      <c r="C333" s="7"/>
      <c r="D333" s="7"/>
      <c r="E333" s="7"/>
    </row>
    <row r="334" ht="14" customHeight="1">
      <c r="A334" s="11"/>
      <c r="B334" s="11"/>
      <c r="C334" s="7"/>
      <c r="D334" s="7"/>
      <c r="E334" s="7"/>
    </row>
    <row r="335" ht="14" customHeight="1">
      <c r="A335" s="11"/>
      <c r="B335" s="11"/>
      <c r="C335" s="7"/>
      <c r="D335" s="7"/>
      <c r="E335" s="7"/>
    </row>
    <row r="336" ht="14" customHeight="1">
      <c r="A336" s="11"/>
      <c r="B336" s="11"/>
      <c r="C336" s="7"/>
      <c r="D336" s="7"/>
      <c r="E336" s="7"/>
    </row>
    <row r="337" ht="14" customHeight="1">
      <c r="A337" s="11"/>
      <c r="B337" s="11"/>
      <c r="C337" s="7"/>
      <c r="D337" s="7"/>
      <c r="E337" s="7"/>
    </row>
    <row r="338" ht="14" customHeight="1">
      <c r="A338" s="11"/>
      <c r="B338" s="11"/>
      <c r="C338" s="7"/>
      <c r="D338" s="7"/>
      <c r="E338" s="7"/>
    </row>
    <row r="339" ht="14" customHeight="1">
      <c r="A339" s="11"/>
      <c r="B339" s="11"/>
      <c r="C339" s="7"/>
      <c r="D339" s="7"/>
      <c r="E339" s="7"/>
    </row>
    <row r="340" ht="14" customHeight="1">
      <c r="A340" s="11"/>
      <c r="B340" s="11"/>
      <c r="C340" s="7"/>
      <c r="D340" s="7"/>
      <c r="E340" s="7"/>
    </row>
    <row r="341" ht="14" customHeight="1">
      <c r="A341" s="11"/>
      <c r="B341" s="11"/>
      <c r="C341" s="7"/>
      <c r="D341" s="7"/>
      <c r="E341" s="7"/>
    </row>
    <row r="342" ht="14" customHeight="1">
      <c r="A342" s="11"/>
      <c r="B342" s="11"/>
      <c r="C342" s="7"/>
      <c r="D342" s="7"/>
      <c r="E342" s="7"/>
    </row>
    <row r="343" ht="14" customHeight="1">
      <c r="A343" s="11"/>
      <c r="B343" s="11"/>
      <c r="C343" s="7"/>
      <c r="D343" s="7"/>
      <c r="E343" s="7"/>
    </row>
    <row r="344" ht="14" customHeight="1">
      <c r="A344" s="11"/>
      <c r="B344" s="11"/>
      <c r="C344" s="7"/>
      <c r="D344" s="7"/>
      <c r="E344" s="7"/>
    </row>
    <row r="345" ht="14" customHeight="1">
      <c r="A345" s="11"/>
      <c r="B345" s="11"/>
      <c r="C345" s="7"/>
      <c r="D345" s="7"/>
      <c r="E345" s="7"/>
    </row>
    <row r="346" ht="15" customHeight="1">
      <c r="A346" s="68">
        <v>15</v>
      </c>
      <c r="B346" s="11"/>
      <c r="C346" s="7"/>
      <c r="D346" s="7"/>
      <c r="E346" s="7"/>
    </row>
    <row r="347" ht="14" customHeight="1">
      <c r="A347" s="11"/>
      <c r="B347" s="11"/>
      <c r="C347" s="7"/>
      <c r="D347" s="7"/>
      <c r="E347" s="7"/>
    </row>
    <row r="348" ht="14" customHeight="1">
      <c r="A348" s="11"/>
      <c r="B348" s="11"/>
      <c r="C348" s="7"/>
      <c r="D348" s="7"/>
      <c r="E348" s="7"/>
    </row>
    <row r="349" ht="14" customHeight="1">
      <c r="A349" s="11"/>
      <c r="B349" s="11"/>
      <c r="C349" s="7"/>
      <c r="D349" s="7"/>
      <c r="E349" s="7"/>
    </row>
    <row r="350" ht="14" customHeight="1">
      <c r="A350" s="11"/>
      <c r="B350" s="11"/>
      <c r="C350" s="7"/>
      <c r="D350" s="7"/>
      <c r="E350" s="7"/>
    </row>
    <row r="351" ht="14" customHeight="1">
      <c r="A351" s="11"/>
      <c r="B351" s="11"/>
      <c r="C351" s="7"/>
      <c r="D351" s="7"/>
      <c r="E351" s="7"/>
    </row>
    <row r="352" ht="14" customHeight="1">
      <c r="A352" s="11"/>
      <c r="B352" s="11"/>
      <c r="C352" s="7"/>
      <c r="D352" s="7"/>
      <c r="E352" s="7"/>
    </row>
    <row r="353" ht="14" customHeight="1">
      <c r="A353" s="11"/>
      <c r="B353" s="11"/>
      <c r="C353" s="7"/>
      <c r="D353" s="7"/>
      <c r="E353" s="7"/>
    </row>
    <row r="354" ht="14" customHeight="1">
      <c r="A354" s="11"/>
      <c r="B354" s="11"/>
      <c r="C354" s="7"/>
      <c r="D354" s="7"/>
      <c r="E354" s="7"/>
    </row>
    <row r="355" ht="14" customHeight="1">
      <c r="A355" s="11"/>
      <c r="B355" s="11"/>
      <c r="C355" s="7"/>
      <c r="D355" s="7"/>
      <c r="E355" s="7"/>
    </row>
    <row r="356" ht="14" customHeight="1">
      <c r="A356" s="11"/>
      <c r="B356" s="11"/>
      <c r="C356" s="7"/>
      <c r="D356" s="7"/>
      <c r="E356" s="7"/>
    </row>
    <row r="357" ht="14" customHeight="1">
      <c r="A357" s="11"/>
      <c r="B357" s="11"/>
      <c r="C357" s="7"/>
      <c r="D357" s="7"/>
      <c r="E357" s="7"/>
    </row>
    <row r="358" ht="14" customHeight="1">
      <c r="A358" s="11"/>
      <c r="B358" s="11"/>
      <c r="C358" s="7"/>
      <c r="D358" s="7"/>
      <c r="E358" s="7"/>
    </row>
    <row r="359" ht="14" customHeight="1">
      <c r="A359" s="11"/>
      <c r="B359" s="11"/>
      <c r="C359" s="7"/>
      <c r="D359" s="7"/>
      <c r="E359" s="7"/>
    </row>
    <row r="360" ht="14" customHeight="1">
      <c r="A360" s="11"/>
      <c r="B360" s="11"/>
      <c r="C360" s="7"/>
      <c r="D360" s="7"/>
      <c r="E360" s="7"/>
    </row>
    <row r="361" ht="14" customHeight="1">
      <c r="A361" s="11"/>
      <c r="B361" s="11"/>
      <c r="C361" s="7"/>
      <c r="D361" s="7"/>
      <c r="E361" s="7"/>
    </row>
    <row r="362" ht="14" customHeight="1">
      <c r="A362" s="11"/>
      <c r="B362" s="11"/>
      <c r="C362" s="7"/>
      <c r="D362" s="7"/>
      <c r="E362" s="7"/>
    </row>
    <row r="363" ht="14" customHeight="1">
      <c r="A363" s="11"/>
      <c r="B363" s="11"/>
      <c r="C363" s="7"/>
      <c r="D363" s="7"/>
      <c r="E363" s="7"/>
    </row>
    <row r="364" ht="14" customHeight="1">
      <c r="A364" s="11"/>
      <c r="B364" s="11"/>
      <c r="C364" s="7"/>
      <c r="D364" s="7"/>
      <c r="E364" s="7"/>
    </row>
    <row r="365" ht="14" customHeight="1">
      <c r="A365" s="11"/>
      <c r="B365" s="11"/>
      <c r="C365" s="7"/>
      <c r="D365" s="7"/>
      <c r="E365" s="7"/>
    </row>
    <row r="366" ht="14" customHeight="1">
      <c r="A366" s="11"/>
      <c r="B366" s="11"/>
      <c r="C366" s="7"/>
      <c r="D366" s="7"/>
      <c r="E366" s="7"/>
    </row>
    <row r="367" ht="14" customHeight="1">
      <c r="A367" s="11"/>
      <c r="B367" s="11"/>
      <c r="C367" s="7"/>
      <c r="D367" s="7"/>
      <c r="E367" s="7"/>
    </row>
    <row r="368" ht="14" customHeight="1">
      <c r="A368" s="11"/>
      <c r="B368" s="11"/>
      <c r="C368" s="7"/>
      <c r="D368" s="7"/>
      <c r="E368" s="7"/>
    </row>
    <row r="369" ht="14" customHeight="1">
      <c r="A369" s="11"/>
      <c r="B369" s="11"/>
      <c r="C369" s="7"/>
      <c r="D369" s="7"/>
      <c r="E369" s="7"/>
    </row>
    <row r="370" ht="14" customHeight="1">
      <c r="A370" s="11"/>
      <c r="B370" s="11"/>
      <c r="C370" s="7"/>
      <c r="D370" s="7"/>
      <c r="E370" s="7"/>
    </row>
    <row r="371" ht="14" customHeight="1">
      <c r="A371" s="11"/>
      <c r="B371" s="11"/>
      <c r="C371" s="7"/>
      <c r="D371" s="7"/>
      <c r="E371" s="7"/>
    </row>
    <row r="372" ht="15" customHeight="1">
      <c r="A372" s="68">
        <v>16</v>
      </c>
      <c r="B372" s="11"/>
      <c r="C372" s="7"/>
      <c r="D372" s="7"/>
      <c r="E372" s="7"/>
    </row>
    <row r="373" ht="14" customHeight="1">
      <c r="A373" s="11"/>
      <c r="B373" s="11"/>
      <c r="C373" s="7"/>
      <c r="D373" s="7"/>
      <c r="E373" s="7"/>
    </row>
    <row r="374" ht="14" customHeight="1">
      <c r="A374" s="11"/>
      <c r="B374" s="11"/>
      <c r="C374" s="7"/>
      <c r="D374" s="7"/>
      <c r="E374" s="7"/>
    </row>
    <row r="375" ht="14" customHeight="1">
      <c r="A375" s="11"/>
      <c r="B375" s="11"/>
      <c r="C375" s="7"/>
      <c r="D375" s="7"/>
      <c r="E375" s="7"/>
    </row>
    <row r="376" ht="14" customHeight="1">
      <c r="A376" s="11"/>
      <c r="B376" s="11"/>
      <c r="C376" s="7"/>
      <c r="D376" s="7"/>
      <c r="E376" s="7"/>
    </row>
    <row r="377" ht="14" customHeight="1">
      <c r="A377" s="11"/>
      <c r="B377" s="11"/>
      <c r="C377" s="7"/>
      <c r="D377" s="7"/>
      <c r="E377" s="7"/>
    </row>
    <row r="378" ht="14" customHeight="1">
      <c r="A378" s="11"/>
      <c r="B378" s="11"/>
      <c r="C378" s="7"/>
      <c r="D378" s="7"/>
      <c r="E378" s="7"/>
    </row>
    <row r="379" ht="14" customHeight="1">
      <c r="A379" s="11"/>
      <c r="B379" s="11"/>
      <c r="C379" s="7"/>
      <c r="D379" s="7"/>
      <c r="E379" s="7"/>
    </row>
    <row r="380" ht="14" customHeight="1">
      <c r="A380" s="11"/>
      <c r="B380" s="11"/>
      <c r="C380" s="7"/>
      <c r="D380" s="7"/>
      <c r="E380" s="7"/>
    </row>
    <row r="381" ht="14" customHeight="1">
      <c r="A381" s="11"/>
      <c r="B381" s="11"/>
      <c r="C381" s="7"/>
      <c r="D381" s="7"/>
      <c r="E381" s="7"/>
    </row>
    <row r="382" ht="14" customHeight="1">
      <c r="A382" s="11"/>
      <c r="B382" s="11"/>
      <c r="C382" s="7"/>
      <c r="D382" s="7"/>
      <c r="E382" s="7"/>
    </row>
    <row r="383" ht="14" customHeight="1">
      <c r="A383" s="11"/>
      <c r="B383" s="11"/>
      <c r="C383" s="7"/>
      <c r="D383" s="7"/>
      <c r="E383" s="7"/>
    </row>
    <row r="384" ht="14" customHeight="1">
      <c r="A384" s="11"/>
      <c r="B384" s="11"/>
      <c r="C384" s="7"/>
      <c r="D384" s="7"/>
      <c r="E384" s="7"/>
    </row>
    <row r="385" ht="14" customHeight="1">
      <c r="A385" s="11"/>
      <c r="B385" s="11"/>
      <c r="C385" s="7"/>
      <c r="D385" s="7"/>
      <c r="E385" s="7"/>
    </row>
    <row r="386" ht="14" customHeight="1">
      <c r="A386" s="11"/>
      <c r="B386" s="11"/>
      <c r="C386" s="7"/>
      <c r="D386" s="7"/>
      <c r="E386" s="7"/>
    </row>
    <row r="387" ht="14" customHeight="1">
      <c r="A387" s="11"/>
      <c r="B387" s="11"/>
      <c r="C387" s="7"/>
      <c r="D387" s="7"/>
      <c r="E387" s="7"/>
    </row>
    <row r="388" ht="14" customHeight="1">
      <c r="A388" s="11"/>
      <c r="B388" s="11"/>
      <c r="C388" s="7"/>
      <c r="D388" s="7"/>
      <c r="E388" s="7"/>
    </row>
    <row r="389" ht="14" customHeight="1">
      <c r="A389" s="11"/>
      <c r="B389" s="11"/>
      <c r="C389" s="7"/>
      <c r="D389" s="7"/>
      <c r="E389" s="7"/>
    </row>
    <row r="390" ht="14" customHeight="1">
      <c r="A390" s="11"/>
      <c r="B390" s="11"/>
      <c r="C390" s="7"/>
      <c r="D390" s="7"/>
      <c r="E390" s="7"/>
    </row>
    <row r="391" ht="14" customHeight="1">
      <c r="A391" s="11"/>
      <c r="B391" s="11"/>
      <c r="C391" s="7"/>
      <c r="D391" s="7"/>
      <c r="E391" s="7"/>
    </row>
    <row r="392" ht="14" customHeight="1">
      <c r="A392" s="11"/>
      <c r="B392" s="11"/>
      <c r="C392" s="7"/>
      <c r="D392" s="7"/>
      <c r="E392" s="7"/>
    </row>
    <row r="393" ht="14" customHeight="1">
      <c r="A393" s="11"/>
      <c r="B393" s="11"/>
      <c r="C393" s="7"/>
      <c r="D393" s="7"/>
      <c r="E393" s="7"/>
    </row>
    <row r="394" ht="14" customHeight="1">
      <c r="A394" s="11"/>
      <c r="B394" s="11"/>
      <c r="C394" s="7"/>
      <c r="D394" s="7"/>
      <c r="E394" s="7"/>
    </row>
    <row r="395" ht="14" customHeight="1">
      <c r="A395" s="11"/>
      <c r="B395" s="11"/>
      <c r="C395" s="7"/>
      <c r="D395" s="7"/>
      <c r="E395" s="7"/>
    </row>
    <row r="396" ht="14" customHeight="1">
      <c r="A396" s="11"/>
      <c r="B396" s="11"/>
      <c r="C396" s="7"/>
      <c r="D396" s="7"/>
      <c r="E396" s="7"/>
    </row>
    <row r="397" ht="14" customHeight="1">
      <c r="A397" s="11"/>
      <c r="B397" s="11"/>
      <c r="C397" s="7"/>
      <c r="D397" s="7"/>
      <c r="E397" s="7"/>
    </row>
    <row r="398" ht="15" customHeight="1">
      <c r="A398" s="68">
        <v>17</v>
      </c>
      <c r="B398" s="11"/>
      <c r="C398" s="7"/>
      <c r="D398" s="7"/>
      <c r="E398" s="7"/>
    </row>
    <row r="399" ht="14" customHeight="1">
      <c r="A399" s="11"/>
      <c r="B399" s="11"/>
      <c r="C399" s="7"/>
      <c r="D399" s="7"/>
      <c r="E399" s="7"/>
    </row>
    <row r="400" ht="14" customHeight="1">
      <c r="A400" s="11"/>
      <c r="B400" s="11"/>
      <c r="C400" s="7"/>
      <c r="D400" s="7"/>
      <c r="E400" s="7"/>
    </row>
    <row r="401" ht="14" customHeight="1">
      <c r="A401" s="11"/>
      <c r="B401" s="11"/>
      <c r="C401" s="7"/>
      <c r="D401" s="7"/>
      <c r="E401" s="7"/>
    </row>
    <row r="402" ht="14" customHeight="1">
      <c r="A402" s="11"/>
      <c r="B402" s="11"/>
      <c r="C402" s="7"/>
      <c r="D402" s="7"/>
      <c r="E402" s="7"/>
    </row>
    <row r="403" ht="14" customHeight="1">
      <c r="A403" s="11"/>
      <c r="B403" s="11"/>
      <c r="C403" s="7"/>
      <c r="D403" s="7"/>
      <c r="E403" s="7"/>
    </row>
    <row r="404" ht="14" customHeight="1">
      <c r="A404" s="11"/>
      <c r="B404" s="11"/>
      <c r="C404" s="7"/>
      <c r="D404" s="7"/>
      <c r="E404" s="7"/>
    </row>
    <row r="405" ht="14" customHeight="1">
      <c r="A405" s="11"/>
      <c r="B405" s="11"/>
      <c r="C405" s="7"/>
      <c r="D405" s="7"/>
      <c r="E405" s="7"/>
    </row>
    <row r="406" ht="14" customHeight="1">
      <c r="A406" s="11"/>
      <c r="B406" s="11"/>
      <c r="C406" s="7"/>
      <c r="D406" s="7"/>
      <c r="E406" s="7"/>
    </row>
    <row r="407" ht="14" customHeight="1">
      <c r="A407" s="11"/>
      <c r="B407" s="11"/>
      <c r="C407" s="7"/>
      <c r="D407" s="7"/>
      <c r="E407" s="7"/>
    </row>
    <row r="408" ht="14" customHeight="1">
      <c r="A408" s="11"/>
      <c r="B408" s="11"/>
      <c r="C408" s="7"/>
      <c r="D408" s="7"/>
      <c r="E408" s="7"/>
    </row>
    <row r="409" ht="14" customHeight="1">
      <c r="A409" s="11"/>
      <c r="B409" s="11"/>
      <c r="C409" s="7"/>
      <c r="D409" s="7"/>
      <c r="E409" s="7"/>
    </row>
    <row r="410" ht="14" customHeight="1">
      <c r="A410" s="11"/>
      <c r="B410" s="11"/>
      <c r="C410" s="7"/>
      <c r="D410" s="7"/>
      <c r="E410" s="7"/>
    </row>
    <row r="411" ht="14" customHeight="1">
      <c r="A411" s="11"/>
      <c r="B411" s="11"/>
      <c r="C411" s="7"/>
      <c r="D411" s="7"/>
      <c r="E411" s="7"/>
    </row>
    <row r="412" ht="14" customHeight="1">
      <c r="A412" s="11"/>
      <c r="B412" s="11"/>
      <c r="C412" s="7"/>
      <c r="D412" s="7"/>
      <c r="E412" s="7"/>
    </row>
    <row r="413" ht="14" customHeight="1">
      <c r="A413" s="11"/>
      <c r="B413" s="11"/>
      <c r="C413" s="7"/>
      <c r="D413" s="7"/>
      <c r="E413" s="7"/>
    </row>
    <row r="414" ht="14" customHeight="1">
      <c r="A414" s="11"/>
      <c r="B414" s="11"/>
      <c r="C414" s="7"/>
      <c r="D414" s="7"/>
      <c r="E414" s="7"/>
    </row>
    <row r="415" ht="14" customHeight="1">
      <c r="A415" s="11"/>
      <c r="B415" s="11"/>
      <c r="C415" s="7"/>
      <c r="D415" s="7"/>
      <c r="E415" s="7"/>
    </row>
    <row r="416" ht="14" customHeight="1">
      <c r="A416" s="11"/>
      <c r="B416" s="11"/>
      <c r="C416" s="7"/>
      <c r="D416" s="7"/>
      <c r="E416" s="7"/>
    </row>
    <row r="417" ht="14" customHeight="1">
      <c r="A417" s="11"/>
      <c r="B417" s="11"/>
      <c r="C417" s="7"/>
      <c r="D417" s="7"/>
      <c r="E417" s="7"/>
    </row>
    <row r="418" ht="14" customHeight="1">
      <c r="A418" s="11"/>
      <c r="B418" s="11"/>
      <c r="C418" s="7"/>
      <c r="D418" s="7"/>
      <c r="E418" s="7"/>
    </row>
    <row r="419" ht="14" customHeight="1">
      <c r="A419" s="11"/>
      <c r="B419" s="11"/>
      <c r="C419" s="7"/>
      <c r="D419" s="7"/>
      <c r="E419" s="7"/>
    </row>
    <row r="420" ht="14" customHeight="1">
      <c r="A420" s="11"/>
      <c r="B420" s="11"/>
      <c r="C420" s="7"/>
      <c r="D420" s="7"/>
      <c r="E420" s="7"/>
    </row>
    <row r="421" ht="14" customHeight="1">
      <c r="A421" s="11"/>
      <c r="B421" s="11"/>
      <c r="C421" s="7"/>
      <c r="D421" s="7"/>
      <c r="E421" s="7"/>
    </row>
    <row r="422" ht="14" customHeight="1">
      <c r="A422" s="11"/>
      <c r="B422" s="11"/>
      <c r="C422" s="7"/>
      <c r="D422" s="7"/>
      <c r="E422" s="7"/>
    </row>
    <row r="423" ht="14" customHeight="1">
      <c r="A423" s="11"/>
      <c r="B423" s="11"/>
      <c r="C423" s="7"/>
      <c r="D423" s="7"/>
      <c r="E423" s="7"/>
    </row>
    <row r="424" ht="15" customHeight="1">
      <c r="A424" s="68">
        <v>18</v>
      </c>
      <c r="B424" s="11"/>
      <c r="C424" s="7"/>
      <c r="D424" s="7"/>
      <c r="E424" s="7"/>
    </row>
    <row r="425" ht="14" customHeight="1">
      <c r="A425" s="11"/>
      <c r="B425" s="11"/>
      <c r="C425" s="7"/>
      <c r="D425" s="7"/>
      <c r="E425" s="7"/>
    </row>
    <row r="426" ht="14" customHeight="1">
      <c r="A426" s="11"/>
      <c r="B426" s="11"/>
      <c r="C426" s="7"/>
      <c r="D426" s="7"/>
      <c r="E426" s="7"/>
    </row>
    <row r="427" ht="14" customHeight="1">
      <c r="A427" s="11"/>
      <c r="B427" s="11"/>
      <c r="C427" s="7"/>
      <c r="D427" s="7"/>
      <c r="E427" s="7"/>
    </row>
    <row r="428" ht="14" customHeight="1">
      <c r="A428" s="11"/>
      <c r="B428" s="11"/>
      <c r="C428" s="7"/>
      <c r="D428" s="7"/>
      <c r="E428" s="7"/>
    </row>
    <row r="429" ht="14" customHeight="1">
      <c r="A429" s="11"/>
      <c r="B429" s="11"/>
      <c r="C429" s="7"/>
      <c r="D429" s="7"/>
      <c r="E429" s="7"/>
    </row>
    <row r="430" ht="14" customHeight="1">
      <c r="A430" s="11"/>
      <c r="B430" s="11"/>
      <c r="C430" s="7"/>
      <c r="D430" s="7"/>
      <c r="E430" s="7"/>
    </row>
    <row r="431" ht="14" customHeight="1">
      <c r="A431" s="11"/>
      <c r="B431" s="11"/>
      <c r="C431" s="7"/>
      <c r="D431" s="7"/>
      <c r="E431" s="7"/>
    </row>
    <row r="432" ht="14" customHeight="1">
      <c r="A432" s="11"/>
      <c r="B432" s="11"/>
      <c r="C432" s="7"/>
      <c r="D432" s="7"/>
      <c r="E432" s="7"/>
    </row>
    <row r="433" ht="14" customHeight="1">
      <c r="A433" s="11"/>
      <c r="B433" s="11"/>
      <c r="C433" s="7"/>
      <c r="D433" s="7"/>
      <c r="E433" s="7"/>
    </row>
    <row r="434" ht="14" customHeight="1">
      <c r="A434" s="11"/>
      <c r="B434" s="11"/>
      <c r="C434" s="7"/>
      <c r="D434" s="7"/>
      <c r="E434" s="7"/>
    </row>
    <row r="435" ht="14" customHeight="1">
      <c r="A435" s="11"/>
      <c r="B435" s="11"/>
      <c r="C435" s="7"/>
      <c r="D435" s="7"/>
      <c r="E435" s="7"/>
    </row>
    <row r="436" ht="14" customHeight="1">
      <c r="A436" s="11"/>
      <c r="B436" s="11"/>
      <c r="C436" s="7"/>
      <c r="D436" s="7"/>
      <c r="E436" s="7"/>
    </row>
    <row r="437" ht="14" customHeight="1">
      <c r="A437" s="11"/>
      <c r="B437" s="11"/>
      <c r="C437" s="7"/>
      <c r="D437" s="7"/>
      <c r="E437" s="7"/>
    </row>
    <row r="438" ht="14" customHeight="1">
      <c r="A438" s="11"/>
      <c r="B438" s="11"/>
      <c r="C438" s="7"/>
      <c r="D438" s="7"/>
      <c r="E438" s="7"/>
    </row>
    <row r="439" ht="14" customHeight="1">
      <c r="A439" s="11"/>
      <c r="B439" s="11"/>
      <c r="C439" s="7"/>
      <c r="D439" s="7"/>
      <c r="E439" s="7"/>
    </row>
    <row r="440" ht="14" customHeight="1">
      <c r="A440" s="11"/>
      <c r="B440" s="11"/>
      <c r="C440" s="7"/>
      <c r="D440" s="7"/>
      <c r="E440" s="7"/>
    </row>
    <row r="441" ht="14" customHeight="1">
      <c r="A441" s="11"/>
      <c r="B441" s="11"/>
      <c r="C441" s="7"/>
      <c r="D441" s="7"/>
      <c r="E441" s="7"/>
    </row>
    <row r="442" ht="14" customHeight="1">
      <c r="A442" s="11"/>
      <c r="B442" s="11"/>
      <c r="C442" s="7"/>
      <c r="D442" s="7"/>
      <c r="E442" s="7"/>
    </row>
    <row r="443" ht="14" customHeight="1">
      <c r="A443" s="11"/>
      <c r="B443" s="11"/>
      <c r="C443" s="7"/>
      <c r="D443" s="7"/>
      <c r="E443" s="7"/>
    </row>
    <row r="444" ht="14" customHeight="1">
      <c r="A444" s="11"/>
      <c r="B444" s="11"/>
      <c r="C444" s="7"/>
      <c r="D444" s="7"/>
      <c r="E444" s="7"/>
    </row>
    <row r="445" ht="14" customHeight="1">
      <c r="A445" s="11"/>
      <c r="B445" s="11"/>
      <c r="C445" s="7"/>
      <c r="D445" s="7"/>
      <c r="E445" s="7"/>
    </row>
    <row r="446" ht="14" customHeight="1">
      <c r="A446" s="11"/>
      <c r="B446" s="11"/>
      <c r="C446" s="7"/>
      <c r="D446" s="7"/>
      <c r="E446" s="7"/>
    </row>
    <row r="447" ht="14" customHeight="1">
      <c r="A447" s="11"/>
      <c r="B447" s="11"/>
      <c r="C447" s="7"/>
      <c r="D447" s="7"/>
      <c r="E447" s="7"/>
    </row>
    <row r="448" ht="14" customHeight="1">
      <c r="A448" s="11"/>
      <c r="B448" s="11"/>
      <c r="C448" s="7"/>
      <c r="D448" s="7"/>
      <c r="E448" s="7"/>
    </row>
    <row r="449" ht="14" customHeight="1">
      <c r="A449" s="11"/>
      <c r="B449" s="11"/>
      <c r="C449" s="7"/>
      <c r="D449" s="7"/>
      <c r="E449" s="7"/>
    </row>
    <row r="450" ht="15" customHeight="1">
      <c r="A450" s="68">
        <v>19</v>
      </c>
      <c r="B450" s="11"/>
      <c r="C450" s="7"/>
      <c r="D450" s="7"/>
      <c r="E450" s="7"/>
    </row>
    <row r="451" ht="14" customHeight="1">
      <c r="A451" s="11"/>
      <c r="B451" s="11"/>
      <c r="C451" s="7"/>
      <c r="D451" s="7"/>
      <c r="E451" s="7"/>
    </row>
    <row r="452" ht="14" customHeight="1">
      <c r="A452" s="11"/>
      <c r="B452" s="11"/>
      <c r="C452" s="7"/>
      <c r="D452" s="7"/>
      <c r="E452" s="7"/>
    </row>
    <row r="453" ht="14" customHeight="1">
      <c r="A453" s="11"/>
      <c r="B453" s="11"/>
      <c r="C453" s="7"/>
      <c r="D453" s="7"/>
      <c r="E453" s="7"/>
    </row>
    <row r="454" ht="14" customHeight="1">
      <c r="A454" s="11"/>
      <c r="B454" s="11"/>
      <c r="C454" s="7"/>
      <c r="D454" s="7"/>
      <c r="E454" s="7"/>
    </row>
    <row r="455" ht="14" customHeight="1">
      <c r="A455" s="11"/>
      <c r="B455" s="11"/>
      <c r="C455" s="7"/>
      <c r="D455" s="7"/>
      <c r="E455" s="7"/>
    </row>
    <row r="456" ht="14" customHeight="1">
      <c r="A456" s="11"/>
      <c r="B456" s="11"/>
      <c r="C456" s="7"/>
      <c r="D456" s="7"/>
      <c r="E456" s="7"/>
    </row>
    <row r="457" ht="14" customHeight="1">
      <c r="A457" s="11"/>
      <c r="B457" s="11"/>
      <c r="C457" s="7"/>
      <c r="D457" s="7"/>
      <c r="E457" s="7"/>
    </row>
    <row r="458" ht="14" customHeight="1">
      <c r="A458" s="11"/>
      <c r="B458" s="11"/>
      <c r="C458" s="7"/>
      <c r="D458" s="7"/>
      <c r="E458" s="7"/>
    </row>
    <row r="459" ht="14" customHeight="1">
      <c r="A459" s="11"/>
      <c r="B459" s="11"/>
      <c r="C459" s="7"/>
      <c r="D459" s="7"/>
      <c r="E459" s="7"/>
    </row>
    <row r="460" ht="14" customHeight="1">
      <c r="A460" s="11"/>
      <c r="B460" s="11"/>
      <c r="C460" s="7"/>
      <c r="D460" s="7"/>
      <c r="E460" s="7"/>
    </row>
    <row r="461" ht="14" customHeight="1">
      <c r="A461" s="11"/>
      <c r="B461" s="11"/>
      <c r="C461" s="7"/>
      <c r="D461" s="7"/>
      <c r="E461" s="7"/>
    </row>
    <row r="462" ht="14" customHeight="1">
      <c r="A462" s="11"/>
      <c r="B462" s="11"/>
      <c r="C462" s="7"/>
      <c r="D462" s="7"/>
      <c r="E462" s="7"/>
    </row>
    <row r="463" ht="14" customHeight="1">
      <c r="A463" s="11"/>
      <c r="B463" s="11"/>
      <c r="C463" s="7"/>
      <c r="D463" s="7"/>
      <c r="E463" s="7"/>
    </row>
    <row r="464" ht="14" customHeight="1">
      <c r="A464" s="11"/>
      <c r="B464" s="11"/>
      <c r="C464" s="7"/>
      <c r="D464" s="7"/>
      <c r="E464" s="7"/>
    </row>
    <row r="465" ht="14" customHeight="1">
      <c r="A465" s="11"/>
      <c r="B465" s="11"/>
      <c r="C465" s="7"/>
      <c r="D465" s="7"/>
      <c r="E465" s="7"/>
    </row>
    <row r="466" ht="14" customHeight="1">
      <c r="A466" s="11"/>
      <c r="B466" s="11"/>
      <c r="C466" s="7"/>
      <c r="D466" s="7"/>
      <c r="E466" s="7"/>
    </row>
    <row r="467" ht="14" customHeight="1">
      <c r="A467" s="11"/>
      <c r="B467" s="11"/>
      <c r="C467" s="7"/>
      <c r="D467" s="7"/>
      <c r="E467" s="7"/>
    </row>
    <row r="468" ht="14" customHeight="1">
      <c r="A468" s="11"/>
      <c r="B468" s="11"/>
      <c r="C468" s="7"/>
      <c r="D468" s="7"/>
      <c r="E468" s="7"/>
    </row>
    <row r="469" ht="14" customHeight="1">
      <c r="A469" s="11"/>
      <c r="B469" s="11"/>
      <c r="C469" s="7"/>
      <c r="D469" s="7"/>
      <c r="E469" s="7"/>
    </row>
    <row r="470" ht="14" customHeight="1">
      <c r="A470" s="11"/>
      <c r="B470" s="11"/>
      <c r="C470" s="7"/>
      <c r="D470" s="7"/>
      <c r="E470" s="7"/>
    </row>
    <row r="471" ht="14" customHeight="1">
      <c r="A471" s="11"/>
      <c r="B471" s="11"/>
      <c r="C471" s="7"/>
      <c r="D471" s="7"/>
      <c r="E471" s="7"/>
    </row>
    <row r="472" ht="14" customHeight="1">
      <c r="A472" s="11"/>
      <c r="B472" s="11"/>
      <c r="C472" s="7"/>
      <c r="D472" s="7"/>
      <c r="E472" s="7"/>
    </row>
    <row r="473" ht="14" customHeight="1">
      <c r="A473" s="11"/>
      <c r="B473" s="11"/>
      <c r="C473" s="7"/>
      <c r="D473" s="7"/>
      <c r="E473" s="7"/>
    </row>
    <row r="474" ht="14" customHeight="1">
      <c r="A474" s="11"/>
      <c r="B474" s="11"/>
      <c r="C474" s="7"/>
      <c r="D474" s="7"/>
      <c r="E474" s="7"/>
    </row>
    <row r="475" ht="14" customHeight="1">
      <c r="A475" s="11"/>
      <c r="B475" s="11"/>
      <c r="C475" s="7"/>
      <c r="D475" s="7"/>
      <c r="E475" s="7"/>
    </row>
    <row r="476" ht="15" customHeight="1">
      <c r="A476" s="68">
        <v>20</v>
      </c>
      <c r="B476" s="11"/>
      <c r="C476" s="7"/>
      <c r="D476" s="7"/>
      <c r="E476" s="7"/>
    </row>
    <row r="477" ht="14" customHeight="1">
      <c r="A477" s="11"/>
      <c r="B477" s="11"/>
      <c r="C477" s="7"/>
      <c r="D477" s="7"/>
      <c r="E477" s="7"/>
    </row>
    <row r="478" ht="14" customHeight="1">
      <c r="A478" s="11"/>
      <c r="B478" s="11"/>
      <c r="C478" s="7"/>
      <c r="D478" s="7"/>
      <c r="E478" s="7"/>
    </row>
    <row r="479" ht="14" customHeight="1">
      <c r="A479" s="11"/>
      <c r="B479" s="11"/>
      <c r="C479" s="7"/>
      <c r="D479" s="7"/>
      <c r="E479" s="7"/>
    </row>
    <row r="480" ht="14" customHeight="1">
      <c r="A480" s="11"/>
      <c r="B480" s="11"/>
      <c r="C480" s="7"/>
      <c r="D480" s="7"/>
      <c r="E480" s="7"/>
    </row>
    <row r="481" ht="14" customHeight="1">
      <c r="A481" s="11"/>
      <c r="B481" s="11"/>
      <c r="C481" s="7"/>
      <c r="D481" s="7"/>
      <c r="E481" s="7"/>
    </row>
    <row r="482" ht="14" customHeight="1">
      <c r="A482" s="11"/>
      <c r="B482" s="11"/>
      <c r="C482" s="7"/>
      <c r="D482" s="7"/>
      <c r="E482" s="7"/>
    </row>
    <row r="483" ht="14" customHeight="1">
      <c r="A483" s="11"/>
      <c r="B483" s="11"/>
      <c r="C483" s="7"/>
      <c r="D483" s="7"/>
      <c r="E483" s="7"/>
    </row>
    <row r="484" ht="14" customHeight="1">
      <c r="A484" s="11"/>
      <c r="B484" s="11"/>
      <c r="C484" s="7"/>
      <c r="D484" s="7"/>
      <c r="E484" s="7"/>
    </row>
    <row r="485" ht="14" customHeight="1">
      <c r="A485" s="11"/>
      <c r="B485" s="11"/>
      <c r="C485" s="7"/>
      <c r="D485" s="7"/>
      <c r="E485" s="7"/>
    </row>
    <row r="486" ht="14" customHeight="1">
      <c r="A486" s="11"/>
      <c r="B486" s="11"/>
      <c r="C486" s="7"/>
      <c r="D486" s="7"/>
      <c r="E486" s="7"/>
    </row>
    <row r="487" ht="14" customHeight="1">
      <c r="A487" s="11"/>
      <c r="B487" s="11"/>
      <c r="C487" s="7"/>
      <c r="D487" s="7"/>
      <c r="E487" s="7"/>
    </row>
    <row r="488" ht="14" customHeight="1">
      <c r="A488" s="11"/>
      <c r="B488" s="11"/>
      <c r="C488" s="7"/>
      <c r="D488" s="7"/>
      <c r="E488" s="7"/>
    </row>
    <row r="489" ht="14" customHeight="1">
      <c r="A489" s="11"/>
      <c r="B489" s="11"/>
      <c r="C489" s="7"/>
      <c r="D489" s="7"/>
      <c r="E489" s="7"/>
    </row>
    <row r="490" ht="14" customHeight="1">
      <c r="A490" s="11"/>
      <c r="B490" s="11"/>
      <c r="C490" s="7"/>
      <c r="D490" s="7"/>
      <c r="E490" s="7"/>
    </row>
    <row r="491" ht="14" customHeight="1">
      <c r="A491" s="11"/>
      <c r="B491" s="11"/>
      <c r="C491" s="7"/>
      <c r="D491" s="7"/>
      <c r="E491" s="7"/>
    </row>
    <row r="492" ht="14" customHeight="1">
      <c r="A492" s="11"/>
      <c r="B492" s="11"/>
      <c r="C492" s="7"/>
      <c r="D492" s="7"/>
      <c r="E492" s="7"/>
    </row>
    <row r="493" ht="14" customHeight="1">
      <c r="A493" s="11"/>
      <c r="B493" s="11"/>
      <c r="C493" s="7"/>
      <c r="D493" s="7"/>
      <c r="E493" s="7"/>
    </row>
    <row r="494" ht="14" customHeight="1">
      <c r="A494" s="11"/>
      <c r="B494" s="11"/>
      <c r="C494" s="7"/>
      <c r="D494" s="7"/>
      <c r="E494" s="7"/>
    </row>
    <row r="495" ht="14" customHeight="1">
      <c r="A495" s="11"/>
      <c r="B495" s="11"/>
      <c r="C495" s="7"/>
      <c r="D495" s="7"/>
      <c r="E495" s="7"/>
    </row>
    <row r="496" ht="14" customHeight="1">
      <c r="A496" s="11"/>
      <c r="B496" s="11"/>
      <c r="C496" s="7"/>
      <c r="D496" s="7"/>
      <c r="E496" s="7"/>
    </row>
    <row r="497" ht="14" customHeight="1">
      <c r="A497" s="11"/>
      <c r="B497" s="11"/>
      <c r="C497" s="7"/>
      <c r="D497" s="7"/>
      <c r="E497" s="7"/>
    </row>
    <row r="498" ht="14" customHeight="1">
      <c r="A498" s="11"/>
      <c r="B498" s="11"/>
      <c r="C498" s="7"/>
      <c r="D498" s="7"/>
      <c r="E498" s="7"/>
    </row>
    <row r="499" ht="14" customHeight="1">
      <c r="A499" s="11"/>
      <c r="B499" s="11"/>
      <c r="C499" s="7"/>
      <c r="D499" s="7"/>
      <c r="E499" s="7"/>
    </row>
    <row r="500" ht="14" customHeight="1">
      <c r="A500" s="11"/>
      <c r="B500" s="11"/>
      <c r="C500" s="7"/>
      <c r="D500" s="7"/>
      <c r="E500" s="7"/>
    </row>
    <row r="501" ht="14" customHeight="1">
      <c r="A501" s="11"/>
      <c r="B501" s="11"/>
      <c r="C501" s="7"/>
      <c r="D501" s="7"/>
      <c r="E501" s="7"/>
    </row>
    <row r="502" ht="15" customHeight="1">
      <c r="A502" s="68">
        <v>21</v>
      </c>
      <c r="B502" s="11"/>
      <c r="C502" s="7"/>
      <c r="D502" s="7"/>
      <c r="E502" s="7"/>
    </row>
    <row r="503" ht="14" customHeight="1">
      <c r="A503" s="11"/>
      <c r="B503" s="11"/>
      <c r="C503" s="7"/>
      <c r="D503" s="7"/>
      <c r="E503" s="7"/>
    </row>
    <row r="504" ht="14" customHeight="1">
      <c r="A504" s="11"/>
      <c r="B504" s="11"/>
      <c r="C504" s="7"/>
      <c r="D504" s="7"/>
      <c r="E504" s="7"/>
    </row>
    <row r="505" ht="14" customHeight="1">
      <c r="A505" s="11"/>
      <c r="B505" s="11"/>
      <c r="C505" s="7"/>
      <c r="D505" s="7"/>
      <c r="E505" s="7"/>
    </row>
    <row r="506" ht="14" customHeight="1">
      <c r="A506" s="11"/>
      <c r="B506" s="11"/>
      <c r="C506" s="7"/>
      <c r="D506" s="7"/>
      <c r="E506" s="7"/>
    </row>
    <row r="507" ht="14" customHeight="1">
      <c r="A507" s="11"/>
      <c r="B507" s="11"/>
      <c r="C507" s="7"/>
      <c r="D507" s="7"/>
      <c r="E507" s="7"/>
    </row>
    <row r="508" ht="14" customHeight="1">
      <c r="A508" s="11"/>
      <c r="B508" s="11"/>
      <c r="C508" s="7"/>
      <c r="D508" s="7"/>
      <c r="E508" s="7"/>
    </row>
    <row r="509" ht="14" customHeight="1">
      <c r="A509" s="11"/>
      <c r="B509" s="11"/>
      <c r="C509" s="7"/>
      <c r="D509" s="7"/>
      <c r="E509" s="7"/>
    </row>
    <row r="510" ht="14" customHeight="1">
      <c r="A510" s="11"/>
      <c r="B510" s="11"/>
      <c r="C510" s="7"/>
      <c r="D510" s="7"/>
      <c r="E510" s="7"/>
    </row>
    <row r="511" ht="14" customHeight="1">
      <c r="A511" s="11"/>
      <c r="B511" s="11"/>
      <c r="C511" s="7"/>
      <c r="D511" s="7"/>
      <c r="E511" s="7"/>
    </row>
    <row r="512" ht="14" customHeight="1">
      <c r="A512" s="11"/>
      <c r="B512" s="11"/>
      <c r="C512" s="7"/>
      <c r="D512" s="7"/>
      <c r="E512" s="7"/>
    </row>
    <row r="513" ht="14" customHeight="1">
      <c r="A513" s="11"/>
      <c r="B513" s="11"/>
      <c r="C513" s="7"/>
      <c r="D513" s="7"/>
      <c r="E513" s="7"/>
    </row>
    <row r="514" ht="14" customHeight="1">
      <c r="A514" s="11"/>
      <c r="B514" s="11"/>
      <c r="C514" s="7"/>
      <c r="D514" s="7"/>
      <c r="E514" s="7"/>
    </row>
    <row r="515" ht="14" customHeight="1">
      <c r="A515" s="11"/>
      <c r="B515" s="11"/>
      <c r="C515" s="7"/>
      <c r="D515" s="7"/>
      <c r="E515" s="7"/>
    </row>
    <row r="516" ht="14" customHeight="1">
      <c r="A516" s="11"/>
      <c r="B516" s="11"/>
      <c r="C516" s="7"/>
      <c r="D516" s="7"/>
      <c r="E516" s="7"/>
    </row>
    <row r="517" ht="14" customHeight="1">
      <c r="A517" s="11"/>
      <c r="B517" s="11"/>
      <c r="C517" s="7"/>
      <c r="D517" s="7"/>
      <c r="E517" s="7"/>
    </row>
    <row r="518" ht="14" customHeight="1">
      <c r="A518" s="11"/>
      <c r="B518" s="11"/>
      <c r="C518" s="7"/>
      <c r="D518" s="7"/>
      <c r="E518" s="7"/>
    </row>
    <row r="519" ht="14" customHeight="1">
      <c r="A519" s="11"/>
      <c r="B519" s="11"/>
      <c r="C519" s="7"/>
      <c r="D519" s="7"/>
      <c r="E519" s="7"/>
    </row>
    <row r="520" ht="14" customHeight="1">
      <c r="A520" s="11"/>
      <c r="B520" s="11"/>
      <c r="C520" s="7"/>
      <c r="D520" s="7"/>
      <c r="E520" s="7"/>
    </row>
    <row r="521" ht="14" customHeight="1">
      <c r="A521" s="11"/>
      <c r="B521" s="11"/>
      <c r="C521" s="7"/>
      <c r="D521" s="7"/>
      <c r="E521" s="7"/>
    </row>
    <row r="522" ht="14" customHeight="1">
      <c r="A522" s="11"/>
      <c r="B522" s="11"/>
      <c r="C522" s="7"/>
      <c r="D522" s="7"/>
      <c r="E522" s="7"/>
    </row>
    <row r="523" ht="14" customHeight="1">
      <c r="A523" s="11"/>
      <c r="B523" s="11"/>
      <c r="C523" s="7"/>
      <c r="D523" s="7"/>
      <c r="E523" s="7"/>
    </row>
    <row r="524" ht="14" customHeight="1">
      <c r="A524" s="11"/>
      <c r="B524" s="11"/>
      <c r="C524" s="7"/>
      <c r="D524" s="7"/>
      <c r="E524" s="7"/>
    </row>
    <row r="525" ht="14" customHeight="1">
      <c r="A525" s="11"/>
      <c r="B525" s="11"/>
      <c r="C525" s="7"/>
      <c r="D525" s="7"/>
      <c r="E525" s="7"/>
    </row>
    <row r="526" ht="14" customHeight="1">
      <c r="A526" s="11"/>
      <c r="B526" s="11"/>
      <c r="C526" s="7"/>
      <c r="D526" s="7"/>
      <c r="E526" s="7"/>
    </row>
    <row r="527" ht="14" customHeight="1">
      <c r="A527" s="11"/>
      <c r="B527" s="11"/>
      <c r="C527" s="7"/>
      <c r="D527" s="7"/>
      <c r="E527" s="7"/>
    </row>
    <row r="528" ht="15" customHeight="1">
      <c r="A528" s="68">
        <v>22</v>
      </c>
      <c r="B528" s="11"/>
      <c r="C528" s="7"/>
      <c r="D528" s="7"/>
      <c r="E528" s="7"/>
    </row>
    <row r="529" ht="14" customHeight="1">
      <c r="A529" s="11"/>
      <c r="B529" s="11"/>
      <c r="C529" s="7"/>
      <c r="D529" s="7"/>
      <c r="E529" s="7"/>
    </row>
    <row r="530" ht="14" customHeight="1">
      <c r="A530" s="11"/>
      <c r="B530" s="11"/>
      <c r="C530" s="7"/>
      <c r="D530" s="7"/>
      <c r="E530" s="7"/>
    </row>
    <row r="531" ht="14" customHeight="1">
      <c r="A531" s="11"/>
      <c r="B531" s="11"/>
      <c r="C531" s="7"/>
      <c r="D531" s="7"/>
      <c r="E531" s="7"/>
    </row>
    <row r="532" ht="14" customHeight="1">
      <c r="A532" s="11"/>
      <c r="B532" s="11"/>
      <c r="C532" s="7"/>
      <c r="D532" s="7"/>
      <c r="E532" s="7"/>
    </row>
    <row r="533" ht="14" customHeight="1">
      <c r="A533" s="11"/>
      <c r="B533" s="11"/>
      <c r="C533" s="7"/>
      <c r="D533" s="7"/>
      <c r="E533" s="7"/>
    </row>
    <row r="534" ht="14" customHeight="1">
      <c r="A534" s="11"/>
      <c r="B534" s="11"/>
      <c r="C534" s="7"/>
      <c r="D534" s="7"/>
      <c r="E534" s="7"/>
    </row>
    <row r="535" ht="14" customHeight="1">
      <c r="A535" s="11"/>
      <c r="B535" s="11"/>
      <c r="C535" s="7"/>
      <c r="D535" s="7"/>
      <c r="E535" s="7"/>
    </row>
    <row r="536" ht="14" customHeight="1">
      <c r="A536" s="11"/>
      <c r="B536" s="11"/>
      <c r="C536" s="7"/>
      <c r="D536" s="7"/>
      <c r="E536" s="7"/>
    </row>
    <row r="537" ht="14" customHeight="1">
      <c r="A537" s="11"/>
      <c r="B537" s="11"/>
      <c r="C537" s="7"/>
      <c r="D537" s="7"/>
      <c r="E537" s="7"/>
    </row>
    <row r="538" ht="14" customHeight="1">
      <c r="A538" s="11"/>
      <c r="B538" s="11"/>
      <c r="C538" s="7"/>
      <c r="D538" s="7"/>
      <c r="E538" s="7"/>
    </row>
    <row r="539" ht="14" customHeight="1">
      <c r="A539" s="11"/>
      <c r="B539" s="11"/>
      <c r="C539" s="7"/>
      <c r="D539" s="7"/>
      <c r="E539" s="7"/>
    </row>
    <row r="540" ht="14" customHeight="1">
      <c r="A540" s="11"/>
      <c r="B540" s="11"/>
      <c r="C540" s="7"/>
      <c r="D540" s="7"/>
      <c r="E540" s="7"/>
    </row>
    <row r="541" ht="14" customHeight="1">
      <c r="A541" s="11"/>
      <c r="B541" s="11"/>
      <c r="C541" s="7"/>
      <c r="D541" s="7"/>
      <c r="E541" s="7"/>
    </row>
    <row r="542" ht="14" customHeight="1">
      <c r="A542" s="11"/>
      <c r="B542" s="11"/>
      <c r="C542" s="7"/>
      <c r="D542" s="7"/>
      <c r="E542" s="7"/>
    </row>
    <row r="543" ht="14" customHeight="1">
      <c r="A543" s="11"/>
      <c r="B543" s="11"/>
      <c r="C543" s="7"/>
      <c r="D543" s="7"/>
      <c r="E543" s="7"/>
    </row>
    <row r="544" ht="14" customHeight="1">
      <c r="A544" s="11"/>
      <c r="B544" s="11"/>
      <c r="C544" s="7"/>
      <c r="D544" s="7"/>
      <c r="E544" s="7"/>
    </row>
    <row r="545" ht="14" customHeight="1">
      <c r="A545" s="11"/>
      <c r="B545" s="11"/>
      <c r="C545" s="7"/>
      <c r="D545" s="7"/>
      <c r="E545" s="7"/>
    </row>
    <row r="546" ht="14" customHeight="1">
      <c r="A546" s="11"/>
      <c r="B546" s="11"/>
      <c r="C546" s="7"/>
      <c r="D546" s="7"/>
      <c r="E546" s="7"/>
    </row>
    <row r="547" ht="14" customHeight="1">
      <c r="A547" s="11"/>
      <c r="B547" s="11"/>
      <c r="C547" s="7"/>
      <c r="D547" s="7"/>
      <c r="E547" s="7"/>
    </row>
    <row r="548" ht="14" customHeight="1">
      <c r="A548" s="11"/>
      <c r="B548" s="11"/>
      <c r="C548" s="7"/>
      <c r="D548" s="7"/>
      <c r="E548" s="7"/>
    </row>
    <row r="549" ht="14" customHeight="1">
      <c r="A549" s="11"/>
      <c r="B549" s="11"/>
      <c r="C549" s="7"/>
      <c r="D549" s="7"/>
      <c r="E549" s="7"/>
    </row>
    <row r="550" ht="14" customHeight="1">
      <c r="A550" s="11"/>
      <c r="B550" s="11"/>
      <c r="C550" s="7"/>
      <c r="D550" s="7"/>
      <c r="E550" s="7"/>
    </row>
    <row r="551" ht="14" customHeight="1">
      <c r="A551" s="11"/>
      <c r="B551" s="11"/>
      <c r="C551" s="7"/>
      <c r="D551" s="7"/>
      <c r="E551" s="7"/>
    </row>
    <row r="552" ht="14" customHeight="1">
      <c r="A552" s="11"/>
      <c r="B552" s="11"/>
      <c r="C552" s="7"/>
      <c r="D552" s="7"/>
      <c r="E552" s="7"/>
    </row>
    <row r="553" ht="14" customHeight="1">
      <c r="A553" s="11"/>
      <c r="B553" s="11"/>
      <c r="C553" s="7"/>
      <c r="D553" s="7"/>
      <c r="E553" s="7"/>
    </row>
    <row r="554" ht="15" customHeight="1">
      <c r="A554" s="68">
        <v>23</v>
      </c>
      <c r="B554" s="11"/>
      <c r="C554" s="7"/>
      <c r="D554" s="7"/>
      <c r="E554" s="7"/>
    </row>
    <row r="555" ht="14" customHeight="1">
      <c r="A555" s="11"/>
      <c r="B555" s="11"/>
      <c r="C555" s="7"/>
      <c r="D555" s="7"/>
      <c r="E555" s="7"/>
    </row>
    <row r="556" ht="14" customHeight="1">
      <c r="A556" s="11"/>
      <c r="B556" s="11"/>
      <c r="C556" s="7"/>
      <c r="D556" s="7"/>
      <c r="E556" s="7"/>
    </row>
    <row r="557" ht="14" customHeight="1">
      <c r="A557" s="11"/>
      <c r="B557" s="11"/>
      <c r="C557" s="7"/>
      <c r="D557" s="7"/>
      <c r="E557" s="7"/>
    </row>
    <row r="558" ht="14" customHeight="1">
      <c r="A558" s="11"/>
      <c r="B558" s="11"/>
      <c r="C558" s="7"/>
      <c r="D558" s="7"/>
      <c r="E558" s="7"/>
    </row>
    <row r="559" ht="14" customHeight="1">
      <c r="A559" s="11"/>
      <c r="B559" s="11"/>
      <c r="C559" s="7"/>
      <c r="D559" s="7"/>
      <c r="E559" s="7"/>
    </row>
    <row r="560" ht="14" customHeight="1">
      <c r="A560" s="11"/>
      <c r="B560" s="11"/>
      <c r="C560" s="7"/>
      <c r="D560" s="7"/>
      <c r="E560" s="7"/>
    </row>
    <row r="561" ht="14" customHeight="1">
      <c r="A561" s="11"/>
      <c r="B561" s="11"/>
      <c r="C561" s="7"/>
      <c r="D561" s="7"/>
      <c r="E561" s="7"/>
    </row>
    <row r="562" ht="14" customHeight="1">
      <c r="A562" s="11"/>
      <c r="B562" s="11"/>
      <c r="C562" s="7"/>
      <c r="D562" s="7"/>
      <c r="E562" s="7"/>
    </row>
    <row r="563" ht="14" customHeight="1">
      <c r="A563" s="11"/>
      <c r="B563" s="11"/>
      <c r="C563" s="7"/>
      <c r="D563" s="7"/>
      <c r="E563" s="7"/>
    </row>
    <row r="564" ht="14" customHeight="1">
      <c r="A564" s="11"/>
      <c r="B564" s="11"/>
      <c r="C564" s="7"/>
      <c r="D564" s="7"/>
      <c r="E564" s="7"/>
    </row>
    <row r="565" ht="14" customHeight="1">
      <c r="A565" s="11"/>
      <c r="B565" s="11"/>
      <c r="C565" s="7"/>
      <c r="D565" s="7"/>
      <c r="E565" s="7"/>
    </row>
    <row r="566" ht="14" customHeight="1">
      <c r="A566" s="11"/>
      <c r="B566" s="11"/>
      <c r="C566" s="7"/>
      <c r="D566" s="7"/>
      <c r="E566" s="7"/>
    </row>
    <row r="567" ht="14" customHeight="1">
      <c r="A567" s="11"/>
      <c r="B567" s="11"/>
      <c r="C567" s="7"/>
      <c r="D567" s="7"/>
      <c r="E567" s="7"/>
    </row>
    <row r="568" ht="14" customHeight="1">
      <c r="A568" s="11"/>
      <c r="B568" s="11"/>
      <c r="C568" s="7"/>
      <c r="D568" s="7"/>
      <c r="E568" s="7"/>
    </row>
    <row r="569" ht="14" customHeight="1">
      <c r="A569" s="11"/>
      <c r="B569" s="11"/>
      <c r="C569" s="7"/>
      <c r="D569" s="7"/>
      <c r="E569" s="7"/>
    </row>
    <row r="570" ht="14" customHeight="1">
      <c r="A570" s="11"/>
      <c r="B570" s="11"/>
      <c r="C570" s="7"/>
      <c r="D570" s="7"/>
      <c r="E570" s="7"/>
    </row>
    <row r="571" ht="14" customHeight="1">
      <c r="A571" s="11"/>
      <c r="B571" s="11"/>
      <c r="C571" s="7"/>
      <c r="D571" s="7"/>
      <c r="E571" s="7"/>
    </row>
    <row r="572" ht="14" customHeight="1">
      <c r="A572" s="11"/>
      <c r="B572" s="11"/>
      <c r="C572" s="7"/>
      <c r="D572" s="7"/>
      <c r="E572" s="7"/>
    </row>
    <row r="573" ht="14" customHeight="1">
      <c r="A573" s="11"/>
      <c r="B573" s="11"/>
      <c r="C573" s="7"/>
      <c r="D573" s="7"/>
      <c r="E573" s="7"/>
    </row>
    <row r="574" ht="14" customHeight="1">
      <c r="A574" s="11"/>
      <c r="B574" s="11"/>
      <c r="C574" s="7"/>
      <c r="D574" s="7"/>
      <c r="E574" s="7"/>
    </row>
    <row r="575" ht="14" customHeight="1">
      <c r="A575" s="11"/>
      <c r="B575" s="11"/>
      <c r="C575" s="7"/>
      <c r="D575" s="7"/>
      <c r="E575" s="7"/>
    </row>
    <row r="576" ht="14" customHeight="1">
      <c r="A576" s="11"/>
      <c r="B576" s="11"/>
      <c r="C576" s="7"/>
      <c r="D576" s="7"/>
      <c r="E576" s="7"/>
    </row>
    <row r="577" ht="14" customHeight="1">
      <c r="A577" s="11"/>
      <c r="B577" s="11"/>
      <c r="C577" s="7"/>
      <c r="D577" s="7"/>
      <c r="E577" s="7"/>
    </row>
    <row r="578" ht="14" customHeight="1">
      <c r="A578" s="11"/>
      <c r="B578" s="11"/>
      <c r="C578" s="7"/>
      <c r="D578" s="7"/>
      <c r="E578" s="7"/>
    </row>
    <row r="579" ht="14" customHeight="1">
      <c r="A579" s="11"/>
      <c r="B579" s="11"/>
      <c r="C579" s="7"/>
      <c r="D579" s="7"/>
      <c r="E579" s="7"/>
    </row>
    <row r="580" ht="15" customHeight="1">
      <c r="A580" s="68">
        <v>24</v>
      </c>
      <c r="B580" s="11"/>
      <c r="C580" s="7"/>
      <c r="D580" s="7"/>
      <c r="E580" s="7"/>
    </row>
    <row r="581" ht="14" customHeight="1">
      <c r="A581" s="11"/>
      <c r="B581" s="11"/>
      <c r="C581" s="7"/>
      <c r="D581" s="7"/>
      <c r="E581" s="7"/>
    </row>
    <row r="582" ht="14" customHeight="1">
      <c r="A582" s="11"/>
      <c r="B582" s="11"/>
      <c r="C582" s="7"/>
      <c r="D582" s="7"/>
      <c r="E582" s="7"/>
    </row>
    <row r="583" ht="14" customHeight="1">
      <c r="A583" s="11"/>
      <c r="B583" s="11"/>
      <c r="C583" s="7"/>
      <c r="D583" s="7"/>
      <c r="E583" s="7"/>
    </row>
    <row r="584" ht="14" customHeight="1">
      <c r="A584" s="11"/>
      <c r="B584" s="11"/>
      <c r="C584" s="7"/>
      <c r="D584" s="7"/>
      <c r="E584" s="7"/>
    </row>
    <row r="585" ht="14" customHeight="1">
      <c r="A585" s="11"/>
      <c r="B585" s="11"/>
      <c r="C585" s="7"/>
      <c r="D585" s="7"/>
      <c r="E585" s="7"/>
    </row>
    <row r="586" ht="14" customHeight="1">
      <c r="A586" s="11"/>
      <c r="B586" s="11"/>
      <c r="C586" s="7"/>
      <c r="D586" s="7"/>
      <c r="E586" s="7"/>
    </row>
    <row r="587" ht="14" customHeight="1">
      <c r="A587" s="11"/>
      <c r="B587" s="11"/>
      <c r="C587" s="7"/>
      <c r="D587" s="7"/>
      <c r="E587" s="7"/>
    </row>
    <row r="588" ht="14" customHeight="1">
      <c r="A588" s="11"/>
      <c r="B588" s="11"/>
      <c r="C588" s="7"/>
      <c r="D588" s="7"/>
      <c r="E588" s="7"/>
    </row>
    <row r="589" ht="14" customHeight="1">
      <c r="A589" s="11"/>
      <c r="B589" s="11"/>
      <c r="C589" s="7"/>
      <c r="D589" s="7"/>
      <c r="E589" s="7"/>
    </row>
    <row r="590" ht="14" customHeight="1">
      <c r="A590" s="11"/>
      <c r="B590" s="11"/>
      <c r="C590" s="7"/>
      <c r="D590" s="7"/>
      <c r="E590" s="7"/>
    </row>
    <row r="591" ht="14" customHeight="1">
      <c r="A591" s="11"/>
      <c r="B591" s="11"/>
      <c r="C591" s="7"/>
      <c r="D591" s="7"/>
      <c r="E591" s="7"/>
    </row>
    <row r="592" ht="14" customHeight="1">
      <c r="A592" s="11"/>
      <c r="B592" s="11"/>
      <c r="C592" s="7"/>
      <c r="D592" s="7"/>
      <c r="E592" s="7"/>
    </row>
    <row r="593" ht="14" customHeight="1">
      <c r="A593" s="11"/>
      <c r="B593" s="11"/>
      <c r="C593" s="7"/>
      <c r="D593" s="7"/>
      <c r="E593" s="7"/>
    </row>
    <row r="594" ht="14" customHeight="1">
      <c r="A594" s="11"/>
      <c r="B594" s="11"/>
      <c r="C594" s="7"/>
      <c r="D594" s="7"/>
      <c r="E594" s="7"/>
    </row>
    <row r="595" ht="14" customHeight="1">
      <c r="A595" s="11"/>
      <c r="B595" s="11"/>
      <c r="C595" s="7"/>
      <c r="D595" s="7"/>
      <c r="E595" s="7"/>
    </row>
    <row r="596" ht="14" customHeight="1">
      <c r="A596" s="11"/>
      <c r="B596" s="11"/>
      <c r="C596" s="7"/>
      <c r="D596" s="7"/>
      <c r="E596" s="7"/>
    </row>
    <row r="597" ht="14" customHeight="1">
      <c r="A597" s="11"/>
      <c r="B597" s="11"/>
      <c r="C597" s="7"/>
      <c r="D597" s="7"/>
      <c r="E597" s="7"/>
    </row>
    <row r="598" ht="14" customHeight="1">
      <c r="A598" s="11"/>
      <c r="B598" s="11"/>
      <c r="C598" s="7"/>
      <c r="D598" s="7"/>
      <c r="E598" s="7"/>
    </row>
    <row r="599" ht="14" customHeight="1">
      <c r="A599" s="11"/>
      <c r="B599" s="11"/>
      <c r="C599" s="7"/>
      <c r="D599" s="7"/>
      <c r="E599" s="7"/>
    </row>
    <row r="600" ht="14" customHeight="1">
      <c r="A600" s="11"/>
      <c r="B600" s="11"/>
      <c r="C600" s="7"/>
      <c r="D600" s="7"/>
      <c r="E600" s="7"/>
    </row>
    <row r="601" ht="14" customHeight="1">
      <c r="A601" s="11"/>
      <c r="B601" s="11"/>
      <c r="C601" s="7"/>
      <c r="D601" s="7"/>
      <c r="E601" s="7"/>
    </row>
    <row r="602" ht="14" customHeight="1">
      <c r="A602" s="11"/>
      <c r="B602" s="11"/>
      <c r="C602" s="7"/>
      <c r="D602" s="7"/>
      <c r="E602" s="7"/>
    </row>
    <row r="603" ht="14" customHeight="1">
      <c r="A603" s="11"/>
      <c r="B603" s="11"/>
      <c r="C603" s="7"/>
      <c r="D603" s="7"/>
      <c r="E603" s="7"/>
    </row>
    <row r="604" ht="14" customHeight="1">
      <c r="A604" s="11"/>
      <c r="B604" s="11"/>
      <c r="C604" s="7"/>
      <c r="D604" s="7"/>
      <c r="E604" s="7"/>
    </row>
    <row r="605" ht="15" customHeight="1">
      <c r="A605" s="68">
        <v>25</v>
      </c>
      <c r="B605" s="11"/>
      <c r="C605" s="7"/>
      <c r="D605" s="7"/>
      <c r="E605" s="7"/>
    </row>
    <row r="606" ht="14" customHeight="1">
      <c r="A606" s="11"/>
      <c r="B606" s="11"/>
      <c r="C606" s="7"/>
      <c r="D606" s="7"/>
      <c r="E606" s="7"/>
    </row>
    <row r="607" ht="14" customHeight="1">
      <c r="A607" s="11"/>
      <c r="B607" s="11"/>
      <c r="C607" s="7"/>
      <c r="D607" s="7"/>
      <c r="E607" s="7"/>
    </row>
    <row r="608" ht="14" customHeight="1">
      <c r="A608" s="11"/>
      <c r="B608" s="11"/>
      <c r="C608" s="7"/>
      <c r="D608" s="7"/>
      <c r="E608" s="7"/>
    </row>
    <row r="609" ht="14" customHeight="1">
      <c r="A609" s="11"/>
      <c r="B609" s="11"/>
      <c r="C609" s="7"/>
      <c r="D609" s="7"/>
      <c r="E609" s="7"/>
    </row>
    <row r="610" ht="14" customHeight="1">
      <c r="A610" s="11"/>
      <c r="B610" s="11"/>
      <c r="C610" s="7"/>
      <c r="D610" s="7"/>
      <c r="E610" s="7"/>
    </row>
    <row r="611" ht="14" customHeight="1">
      <c r="A611" s="11"/>
      <c r="B611" s="11"/>
      <c r="C611" s="7"/>
      <c r="D611" s="7"/>
      <c r="E611" s="7"/>
    </row>
    <row r="612" ht="14" customHeight="1">
      <c r="A612" s="11"/>
      <c r="B612" s="11"/>
      <c r="C612" s="7"/>
      <c r="D612" s="7"/>
      <c r="E612" s="7"/>
    </row>
    <row r="613" ht="14" customHeight="1">
      <c r="A613" s="11"/>
      <c r="B613" s="11"/>
      <c r="C613" s="7"/>
      <c r="D613" s="7"/>
      <c r="E613" s="7"/>
    </row>
    <row r="614" ht="14" customHeight="1">
      <c r="A614" s="11"/>
      <c r="B614" s="11"/>
      <c r="C614" s="7"/>
      <c r="D614" s="7"/>
      <c r="E614" s="7"/>
    </row>
    <row r="615" ht="14" customHeight="1">
      <c r="A615" s="11"/>
      <c r="B615" s="11"/>
      <c r="C615" s="7"/>
      <c r="D615" s="7"/>
      <c r="E615" s="7"/>
    </row>
    <row r="616" ht="14" customHeight="1">
      <c r="A616" s="11"/>
      <c r="B616" s="11"/>
      <c r="C616" s="7"/>
      <c r="D616" s="7"/>
      <c r="E616" s="7"/>
    </row>
    <row r="617" ht="14" customHeight="1">
      <c r="A617" s="11"/>
      <c r="B617" s="11"/>
      <c r="C617" s="7"/>
      <c r="D617" s="7"/>
      <c r="E617" s="7"/>
    </row>
    <row r="618" ht="14" customHeight="1">
      <c r="A618" s="11"/>
      <c r="B618" s="11"/>
      <c r="C618" s="7"/>
      <c r="D618" s="7"/>
      <c r="E618" s="7"/>
    </row>
    <row r="619" ht="14" customHeight="1">
      <c r="A619" s="11"/>
      <c r="B619" s="11"/>
      <c r="C619" s="7"/>
      <c r="D619" s="7"/>
      <c r="E619" s="7"/>
    </row>
    <row r="620" ht="14" customHeight="1">
      <c r="A620" s="11"/>
      <c r="B620" s="11"/>
      <c r="C620" s="7"/>
      <c r="D620" s="7"/>
      <c r="E620" s="7"/>
    </row>
    <row r="621" ht="14" customHeight="1">
      <c r="A621" s="11"/>
      <c r="B621" s="11"/>
      <c r="C621" s="7"/>
      <c r="D621" s="7"/>
      <c r="E621" s="7"/>
    </row>
    <row r="622" ht="14" customHeight="1">
      <c r="A622" s="11"/>
      <c r="B622" s="11"/>
      <c r="C622" s="7"/>
      <c r="D622" s="7"/>
      <c r="E622" s="7"/>
    </row>
    <row r="623" ht="14" customHeight="1">
      <c r="A623" s="11"/>
      <c r="B623" s="11"/>
      <c r="C623" s="7"/>
      <c r="D623" s="7"/>
      <c r="E623" s="7"/>
    </row>
    <row r="624" ht="14" customHeight="1">
      <c r="A624" s="11"/>
      <c r="B624" s="11"/>
      <c r="C624" s="7"/>
      <c r="D624" s="7"/>
      <c r="E624" s="7"/>
    </row>
    <row r="625" ht="14" customHeight="1">
      <c r="A625" s="11"/>
      <c r="B625" s="11"/>
      <c r="C625" s="7"/>
      <c r="D625" s="7"/>
      <c r="E625" s="7"/>
    </row>
    <row r="626" ht="14" customHeight="1">
      <c r="A626" s="11"/>
      <c r="B626" s="11"/>
      <c r="C626" s="7"/>
      <c r="D626" s="7"/>
      <c r="E626" s="7"/>
    </row>
    <row r="627" ht="14" customHeight="1">
      <c r="A627" s="11"/>
      <c r="B627" s="11"/>
      <c r="C627" s="7"/>
      <c r="D627" s="7"/>
      <c r="E627" s="7"/>
    </row>
    <row r="628" ht="14" customHeight="1">
      <c r="A628" s="11"/>
      <c r="B628" s="11"/>
      <c r="C628" s="7"/>
      <c r="D628" s="7"/>
      <c r="E628" s="7"/>
    </row>
    <row r="629" ht="14" customHeight="1">
      <c r="A629" s="11"/>
      <c r="B629" s="11"/>
      <c r="C629" s="7"/>
      <c r="D629" s="7"/>
      <c r="E629" s="7"/>
    </row>
    <row r="630" ht="14" customHeight="1">
      <c r="A630" s="11"/>
      <c r="B630" s="11"/>
      <c r="C630" s="7"/>
      <c r="D630" s="7"/>
      <c r="E630" s="7"/>
    </row>
    <row r="631" ht="15" customHeight="1">
      <c r="A631" s="68">
        <v>26</v>
      </c>
      <c r="B631" s="11"/>
      <c r="C631" s="7"/>
      <c r="D631" s="7"/>
      <c r="E631" s="7"/>
    </row>
    <row r="632" ht="14" customHeight="1">
      <c r="A632" s="11"/>
      <c r="B632" s="11"/>
      <c r="C632" s="7"/>
      <c r="D632" s="7"/>
      <c r="E632" s="7"/>
    </row>
    <row r="633" ht="14" customHeight="1">
      <c r="A633" s="11"/>
      <c r="B633" s="11"/>
      <c r="C633" s="7"/>
      <c r="D633" s="7"/>
      <c r="E633" s="7"/>
    </row>
    <row r="634" ht="14" customHeight="1">
      <c r="A634" s="11"/>
      <c r="B634" s="11"/>
      <c r="C634" s="7"/>
      <c r="D634" s="7"/>
      <c r="E634" s="7"/>
    </row>
    <row r="635" ht="14" customHeight="1">
      <c r="A635" s="11"/>
      <c r="B635" s="11"/>
      <c r="C635" s="7"/>
      <c r="D635" s="7"/>
      <c r="E635" s="7"/>
    </row>
    <row r="636" ht="14" customHeight="1">
      <c r="A636" s="11"/>
      <c r="B636" s="11"/>
      <c r="C636" s="7"/>
      <c r="D636" s="7"/>
      <c r="E636" s="7"/>
    </row>
    <row r="637" ht="14" customHeight="1">
      <c r="A637" s="11"/>
      <c r="B637" s="11"/>
      <c r="C637" s="7"/>
      <c r="D637" s="7"/>
      <c r="E637" s="7"/>
    </row>
    <row r="638" ht="14" customHeight="1">
      <c r="A638" s="11"/>
      <c r="B638" s="11"/>
      <c r="C638" s="7"/>
      <c r="D638" s="7"/>
      <c r="E638" s="7"/>
    </row>
    <row r="639" ht="14" customHeight="1">
      <c r="A639" s="11"/>
      <c r="B639" s="11"/>
      <c r="C639" s="7"/>
      <c r="D639" s="7"/>
      <c r="E639" s="7"/>
    </row>
    <row r="640" ht="14" customHeight="1">
      <c r="A640" s="11"/>
      <c r="B640" s="11"/>
      <c r="C640" s="7"/>
      <c r="D640" s="7"/>
      <c r="E640" s="7"/>
    </row>
    <row r="641" ht="14" customHeight="1">
      <c r="A641" s="11"/>
      <c r="B641" s="11"/>
      <c r="C641" s="7"/>
      <c r="D641" s="7"/>
      <c r="E641" s="7"/>
    </row>
    <row r="642" ht="14" customHeight="1">
      <c r="A642" s="11"/>
      <c r="B642" s="11"/>
      <c r="C642" s="7"/>
      <c r="D642" s="7"/>
      <c r="E642" s="7"/>
    </row>
    <row r="643" ht="14" customHeight="1">
      <c r="A643" s="11"/>
      <c r="B643" s="11"/>
      <c r="C643" s="7"/>
      <c r="D643" s="7"/>
      <c r="E643" s="7"/>
    </row>
    <row r="644" ht="14" customHeight="1">
      <c r="A644" s="11"/>
      <c r="B644" s="11"/>
      <c r="C644" s="7"/>
      <c r="D644" s="7"/>
      <c r="E644" s="7"/>
    </row>
    <row r="645" ht="14" customHeight="1">
      <c r="A645" s="11"/>
      <c r="B645" s="11"/>
      <c r="C645" s="7"/>
      <c r="D645" s="7"/>
      <c r="E645" s="7"/>
    </row>
    <row r="646" ht="14" customHeight="1">
      <c r="A646" s="11"/>
      <c r="B646" s="11"/>
      <c r="C646" s="7"/>
      <c r="D646" s="7"/>
      <c r="E646" s="7"/>
    </row>
    <row r="647" ht="14" customHeight="1">
      <c r="A647" s="11"/>
      <c r="B647" s="11"/>
      <c r="C647" s="7"/>
      <c r="D647" s="7"/>
      <c r="E647" s="7"/>
    </row>
    <row r="648" ht="14" customHeight="1">
      <c r="A648" s="11"/>
      <c r="B648" s="11"/>
      <c r="C648" s="7"/>
      <c r="D648" s="7"/>
      <c r="E648" s="7"/>
    </row>
    <row r="649" ht="14" customHeight="1">
      <c r="A649" s="11"/>
      <c r="B649" s="11"/>
      <c r="C649" s="7"/>
      <c r="D649" s="7"/>
      <c r="E649" s="7"/>
    </row>
    <row r="650" ht="14" customHeight="1">
      <c r="A650" s="11"/>
      <c r="B650" s="11"/>
      <c r="C650" s="7"/>
      <c r="D650" s="7"/>
      <c r="E650" s="7"/>
    </row>
    <row r="651" ht="14" customHeight="1">
      <c r="A651" s="11"/>
      <c r="B651" s="11"/>
      <c r="C651" s="7"/>
      <c r="D651" s="7"/>
      <c r="E651" s="7"/>
    </row>
    <row r="652" ht="14" customHeight="1">
      <c r="A652" s="11"/>
      <c r="B652" s="11"/>
      <c r="C652" s="7"/>
      <c r="D652" s="7"/>
      <c r="E652" s="7"/>
    </row>
    <row r="653" ht="14" customHeight="1">
      <c r="A653" s="11"/>
      <c r="B653" s="11"/>
      <c r="C653" s="7"/>
      <c r="D653" s="7"/>
      <c r="E653" s="7"/>
    </row>
    <row r="654" ht="14" customHeight="1">
      <c r="A654" s="11"/>
      <c r="B654" s="11"/>
      <c r="C654" s="7"/>
      <c r="D654" s="7"/>
      <c r="E654" s="7"/>
    </row>
    <row r="655" ht="14" customHeight="1">
      <c r="A655" s="11"/>
      <c r="B655" s="11"/>
      <c r="C655" s="7"/>
      <c r="D655" s="7"/>
      <c r="E655" s="7"/>
    </row>
    <row r="656" ht="14" customHeight="1">
      <c r="A656" s="11"/>
      <c r="B656" s="11"/>
      <c r="C656" s="7"/>
      <c r="D656" s="7"/>
      <c r="E656" s="7"/>
    </row>
    <row r="657" ht="15" customHeight="1">
      <c r="A657" s="68">
        <v>27</v>
      </c>
      <c r="B657" s="11"/>
      <c r="C657" s="7"/>
      <c r="D657" s="7"/>
      <c r="E657" s="7"/>
    </row>
    <row r="658" ht="14" customHeight="1">
      <c r="A658" s="11"/>
      <c r="B658" s="11"/>
      <c r="C658" s="7"/>
      <c r="D658" s="7"/>
      <c r="E658" s="7"/>
    </row>
    <row r="659" ht="14" customHeight="1">
      <c r="A659" s="11"/>
      <c r="B659" s="11"/>
      <c r="C659" s="7"/>
      <c r="D659" s="7"/>
      <c r="E659" s="7"/>
    </row>
    <row r="660" ht="14" customHeight="1">
      <c r="A660" s="11"/>
      <c r="B660" s="11"/>
      <c r="C660" s="7"/>
      <c r="D660" s="7"/>
      <c r="E660" s="7"/>
    </row>
    <row r="661" ht="14" customHeight="1">
      <c r="A661" s="11"/>
      <c r="B661" s="11"/>
      <c r="C661" s="7"/>
      <c r="D661" s="7"/>
      <c r="E661" s="7"/>
    </row>
    <row r="662" ht="14" customHeight="1">
      <c r="A662" s="11"/>
      <c r="B662" s="11"/>
      <c r="C662" s="7"/>
      <c r="D662" s="7"/>
      <c r="E662" s="7"/>
    </row>
    <row r="663" ht="14" customHeight="1">
      <c r="A663" s="11"/>
      <c r="B663" s="11"/>
      <c r="C663" s="7"/>
      <c r="D663" s="7"/>
      <c r="E663" s="7"/>
    </row>
    <row r="664" ht="14" customHeight="1">
      <c r="A664" s="11"/>
      <c r="B664" s="11"/>
      <c r="C664" s="7"/>
      <c r="D664" s="7"/>
      <c r="E664" s="7"/>
    </row>
    <row r="665" ht="14" customHeight="1">
      <c r="A665" s="11"/>
      <c r="B665" s="11"/>
      <c r="C665" s="7"/>
      <c r="D665" s="7"/>
      <c r="E665" s="7"/>
    </row>
    <row r="666" ht="14" customHeight="1">
      <c r="A666" s="11"/>
      <c r="B666" s="11"/>
      <c r="C666" s="7"/>
      <c r="D666" s="7"/>
      <c r="E666" s="7"/>
    </row>
    <row r="667" ht="14" customHeight="1">
      <c r="A667" s="11"/>
      <c r="B667" s="11"/>
      <c r="C667" s="7"/>
      <c r="D667" s="7"/>
      <c r="E667" s="7"/>
    </row>
    <row r="668" ht="14" customHeight="1">
      <c r="A668" s="11"/>
      <c r="B668" s="11"/>
      <c r="C668" s="7"/>
      <c r="D668" s="7"/>
      <c r="E668" s="7"/>
    </row>
    <row r="669" ht="14" customHeight="1">
      <c r="A669" s="11"/>
      <c r="B669" s="11"/>
      <c r="C669" s="7"/>
      <c r="D669" s="7"/>
      <c r="E669" s="7"/>
    </row>
    <row r="670" ht="14" customHeight="1">
      <c r="A670" s="11"/>
      <c r="B670" s="11"/>
      <c r="C670" s="7"/>
      <c r="D670" s="7"/>
      <c r="E670" s="7"/>
    </row>
    <row r="671" ht="14" customHeight="1">
      <c r="A671" s="11"/>
      <c r="B671" s="11"/>
      <c r="C671" s="7"/>
      <c r="D671" s="7"/>
      <c r="E671" s="7"/>
    </row>
    <row r="672" ht="14" customHeight="1">
      <c r="A672" s="11"/>
      <c r="B672" s="11"/>
      <c r="C672" s="7"/>
      <c r="D672" s="7"/>
      <c r="E672" s="7"/>
    </row>
    <row r="673" ht="14" customHeight="1">
      <c r="A673" s="11"/>
      <c r="B673" s="11"/>
      <c r="C673" s="7"/>
      <c r="D673" s="7"/>
      <c r="E673" s="7"/>
    </row>
    <row r="674" ht="14" customHeight="1">
      <c r="A674" s="11"/>
      <c r="B674" s="11"/>
      <c r="C674" s="7"/>
      <c r="D674" s="7"/>
      <c r="E674" s="7"/>
    </row>
    <row r="675" ht="14" customHeight="1">
      <c r="A675" s="11"/>
      <c r="B675" s="11"/>
      <c r="C675" s="7"/>
      <c r="D675" s="7"/>
      <c r="E675" s="7"/>
    </row>
    <row r="676" ht="14" customHeight="1">
      <c r="A676" s="11"/>
      <c r="B676" s="11"/>
      <c r="C676" s="7"/>
      <c r="D676" s="7"/>
      <c r="E676" s="7"/>
    </row>
    <row r="677" ht="14" customHeight="1">
      <c r="A677" s="11"/>
      <c r="B677" s="11"/>
      <c r="C677" s="7"/>
      <c r="D677" s="7"/>
      <c r="E677" s="7"/>
    </row>
    <row r="678" ht="14" customHeight="1">
      <c r="A678" s="11"/>
      <c r="B678" s="11"/>
      <c r="C678" s="7"/>
      <c r="D678" s="7"/>
      <c r="E678" s="7"/>
    </row>
    <row r="679" ht="14" customHeight="1">
      <c r="A679" s="11"/>
      <c r="B679" s="11"/>
      <c r="C679" s="7"/>
      <c r="D679" s="7"/>
      <c r="E679" s="7"/>
    </row>
    <row r="680" ht="14" customHeight="1">
      <c r="A680" s="11"/>
      <c r="B680" s="11"/>
      <c r="C680" s="7"/>
      <c r="D680" s="7"/>
      <c r="E680" s="7"/>
    </row>
    <row r="681" ht="14" customHeight="1">
      <c r="A681" s="11"/>
      <c r="B681" s="11"/>
      <c r="C681" s="7"/>
      <c r="D681" s="7"/>
      <c r="E681" s="7"/>
    </row>
    <row r="682" ht="14" customHeight="1">
      <c r="A682" s="11"/>
      <c r="B682" s="11"/>
      <c r="C682" s="7"/>
      <c r="D682" s="7"/>
      <c r="E682" s="7"/>
    </row>
    <row r="683" ht="15" customHeight="1">
      <c r="A683" s="68">
        <v>28</v>
      </c>
      <c r="B683" s="11"/>
      <c r="C683" s="7"/>
      <c r="D683" s="7"/>
      <c r="E683" s="7"/>
    </row>
    <row r="684" ht="14" customHeight="1">
      <c r="A684" s="11"/>
      <c r="B684" s="11"/>
      <c r="C684" s="7"/>
      <c r="D684" s="7"/>
      <c r="E684" s="7"/>
    </row>
    <row r="685" ht="14" customHeight="1">
      <c r="A685" s="11"/>
      <c r="B685" s="11"/>
      <c r="C685" s="7"/>
      <c r="D685" s="7"/>
      <c r="E685" s="7"/>
    </row>
    <row r="686" ht="14" customHeight="1">
      <c r="A686" s="11"/>
      <c r="B686" s="11"/>
      <c r="C686" s="7"/>
      <c r="D686" s="7"/>
      <c r="E686" s="7"/>
    </row>
    <row r="687" ht="14" customHeight="1">
      <c r="A687" s="11"/>
      <c r="B687" s="11"/>
      <c r="C687" s="7"/>
      <c r="D687" s="7"/>
      <c r="E687" s="7"/>
    </row>
    <row r="688" ht="14" customHeight="1">
      <c r="A688" s="11"/>
      <c r="B688" s="11"/>
      <c r="C688" s="7"/>
      <c r="D688" s="7"/>
      <c r="E688" s="7"/>
    </row>
    <row r="689" ht="14" customHeight="1">
      <c r="A689" s="11"/>
      <c r="B689" s="11"/>
      <c r="C689" s="7"/>
      <c r="D689" s="7"/>
      <c r="E689" s="7"/>
    </row>
    <row r="690" ht="14" customHeight="1">
      <c r="A690" s="11"/>
      <c r="B690" s="11"/>
      <c r="C690" s="7"/>
      <c r="D690" s="7"/>
      <c r="E690" s="7"/>
    </row>
    <row r="691" ht="14" customHeight="1">
      <c r="A691" s="11"/>
      <c r="B691" s="11"/>
      <c r="C691" s="7"/>
      <c r="D691" s="7"/>
      <c r="E691" s="7"/>
    </row>
    <row r="692" ht="14" customHeight="1">
      <c r="A692" s="11"/>
      <c r="B692" s="11"/>
      <c r="C692" s="7"/>
      <c r="D692" s="7"/>
      <c r="E692" s="7"/>
    </row>
    <row r="693" ht="14" customHeight="1">
      <c r="A693" s="11"/>
      <c r="B693" s="11"/>
      <c r="C693" s="7"/>
      <c r="D693" s="7"/>
      <c r="E693" s="7"/>
    </row>
    <row r="694" ht="14" customHeight="1">
      <c r="A694" s="11"/>
      <c r="B694" s="11"/>
      <c r="C694" s="7"/>
      <c r="D694" s="7"/>
      <c r="E694" s="7"/>
    </row>
    <row r="695" ht="14" customHeight="1">
      <c r="A695" s="11"/>
      <c r="B695" s="11"/>
      <c r="C695" s="7"/>
      <c r="D695" s="7"/>
      <c r="E695" s="7"/>
    </row>
    <row r="696" ht="14" customHeight="1">
      <c r="A696" s="11"/>
      <c r="B696" s="11"/>
      <c r="C696" s="7"/>
      <c r="D696" s="7"/>
      <c r="E696" s="7"/>
    </row>
    <row r="697" ht="14" customHeight="1">
      <c r="A697" s="11"/>
      <c r="B697" s="11"/>
      <c r="C697" s="7"/>
      <c r="D697" s="7"/>
      <c r="E697" s="7"/>
    </row>
    <row r="698" ht="14" customHeight="1">
      <c r="A698" s="11"/>
      <c r="B698" s="11"/>
      <c r="C698" s="7"/>
      <c r="D698" s="7"/>
      <c r="E698" s="7"/>
    </row>
    <row r="699" ht="14" customHeight="1">
      <c r="A699" s="11"/>
      <c r="B699" s="11"/>
      <c r="C699" s="7"/>
      <c r="D699" s="7"/>
      <c r="E699" s="7"/>
    </row>
    <row r="700" ht="14" customHeight="1">
      <c r="A700" s="11"/>
      <c r="B700" s="11"/>
      <c r="C700" s="7"/>
      <c r="D700" s="7"/>
      <c r="E700" s="7"/>
    </row>
    <row r="701" ht="14" customHeight="1">
      <c r="A701" s="11"/>
      <c r="B701" s="11"/>
      <c r="C701" s="7"/>
      <c r="D701" s="7"/>
      <c r="E701" s="7"/>
    </row>
    <row r="702" ht="14" customHeight="1">
      <c r="A702" s="11"/>
      <c r="B702" s="11"/>
      <c r="C702" s="7"/>
      <c r="D702" s="7"/>
      <c r="E702" s="7"/>
    </row>
    <row r="703" ht="14" customHeight="1">
      <c r="A703" s="11"/>
      <c r="B703" s="11"/>
      <c r="C703" s="7"/>
      <c r="D703" s="7"/>
      <c r="E703" s="7"/>
    </row>
    <row r="704" ht="14" customHeight="1">
      <c r="A704" s="11"/>
      <c r="B704" s="11"/>
      <c r="C704" s="7"/>
      <c r="D704" s="7"/>
      <c r="E704" s="7"/>
    </row>
    <row r="705" ht="14" customHeight="1">
      <c r="A705" s="11"/>
      <c r="B705" s="11"/>
      <c r="C705" s="7"/>
      <c r="D705" s="7"/>
      <c r="E705" s="7"/>
    </row>
    <row r="706" ht="14" customHeight="1">
      <c r="A706" s="11"/>
      <c r="B706" s="11"/>
      <c r="C706" s="7"/>
      <c r="D706" s="7"/>
      <c r="E706" s="7"/>
    </row>
    <row r="707" ht="14" customHeight="1">
      <c r="A707" s="11"/>
      <c r="B707" s="11"/>
      <c r="C707" s="7"/>
      <c r="D707" s="7"/>
      <c r="E707" s="7"/>
    </row>
    <row r="708" ht="14" customHeight="1">
      <c r="A708" s="11"/>
      <c r="B708" s="11"/>
      <c r="C708" s="7"/>
      <c r="D708" s="7"/>
      <c r="E708" s="7"/>
    </row>
    <row r="709" ht="15" customHeight="1">
      <c r="A709" s="68">
        <v>29</v>
      </c>
      <c r="B709" s="11"/>
      <c r="C709" s="7"/>
      <c r="D709" s="7"/>
      <c r="E709" s="7"/>
    </row>
    <row r="710" ht="14" customHeight="1">
      <c r="A710" s="11"/>
      <c r="B710" s="11"/>
      <c r="C710" s="7"/>
      <c r="D710" s="7"/>
      <c r="E710" s="7"/>
    </row>
    <row r="711" ht="14" customHeight="1">
      <c r="A711" s="11"/>
      <c r="B711" s="11"/>
      <c r="C711" s="7"/>
      <c r="D711" s="7"/>
      <c r="E711" s="7"/>
    </row>
    <row r="712" ht="14" customHeight="1">
      <c r="A712" s="11"/>
      <c r="B712" s="11"/>
      <c r="C712" s="7"/>
      <c r="D712" s="7"/>
      <c r="E712" s="7"/>
    </row>
    <row r="713" ht="14" customHeight="1">
      <c r="A713" s="11"/>
      <c r="B713" s="11"/>
      <c r="C713" s="7"/>
      <c r="D713" s="7"/>
      <c r="E713" s="7"/>
    </row>
    <row r="714" ht="14" customHeight="1">
      <c r="A714" s="11"/>
      <c r="B714" s="11"/>
      <c r="C714" s="7"/>
      <c r="D714" s="7"/>
      <c r="E714" s="7"/>
    </row>
    <row r="715" ht="14" customHeight="1">
      <c r="A715" s="11"/>
      <c r="B715" s="11"/>
      <c r="C715" s="7"/>
      <c r="D715" s="7"/>
      <c r="E715" s="7"/>
    </row>
    <row r="716" ht="14" customHeight="1">
      <c r="A716" s="11"/>
      <c r="B716" s="11"/>
      <c r="C716" s="7"/>
      <c r="D716" s="7"/>
      <c r="E716" s="7"/>
    </row>
    <row r="717" ht="14" customHeight="1">
      <c r="A717" s="11"/>
      <c r="B717" s="11"/>
      <c r="C717" s="7"/>
      <c r="D717" s="7"/>
      <c r="E717" s="7"/>
    </row>
    <row r="718" ht="14" customHeight="1">
      <c r="A718" s="11"/>
      <c r="B718" s="11"/>
      <c r="C718" s="7"/>
      <c r="D718" s="7"/>
      <c r="E718" s="7"/>
    </row>
    <row r="719" ht="14" customHeight="1">
      <c r="A719" s="11"/>
      <c r="B719" s="11"/>
      <c r="C719" s="7"/>
      <c r="D719" s="7"/>
      <c r="E719" s="7"/>
    </row>
    <row r="720" ht="14" customHeight="1">
      <c r="A720" s="11"/>
      <c r="B720" s="11"/>
      <c r="C720" s="7"/>
      <c r="D720" s="7"/>
      <c r="E720" s="7"/>
    </row>
    <row r="721" ht="14" customHeight="1">
      <c r="A721" s="11"/>
      <c r="B721" s="11"/>
      <c r="C721" s="7"/>
      <c r="D721" s="7"/>
      <c r="E721" s="7"/>
    </row>
    <row r="722" ht="14" customHeight="1">
      <c r="A722" s="11"/>
      <c r="B722" s="11"/>
      <c r="C722" s="7"/>
      <c r="D722" s="7"/>
      <c r="E722" s="7"/>
    </row>
    <row r="723" ht="14" customHeight="1">
      <c r="A723" s="11"/>
      <c r="B723" s="11"/>
      <c r="C723" s="7"/>
      <c r="D723" s="7"/>
      <c r="E723" s="7"/>
    </row>
    <row r="724" ht="14" customHeight="1">
      <c r="A724" s="11"/>
      <c r="B724" s="11"/>
      <c r="C724" s="7"/>
      <c r="D724" s="7"/>
      <c r="E724" s="7"/>
    </row>
    <row r="725" ht="14" customHeight="1">
      <c r="A725" s="11"/>
      <c r="B725" s="11"/>
      <c r="C725" s="7"/>
      <c r="D725" s="7"/>
      <c r="E725" s="7"/>
    </row>
    <row r="726" ht="14" customHeight="1">
      <c r="A726" s="11"/>
      <c r="B726" s="11"/>
      <c r="C726" s="7"/>
      <c r="D726" s="7"/>
      <c r="E726" s="7"/>
    </row>
    <row r="727" ht="14" customHeight="1">
      <c r="A727" s="11"/>
      <c r="B727" s="11"/>
      <c r="C727" s="7"/>
      <c r="D727" s="7"/>
      <c r="E727" s="7"/>
    </row>
    <row r="728" ht="14" customHeight="1">
      <c r="A728" s="11"/>
      <c r="B728" s="11"/>
      <c r="C728" s="7"/>
      <c r="D728" s="7"/>
      <c r="E728" s="7"/>
    </row>
    <row r="729" ht="14" customHeight="1">
      <c r="A729" s="11"/>
      <c r="B729" s="11"/>
      <c r="C729" s="7"/>
      <c r="D729" s="7"/>
      <c r="E729" s="7"/>
    </row>
    <row r="730" ht="14" customHeight="1">
      <c r="A730" s="11"/>
      <c r="B730" s="11"/>
      <c r="C730" s="7"/>
      <c r="D730" s="7"/>
      <c r="E730" s="7"/>
    </row>
    <row r="731" ht="14" customHeight="1">
      <c r="A731" s="11"/>
      <c r="B731" s="11"/>
      <c r="C731" s="7"/>
      <c r="D731" s="7"/>
      <c r="E731" s="7"/>
    </row>
    <row r="732" ht="14" customHeight="1">
      <c r="A732" s="11"/>
      <c r="B732" s="11"/>
      <c r="C732" s="7"/>
      <c r="D732" s="7"/>
      <c r="E732" s="7"/>
    </row>
    <row r="733" ht="14" customHeight="1">
      <c r="A733" s="11"/>
      <c r="B733" s="11"/>
      <c r="C733" s="7"/>
      <c r="D733" s="7"/>
      <c r="E733" s="7"/>
    </row>
    <row r="734" ht="14" customHeight="1">
      <c r="A734" s="11"/>
      <c r="B734" s="11"/>
      <c r="C734" s="7"/>
      <c r="D734" s="7"/>
      <c r="E734" s="7"/>
    </row>
    <row r="735" ht="15" customHeight="1">
      <c r="A735" s="68">
        <v>30</v>
      </c>
      <c r="B735" s="11"/>
      <c r="C735" s="7"/>
      <c r="D735" s="7"/>
      <c r="E735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3" customWidth="1"/>
    <col min="11" max="256" width="9" style="83" customWidth="1"/>
  </cols>
  <sheetData>
    <row r="1" ht="14" customHeight="1">
      <c r="A1" t="s" s="75">
        <v>62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4">
        <v>63</v>
      </c>
      <c r="B2" s="85"/>
      <c r="C2" s="85"/>
      <c r="D2" s="85"/>
      <c r="E2" s="85"/>
      <c r="F2" s="85"/>
      <c r="G2" s="85"/>
      <c r="H2" s="85"/>
      <c r="I2" s="85"/>
      <c r="J2" s="85"/>
    </row>
    <row r="3" ht="8" customHeigh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ht="8" customHeight="1">
      <c r="A4" s="85"/>
      <c r="B4" s="85"/>
      <c r="C4" s="85"/>
      <c r="D4" s="85"/>
      <c r="E4" s="85"/>
      <c r="F4" s="85"/>
      <c r="G4" s="85"/>
      <c r="H4" s="85"/>
      <c r="I4" s="85"/>
      <c r="J4" s="85"/>
    </row>
    <row r="5" ht="8" customHeight="1">
      <c r="A5" s="85"/>
      <c r="B5" s="85"/>
      <c r="C5" s="85"/>
      <c r="D5" s="85"/>
      <c r="E5" s="85"/>
      <c r="F5" s="85"/>
      <c r="G5" s="85"/>
      <c r="H5" s="85"/>
      <c r="I5" s="85"/>
      <c r="J5" s="85"/>
    </row>
    <row r="6" ht="8" customHeight="1">
      <c r="A6" s="85"/>
      <c r="B6" s="85"/>
      <c r="C6" s="85"/>
      <c r="D6" s="85"/>
      <c r="E6" s="85"/>
      <c r="F6" s="85"/>
      <c r="G6" s="85"/>
      <c r="H6" s="85"/>
      <c r="I6" s="85"/>
      <c r="J6" s="85"/>
    </row>
    <row r="7" ht="8" customHeight="1">
      <c r="A7" s="85"/>
      <c r="B7" s="85"/>
      <c r="C7" s="85"/>
      <c r="D7" s="85"/>
      <c r="E7" s="85"/>
      <c r="F7" s="85"/>
      <c r="G7" s="85"/>
      <c r="H7" s="85"/>
      <c r="I7" s="85"/>
      <c r="J7" s="85"/>
    </row>
    <row r="8" ht="8" customHeight="1">
      <c r="A8" s="85"/>
      <c r="B8" s="85"/>
      <c r="C8" s="85"/>
      <c r="D8" s="85"/>
      <c r="E8" s="85"/>
      <c r="F8" s="85"/>
      <c r="G8" s="85"/>
      <c r="H8" s="85"/>
      <c r="I8" s="85"/>
      <c r="J8" s="85"/>
    </row>
    <row r="9" ht="8.5" customHeight="1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5">
        <v>64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6">
        <v>65</v>
      </c>
      <c r="B12" s="87"/>
      <c r="C12" s="87"/>
      <c r="D12" s="87"/>
      <c r="E12" s="87"/>
      <c r="F12" s="87"/>
      <c r="G12" s="87"/>
      <c r="H12" s="87"/>
      <c r="I12" s="87"/>
      <c r="J12" s="87"/>
    </row>
    <row r="13" ht="8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ht="8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ht="8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ht="8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ht="8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ht="8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ht="8.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5">
        <v>66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</row>
    <row r="23" ht="8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</row>
    <row r="24" ht="8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</row>
    <row r="25" ht="8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</row>
    <row r="26" ht="8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</row>
    <row r="27" ht="8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</row>
    <row r="28" ht="8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</row>
    <row r="29" ht="8.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9" customWidth="1"/>
    <col min="2" max="2" width="13.3516" style="89" customWidth="1"/>
    <col min="3" max="3" width="15.6719" style="89" customWidth="1"/>
    <col min="4" max="4" width="13" style="89" customWidth="1"/>
    <col min="5" max="9" width="15.8516" style="89" customWidth="1"/>
    <col min="10" max="256" width="8.85156" style="89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90">
        <v>67</v>
      </c>
      <c r="C2" s="91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2">
        <v>68</v>
      </c>
      <c r="C4" t="s" s="92">
        <v>17</v>
      </c>
      <c r="D4" t="s" s="92">
        <v>69</v>
      </c>
      <c r="E4" t="s" s="92">
        <v>70</v>
      </c>
      <c r="F4" t="s" s="92">
        <v>71</v>
      </c>
      <c r="G4" t="s" s="92">
        <v>70</v>
      </c>
      <c r="H4" t="s" s="92">
        <v>72</v>
      </c>
      <c r="I4" t="s" s="92">
        <v>70</v>
      </c>
    </row>
    <row r="5" ht="17" customHeight="1">
      <c r="A5" s="13"/>
      <c r="B5" t="s" s="93">
        <v>73</v>
      </c>
      <c r="C5" t="s" s="93">
        <v>74</v>
      </c>
      <c r="D5" s="94">
        <v>54</v>
      </c>
      <c r="E5" s="95">
        <v>42194</v>
      </c>
      <c r="F5" s="94">
        <v>100</v>
      </c>
      <c r="G5" s="95">
        <v>42197</v>
      </c>
      <c r="H5" s="94">
        <v>100</v>
      </c>
      <c r="I5" s="95">
        <v>42196</v>
      </c>
    </row>
    <row r="6" ht="17" customHeight="1">
      <c r="A6" s="13"/>
      <c r="B6" t="s" s="93">
        <v>73</v>
      </c>
      <c r="C6" t="s" s="93">
        <v>75</v>
      </c>
      <c r="D6" s="94">
        <v>46</v>
      </c>
      <c r="E6" s="95">
        <v>42195</v>
      </c>
      <c r="F6" s="26"/>
      <c r="G6" s="26"/>
      <c r="H6" s="26"/>
      <c r="I6" s="26"/>
    </row>
    <row r="7" ht="17" customHeight="1">
      <c r="A7" s="13"/>
      <c r="B7" t="s" s="93">
        <v>73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3">
        <v>73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3">
        <v>73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3">
        <v>73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3">
        <v>73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3">
        <v>73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6" customWidth="1"/>
    <col min="2" max="18" width="6.5" style="96" customWidth="1"/>
    <col min="19" max="21" width="8.85156" style="96" customWidth="1"/>
    <col min="22" max="256" width="8.85156" style="96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69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77</v>
      </c>
      <c r="E3" s="25"/>
      <c r="F3" s="25"/>
      <c r="G3" s="25"/>
      <c r="H3" s="25"/>
      <c r="I3" s="25"/>
      <c r="J3" t="s" s="14">
        <v>25</v>
      </c>
      <c r="K3" s="15"/>
      <c r="L3" t="s" s="24">
        <v>78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79</v>
      </c>
      <c r="K4" s="15"/>
      <c r="L4" s="21">
        <f>MAX($C$9:$D$990)-C9</f>
        <v>153684.21052632</v>
      </c>
      <c r="M4" s="21"/>
      <c r="N4" t="s" s="14">
        <v>80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54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54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54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53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53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54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54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54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54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54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54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54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54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53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54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54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54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54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53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54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53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53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53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53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54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53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53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53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53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54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54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54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53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54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53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54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53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54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54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53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54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54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53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53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54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54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53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53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53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53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53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53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53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53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54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53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53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53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53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54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54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53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54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53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54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54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53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53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53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54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53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54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53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53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53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53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54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53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54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54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54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54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54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53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54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53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54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53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54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53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54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54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53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53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53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54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53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54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54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53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8"/>
      <c r="T109" s="78"/>
      <c r="U109" s="78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13" priority="1" operator="lessThan" stopIfTrue="1">
      <formula>0</formula>
    </cfRule>
  </conditionalFormatting>
  <conditionalFormatting sqref="G9:G108">
    <cfRule type="cellIs" dxfId="14" priority="1" operator="equal" stopIfTrue="1">
      <formula>"買"</formula>
    </cfRule>
    <cfRule type="cellIs" dxfId="1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