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書き出しの概要" sheetId="1" r:id="rId4"/>
    <sheet name="定数" sheetId="2" r:id="rId5"/>
    <sheet name="検証シート　FIB" sheetId="3" r:id="rId6"/>
    <sheet name="画像" sheetId="4" r:id="rId7"/>
    <sheet name="気づき" sheetId="5" r:id="rId8"/>
    <sheet name="検証終了通貨" sheetId="6" r:id="rId9"/>
    <sheet name="テンプレ" sheetId="7" r:id="rId10"/>
  </sheets>
</workbook>
</file>

<file path=xl/sharedStrings.xml><?xml version="1.0" encoding="utf-8"?>
<sst xmlns="http://schemas.openxmlformats.org/spreadsheetml/2006/main" uniqueCount="71">
  <si>
    <t>この書類はNumbersから書き出されました。各表は  Excelワークシート に変換されました。各Numbersシート上のその他すべてのオブジェクトはそれぞれ別個のワークシートに配置されました。Excelでは数式の計算結果が異なる可能性があるので注意してください。</t>
  </si>
  <si>
    <t>Numbersシート名</t>
  </si>
  <si>
    <t>Numbers表名</t>
  </si>
  <si>
    <t>Excelワークシート名</t>
  </si>
  <si>
    <t>定数</t>
  </si>
  <si>
    <t>表1</t>
  </si>
  <si>
    <t>取引通貨単位</t>
  </si>
  <si>
    <t>通貨平均価格</t>
  </si>
  <si>
    <t>AUD</t>
  </si>
  <si>
    <t>CAD</t>
  </si>
  <si>
    <t>CHF</t>
  </si>
  <si>
    <t>EUR</t>
  </si>
  <si>
    <t>GBP</t>
  </si>
  <si>
    <t>JPY</t>
  </si>
  <si>
    <t>NZD</t>
  </si>
  <si>
    <t>USD</t>
  </si>
  <si>
    <t>検証シート　FIB</t>
  </si>
  <si>
    <t>通貨ペア</t>
  </si>
  <si>
    <t>USDCAD</t>
  </si>
  <si>
    <t>時間足</t>
  </si>
  <si>
    <t>日足</t>
  </si>
  <si>
    <t>当初資金</t>
  </si>
  <si>
    <t>最終資金</t>
  </si>
  <si>
    <t>エントリー理由</t>
  </si>
  <si>
    <t>決済理由</t>
  </si>
  <si>
    <t>・フィボナッチターゲット１６１で決済</t>
  </si>
  <si>
    <t>損益金額</t>
  </si>
  <si>
    <t>損益pips</t>
  </si>
  <si>
    <t>最大ドローダウン%</t>
  </si>
  <si>
    <t>勝数</t>
  </si>
  <si>
    <t>負数</t>
  </si>
  <si>
    <t>引分</t>
  </si>
  <si>
    <t>勝率</t>
  </si>
  <si>
    <t>最大連勝</t>
  </si>
  <si>
    <t>最大連敗</t>
  </si>
  <si>
    <t>※ロットは1万通貨＝1.00で表記されます</t>
  </si>
  <si>
    <t>No.</t>
  </si>
  <si>
    <t>資金</t>
  </si>
  <si>
    <t>エントリー</t>
  </si>
  <si>
    <t>リスク（3%）</t>
  </si>
  <si>
    <t>ロット</t>
  </si>
  <si>
    <t>決済</t>
  </si>
  <si>
    <t>損益</t>
  </si>
  <si>
    <t>西暦</t>
  </si>
  <si>
    <t>日付</t>
  </si>
  <si>
    <t>売買</t>
  </si>
  <si>
    <t>レート</t>
  </si>
  <si>
    <t>pips</t>
  </si>
  <si>
    <t>損失上限</t>
  </si>
  <si>
    <t>金額</t>
  </si>
  <si>
    <t>ドローダウン％</t>
  </si>
  <si>
    <t>売</t>
  </si>
  <si>
    <t>買</t>
  </si>
  <si>
    <t>画像</t>
  </si>
  <si>
    <t>気づき</t>
  </si>
  <si>
    <t>気付き　質問</t>
  </si>
  <si>
    <t>感想</t>
  </si>
  <si>
    <t>今後</t>
  </si>
  <si>
    <t>検証終了通貨</t>
  </si>
  <si>
    <t>ルール</t>
  </si>
  <si>
    <t>終了日</t>
  </si>
  <si>
    <t>4Ｈ足</t>
  </si>
  <si>
    <t>１Ｈ足</t>
  </si>
  <si>
    <t>PB</t>
  </si>
  <si>
    <t>EUR/USD</t>
  </si>
  <si>
    <t>GBP/USD</t>
  </si>
  <si>
    <t>テンプレ</t>
  </si>
  <si>
    <t>10MA・20MAの両方の上側にキャンドルがあれば買い方向、下側なら売り方向。MAに触れてPB出現でエントリー待ち、PB高値or安値ブレイクでエントリー。</t>
  </si>
  <si>
    <t>・トレーリングストップ（ダウ理論）</t>
  </si>
  <si>
    <t>最大ドローアップ</t>
  </si>
  <si>
    <t>最大ドローダウン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</si>
</sst>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#,##0&quot; &quot;"/>
    <numFmt numFmtId="60" formatCode="#,##0&quot; &quot;;&quot;-&quot;#,##0&quot; &quot;"/>
    <numFmt numFmtId="61" formatCode="0.0&quot; &quot;;&quot;-&quot;0.0&quot; &quot;"/>
    <numFmt numFmtId="62" formatCode="0.0%"/>
    <numFmt numFmtId="63" formatCode="m/d"/>
    <numFmt numFmtId="64" formatCode="0.00&quot; &quot;"/>
  </numFmts>
  <fonts count="7">
    <font>
      <sz val="11"/>
      <color indexed="8"/>
      <name val="ＭＳ Ｐゴシック"/>
    </font>
    <font>
      <sz val="12"/>
      <color indexed="8"/>
      <name val="ＭＳ Ｐゴシック"/>
    </font>
    <font>
      <sz val="14"/>
      <color indexed="8"/>
      <name val="ＭＳ Ｐゴシック"/>
    </font>
    <font>
      <sz val="12"/>
      <color indexed="8"/>
      <name val="ヒラギノ角ゴ ProN W3"/>
    </font>
    <font>
      <u val="single"/>
      <sz val="12"/>
      <color indexed="11"/>
      <name val="ＭＳ Ｐゴシック"/>
    </font>
    <font>
      <sz val="14"/>
      <color indexed="8"/>
      <name val="ＭＳ Ｐゴシック"/>
    </font>
    <font>
      <sz val="11"/>
      <color indexed="17"/>
      <name val="ＭＳ Ｐゴシック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</fills>
  <borders count="1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94">
    <xf numFmtId="0" fontId="0" applyNumberFormat="0" applyFont="1" applyFill="0" applyBorder="0" applyAlignment="1" applyProtection="0">
      <alignment vertical="center"/>
    </xf>
    <xf numFmtId="0" fontId="1" applyNumberFormat="0" applyFont="1" applyFill="0" applyBorder="0" applyAlignment="1" applyProtection="0">
      <alignment horizontal="left" vertical="center" wrapText="1"/>
    </xf>
    <xf numFmtId="0" fontId="2" applyNumberFormat="0" applyFont="1" applyFill="0" applyBorder="0" applyAlignment="1" applyProtection="0">
      <alignment horizontal="left" vertical="center"/>
    </xf>
    <xf numFmtId="0" fontId="1" fillId="2" applyNumberFormat="0" applyFont="1" applyFill="1" applyBorder="0" applyAlignment="1" applyProtection="0">
      <alignment horizontal="left" vertical="center"/>
    </xf>
    <xf numFmtId="0" fontId="1" fillId="3" applyNumberFormat="0" applyFont="1" applyFill="1" applyBorder="0" applyAlignment="1" applyProtection="0">
      <alignment horizontal="left" vertical="center"/>
    </xf>
    <xf numFmtId="0" fontId="4" fillId="3" applyNumberFormat="0" applyFont="1" applyFill="1" applyBorder="0" applyAlignment="1" applyProtection="0">
      <alignment horizontal="left" vertical="center"/>
    </xf>
    <xf numFmtId="0" fontId="0" applyNumberFormat="1" applyFont="1" applyFill="0" applyBorder="0" applyAlignment="1" applyProtection="0">
      <alignment vertical="center"/>
    </xf>
    <xf numFmtId="0" fontId="0" borderId="1" applyNumberFormat="0" applyFont="1" applyFill="0" applyBorder="1" applyAlignment="1" applyProtection="0">
      <alignment vertical="center"/>
    </xf>
    <xf numFmtId="49" fontId="0" borderId="1" applyNumberFormat="1" applyFont="1" applyFill="0" applyBorder="1" applyAlignment="1" applyProtection="0">
      <alignment vertical="center"/>
    </xf>
    <xf numFmtId="0" fontId="0" borderId="1" applyNumberFormat="1" applyFont="1" applyFill="0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4" borderId="1" applyNumberFormat="0" applyFont="1" applyFill="1" applyBorder="1" applyAlignment="1" applyProtection="0">
      <alignment vertical="center"/>
    </xf>
    <xf numFmtId="0" fontId="0" fillId="4" borderId="2" applyNumberFormat="0" applyFont="1" applyFill="1" applyBorder="1" applyAlignment="1" applyProtection="0">
      <alignment vertical="center"/>
    </xf>
    <xf numFmtId="0" fontId="0" fillId="4" borderId="3" applyNumberFormat="0" applyFont="1" applyFill="1" applyBorder="1" applyAlignment="1" applyProtection="0">
      <alignment vertical="center"/>
    </xf>
    <xf numFmtId="49" fontId="0" fillId="5" borderId="4" applyNumberFormat="1" applyFont="1" applyFill="1" applyBorder="1" applyAlignment="1" applyProtection="0">
      <alignment horizontal="center" vertical="center"/>
    </xf>
    <xf numFmtId="0" fontId="0" fillId="5" borderId="4" applyNumberFormat="0" applyFont="1" applyFill="1" applyBorder="1" applyAlignment="1" applyProtection="0">
      <alignment horizontal="center" vertical="center"/>
    </xf>
    <xf numFmtId="49" fontId="0" fillId="6" borderId="4" applyNumberFormat="1" applyFont="1" applyFill="1" applyBorder="1" applyAlignment="1" applyProtection="0">
      <alignment horizontal="center" vertical="center"/>
    </xf>
    <xf numFmtId="0" fontId="0" fillId="6" borderId="4" applyNumberFormat="0" applyFont="1" applyFill="1" applyBorder="1" applyAlignment="1" applyProtection="0">
      <alignment horizontal="center" vertical="center"/>
    </xf>
    <xf numFmtId="49" fontId="0" fillId="4" borderId="4" applyNumberFormat="1" applyFont="1" applyFill="1" applyBorder="1" applyAlignment="1" applyProtection="0">
      <alignment horizontal="center" vertical="center"/>
    </xf>
    <xf numFmtId="0" fontId="0" fillId="4" borderId="4" applyNumberFormat="0" applyFont="1" applyFill="1" applyBorder="1" applyAlignment="1" applyProtection="0">
      <alignment horizontal="center" vertical="center"/>
    </xf>
    <xf numFmtId="59" fontId="0" fillId="6" borderId="4" applyNumberFormat="1" applyFont="1" applyFill="1" applyBorder="1" applyAlignment="1" applyProtection="0">
      <alignment horizontal="center" vertical="center"/>
    </xf>
    <xf numFmtId="59" fontId="0" fillId="4" borderId="4" applyNumberFormat="1" applyFont="1" applyFill="1" applyBorder="1" applyAlignment="1" applyProtection="0">
      <alignment horizontal="center" vertical="center"/>
    </xf>
    <xf numFmtId="0" fontId="0" fillId="4" borderId="5" applyNumberFormat="0" applyFont="1" applyFill="1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horizontal="center" vertical="center"/>
    </xf>
    <xf numFmtId="0" fontId="0" fillId="4" borderId="4" applyNumberFormat="0" applyFont="1" applyFill="1" applyBorder="1" applyAlignment="1" applyProtection="0">
      <alignment vertical="center" wrapText="1"/>
    </xf>
    <xf numFmtId="49" fontId="0" fillId="4" borderId="4" applyNumberFormat="1" applyFont="1" applyFill="1" applyBorder="1" applyAlignment="1" applyProtection="0">
      <alignment vertical="center" wrapText="1"/>
    </xf>
    <xf numFmtId="0" fontId="0" fillId="4" borderId="4" applyNumberFormat="0" applyFont="1" applyFill="1" applyBorder="1" applyAlignment="1" applyProtection="0">
      <alignment vertical="center"/>
    </xf>
    <xf numFmtId="60" fontId="0" fillId="4" borderId="4" applyNumberFormat="1" applyFont="1" applyFill="1" applyBorder="1" applyAlignment="1" applyProtection="0">
      <alignment horizontal="center" vertical="center"/>
    </xf>
    <xf numFmtId="61" fontId="0" fillId="4" borderId="4" applyNumberFormat="1" applyFont="1" applyFill="1" applyBorder="1" applyAlignment="1" applyProtection="0">
      <alignment horizontal="center" vertical="center"/>
    </xf>
    <xf numFmtId="62" fontId="0" fillId="4" borderId="4" applyNumberFormat="1" applyFont="1" applyFill="1" applyBorder="1" applyAlignment="1" applyProtection="0">
      <alignment horizontal="center" vertical="center"/>
    </xf>
    <xf numFmtId="0" fontId="0" fillId="4" borderId="4" applyNumberFormat="1" applyFont="1" applyFill="1" applyBorder="1" applyAlignment="1" applyProtection="0">
      <alignment horizontal="center" vertical="center"/>
    </xf>
    <xf numFmtId="0" fontId="0" fillId="4" borderId="6" applyNumberFormat="0" applyFont="1" applyFill="1" applyBorder="1" applyAlignment="1" applyProtection="0">
      <alignment horizontal="center" vertical="center"/>
    </xf>
    <xf numFmtId="0" fontId="0" fillId="4" borderId="7" applyNumberFormat="0" applyFont="1" applyFill="1" applyBorder="1" applyAlignment="1" applyProtection="0">
      <alignment horizontal="center" vertical="center"/>
    </xf>
    <xf numFmtId="49" fontId="0" fillId="5" borderId="8" applyNumberFormat="1" applyFont="1" applyFill="1" applyBorder="1" applyAlignment="1" applyProtection="0">
      <alignment vertical="center"/>
    </xf>
    <xf numFmtId="0" fontId="0" fillId="5" borderId="9" applyNumberFormat="0" applyFont="1" applyFill="1" applyBorder="1" applyAlignment="1" applyProtection="0">
      <alignment vertical="center"/>
    </xf>
    <xf numFmtId="0" fontId="0" fillId="4" borderId="6" applyNumberFormat="1" applyFont="1" applyFill="1" applyBorder="1" applyAlignment="1" applyProtection="0">
      <alignment horizontal="center" vertical="center"/>
    </xf>
    <xf numFmtId="0" fontId="0" fillId="4" borderId="10" applyNumberFormat="0" applyFont="1" applyFill="1" applyBorder="1" applyAlignment="1" applyProtection="0">
      <alignment horizontal="center" vertical="center"/>
    </xf>
    <xf numFmtId="62" fontId="0" fillId="4" borderId="10" applyNumberFormat="1" applyFont="1" applyFill="1" applyBorder="1" applyAlignment="1" applyProtection="0">
      <alignment horizontal="center" vertical="center"/>
    </xf>
    <xf numFmtId="49" fontId="6" fillId="4" borderId="10" applyNumberFormat="1" applyFont="1" applyFill="1" applyBorder="1" applyAlignment="1" applyProtection="0">
      <alignment horizontal="center" vertical="center"/>
    </xf>
    <xf numFmtId="0" fontId="0" fillId="4" borderId="10" applyNumberFormat="0" applyFont="1" applyFill="1" applyBorder="1" applyAlignment="1" applyProtection="0">
      <alignment vertical="center"/>
    </xf>
    <xf numFmtId="0" fontId="0" fillId="4" borderId="11" applyNumberFormat="0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center"/>
    </xf>
    <xf numFmtId="49" fontId="0" fillId="7" borderId="12" applyNumberFormat="1" applyFont="1" applyFill="1" applyBorder="1" applyAlignment="1" applyProtection="0">
      <alignment horizontal="center" vertical="center"/>
    </xf>
    <xf numFmtId="0" fontId="0" fillId="7" borderId="13" applyNumberFormat="0" applyFont="1" applyFill="1" applyBorder="1" applyAlignment="1" applyProtection="0">
      <alignment horizontal="center" vertical="center"/>
    </xf>
    <xf numFmtId="49" fontId="0" fillId="8" borderId="8" applyNumberFormat="1" applyFont="1" applyFill="1" applyBorder="1" applyAlignment="1" applyProtection="0">
      <alignment horizontal="center" vertical="center"/>
    </xf>
    <xf numFmtId="0" fontId="0" fillId="8" borderId="14" applyNumberFormat="0" applyFont="1" applyFill="1" applyBorder="1" applyAlignment="1" applyProtection="0">
      <alignment horizontal="center" vertical="center"/>
    </xf>
    <xf numFmtId="0" fontId="0" fillId="8" borderId="9" applyNumberFormat="0" applyFont="1" applyFill="1" applyBorder="1" applyAlignment="1" applyProtection="0">
      <alignment horizontal="center" vertical="center"/>
    </xf>
    <xf numFmtId="49" fontId="0" fillId="9" borderId="8" applyNumberFormat="1" applyFont="1" applyFill="1" applyBorder="1" applyAlignment="1" applyProtection="0">
      <alignment horizontal="center" vertical="center"/>
    </xf>
    <xf numFmtId="0" fontId="0" fillId="9" borderId="14" applyNumberFormat="0" applyFont="1" applyFill="1" applyBorder="1" applyAlignment="1" applyProtection="0">
      <alignment horizontal="center" vertical="center"/>
    </xf>
    <xf numFmtId="0" fontId="0" fillId="9" borderId="9" applyNumberFormat="0" applyFont="1" applyFill="1" applyBorder="1" applyAlignment="1" applyProtection="0">
      <alignment horizontal="center" vertical="center"/>
    </xf>
    <xf numFmtId="49" fontId="0" fillId="10" borderId="8" applyNumberFormat="1" applyFont="1" applyFill="1" applyBorder="1" applyAlignment="1" applyProtection="0">
      <alignment horizontal="center" vertical="center"/>
    </xf>
    <xf numFmtId="0" fontId="0" fillId="10" borderId="14" applyNumberFormat="0" applyFont="1" applyFill="1" applyBorder="1" applyAlignment="1" applyProtection="0">
      <alignment horizontal="center" vertical="center"/>
    </xf>
    <xf numFmtId="0" fontId="0" fillId="10" borderId="9" applyNumberFormat="0" applyFont="1" applyFill="1" applyBorder="1" applyAlignment="1" applyProtection="0">
      <alignment horizontal="center" vertical="center"/>
    </xf>
    <xf numFmtId="49" fontId="0" fillId="11" borderId="4" applyNumberFormat="1" applyFont="1" applyFill="1" applyBorder="1" applyAlignment="1" applyProtection="0">
      <alignment horizontal="center" vertical="center"/>
    </xf>
    <xf numFmtId="0" fontId="0" fillId="11" borderId="4" applyNumberFormat="0" applyFont="1" applyFill="1" applyBorder="1" applyAlignment="1" applyProtection="0">
      <alignment horizontal="center" vertical="center"/>
    </xf>
    <xf numFmtId="0" fontId="0" fillId="4" borderId="5" applyNumberFormat="0" applyFont="1" applyFill="1" applyBorder="1" applyAlignment="1" applyProtection="0">
      <alignment vertical="center"/>
    </xf>
    <xf numFmtId="0" fontId="0" borderId="5" applyNumberFormat="0" applyFont="1" applyFill="0" applyBorder="1" applyAlignment="1" applyProtection="0">
      <alignment vertical="center"/>
    </xf>
    <xf numFmtId="0" fontId="0" fillId="7" borderId="15" applyNumberFormat="0" applyFont="1" applyFill="1" applyBorder="1" applyAlignment="1" applyProtection="0">
      <alignment horizontal="center" vertical="center"/>
    </xf>
    <xf numFmtId="0" fontId="0" fillId="7" borderId="16" applyNumberFormat="0" applyFont="1" applyFill="1" applyBorder="1" applyAlignment="1" applyProtection="0">
      <alignment horizontal="center" vertical="center"/>
    </xf>
    <xf numFmtId="49" fontId="0" fillId="8" borderId="4" applyNumberFormat="1" applyFont="1" applyFill="1" applyBorder="1" applyAlignment="1" applyProtection="0">
      <alignment horizontal="center" vertical="center"/>
    </xf>
    <xf numFmtId="49" fontId="0" fillId="9" borderId="4" applyNumberFormat="1" applyFont="1" applyFill="1" applyBorder="1" applyAlignment="1" applyProtection="0">
      <alignment horizontal="center" vertical="center"/>
    </xf>
    <xf numFmtId="49" fontId="0" fillId="10" borderId="4" applyNumberFormat="1" applyFont="1" applyFill="1" applyBorder="1" applyAlignment="1" applyProtection="0">
      <alignment horizontal="center" vertical="center"/>
    </xf>
    <xf numFmtId="63" fontId="0" fillId="4" borderId="4" applyNumberFormat="1" applyFont="1" applyFill="1" applyBorder="1" applyAlignment="1" applyProtection="0">
      <alignment horizontal="center" vertical="center"/>
    </xf>
    <xf numFmtId="64" fontId="0" fillId="4" borderId="4" applyNumberFormat="1" applyFont="1" applyFill="1" applyBorder="1" applyAlignment="1" applyProtection="0">
      <alignment horizontal="center" vertical="center"/>
    </xf>
    <xf numFmtId="60" fontId="0" borderId="4" applyNumberFormat="1" applyFont="1" applyFill="0" applyBorder="1" applyAlignment="1" applyProtection="0">
      <alignment horizontal="center" vertical="center"/>
    </xf>
    <xf numFmtId="61" fontId="0" borderId="4" applyNumberFormat="1" applyFont="1" applyFill="0" applyBorder="1" applyAlignment="1" applyProtection="0">
      <alignment horizontal="center" vertical="center"/>
    </xf>
    <xf numFmtId="0" fontId="0" fillId="4" borderId="5" applyNumberFormat="1" applyFont="1" applyFill="1" applyBorder="1" applyAlignment="1" applyProtection="0">
      <alignment vertical="center"/>
    </xf>
    <xf numFmtId="0" fontId="0" fillId="4" borderId="1" applyNumberFormat="1" applyFont="1" applyFill="1" applyBorder="1" applyAlignment="1" applyProtection="0">
      <alignment vertical="center"/>
    </xf>
    <xf numFmtId="59" fontId="0" fillId="4" borderId="6" applyNumberFormat="1" applyFont="1" applyFill="1" applyBorder="1" applyAlignment="1" applyProtection="0">
      <alignment horizontal="center" vertical="center"/>
    </xf>
    <xf numFmtId="59" fontId="0" fillId="4" borderId="7" applyNumberFormat="1" applyFont="1" applyFill="1" applyBorder="1" applyAlignment="1" applyProtection="0">
      <alignment horizontal="center" vertical="center"/>
    </xf>
    <xf numFmtId="59" fontId="0" borderId="5" applyNumberFormat="1" applyFont="1" applyFill="0" applyBorder="1" applyAlignment="1" applyProtection="0">
      <alignment vertical="center"/>
    </xf>
    <xf numFmtId="62" fontId="0" borderId="1" applyNumberFormat="1" applyFont="1" applyFill="0" applyBorder="1" applyAlignment="1" applyProtection="0">
      <alignment vertical="center"/>
    </xf>
    <xf numFmtId="49" fontId="0" fillId="4" borderId="6" applyNumberFormat="1" applyFont="1" applyFill="1" applyBorder="1" applyAlignment="1" applyProtection="0">
      <alignment horizontal="center" vertical="center"/>
    </xf>
    <xf numFmtId="49" fontId="0" borderId="4" applyNumberFormat="1" applyFont="1" applyFill="0" applyBorder="1" applyAlignment="1" applyProtection="0">
      <alignment horizontal="center" vertical="center"/>
    </xf>
    <xf numFmtId="49" fontId="0" fillId="4" borderId="5" applyNumberFormat="1" applyFont="1" applyFill="1" applyBorder="1" applyAlignment="1" applyProtection="0">
      <alignment vertical="center"/>
    </xf>
    <xf numFmtId="49" fontId="0" fillId="4" borderId="1" applyNumberFormat="1" applyFont="1" applyFill="1" applyBorder="1" applyAlignment="1" applyProtection="0">
      <alignment vertical="center"/>
    </xf>
    <xf numFmtId="49" fontId="0" borderId="5" applyNumberFormat="1" applyFont="1" applyFill="0" applyBorder="1" applyAlignment="1" applyProtection="0">
      <alignment vertical="center"/>
    </xf>
    <xf numFmtId="0" fontId="0" fillId="4" borderId="17" applyNumberFormat="0" applyFont="1" applyFill="1" applyBorder="1" applyAlignment="1" applyProtection="0">
      <alignment horizontal="center" vertical="center"/>
    </xf>
    <xf numFmtId="0" fontId="0" borderId="17" applyNumberFormat="0" applyFont="1" applyFill="0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4" borderId="1" applyNumberFormat="0" applyFont="1" applyFill="1" applyBorder="1" applyAlignment="1" applyProtection="0">
      <alignment horizontal="left" vertical="top" wrapText="1"/>
    </xf>
    <xf numFmtId="0" fontId="0" fillId="4" borderId="1" applyNumberFormat="0" applyFont="1" applyFill="1" applyBorder="1" applyAlignment="1" applyProtection="0">
      <alignment horizontal="left" vertical="top"/>
    </xf>
    <xf numFmtId="0" fontId="0" fillId="4" borderId="1" applyNumberFormat="0" applyFont="1" applyFill="1" applyBorder="1" applyAlignment="1" applyProtection="0">
      <alignment vertical="top" wrapText="1"/>
    </xf>
    <xf numFmtId="0" fontId="0" fillId="4" borderId="1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center"/>
    </xf>
    <xf numFmtId="49" fontId="2" fillId="4" borderId="1" applyNumberFormat="1" applyFont="1" applyFill="1" applyBorder="1" applyAlignment="1" applyProtection="0">
      <alignment horizontal="left" vertical="center"/>
    </xf>
    <xf numFmtId="0" fontId="2" fillId="4" borderId="1" applyNumberFormat="0" applyFont="1" applyFill="1" applyBorder="1" applyAlignment="1" applyProtection="0">
      <alignment vertical="center"/>
    </xf>
    <xf numFmtId="49" fontId="0" fillId="12" borderId="4" applyNumberFormat="1" applyFont="1" applyFill="1" applyBorder="1" applyAlignment="1" applyProtection="0">
      <alignment vertical="center"/>
    </xf>
    <xf numFmtId="49" fontId="0" fillId="4" borderId="4" applyNumberFormat="1" applyFont="1" applyFill="1" applyBorder="1" applyAlignment="1" applyProtection="0">
      <alignment vertical="center"/>
    </xf>
    <xf numFmtId="0" fontId="0" fillId="4" borderId="4" applyNumberFormat="1" applyFont="1" applyFill="1" applyBorder="1" applyAlignment="1" applyProtection="0">
      <alignment vertical="center"/>
    </xf>
    <xf numFmtId="14" fontId="0" fillId="4" borderId="4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</cellXfs>
  <cellStyles count="1">
    <cellStyle name="Normal" xfId="0" builtinId="0"/>
  </cellStyles>
  <dxfs count="6">
    <dxf>
      <font>
        <color rgb="ffff0000"/>
      </font>
    </dxf>
    <dxf>
      <font>
        <b val="1"/>
        <color rgb="ffdd0806"/>
      </font>
    </dxf>
    <dxf>
      <font>
        <b val="1"/>
        <color rgb="ff0000d4"/>
      </font>
    </dxf>
    <dxf>
      <font>
        <color rgb="ffff0000"/>
      </font>
    </dxf>
    <dxf>
      <font>
        <b val="1"/>
        <color rgb="ffdd0806"/>
      </font>
    </dxf>
    <dxf>
      <font>
        <b val="1"/>
        <color rgb="ff0000d4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ccffff"/>
      <rgbColor rgb="ffffff99"/>
      <rgbColor rgb="ffff0000"/>
      <rgbColor rgb="ffdd0806"/>
      <rgbColor rgb="ffff99cc"/>
      <rgbColor rgb="ffffffcc"/>
      <rgbColor rgb="ffffcc99"/>
      <rgbColor rgb="ffccffcc"/>
      <rgbColor rgb="ffccccff"/>
      <rgbColor rgb="ff0000d4"/>
      <rgbColor rgb="ff33cc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10</xdr:col>
      <xdr:colOff>38100</xdr:colOff>
      <xdr:row>21</xdr:row>
      <xdr:rowOff>117069</xdr:rowOff>
    </xdr:to>
    <xdr:pic>
      <xdr:nvPicPr>
        <xdr:cNvPr id="2" name="スクリーンショット 2019-09-18 21.26.13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-250508" y="-241098"/>
          <a:ext cx="7620001" cy="41397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769788</xdr:colOff>
      <xdr:row>0</xdr:row>
      <xdr:rowOff>0</xdr:rowOff>
    </xdr:from>
    <xdr:to>
      <xdr:col>19</xdr:col>
      <xdr:colOff>642788</xdr:colOff>
      <xdr:row>25</xdr:row>
      <xdr:rowOff>93241</xdr:rowOff>
    </xdr:to>
    <xdr:pic>
      <xdr:nvPicPr>
        <xdr:cNvPr id="3" name="スクリーンショット 2019-09-18 21.34.54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7576988" y="-241098"/>
          <a:ext cx="7620001" cy="48398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28</xdr:row>
      <xdr:rowOff>105729</xdr:rowOff>
    </xdr:from>
    <xdr:to>
      <xdr:col>10</xdr:col>
      <xdr:colOff>38100</xdr:colOff>
      <xdr:row>55</xdr:row>
      <xdr:rowOff>59271</xdr:rowOff>
    </xdr:to>
    <xdr:pic>
      <xdr:nvPicPr>
        <xdr:cNvPr id="4" name="スクリーンショット 2019-09-18 21.40.55.pn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-250508" y="5395279"/>
          <a:ext cx="7620001" cy="48398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769788</xdr:colOff>
      <xdr:row>27</xdr:row>
      <xdr:rowOff>83504</xdr:rowOff>
    </xdr:from>
    <xdr:to>
      <xdr:col>19</xdr:col>
      <xdr:colOff>642788</xdr:colOff>
      <xdr:row>54</xdr:row>
      <xdr:rowOff>37046</xdr:rowOff>
    </xdr:to>
    <xdr:pic>
      <xdr:nvPicPr>
        <xdr:cNvPr id="5" name="スクリーンショット 2019-09-18 21.43.22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7576988" y="5192079"/>
          <a:ext cx="7620001" cy="48398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56</xdr:row>
      <xdr:rowOff>54036</xdr:rowOff>
    </xdr:from>
    <xdr:to>
      <xdr:col>10</xdr:col>
      <xdr:colOff>38100</xdr:colOff>
      <xdr:row>83</xdr:row>
      <xdr:rowOff>7578</xdr:rowOff>
    </xdr:to>
    <xdr:pic>
      <xdr:nvPicPr>
        <xdr:cNvPr id="6" name="スクリーンショット 2019-09-18 22.00.52.png"/>
        <xdr:cNvPicPr>
          <a:picLocks noChangeAspect="1"/>
        </xdr:cNvPicPr>
      </xdr:nvPicPr>
      <xdr:blipFill>
        <a:blip r:embed="rId5">
          <a:extLst/>
        </a:blip>
        <a:stretch>
          <a:fillRect/>
        </a:stretch>
      </xdr:blipFill>
      <xdr:spPr>
        <a:xfrm>
          <a:off x="-342355" y="10410886"/>
          <a:ext cx="7620001" cy="48398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769788</xdr:colOff>
      <xdr:row>56</xdr:row>
      <xdr:rowOff>54036</xdr:rowOff>
    </xdr:from>
    <xdr:to>
      <xdr:col>19</xdr:col>
      <xdr:colOff>642788</xdr:colOff>
      <xdr:row>83</xdr:row>
      <xdr:rowOff>7578</xdr:rowOff>
    </xdr:to>
    <xdr:pic>
      <xdr:nvPicPr>
        <xdr:cNvPr id="7" name="スクリーンショット 2019-09-18 22.00.32.png"/>
        <xdr:cNvPicPr>
          <a:picLocks noChangeAspect="1"/>
        </xdr:cNvPicPr>
      </xdr:nvPicPr>
      <xdr:blipFill>
        <a:blip r:embed="rId6">
          <a:extLst/>
        </a:blip>
        <a:stretch>
          <a:fillRect/>
        </a:stretch>
      </xdr:blipFill>
      <xdr:spPr>
        <a:xfrm>
          <a:off x="7576988" y="10410886"/>
          <a:ext cx="7620001" cy="48398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16</v>
      </c>
      <c r="C11" s="3"/>
      <c r="D11" s="3"/>
    </row>
    <row r="12">
      <c r="B12" s="4"/>
      <c r="C12" t="s" s="4">
        <v>5</v>
      </c>
      <c r="D12" t="s" s="5">
        <v>16</v>
      </c>
    </row>
    <row r="13">
      <c r="B13" t="s" s="3">
        <v>53</v>
      </c>
      <c r="C13" s="3"/>
      <c r="D13" s="3"/>
    </row>
    <row r="14">
      <c r="B14" s="4"/>
      <c r="C14" t="s" s="4">
        <v>5</v>
      </c>
      <c r="D14" t="s" s="5">
        <v>53</v>
      </c>
    </row>
    <row r="15">
      <c r="B15" t="s" s="3">
        <v>54</v>
      </c>
      <c r="C15" s="3"/>
      <c r="D15" s="3"/>
    </row>
    <row r="16">
      <c r="B16" s="4"/>
      <c r="C16" t="s" s="4">
        <v>5</v>
      </c>
      <c r="D16" t="s" s="5">
        <v>54</v>
      </c>
    </row>
    <row r="17">
      <c r="B17" t="s" s="3">
        <v>58</v>
      </c>
      <c r="C17" s="3"/>
      <c r="D17" s="3"/>
    </row>
    <row r="18">
      <c r="B18" s="4"/>
      <c r="C18" t="s" s="4">
        <v>5</v>
      </c>
      <c r="D18" t="s" s="5">
        <v>58</v>
      </c>
    </row>
    <row r="19">
      <c r="B19" t="s" s="3">
        <v>66</v>
      </c>
      <c r="C19" s="3"/>
      <c r="D19" s="3"/>
    </row>
    <row r="20">
      <c r="B20" s="4"/>
      <c r="C20" t="s" s="4">
        <v>5</v>
      </c>
      <c r="D20" t="s" s="5">
        <v>66</v>
      </c>
    </row>
  </sheetData>
  <mergeCells count="1">
    <mergeCell ref="B3:D3"/>
  </mergeCells>
  <hyperlinks>
    <hyperlink ref="D10" location="'定数'!R1C1" tooltip="" display="定数"/>
    <hyperlink ref="D12" location="'検証シート　FIB'!R1C1" tooltip="" display="検証シート　FIB"/>
    <hyperlink ref="D14" location="'画像'!R1C1" tooltip="" display="画像"/>
    <hyperlink ref="D16" location="'気づき'!R1C1" tooltip="" display="気づき"/>
    <hyperlink ref="D18" location="'検証終了通貨'!R1C1" tooltip="" display="検証終了通貨"/>
    <hyperlink ref="D20" location="'テンプレ'!R1C1" tooltip="" display="テンプレ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E13"/>
  <sheetViews>
    <sheetView workbookViewId="0" showGridLines="0" defaultGridColor="1"/>
  </sheetViews>
  <sheetFormatPr defaultColWidth="8.71429" defaultRowHeight="13.5" customHeight="1" outlineLevelRow="0" outlineLevelCol="0"/>
  <cols>
    <col min="1" max="5" width="8.73438" style="6" customWidth="1"/>
    <col min="6" max="256" width="8.73438" style="6" customWidth="1"/>
  </cols>
  <sheetData>
    <row r="1" ht="16" customHeight="1">
      <c r="A1" s="7"/>
      <c r="B1" s="7"/>
      <c r="C1" s="7"/>
      <c r="D1" s="7"/>
      <c r="E1" s="7"/>
    </row>
    <row r="2" ht="16" customHeight="1">
      <c r="A2" t="s" s="8">
        <v>6</v>
      </c>
      <c r="B2" s="7"/>
      <c r="C2" s="7"/>
      <c r="D2" s="7"/>
      <c r="E2" s="7"/>
    </row>
    <row r="3" ht="16" customHeight="1">
      <c r="A3" s="9">
        <v>100000</v>
      </c>
      <c r="B3" s="7"/>
      <c r="C3" s="7"/>
      <c r="D3" s="7"/>
      <c r="E3" s="7"/>
    </row>
    <row r="4" ht="16" customHeight="1">
      <c r="A4" s="7"/>
      <c r="B4" s="7"/>
      <c r="C4" s="7"/>
      <c r="D4" s="7"/>
      <c r="E4" s="7"/>
    </row>
    <row r="5" ht="16" customHeight="1">
      <c r="A5" t="s" s="8">
        <v>7</v>
      </c>
      <c r="B5" s="7"/>
      <c r="C5" s="7"/>
      <c r="D5" s="7"/>
      <c r="E5" s="7"/>
    </row>
    <row r="6" ht="16" customHeight="1">
      <c r="A6" t="s" s="8">
        <v>8</v>
      </c>
      <c r="B6" s="9">
        <v>90</v>
      </c>
      <c r="C6" s="7"/>
      <c r="D6" s="7"/>
      <c r="E6" s="7"/>
    </row>
    <row r="7" ht="16" customHeight="1">
      <c r="A7" t="s" s="8">
        <v>9</v>
      </c>
      <c r="B7" s="9">
        <v>90</v>
      </c>
      <c r="C7" s="7"/>
      <c r="D7" s="7"/>
      <c r="E7" s="7"/>
    </row>
    <row r="8" ht="16" customHeight="1">
      <c r="A8" t="s" s="8">
        <v>10</v>
      </c>
      <c r="B8" s="9">
        <v>110</v>
      </c>
      <c r="C8" s="7"/>
      <c r="D8" s="7"/>
      <c r="E8" s="7"/>
    </row>
    <row r="9" ht="16" customHeight="1">
      <c r="A9" t="s" s="8">
        <v>11</v>
      </c>
      <c r="B9" s="9">
        <v>120</v>
      </c>
      <c r="C9" s="7"/>
      <c r="D9" s="7"/>
      <c r="E9" s="7"/>
    </row>
    <row r="10" ht="16" customHeight="1">
      <c r="A10" t="s" s="8">
        <v>12</v>
      </c>
      <c r="B10" s="9">
        <v>150</v>
      </c>
      <c r="C10" s="7"/>
      <c r="D10" s="7"/>
      <c r="E10" s="7"/>
    </row>
    <row r="11" ht="16" customHeight="1">
      <c r="A11" t="s" s="8">
        <v>13</v>
      </c>
      <c r="B11" s="9">
        <v>100</v>
      </c>
      <c r="C11" s="7"/>
      <c r="D11" s="7"/>
      <c r="E11" s="7"/>
    </row>
    <row r="12" ht="16" customHeight="1">
      <c r="A12" t="s" s="8">
        <v>14</v>
      </c>
      <c r="B12" s="9">
        <v>80</v>
      </c>
      <c r="C12" s="7"/>
      <c r="D12" s="7"/>
      <c r="E12" s="7"/>
    </row>
    <row r="13" ht="16" customHeight="1">
      <c r="A13" t="s" s="8">
        <v>15</v>
      </c>
      <c r="B13" s="9">
        <v>120</v>
      </c>
      <c r="C13" s="7"/>
      <c r="D13" s="7"/>
      <c r="E13" s="7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&amp;C&amp;"ヒラギノ角ゴ ProN W3,Regular"&amp;12&amp;K000000&amp;P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Y993"/>
  <sheetViews>
    <sheetView workbookViewId="0" showGridLines="0" defaultGridColor="1"/>
  </sheetViews>
  <sheetFormatPr defaultColWidth="8.71429" defaultRowHeight="13.5" customHeight="1" outlineLevelRow="0" outlineLevelCol="0"/>
  <cols>
    <col min="1" max="1" width="2.86719" style="10" customWidth="1"/>
    <col min="2" max="18" width="6.57812" style="10" customWidth="1"/>
    <col min="19" max="21" width="8.73438" style="10" customWidth="1"/>
    <col min="22" max="23" hidden="1" width="8.71429" style="10" customWidth="1"/>
    <col min="24" max="25" width="8.73438" style="10" customWidth="1"/>
    <col min="26" max="256" width="8.73438" style="10" customWidth="1"/>
  </cols>
  <sheetData>
    <row r="1" ht="16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1"/>
      <c r="S1" s="7"/>
      <c r="T1" s="7"/>
      <c r="U1" s="7"/>
      <c r="V1" s="11"/>
      <c r="W1" s="11"/>
      <c r="X1" s="7"/>
      <c r="Y1" s="7"/>
    </row>
    <row r="2" ht="16" customHeight="1">
      <c r="A2" s="13"/>
      <c r="B2" t="s" s="14">
        <v>17</v>
      </c>
      <c r="C2" s="15"/>
      <c r="D2" t="s" s="16">
        <v>18</v>
      </c>
      <c r="E2" s="17"/>
      <c r="F2" t="s" s="14">
        <v>19</v>
      </c>
      <c r="G2" s="15"/>
      <c r="H2" t="s" s="18">
        <v>20</v>
      </c>
      <c r="I2" s="19"/>
      <c r="J2" t="s" s="14">
        <v>21</v>
      </c>
      <c r="K2" s="15"/>
      <c r="L2" s="20">
        <v>100000</v>
      </c>
      <c r="M2" s="17"/>
      <c r="N2" t="s" s="14">
        <v>22</v>
      </c>
      <c r="O2" s="15"/>
      <c r="P2" s="21">
        <f>SUM(L2,D4)</f>
        <v>106027.885678157</v>
      </c>
      <c r="Q2" s="19"/>
      <c r="R2" s="22"/>
      <c r="S2" s="23"/>
      <c r="T2" s="23"/>
      <c r="U2" s="7"/>
      <c r="V2" s="11"/>
      <c r="W2" s="11"/>
      <c r="X2" s="7"/>
      <c r="Y2" s="7"/>
    </row>
    <row r="3" ht="57" customHeight="1">
      <c r="A3" s="13"/>
      <c r="B3" t="s" s="14">
        <v>23</v>
      </c>
      <c r="C3" s="15"/>
      <c r="D3" s="24"/>
      <c r="E3" s="24"/>
      <c r="F3" s="24"/>
      <c r="G3" s="24"/>
      <c r="H3" s="24"/>
      <c r="I3" s="24"/>
      <c r="J3" t="s" s="14">
        <v>24</v>
      </c>
      <c r="K3" s="15"/>
      <c r="L3" t="s" s="25">
        <v>25</v>
      </c>
      <c r="M3" s="26"/>
      <c r="N3" s="26"/>
      <c r="O3" s="26"/>
      <c r="P3" s="26"/>
      <c r="Q3" s="26"/>
      <c r="R3" s="22"/>
      <c r="S3" s="23"/>
      <c r="T3" s="7"/>
      <c r="U3" s="7"/>
      <c r="V3" s="11"/>
      <c r="W3" s="11"/>
      <c r="X3" s="7"/>
      <c r="Y3" s="7"/>
    </row>
    <row r="4" ht="16" customHeight="1">
      <c r="A4" s="13"/>
      <c r="B4" t="s" s="14">
        <v>26</v>
      </c>
      <c r="C4" s="15"/>
      <c r="D4" s="27">
        <f>SUM($R$9:$S$993)</f>
        <v>6027.885678156960</v>
      </c>
      <c r="E4" s="27"/>
      <c r="F4" t="s" s="14">
        <v>27</v>
      </c>
      <c r="G4" s="15"/>
      <c r="H4" s="28">
        <f>SUM($T$9:$U$108)</f>
        <v>149.4</v>
      </c>
      <c r="I4" s="19"/>
      <c r="J4" s="15"/>
      <c r="K4" s="15"/>
      <c r="L4" s="21"/>
      <c r="M4" s="21"/>
      <c r="N4" t="s" s="14">
        <v>28</v>
      </c>
      <c r="O4" s="15"/>
      <c r="P4" s="29">
        <f>MAX(Y1:Y993)</f>
        <v>0</v>
      </c>
      <c r="Q4" s="29"/>
      <c r="R4" s="22"/>
      <c r="S4" s="23"/>
      <c r="T4" s="23"/>
      <c r="U4" s="7"/>
      <c r="V4" s="11"/>
      <c r="W4" s="11"/>
      <c r="X4" s="7"/>
      <c r="Y4" s="7"/>
    </row>
    <row r="5" ht="16" customHeight="1">
      <c r="A5" s="13"/>
      <c r="B5" t="s" s="14">
        <v>29</v>
      </c>
      <c r="C5" s="30">
        <f>COUNTIF($R$9:$R$990,"&gt;0")</f>
        <v>3</v>
      </c>
      <c r="D5" t="s" s="14">
        <v>30</v>
      </c>
      <c r="E5" s="30">
        <f>COUNTIF($R$9:$R$990,"&lt;0")</f>
        <v>0</v>
      </c>
      <c r="F5" t="s" s="14">
        <v>31</v>
      </c>
      <c r="G5" s="30">
        <f>COUNTIF($R$9:$R$990,"=0")</f>
        <v>0</v>
      </c>
      <c r="H5" t="s" s="14">
        <v>32</v>
      </c>
      <c r="I5" s="29">
        <f>C5/SUM(C5,E5,G5)</f>
        <v>1</v>
      </c>
      <c r="J5" t="s" s="14">
        <v>33</v>
      </c>
      <c r="K5" s="15"/>
      <c r="L5" s="31">
        <f>MAX(V9:V993)</f>
      </c>
      <c r="M5" s="32"/>
      <c r="N5" t="s" s="33">
        <v>34</v>
      </c>
      <c r="O5" s="34"/>
      <c r="P5" s="35">
        <f>MAX(W9:W993)</f>
        <v>0</v>
      </c>
      <c r="Q5" s="32"/>
      <c r="R5" s="22"/>
      <c r="S5" s="23"/>
      <c r="T5" s="23"/>
      <c r="U5" s="7"/>
      <c r="V5" s="11"/>
      <c r="W5" s="11"/>
      <c r="X5" s="7"/>
      <c r="Y5" s="7"/>
    </row>
    <row r="6" ht="16" customHeight="1">
      <c r="A6" s="11"/>
      <c r="B6" s="36"/>
      <c r="C6" s="36"/>
      <c r="D6" s="36"/>
      <c r="E6" s="36"/>
      <c r="F6" s="36"/>
      <c r="G6" s="36"/>
      <c r="H6" s="36"/>
      <c r="I6" s="37"/>
      <c r="J6" s="36"/>
      <c r="K6" s="36"/>
      <c r="L6" s="36"/>
      <c r="M6" t="s" s="38">
        <v>35</v>
      </c>
      <c r="N6" s="39"/>
      <c r="O6" s="39"/>
      <c r="P6" s="36"/>
      <c r="Q6" s="32"/>
      <c r="R6" s="40"/>
      <c r="S6" s="41"/>
      <c r="T6" s="41"/>
      <c r="U6" s="42"/>
      <c r="V6" s="11"/>
      <c r="W6" s="11"/>
      <c r="X6" s="7"/>
      <c r="Y6" s="7"/>
    </row>
    <row r="7" ht="16" customHeight="1">
      <c r="A7" s="13"/>
      <c r="B7" t="s" s="14">
        <v>36</v>
      </c>
      <c r="C7" t="s" s="43">
        <v>37</v>
      </c>
      <c r="D7" s="44"/>
      <c r="E7" t="s" s="45">
        <v>38</v>
      </c>
      <c r="F7" s="46"/>
      <c r="G7" s="46"/>
      <c r="H7" s="46"/>
      <c r="I7" s="47"/>
      <c r="J7" t="s" s="48">
        <v>39</v>
      </c>
      <c r="K7" s="49"/>
      <c r="L7" s="50"/>
      <c r="M7" t="s" s="18">
        <v>40</v>
      </c>
      <c r="N7" t="s" s="51">
        <v>41</v>
      </c>
      <c r="O7" s="52"/>
      <c r="P7" s="52"/>
      <c r="Q7" s="53"/>
      <c r="R7" t="s" s="54">
        <v>42</v>
      </c>
      <c r="S7" s="55"/>
      <c r="T7" s="55"/>
      <c r="U7" s="55"/>
      <c r="V7" s="56"/>
      <c r="W7" s="11"/>
      <c r="X7" s="57"/>
      <c r="Y7" s="7"/>
    </row>
    <row r="8" ht="16" customHeight="1">
      <c r="A8" s="13"/>
      <c r="B8" s="15"/>
      <c r="C8" s="58"/>
      <c r="D8" s="59"/>
      <c r="E8" t="s" s="60">
        <v>43</v>
      </c>
      <c r="F8" t="s" s="60">
        <v>44</v>
      </c>
      <c r="G8" t="s" s="60">
        <v>45</v>
      </c>
      <c r="H8" t="s" s="45">
        <v>46</v>
      </c>
      <c r="I8" s="47"/>
      <c r="J8" t="s" s="61">
        <v>47</v>
      </c>
      <c r="K8" t="s" s="48">
        <v>48</v>
      </c>
      <c r="L8" s="50"/>
      <c r="M8" s="19"/>
      <c r="N8" t="s" s="62">
        <v>43</v>
      </c>
      <c r="O8" t="s" s="62">
        <v>44</v>
      </c>
      <c r="P8" t="s" s="51">
        <v>46</v>
      </c>
      <c r="Q8" s="53"/>
      <c r="R8" t="s" s="54">
        <v>49</v>
      </c>
      <c r="S8" s="55"/>
      <c r="T8" t="s" s="54">
        <v>47</v>
      </c>
      <c r="U8" s="55"/>
      <c r="V8" s="56"/>
      <c r="W8" s="11"/>
      <c r="X8" s="57"/>
      <c r="Y8" t="s" s="8">
        <v>50</v>
      </c>
    </row>
    <row r="9" ht="16" customHeight="1">
      <c r="A9" s="13"/>
      <c r="B9" s="30">
        <v>1</v>
      </c>
      <c r="C9" s="21">
        <f>L2</f>
        <v>100000</v>
      </c>
      <c r="D9" s="21"/>
      <c r="E9" s="30">
        <v>2018</v>
      </c>
      <c r="F9" s="63">
        <v>43477</v>
      </c>
      <c r="G9" t="s" s="18">
        <v>51</v>
      </c>
      <c r="H9" s="30">
        <v>1.25082</v>
      </c>
      <c r="I9" s="19"/>
      <c r="J9" s="30">
        <v>82</v>
      </c>
      <c r="K9" s="21">
        <f>IF(J9="","",C9*0.03)</f>
        <v>3000</v>
      </c>
      <c r="L9" s="21"/>
      <c r="M9" s="64">
        <f>IF(J9="","",(K9/J9)/LOOKUP(RIGHT($D$2,3),'定数'!$A$6:$A$13,'定数'!$B$6:$B$13))</f>
        <v>0.40650406504065</v>
      </c>
      <c r="N9" s="30">
        <v>2018</v>
      </c>
      <c r="O9" s="63">
        <v>43477</v>
      </c>
      <c r="P9" s="30">
        <v>1.24575</v>
      </c>
      <c r="Q9" s="19"/>
      <c r="R9" s="27">
        <f>IF(P9="","",T9*M9*LOOKUP(RIGHT($D$2,3),'定数'!$A$6:$A$13,'定数'!$B$6:$B$13))</f>
        <v>1854.878048780490</v>
      </c>
      <c r="S9" s="65"/>
      <c r="T9" s="66">
        <f>IF(P9="","",IF(G9="買",(P9-H9),(H9-P9))*IF(RIGHT($D$2,3)="JPY",100,10000))</f>
        <v>50.7</v>
      </c>
      <c r="U9" s="66"/>
      <c r="V9" s="67">
        <f>IF(T9&lt;&gt;"",IF(T9&gt;0,1+V8,0),"")</f>
        <v>1</v>
      </c>
      <c r="W9" s="68">
        <f>IF(T9&lt;&gt;"",IF(T9&lt;0,1+W8,0),"")</f>
        <v>0</v>
      </c>
      <c r="X9" s="57"/>
      <c r="Y9" s="7"/>
    </row>
    <row r="10" ht="16" customHeight="1">
      <c r="A10" s="13"/>
      <c r="B10" s="30">
        <v>2</v>
      </c>
      <c r="C10" s="21">
        <f>IF(R9="","",C9+R9)</f>
        <v>101854.87804878</v>
      </c>
      <c r="D10" s="21"/>
      <c r="E10" s="30">
        <v>2018</v>
      </c>
      <c r="F10" s="63">
        <v>43524</v>
      </c>
      <c r="G10" t="s" s="18">
        <v>51</v>
      </c>
      <c r="H10" s="30">
        <v>1.26712</v>
      </c>
      <c r="I10" s="19"/>
      <c r="J10" s="30">
        <v>66</v>
      </c>
      <c r="K10" s="69">
        <f>IF(J10="","",C10*0.03)</f>
        <v>3055.6463414634</v>
      </c>
      <c r="L10" s="70"/>
      <c r="M10" s="64">
        <f>IF(J10="","",(K10/J10)/LOOKUP(RIGHT($D$2,3),'定数'!$A$6:$A$13,'定数'!$B$6:$B$13))</f>
        <v>0.514418576003939</v>
      </c>
      <c r="N10" s="30">
        <v>2018</v>
      </c>
      <c r="O10" s="63">
        <v>43521</v>
      </c>
      <c r="P10" s="30">
        <v>1.26186</v>
      </c>
      <c r="Q10" s="19"/>
      <c r="R10" s="27">
        <f>IF(P10="","",T10*M10*LOOKUP(RIGHT($D$2,3),'定数'!$A$6:$A$13,'定数'!$B$6:$B$13))</f>
        <v>2435.257538802650</v>
      </c>
      <c r="S10" s="65"/>
      <c r="T10" s="66">
        <f>IF(P10="","",IF(G10="買",(P10-H10),(H10-P10))*IF(RIGHT($D$2,3)="JPY",100,10000))</f>
        <v>52.6</v>
      </c>
      <c r="U10" s="66"/>
      <c r="V10" s="67">
        <f>IF(T10&lt;&gt;"",IF(T10&gt;0,1+V9,0),"")</f>
        <v>2</v>
      </c>
      <c r="W10" s="68">
        <f>IF(T10&lt;&gt;"",IF(T10&lt;0,1+W9,0),"")</f>
        <v>0</v>
      </c>
      <c r="X10" s="71">
        <f>IF(C10&lt;&gt;"",MAX(C10,C9),"")</f>
        <v>101854.87804878</v>
      </c>
      <c r="Y10" s="7"/>
    </row>
    <row r="11" ht="16" customHeight="1">
      <c r="A11" s="13"/>
      <c r="B11" s="30">
        <v>3</v>
      </c>
      <c r="C11" s="21">
        <f>IF(R10="","",C10+R10)</f>
        <v>104290.135587583</v>
      </c>
      <c r="D11" s="21"/>
      <c r="E11" s="30">
        <v>2018</v>
      </c>
      <c r="F11" s="63">
        <v>43599</v>
      </c>
      <c r="G11" t="s" s="18">
        <v>52</v>
      </c>
      <c r="H11" s="30">
        <v>1.28433</v>
      </c>
      <c r="I11" s="19"/>
      <c r="J11" s="30">
        <v>83</v>
      </c>
      <c r="K11" s="69">
        <f>IF(J11="","",C11*0.03)</f>
        <v>3128.704067627490</v>
      </c>
      <c r="L11" s="70"/>
      <c r="M11" s="64">
        <f>IF(J11="","",(K11/J11)/LOOKUP(RIGHT($D$2,3),'定数'!$A$6:$A$13,'定数'!$B$6:$B$13))</f>
        <v>0.418835885893908</v>
      </c>
      <c r="N11" s="30">
        <v>2018</v>
      </c>
      <c r="O11" s="63">
        <v>43600</v>
      </c>
      <c r="P11" s="30">
        <v>1.28894</v>
      </c>
      <c r="Q11" s="19"/>
      <c r="R11" s="27">
        <f>IF(P11="","",T11*M11*LOOKUP(RIGHT($D$2,3),'定数'!$A$6:$A$13,'定数'!$B$6:$B$13))</f>
        <v>1737.750090573820</v>
      </c>
      <c r="S11" s="65"/>
      <c r="T11" s="66">
        <f>IF(P11="","",IF(G11="買",(P11-H11),(H11-P11))*IF(RIGHT($D$2,3)="JPY",100,10000))</f>
        <v>46.1</v>
      </c>
      <c r="U11" s="66"/>
      <c r="V11" s="67">
        <f>IF(T11&lt;&gt;"",IF(T11&gt;0,1+V10,0),"")</f>
        <v>3</v>
      </c>
      <c r="W11" s="68">
        <f>IF(T11&lt;&gt;"",IF(T11&lt;0,1+W10,0),"")</f>
        <v>0</v>
      </c>
      <c r="X11" s="71">
        <f>IF(C11&lt;&gt;"",MAX(X10,C11),"")</f>
        <v>104290.135587583</v>
      </c>
      <c r="Y11" s="72">
        <f>IF(X11&lt;&gt;"",1-(C11/X11),"")</f>
        <v>0</v>
      </c>
    </row>
    <row r="12" ht="16" customHeight="1">
      <c r="A12" s="13"/>
      <c r="B12" s="30">
        <v>4</v>
      </c>
      <c r="C12" s="21">
        <f>IF(R11="","",C11+R11)</f>
        <v>106027.885678157</v>
      </c>
      <c r="D12" s="21"/>
      <c r="E12" s="19"/>
      <c r="F12" s="63"/>
      <c r="G12" t="s" s="18">
        <v>52</v>
      </c>
      <c r="H12" s="19"/>
      <c r="I12" s="19"/>
      <c r="J12" s="19"/>
      <c r="K12" t="s" s="73">
        <f>IF(J12="","",C12*0.03)</f>
      </c>
      <c r="L12" s="70"/>
      <c r="M12" t="s" s="18">
        <f>IF(J12="","",(K12/J12)/LOOKUP(RIGHT($D$2,3),'定数'!$A$6:$A$13,'定数'!$B$6:$B$13))</f>
      </c>
      <c r="N12" s="19"/>
      <c r="O12" s="63"/>
      <c r="P12" s="19"/>
      <c r="Q12" s="19"/>
      <c r="R12" t="s" s="18">
        <f>IF(P12="","",T12*M12*LOOKUP(RIGHT($D$2,3),'定数'!$A$6:$A$13,'定数'!$B$6:$B$13))</f>
      </c>
      <c r="S12" s="65"/>
      <c r="T12" t="s" s="74">
        <f>IF(P12="","",IF(G12="買",(P12-H12),(H12-P12))*IF(RIGHT($D$2,3)="JPY",100,10000))</f>
      </c>
      <c r="U12" s="66"/>
      <c r="V12" t="s" s="75">
        <f>IF(T12&lt;&gt;"",IF(T12&gt;0,1+V11,0),"")</f>
      </c>
      <c r="W12" t="s" s="76">
        <f>IF(T12&lt;&gt;"",IF(T12&lt;0,1+W11,0),"")</f>
      </c>
      <c r="X12" s="71">
        <f>IF(C12&lt;&gt;"",MAX(X11,C12),"")</f>
        <v>106027.885678157</v>
      </c>
      <c r="Y12" s="72">
        <f>IF(X12&lt;&gt;"",1-(C12/X12),"")</f>
        <v>0</v>
      </c>
    </row>
    <row r="13" ht="16" customHeight="1">
      <c r="A13" s="13"/>
      <c r="B13" s="30">
        <v>5</v>
      </c>
      <c r="C13" t="s" s="18">
        <f>IF(R12="","",C12+R12)</f>
      </c>
      <c r="D13" s="21"/>
      <c r="E13" s="19"/>
      <c r="F13" s="63"/>
      <c r="G13" s="19"/>
      <c r="H13" s="19"/>
      <c r="I13" s="19"/>
      <c r="J13" s="19"/>
      <c r="K13" t="s" s="73">
        <f>IF(J13="","",C13*0.03)</f>
      </c>
      <c r="L13" s="70"/>
      <c r="M13" t="s" s="18">
        <f>IF(J13="","",(K13/J13)/LOOKUP(RIGHT($D$2,3),'定数'!$A$6:$A$13,'定数'!$B$6:$B$13))</f>
      </c>
      <c r="N13" s="19"/>
      <c r="O13" s="63"/>
      <c r="P13" s="19"/>
      <c r="Q13" s="19"/>
      <c r="R13" t="s" s="18">
        <f>IF(P13="","",T13*M13*LOOKUP(RIGHT($D$2,3),'定数'!$A$6:$A$13,'定数'!$B$6:$B$13))</f>
      </c>
      <c r="S13" s="65"/>
      <c r="T13" t="s" s="74">
        <f>IF(P13="","",IF(G13="買",(P13-H13),(H13-P13))*IF(RIGHT($D$2,3)="JPY",100,10000))</f>
      </c>
      <c r="U13" s="66"/>
      <c r="V13" t="s" s="75">
        <f>IF(T13&lt;&gt;"",IF(T13&gt;0,1+V12,0),"")</f>
      </c>
      <c r="W13" t="s" s="76">
        <f>IF(T13&lt;&gt;"",IF(T13&lt;0,1+W12,0),"")</f>
      </c>
      <c r="X13" t="s" s="77">
        <f>IF(C13&lt;&gt;"",MAX(X12,C13),"")</f>
      </c>
      <c r="Y13" t="s" s="8">
        <f>IF(X13&lt;&gt;"",1-(C13/X13),"")</f>
      </c>
    </row>
    <row r="14" ht="16" customHeight="1">
      <c r="A14" s="13"/>
      <c r="B14" s="30">
        <v>6</v>
      </c>
      <c r="C14" t="s" s="18">
        <f>IF(R13="","",C13+R13)</f>
      </c>
      <c r="D14" s="21"/>
      <c r="E14" s="19"/>
      <c r="F14" s="63"/>
      <c r="G14" s="19"/>
      <c r="H14" s="19"/>
      <c r="I14" s="19"/>
      <c r="J14" s="19"/>
      <c r="K14" t="s" s="73">
        <f>IF(J14="","",C14*0.03)</f>
      </c>
      <c r="L14" s="70"/>
      <c r="M14" t="s" s="18">
        <f>IF(J14="","",(K14/J14)/LOOKUP(RIGHT($D$2,3),'定数'!$A$6:$A$13,'定数'!$B$6:$B$13))</f>
      </c>
      <c r="N14" s="19"/>
      <c r="O14" s="63"/>
      <c r="P14" s="19"/>
      <c r="Q14" s="19"/>
      <c r="R14" t="s" s="18">
        <f>IF(P14="","",T14*M14*LOOKUP(RIGHT($D$2,3),'定数'!$A$6:$A$13,'定数'!$B$6:$B$13))</f>
      </c>
      <c r="S14" s="65"/>
      <c r="T14" t="s" s="74">
        <f>IF(P14="","",IF(G14="買",(P14-H14),(H14-P14))*IF(RIGHT($D$2,3)="JPY",100,10000))</f>
      </c>
      <c r="U14" s="66"/>
      <c r="V14" t="s" s="75">
        <f>IF(T14&lt;&gt;"",IF(T14&gt;0,1+V13,0),"")</f>
      </c>
      <c r="W14" t="s" s="76">
        <f>IF(T14&lt;&gt;"",IF(T14&lt;0,1+W13,0),"")</f>
      </c>
      <c r="X14" t="s" s="77">
        <f>IF(C14&lt;&gt;"",MAX(X13,C14),"")</f>
      </c>
      <c r="Y14" t="s" s="8">
        <f>IF(X14&lt;&gt;"",1-(C14/X14),"")</f>
      </c>
    </row>
    <row r="15" ht="16" customHeight="1">
      <c r="A15" s="13"/>
      <c r="B15" s="30">
        <v>7</v>
      </c>
      <c r="C15" t="s" s="18">
        <f>IF(R14="","",C14+R14)</f>
      </c>
      <c r="D15" s="21"/>
      <c r="E15" s="19"/>
      <c r="F15" s="63"/>
      <c r="G15" s="19"/>
      <c r="H15" s="19"/>
      <c r="I15" s="19"/>
      <c r="J15" s="19"/>
      <c r="K15" t="s" s="73">
        <f>IF(J15="","",C15*0.03)</f>
      </c>
      <c r="L15" s="70"/>
      <c r="M15" t="s" s="18">
        <f>IF(J15="","",(K15/J15)/LOOKUP(RIGHT($D$2,3),'定数'!$A$6:$A$13,'定数'!$B$6:$B$13))</f>
      </c>
      <c r="N15" s="19"/>
      <c r="O15" s="63"/>
      <c r="P15" s="19"/>
      <c r="Q15" s="19"/>
      <c r="R15" t="s" s="18">
        <f>IF(P15="","",T15*M15*LOOKUP(RIGHT($D$2,3),'定数'!$A$6:$A$13,'定数'!$B$6:$B$13))</f>
      </c>
      <c r="S15" s="65"/>
      <c r="T15" t="s" s="74">
        <f>IF(P15="","",IF(G15="買",(P15-H15),(H15-P15))*IF(RIGHT($D$2,3)="JPY",100,10000))</f>
      </c>
      <c r="U15" s="66"/>
      <c r="V15" t="s" s="75">
        <f>IF(T15&lt;&gt;"",IF(T15&gt;0,1+V14,0),"")</f>
      </c>
      <c r="W15" t="s" s="76">
        <f>IF(T15&lt;&gt;"",IF(T15&lt;0,1+W14,0),"")</f>
      </c>
      <c r="X15" t="s" s="77">
        <f>IF(C15&lt;&gt;"",MAX(X14,C15),"")</f>
      </c>
      <c r="Y15" t="s" s="8">
        <f>IF(X15&lt;&gt;"",1-(C15/X15),"")</f>
      </c>
    </row>
    <row r="16" ht="16" customHeight="1">
      <c r="A16" s="13"/>
      <c r="B16" s="30">
        <v>8</v>
      </c>
      <c r="C16" t="s" s="18">
        <f>IF(R15="","",C15+R15)</f>
      </c>
      <c r="D16" s="21"/>
      <c r="E16" s="19"/>
      <c r="F16" s="63"/>
      <c r="G16" s="19"/>
      <c r="H16" s="19"/>
      <c r="I16" s="19"/>
      <c r="J16" s="19"/>
      <c r="K16" t="s" s="73">
        <f>IF(J16="","",C16*0.03)</f>
      </c>
      <c r="L16" s="70"/>
      <c r="M16" t="s" s="18">
        <f>IF(J16="","",(K16/J16)/LOOKUP(RIGHT($D$2,3),'定数'!$A$6:$A$13,'定数'!$B$6:$B$13))</f>
      </c>
      <c r="N16" s="19"/>
      <c r="O16" s="63"/>
      <c r="P16" s="19"/>
      <c r="Q16" s="19"/>
      <c r="R16" t="s" s="18">
        <f>IF(P16="","",T16*M16*LOOKUP(RIGHT($D$2,3),'定数'!$A$6:$A$13,'定数'!$B$6:$B$13))</f>
      </c>
      <c r="S16" s="65"/>
      <c r="T16" t="s" s="74">
        <f>IF(P16="","",IF(G16="買",(P16-H16),(H16-P16))*IF(RIGHT($D$2,3)="JPY",100,10000))</f>
      </c>
      <c r="U16" s="66"/>
      <c r="V16" t="s" s="75">
        <f>IF(T16&lt;&gt;"",IF(T16&gt;0,1+V15,0),"")</f>
      </c>
      <c r="W16" t="s" s="76">
        <f>IF(T16&lt;&gt;"",IF(T16&lt;0,1+W15,0),"")</f>
      </c>
      <c r="X16" t="s" s="77">
        <f>IF(C16&lt;&gt;"",MAX(X15,C16),"")</f>
      </c>
      <c r="Y16" t="s" s="8">
        <f>IF(X16&lt;&gt;"",1-(C16/X16),"")</f>
      </c>
    </row>
    <row r="17" ht="16" customHeight="1">
      <c r="A17" s="13"/>
      <c r="B17" s="30">
        <v>9</v>
      </c>
      <c r="C17" t="s" s="18">
        <f>IF(R16="","",C16+R16)</f>
      </c>
      <c r="D17" s="21"/>
      <c r="E17" s="19"/>
      <c r="F17" s="63"/>
      <c r="G17" s="19"/>
      <c r="H17" s="19"/>
      <c r="I17" s="19"/>
      <c r="J17" s="19"/>
      <c r="K17" t="s" s="73">
        <f>IF(J17="","",C17*0.03)</f>
      </c>
      <c r="L17" s="70"/>
      <c r="M17" t="s" s="18">
        <f>IF(J17="","",(K17/J17)/LOOKUP(RIGHT($D$2,3),'定数'!$A$6:$A$13,'定数'!$B$6:$B$13))</f>
      </c>
      <c r="N17" s="19"/>
      <c r="O17" s="63"/>
      <c r="P17" s="19"/>
      <c r="Q17" s="19"/>
      <c r="R17" t="s" s="18">
        <f>IF(P17="","",T17*M17*LOOKUP(RIGHT($D$2,3),'定数'!$A$6:$A$13,'定数'!$B$6:$B$13))</f>
      </c>
      <c r="S17" s="65"/>
      <c r="T17" t="s" s="74">
        <f>IF(P17="","",IF(G17="買",(P17-H17),(H17-P17))*IF(RIGHT($D$2,3)="JPY",100,10000))</f>
      </c>
      <c r="U17" s="66"/>
      <c r="V17" t="s" s="75">
        <f>IF(T17&lt;&gt;"",IF(T17&gt;0,1+V16,0),"")</f>
      </c>
      <c r="W17" t="s" s="76">
        <f>IF(T17&lt;&gt;"",IF(T17&lt;0,1+W16,0),"")</f>
      </c>
      <c r="X17" t="s" s="77">
        <f>IF(C17&lt;&gt;"",MAX(X16,C17),"")</f>
      </c>
      <c r="Y17" t="s" s="8">
        <f>IF(X17&lt;&gt;"",1-(C17/X17),"")</f>
      </c>
    </row>
    <row r="18" ht="16" customHeight="1">
      <c r="A18" s="13"/>
      <c r="B18" s="30">
        <v>10</v>
      </c>
      <c r="C18" t="s" s="18">
        <f>IF(R17="","",C17+R17)</f>
      </c>
      <c r="D18" s="21"/>
      <c r="E18" s="19"/>
      <c r="F18" s="63"/>
      <c r="G18" s="19"/>
      <c r="H18" s="19"/>
      <c r="I18" s="19"/>
      <c r="J18" s="19"/>
      <c r="K18" t="s" s="73">
        <f>IF(J18="","",C18*0.03)</f>
      </c>
      <c r="L18" s="70"/>
      <c r="M18" t="s" s="18">
        <f>IF(J18="","",(K18/J18)/LOOKUP(RIGHT($D$2,3),'定数'!$A$6:$A$13,'定数'!$B$6:$B$13))</f>
      </c>
      <c r="N18" s="19"/>
      <c r="O18" s="63"/>
      <c r="P18" s="19"/>
      <c r="Q18" s="19"/>
      <c r="R18" t="s" s="18">
        <f>IF(P18="","",T18*M18*LOOKUP(RIGHT($D$2,3),'定数'!$A$6:$A$13,'定数'!$B$6:$B$13))</f>
      </c>
      <c r="S18" s="65"/>
      <c r="T18" t="s" s="74">
        <f>IF(P18="","",IF(G18="買",(P18-H18),(H18-P18))*IF(RIGHT($D$2,3)="JPY",100,10000))</f>
      </c>
      <c r="U18" s="66"/>
      <c r="V18" t="s" s="75">
        <f>IF(T18&lt;&gt;"",IF(T18&gt;0,1+V17,0),"")</f>
      </c>
      <c r="W18" t="s" s="76">
        <f>IF(T18&lt;&gt;"",IF(T18&lt;0,1+W17,0),"")</f>
      </c>
      <c r="X18" t="s" s="77">
        <f>IF(C18&lt;&gt;"",MAX(X17,C18),"")</f>
      </c>
      <c r="Y18" t="s" s="8">
        <f>IF(X18&lt;&gt;"",1-(C18/X18),"")</f>
      </c>
    </row>
    <row r="19" ht="16" customHeight="1">
      <c r="A19" s="13"/>
      <c r="B19" s="30">
        <v>11</v>
      </c>
      <c r="C19" t="s" s="18">
        <f>IF(R18="","",C18+R18)</f>
      </c>
      <c r="D19" s="21"/>
      <c r="E19" s="19"/>
      <c r="F19" s="63"/>
      <c r="G19" s="19"/>
      <c r="H19" s="19"/>
      <c r="I19" s="19"/>
      <c r="J19" s="19"/>
      <c r="K19" t="s" s="73">
        <f>IF(J19="","",C19*0.03)</f>
      </c>
      <c r="L19" s="70"/>
      <c r="M19" t="s" s="18">
        <f>IF(J19="","",(K19/J19)/LOOKUP(RIGHT($D$2,3),'定数'!$A$6:$A$13,'定数'!$B$6:$B$13))</f>
      </c>
      <c r="N19" s="19"/>
      <c r="O19" s="63"/>
      <c r="P19" s="19"/>
      <c r="Q19" s="19"/>
      <c r="R19" t="s" s="18">
        <f>IF(P19="","",T19*M19*LOOKUP(RIGHT($D$2,3),'定数'!$A$6:$A$13,'定数'!$B$6:$B$13))</f>
      </c>
      <c r="S19" s="65"/>
      <c r="T19" t="s" s="74">
        <f>IF(P19="","",IF(G19="買",(P19-H19),(H19-P19))*IF(RIGHT($D$2,3)="JPY",100,10000))</f>
      </c>
      <c r="U19" s="66"/>
      <c r="V19" t="s" s="75">
        <f>IF(T19&lt;&gt;"",IF(T19&gt;0,1+V18,0),"")</f>
      </c>
      <c r="W19" t="s" s="76">
        <f>IF(T19&lt;&gt;"",IF(T19&lt;0,1+W18,0),"")</f>
      </c>
      <c r="X19" t="s" s="77">
        <f>IF(C19&lt;&gt;"",MAX(X18,C19),"")</f>
      </c>
      <c r="Y19" t="s" s="8">
        <f>IF(X19&lt;&gt;"",1-(C19/X19),"")</f>
      </c>
    </row>
    <row r="20" ht="16" customHeight="1">
      <c r="A20" s="13"/>
      <c r="B20" s="30">
        <v>12</v>
      </c>
      <c r="C20" t="s" s="18">
        <f>IF(R19="","",C19+R19)</f>
      </c>
      <c r="D20" s="21"/>
      <c r="E20" s="19"/>
      <c r="F20" s="63"/>
      <c r="G20" s="19"/>
      <c r="H20" s="19"/>
      <c r="I20" s="19"/>
      <c r="J20" s="19"/>
      <c r="K20" t="s" s="73">
        <f>IF(J20="","",C20*0.03)</f>
      </c>
      <c r="L20" s="70"/>
      <c r="M20" t="s" s="18">
        <f>IF(J20="","",(K20/J20)/LOOKUP(RIGHT($D$2,3),'定数'!$A$6:$A$13,'定数'!$B$6:$B$13))</f>
      </c>
      <c r="N20" s="19"/>
      <c r="O20" s="63"/>
      <c r="P20" s="19"/>
      <c r="Q20" s="19"/>
      <c r="R20" t="s" s="18">
        <f>IF(P20="","",T20*M20*LOOKUP(RIGHT($D$2,3),'定数'!$A$6:$A$13,'定数'!$B$6:$B$13))</f>
      </c>
      <c r="S20" s="65"/>
      <c r="T20" t="s" s="74">
        <f>IF(P20="","",IF(G20="買",(P20-H20),(H20-P20))*IF(RIGHT($D$2,3)="JPY",100,10000))</f>
      </c>
      <c r="U20" s="66"/>
      <c r="V20" t="s" s="75">
        <f>IF(T20&lt;&gt;"",IF(T20&gt;0,1+V19,0),"")</f>
      </c>
      <c r="W20" t="s" s="76">
        <f>IF(T20&lt;&gt;"",IF(T20&lt;0,1+W19,0),"")</f>
      </c>
      <c r="X20" t="s" s="77">
        <f>IF(C20&lt;&gt;"",MAX(X19,C20),"")</f>
      </c>
      <c r="Y20" t="s" s="8">
        <f>IF(X20&lt;&gt;"",1-(C20/X20),"")</f>
      </c>
    </row>
    <row r="21" ht="16" customHeight="1">
      <c r="A21" s="13"/>
      <c r="B21" s="30">
        <v>13</v>
      </c>
      <c r="C21" t="s" s="18">
        <f>IF(R20="","",C20+R20)</f>
      </c>
      <c r="D21" s="21"/>
      <c r="E21" s="19"/>
      <c r="F21" s="63"/>
      <c r="G21" s="19"/>
      <c r="H21" s="19"/>
      <c r="I21" s="19"/>
      <c r="J21" s="19"/>
      <c r="K21" t="s" s="73">
        <f>IF(J21="","",C21*0.03)</f>
      </c>
      <c r="L21" s="70"/>
      <c r="M21" t="s" s="18">
        <f>IF(J21="","",(K21/J21)/LOOKUP(RIGHT($D$2,3),'定数'!$A$6:$A$13,'定数'!$B$6:$B$13))</f>
      </c>
      <c r="N21" s="19"/>
      <c r="O21" s="63"/>
      <c r="P21" s="19"/>
      <c r="Q21" s="19"/>
      <c r="R21" t="s" s="18">
        <f>IF(P21="","",T21*M21*LOOKUP(RIGHT($D$2,3),'定数'!$A$6:$A$13,'定数'!$B$6:$B$13))</f>
      </c>
      <c r="S21" s="65"/>
      <c r="T21" t="s" s="74">
        <f>IF(P21="","",IF(G21="買",(P21-H21),(H21-P21))*IF(RIGHT($D$2,3)="JPY",100,10000))</f>
      </c>
      <c r="U21" s="66"/>
      <c r="V21" t="s" s="75">
        <f>IF(T21&lt;&gt;"",IF(T21&gt;0,1+V20,0),"")</f>
      </c>
      <c r="W21" t="s" s="76">
        <f>IF(T21&lt;&gt;"",IF(T21&lt;0,1+W20,0),"")</f>
      </c>
      <c r="X21" t="s" s="77">
        <f>IF(C21&lt;&gt;"",MAX(X20,C21),"")</f>
      </c>
      <c r="Y21" t="s" s="8">
        <f>IF(X21&lt;&gt;"",1-(C21/X21),"")</f>
      </c>
    </row>
    <row r="22" ht="16" customHeight="1">
      <c r="A22" s="13"/>
      <c r="B22" s="30">
        <v>14</v>
      </c>
      <c r="C22" t="s" s="18">
        <f>IF(R21="","",C21+R21)</f>
      </c>
      <c r="D22" s="21"/>
      <c r="E22" s="19"/>
      <c r="F22" s="63"/>
      <c r="G22" s="19"/>
      <c r="H22" s="19"/>
      <c r="I22" s="19"/>
      <c r="J22" s="19"/>
      <c r="K22" t="s" s="73">
        <f>IF(J22="","",C22*0.03)</f>
      </c>
      <c r="L22" s="70"/>
      <c r="M22" t="s" s="18">
        <f>IF(J22="","",(K22/J22)/LOOKUP(RIGHT($D$2,3),'定数'!$A$6:$A$13,'定数'!$B$6:$B$13))</f>
      </c>
      <c r="N22" s="19"/>
      <c r="O22" s="63"/>
      <c r="P22" s="19"/>
      <c r="Q22" s="19"/>
      <c r="R22" t="s" s="18">
        <f>IF(P22="","",T22*M22*LOOKUP(RIGHT($D$2,3),'定数'!$A$6:$A$13,'定数'!$B$6:$B$13))</f>
      </c>
      <c r="S22" s="65"/>
      <c r="T22" t="s" s="74">
        <f>IF(P22="","",IF(G22="買",(P22-H22),(H22-P22))*IF(RIGHT($D$2,3)="JPY",100,10000))</f>
      </c>
      <c r="U22" s="66"/>
      <c r="V22" t="s" s="75">
        <f>IF(T22&lt;&gt;"",IF(T22&gt;0,1+V21,0),"")</f>
      </c>
      <c r="W22" t="s" s="76">
        <f>IF(T22&lt;&gt;"",IF(T22&lt;0,1+W21,0),"")</f>
      </c>
      <c r="X22" t="s" s="77">
        <f>IF(C22&lt;&gt;"",MAX(X21,C22),"")</f>
      </c>
      <c r="Y22" t="s" s="8">
        <f>IF(X22&lt;&gt;"",1-(C22/X22),"")</f>
      </c>
    </row>
    <row r="23" ht="16" customHeight="1">
      <c r="A23" s="13"/>
      <c r="B23" s="30">
        <v>15</v>
      </c>
      <c r="C23" t="s" s="18">
        <f>IF(R22="","",C22+R22)</f>
      </c>
      <c r="D23" s="21"/>
      <c r="E23" s="19"/>
      <c r="F23" s="63"/>
      <c r="G23" s="19"/>
      <c r="H23" s="19"/>
      <c r="I23" s="19"/>
      <c r="J23" s="19"/>
      <c r="K23" t="s" s="73">
        <f>IF(J23="","",C23*0.03)</f>
      </c>
      <c r="L23" s="70"/>
      <c r="M23" t="s" s="18">
        <f>IF(J23="","",(K23/J23)/LOOKUP(RIGHT($D$2,3),'定数'!$A$6:$A$13,'定数'!$B$6:$B$13))</f>
      </c>
      <c r="N23" s="19"/>
      <c r="O23" s="63"/>
      <c r="P23" s="19"/>
      <c r="Q23" s="19"/>
      <c r="R23" t="s" s="18">
        <f>IF(P23="","",T23*M23*LOOKUP(RIGHT($D$2,3),'定数'!$A$6:$A$13,'定数'!$B$6:$B$13))</f>
      </c>
      <c r="S23" s="65"/>
      <c r="T23" t="s" s="74">
        <f>IF(P23="","",IF(G23="買",(P23-H23),(H23-P23))*IF(RIGHT($D$2,3)="JPY",100,10000))</f>
      </c>
      <c r="U23" s="66"/>
      <c r="V23" s="56">
        <f>IF(S23&lt;&gt;"",IF(S23&lt;0,1+V22,0),"")</f>
      </c>
      <c r="W23" t="s" s="76">
        <f>IF(T23&lt;&gt;"",IF(T23&lt;0,1+W22,0),"")</f>
      </c>
      <c r="X23" t="s" s="77">
        <f>IF(C23&lt;&gt;"",MAX(X22,C23),"")</f>
      </c>
      <c r="Y23" t="s" s="8">
        <f>IF(X23&lt;&gt;"",1-(C23/X23),"")</f>
      </c>
    </row>
    <row r="24" ht="16" customHeight="1">
      <c r="A24" s="13"/>
      <c r="B24" s="30">
        <v>16</v>
      </c>
      <c r="C24" t="s" s="18">
        <f>IF(R23="","",C23+R23)</f>
      </c>
      <c r="D24" s="21"/>
      <c r="E24" s="19"/>
      <c r="F24" s="63"/>
      <c r="G24" s="19"/>
      <c r="H24" s="19"/>
      <c r="I24" s="19"/>
      <c r="J24" s="19"/>
      <c r="K24" t="s" s="73">
        <f>IF(J24="","",C24*0.03)</f>
      </c>
      <c r="L24" s="70"/>
      <c r="M24" t="s" s="18">
        <f>IF(J24="","",(K24/J24)/LOOKUP(RIGHT($D$2,3),'定数'!$A$6:$A$13,'定数'!$B$6:$B$13))</f>
      </c>
      <c r="N24" s="19"/>
      <c r="O24" s="63"/>
      <c r="P24" s="19"/>
      <c r="Q24" s="19"/>
      <c r="R24" t="s" s="18">
        <f>IF(P24="","",T24*M24*LOOKUP(RIGHT($D$2,3),'定数'!$A$6:$A$13,'定数'!$B$6:$B$13))</f>
      </c>
      <c r="S24" s="65"/>
      <c r="T24" t="s" s="74">
        <f>IF(P24="","",IF(G24="買",(P24-H24),(H24-P24))*IF(RIGHT($D$2,3)="JPY",100,10000))</f>
      </c>
      <c r="U24" s="66"/>
      <c r="V24" s="56">
        <f>IF(S24&lt;&gt;"",IF(S24&lt;0,1+V23,0),"")</f>
      </c>
      <c r="W24" t="s" s="76">
        <f>IF(T24&lt;&gt;"",IF(T24&lt;0,1+W23,0),"")</f>
      </c>
      <c r="X24" t="s" s="77">
        <f>IF(C24&lt;&gt;"",MAX(X23,C24),"")</f>
      </c>
      <c r="Y24" t="s" s="8">
        <f>IF(X24&lt;&gt;"",1-(C24/X24),"")</f>
      </c>
    </row>
    <row r="25" ht="16" customHeight="1">
      <c r="A25" s="13"/>
      <c r="B25" s="30">
        <v>17</v>
      </c>
      <c r="C25" t="s" s="18">
        <f>IF(R24="","",C24+R24)</f>
      </c>
      <c r="D25" s="21"/>
      <c r="E25" s="19"/>
      <c r="F25" s="63"/>
      <c r="G25" s="19"/>
      <c r="H25" s="19"/>
      <c r="I25" s="19"/>
      <c r="J25" s="19"/>
      <c r="K25" t="s" s="73">
        <f>IF(J25="","",C25*0.03)</f>
      </c>
      <c r="L25" s="70"/>
      <c r="M25" t="s" s="18">
        <f>IF(J25="","",(K25/J25)/LOOKUP(RIGHT($D$2,3),'定数'!$A$6:$A$13,'定数'!$B$6:$B$13))</f>
      </c>
      <c r="N25" s="19"/>
      <c r="O25" s="63"/>
      <c r="P25" s="19"/>
      <c r="Q25" s="19"/>
      <c r="R25" t="s" s="18">
        <f>IF(P25="","",T25*M25*LOOKUP(RIGHT($D$2,3),'定数'!$A$6:$A$13,'定数'!$B$6:$B$13))</f>
      </c>
      <c r="S25" s="65"/>
      <c r="T25" t="s" s="74">
        <f>IF(P25="","",IF(G25="買",(P25-H25),(H25-P25))*IF(RIGHT($D$2,3)="JPY",100,10000))</f>
      </c>
      <c r="U25" s="66"/>
      <c r="V25" s="56">
        <f>IF(S25&lt;&gt;"",IF(S25&lt;0,1+V24,0),"")</f>
      </c>
      <c r="W25" t="s" s="76">
        <f>IF(T25&lt;&gt;"",IF(T25&lt;0,1+W24,0),"")</f>
      </c>
      <c r="X25" t="s" s="77">
        <f>IF(C25&lt;&gt;"",MAX(X24,C25),"")</f>
      </c>
      <c r="Y25" t="s" s="8">
        <f>IF(X25&lt;&gt;"",1-(C25/X25),"")</f>
      </c>
    </row>
    <row r="26" ht="16" customHeight="1">
      <c r="A26" s="13"/>
      <c r="B26" s="30">
        <v>18</v>
      </c>
      <c r="C26" t="s" s="18">
        <f>IF(R25="","",C25+R25)</f>
      </c>
      <c r="D26" s="21"/>
      <c r="E26" s="19"/>
      <c r="F26" s="63"/>
      <c r="G26" s="19"/>
      <c r="H26" s="19"/>
      <c r="I26" s="19"/>
      <c r="J26" s="19"/>
      <c r="K26" t="s" s="73">
        <f>IF(J26="","",C26*0.03)</f>
      </c>
      <c r="L26" s="70"/>
      <c r="M26" t="s" s="18">
        <f>IF(J26="","",(K26/J26)/LOOKUP(RIGHT($D$2,3),'定数'!$A$6:$A$13,'定数'!$B$6:$B$13))</f>
      </c>
      <c r="N26" s="19"/>
      <c r="O26" s="63"/>
      <c r="P26" s="19"/>
      <c r="Q26" s="19"/>
      <c r="R26" t="s" s="18">
        <f>IF(P26="","",T26*M26*LOOKUP(RIGHT($D$2,3),'定数'!$A$6:$A$13,'定数'!$B$6:$B$13))</f>
      </c>
      <c r="S26" s="65"/>
      <c r="T26" t="s" s="74">
        <f>IF(P26="","",IF(G26="買",(P26-H26),(H26-P26))*IF(RIGHT($D$2,3)="JPY",100,10000))</f>
      </c>
      <c r="U26" s="66"/>
      <c r="V26" s="56">
        <f>IF(S26&lt;&gt;"",IF(S26&lt;0,1+V25,0),"")</f>
      </c>
      <c r="W26" t="s" s="76">
        <f>IF(T26&lt;&gt;"",IF(T26&lt;0,1+W25,0),"")</f>
      </c>
      <c r="X26" t="s" s="77">
        <f>IF(C26&lt;&gt;"",MAX(X25,C26),"")</f>
      </c>
      <c r="Y26" t="s" s="8">
        <f>IF(X26&lt;&gt;"",1-(C26/X26),"")</f>
      </c>
    </row>
    <row r="27" ht="16" customHeight="1">
      <c r="A27" s="13"/>
      <c r="B27" s="30">
        <v>19</v>
      </c>
      <c r="C27" t="s" s="18">
        <f>IF(R26="","",C26+R26)</f>
      </c>
      <c r="D27" s="21"/>
      <c r="E27" s="19"/>
      <c r="F27" s="63"/>
      <c r="G27" s="19"/>
      <c r="H27" s="19"/>
      <c r="I27" s="19"/>
      <c r="J27" s="19"/>
      <c r="K27" t="s" s="73">
        <f>IF(J27="","",C27*0.03)</f>
      </c>
      <c r="L27" s="70"/>
      <c r="M27" t="s" s="18">
        <f>IF(J27="","",(K27/J27)/LOOKUP(RIGHT($D$2,3),'定数'!$A$6:$A$13,'定数'!$B$6:$B$13))</f>
      </c>
      <c r="N27" s="19"/>
      <c r="O27" s="63"/>
      <c r="P27" s="19"/>
      <c r="Q27" s="19"/>
      <c r="R27" t="s" s="18">
        <f>IF(P27="","",T27*M27*LOOKUP(RIGHT($D$2,3),'定数'!$A$6:$A$13,'定数'!$B$6:$B$13))</f>
      </c>
      <c r="S27" s="65"/>
      <c r="T27" t="s" s="74">
        <f>IF(P27="","",IF(G27="買",(P27-H27),(H27-P27))*IF(RIGHT($D$2,3)="JPY",100,10000))</f>
      </c>
      <c r="U27" s="66"/>
      <c r="V27" s="56">
        <f>IF(S27&lt;&gt;"",IF(S27&lt;0,1+V26,0),"")</f>
      </c>
      <c r="W27" t="s" s="76">
        <f>IF(T27&lt;&gt;"",IF(T27&lt;0,1+W26,0),"")</f>
      </c>
      <c r="X27" t="s" s="77">
        <f>IF(C27&lt;&gt;"",MAX(X26,C27),"")</f>
      </c>
      <c r="Y27" t="s" s="8">
        <f>IF(X27&lt;&gt;"",1-(C27/X27),"")</f>
      </c>
    </row>
    <row r="28" ht="16" customHeight="1">
      <c r="A28" s="13"/>
      <c r="B28" s="30">
        <v>20</v>
      </c>
      <c r="C28" t="s" s="18">
        <f>IF(R27="","",C27+R27)</f>
      </c>
      <c r="D28" s="21"/>
      <c r="E28" s="19"/>
      <c r="F28" s="63"/>
      <c r="G28" s="19"/>
      <c r="H28" s="19"/>
      <c r="I28" s="19"/>
      <c r="J28" s="19"/>
      <c r="K28" t="s" s="73">
        <f>IF(J28="","",C28*0.03)</f>
      </c>
      <c r="L28" s="70"/>
      <c r="M28" t="s" s="18">
        <f>IF(J28="","",(K28/J28)/LOOKUP(RIGHT($D$2,3),'定数'!$A$6:$A$13,'定数'!$B$6:$B$13))</f>
      </c>
      <c r="N28" s="19"/>
      <c r="O28" s="63"/>
      <c r="P28" s="19"/>
      <c r="Q28" s="19"/>
      <c r="R28" t="s" s="18">
        <f>IF(P28="","",T28*M28*LOOKUP(RIGHT($D$2,3),'定数'!$A$6:$A$13,'定数'!$B$6:$B$13))</f>
      </c>
      <c r="S28" s="65"/>
      <c r="T28" t="s" s="74">
        <f>IF(P28="","",IF(G28="買",(P28-H28),(H28-P28))*IF(RIGHT($D$2,3)="JPY",100,10000))</f>
      </c>
      <c r="U28" s="66"/>
      <c r="V28" s="56">
        <f>IF(S28&lt;&gt;"",IF(S28&lt;0,1+V27,0),"")</f>
      </c>
      <c r="W28" t="s" s="76">
        <f>IF(T28&lt;&gt;"",IF(T28&lt;0,1+W27,0),"")</f>
      </c>
      <c r="X28" t="s" s="77">
        <f>IF(C28&lt;&gt;"",MAX(X27,C28),"")</f>
      </c>
      <c r="Y28" t="s" s="8">
        <f>IF(X28&lt;&gt;"",1-(C28/X28),"")</f>
      </c>
    </row>
    <row r="29" ht="16" customHeight="1">
      <c r="A29" s="13"/>
      <c r="B29" s="30">
        <v>21</v>
      </c>
      <c r="C29" t="s" s="18">
        <f>IF(R28="","",C28+R28)</f>
      </c>
      <c r="D29" s="21"/>
      <c r="E29" s="19"/>
      <c r="F29" s="63"/>
      <c r="G29" s="19"/>
      <c r="H29" s="19"/>
      <c r="I29" s="19"/>
      <c r="J29" s="19"/>
      <c r="K29" t="s" s="73">
        <f>IF(J29="","",C29*0.03)</f>
      </c>
      <c r="L29" s="70"/>
      <c r="M29" t="s" s="18">
        <f>IF(J29="","",(K29/J29)/LOOKUP(RIGHT($D$2,3),'定数'!$A$6:$A$13,'定数'!$B$6:$B$13))</f>
      </c>
      <c r="N29" s="19"/>
      <c r="O29" s="63"/>
      <c r="P29" s="19"/>
      <c r="Q29" s="19"/>
      <c r="R29" t="s" s="18">
        <f>IF(P29="","",T29*M29*LOOKUP(RIGHT($D$2,3),'定数'!$A$6:$A$13,'定数'!$B$6:$B$13))</f>
      </c>
      <c r="S29" s="65"/>
      <c r="T29" t="s" s="74">
        <f>IF(P29="","",IF(G29="買",(P29-H29),(H29-P29))*IF(RIGHT($D$2,3)="JPY",100,10000))</f>
      </c>
      <c r="U29" s="66"/>
      <c r="V29" s="56">
        <f>IF(S29&lt;&gt;"",IF(S29&lt;0,1+V28,0),"")</f>
      </c>
      <c r="W29" t="s" s="76">
        <f>IF(T29&lt;&gt;"",IF(T29&lt;0,1+W28,0),"")</f>
      </c>
      <c r="X29" t="s" s="77">
        <f>IF(C29&lt;&gt;"",MAX(X28,C29),"")</f>
      </c>
      <c r="Y29" t="s" s="8">
        <f>IF(X29&lt;&gt;"",1-(C29/X29),"")</f>
      </c>
    </row>
    <row r="30" ht="16" customHeight="1">
      <c r="A30" s="13"/>
      <c r="B30" s="30">
        <v>22</v>
      </c>
      <c r="C30" t="s" s="18">
        <f>IF(R29="","",C29+R29)</f>
      </c>
      <c r="D30" s="21"/>
      <c r="E30" s="19"/>
      <c r="F30" s="63"/>
      <c r="G30" s="19"/>
      <c r="H30" s="19"/>
      <c r="I30" s="19"/>
      <c r="J30" s="19"/>
      <c r="K30" t="s" s="73">
        <f>IF(J30="","",C30*0.03)</f>
      </c>
      <c r="L30" s="70"/>
      <c r="M30" t="s" s="18">
        <f>IF(J30="","",(K30/J30)/LOOKUP(RIGHT($D$2,3),'定数'!$A$6:$A$13,'定数'!$B$6:$B$13))</f>
      </c>
      <c r="N30" s="19"/>
      <c r="O30" s="63"/>
      <c r="P30" s="19"/>
      <c r="Q30" s="19"/>
      <c r="R30" t="s" s="18">
        <f>IF(P30="","",T30*M30*LOOKUP(RIGHT($D$2,3),'定数'!$A$6:$A$13,'定数'!$B$6:$B$13))</f>
      </c>
      <c r="S30" s="65"/>
      <c r="T30" t="s" s="74">
        <f>IF(P30="","",IF(G30="買",(P30-H30),(H30-P30))*IF(RIGHT($D$2,3)="JPY",100,10000))</f>
      </c>
      <c r="U30" s="66"/>
      <c r="V30" s="56">
        <f>IF(S30&lt;&gt;"",IF(S30&lt;0,1+V29,0),"")</f>
      </c>
      <c r="W30" t="s" s="76">
        <f>IF(T30&lt;&gt;"",IF(T30&lt;0,1+W29,0),"")</f>
      </c>
      <c r="X30" t="s" s="77">
        <f>IF(C30&lt;&gt;"",MAX(X29,C30),"")</f>
      </c>
      <c r="Y30" t="s" s="8">
        <f>IF(X30&lt;&gt;"",1-(C30/X30),"")</f>
      </c>
    </row>
    <row r="31" ht="16" customHeight="1">
      <c r="A31" s="13"/>
      <c r="B31" s="30">
        <v>23</v>
      </c>
      <c r="C31" t="s" s="18">
        <f>IF(R30="","",C30+R30)</f>
      </c>
      <c r="D31" s="21"/>
      <c r="E31" s="19"/>
      <c r="F31" s="63"/>
      <c r="G31" s="19"/>
      <c r="H31" s="19"/>
      <c r="I31" s="19"/>
      <c r="J31" s="19"/>
      <c r="K31" t="s" s="73">
        <f>IF(J31="","",C31*0.03)</f>
      </c>
      <c r="L31" s="70"/>
      <c r="M31" t="s" s="18">
        <f>IF(J31="","",(K31/J31)/LOOKUP(RIGHT($D$2,3),'定数'!$A$6:$A$13,'定数'!$B$6:$B$13))</f>
      </c>
      <c r="N31" s="19"/>
      <c r="O31" s="63"/>
      <c r="P31" s="19"/>
      <c r="Q31" s="19"/>
      <c r="R31" t="s" s="18">
        <f>IF(P31="","",T31*M31*LOOKUP(RIGHT($D$2,3),'定数'!$A$6:$A$13,'定数'!$B$6:$B$13))</f>
      </c>
      <c r="S31" s="65"/>
      <c r="T31" t="s" s="74">
        <f>IF(P31="","",IF(G31="買",(P31-H31),(H31-P31))*IF(RIGHT($D$2,3)="JPY",100,10000))</f>
      </c>
      <c r="U31" s="66"/>
      <c r="V31" s="56">
        <f>IF(S31&lt;&gt;"",IF(S31&lt;0,1+V30,0),"")</f>
      </c>
      <c r="W31" t="s" s="76">
        <f>IF(T31&lt;&gt;"",IF(T31&lt;0,1+W30,0),"")</f>
      </c>
      <c r="X31" t="s" s="77">
        <f>IF(C31&lt;&gt;"",MAX(X30,C31),"")</f>
      </c>
      <c r="Y31" t="s" s="8">
        <f>IF(X31&lt;&gt;"",1-(C31/X31),"")</f>
      </c>
    </row>
    <row r="32" ht="16" customHeight="1">
      <c r="A32" s="13"/>
      <c r="B32" s="30">
        <v>24</v>
      </c>
      <c r="C32" t="s" s="18">
        <f>IF(R31="","",C31+R31)</f>
      </c>
      <c r="D32" s="21"/>
      <c r="E32" s="19"/>
      <c r="F32" s="63"/>
      <c r="G32" s="19"/>
      <c r="H32" s="19"/>
      <c r="I32" s="19"/>
      <c r="J32" s="19"/>
      <c r="K32" t="s" s="73">
        <f>IF(J32="","",C32*0.03)</f>
      </c>
      <c r="L32" s="70"/>
      <c r="M32" t="s" s="18">
        <f>IF(J32="","",(K32/J32)/LOOKUP(RIGHT($D$2,3),'定数'!$A$6:$A$13,'定数'!$B$6:$B$13))</f>
      </c>
      <c r="N32" s="19"/>
      <c r="O32" s="63"/>
      <c r="P32" s="19"/>
      <c r="Q32" s="19"/>
      <c r="R32" t="s" s="18">
        <f>IF(P32="","",T32*M32*LOOKUP(RIGHT($D$2,3),'定数'!$A$6:$A$13,'定数'!$B$6:$B$13))</f>
      </c>
      <c r="S32" s="65"/>
      <c r="T32" t="s" s="74">
        <f>IF(P32="","",IF(G32="買",(P32-H32),(H32-P32))*IF(RIGHT($D$2,3)="JPY",100,10000))</f>
      </c>
      <c r="U32" s="66"/>
      <c r="V32" s="56">
        <f>IF(S32&lt;&gt;"",IF(S32&lt;0,1+V31,0),"")</f>
      </c>
      <c r="W32" t="s" s="76">
        <f>IF(T32&lt;&gt;"",IF(T32&lt;0,1+W31,0),"")</f>
      </c>
      <c r="X32" t="s" s="77">
        <f>IF(C32&lt;&gt;"",MAX(X31,C32),"")</f>
      </c>
      <c r="Y32" t="s" s="8">
        <f>IF(X32&lt;&gt;"",1-(C32/X32),"")</f>
      </c>
    </row>
    <row r="33" ht="16" customHeight="1">
      <c r="A33" s="13"/>
      <c r="B33" s="30">
        <v>25</v>
      </c>
      <c r="C33" t="s" s="18">
        <f>IF(R32="","",C32+R32)</f>
      </c>
      <c r="D33" s="21"/>
      <c r="E33" s="19"/>
      <c r="F33" s="63"/>
      <c r="G33" s="19"/>
      <c r="H33" s="19"/>
      <c r="I33" s="19"/>
      <c r="J33" s="19"/>
      <c r="K33" t="s" s="73">
        <f>IF(J33="","",C33*0.03)</f>
      </c>
      <c r="L33" s="70"/>
      <c r="M33" t="s" s="18">
        <f>IF(J33="","",(K33/J33)/LOOKUP(RIGHT($D$2,3),'定数'!$A$6:$A$13,'定数'!$B$6:$B$13))</f>
      </c>
      <c r="N33" s="19"/>
      <c r="O33" s="63"/>
      <c r="P33" s="19"/>
      <c r="Q33" s="19"/>
      <c r="R33" t="s" s="18">
        <f>IF(P33="","",T33*M33*LOOKUP(RIGHT($D$2,3),'定数'!$A$6:$A$13,'定数'!$B$6:$B$13))</f>
      </c>
      <c r="S33" s="65"/>
      <c r="T33" t="s" s="74">
        <f>IF(P33="","",IF(G33="買",(P33-H33),(H33-P33))*IF(RIGHT($D$2,3)="JPY",100,10000))</f>
      </c>
      <c r="U33" s="66"/>
      <c r="V33" s="56">
        <f>IF(S33&lt;&gt;"",IF(S33&lt;0,1+V32,0),"")</f>
      </c>
      <c r="W33" t="s" s="76">
        <f>IF(T33&lt;&gt;"",IF(T33&lt;0,1+W32,0),"")</f>
      </c>
      <c r="X33" t="s" s="77">
        <f>IF(C33&lt;&gt;"",MAX(X32,C33),"")</f>
      </c>
      <c r="Y33" t="s" s="8">
        <f>IF(X33&lt;&gt;"",1-(C33/X33),"")</f>
      </c>
    </row>
    <row r="34" ht="16" customHeight="1">
      <c r="A34" s="13"/>
      <c r="B34" s="30">
        <v>26</v>
      </c>
      <c r="C34" t="s" s="18">
        <f>IF(R33="","",C33+R33)</f>
      </c>
      <c r="D34" s="21"/>
      <c r="E34" s="19"/>
      <c r="F34" s="63"/>
      <c r="G34" s="19"/>
      <c r="H34" s="19"/>
      <c r="I34" s="19"/>
      <c r="J34" s="19"/>
      <c r="K34" t="s" s="73">
        <f>IF(J34="","",C34*0.03)</f>
      </c>
      <c r="L34" s="70"/>
      <c r="M34" t="s" s="18">
        <f>IF(J34="","",(K34/J34)/LOOKUP(RIGHT($D$2,3),'定数'!$A$6:$A$13,'定数'!$B$6:$B$13))</f>
      </c>
      <c r="N34" s="19"/>
      <c r="O34" s="63"/>
      <c r="P34" s="19"/>
      <c r="Q34" s="19"/>
      <c r="R34" t="s" s="18">
        <f>IF(P34="","",T34*M34*LOOKUP(RIGHT($D$2,3),'定数'!$A$6:$A$13,'定数'!$B$6:$B$13))</f>
      </c>
      <c r="S34" s="65"/>
      <c r="T34" t="s" s="74">
        <f>IF(P34="","",IF(G34="買",(P34-H34),(H34-P34))*IF(RIGHT($D$2,3)="JPY",100,10000))</f>
      </c>
      <c r="U34" s="66"/>
      <c r="V34" s="56">
        <f>IF(S34&lt;&gt;"",IF(S34&lt;0,1+V33,0),"")</f>
      </c>
      <c r="W34" t="s" s="76">
        <f>IF(T34&lt;&gt;"",IF(T34&lt;0,1+W33,0),"")</f>
      </c>
      <c r="X34" t="s" s="77">
        <f>IF(C34&lt;&gt;"",MAX(X33,C34),"")</f>
      </c>
      <c r="Y34" t="s" s="8">
        <f>IF(X34&lt;&gt;"",1-(C34/X34),"")</f>
      </c>
    </row>
    <row r="35" ht="16" customHeight="1">
      <c r="A35" s="13"/>
      <c r="B35" s="30">
        <v>27</v>
      </c>
      <c r="C35" t="s" s="18">
        <f>IF(R34="","",C34+R34)</f>
      </c>
      <c r="D35" s="21"/>
      <c r="E35" s="19"/>
      <c r="F35" s="63"/>
      <c r="G35" s="19"/>
      <c r="H35" s="19"/>
      <c r="I35" s="19"/>
      <c r="J35" s="19"/>
      <c r="K35" t="s" s="73">
        <f>IF(J35="","",C35*0.03)</f>
      </c>
      <c r="L35" s="70"/>
      <c r="M35" t="s" s="18">
        <f>IF(J35="","",(K35/J35)/LOOKUP(RIGHT($D$2,3),'定数'!$A$6:$A$13,'定数'!$B$6:$B$13))</f>
      </c>
      <c r="N35" s="19"/>
      <c r="O35" s="63"/>
      <c r="P35" s="19"/>
      <c r="Q35" s="19"/>
      <c r="R35" t="s" s="18">
        <f>IF(P35="","",T35*M35*LOOKUP(RIGHT($D$2,3),'定数'!$A$6:$A$13,'定数'!$B$6:$B$13))</f>
      </c>
      <c r="S35" s="65"/>
      <c r="T35" t="s" s="74">
        <f>IF(P35="","",IF(G35="買",(P35-H35),(H35-P35))*IF(RIGHT($D$2,3)="JPY",100,10000))</f>
      </c>
      <c r="U35" s="66"/>
      <c r="V35" s="56">
        <f>IF(S35&lt;&gt;"",IF(S35&lt;0,1+V34,0),"")</f>
      </c>
      <c r="W35" t="s" s="76">
        <f>IF(T35&lt;&gt;"",IF(T35&lt;0,1+W34,0),"")</f>
      </c>
      <c r="X35" t="s" s="77">
        <f>IF(C35&lt;&gt;"",MAX(X34,C35),"")</f>
      </c>
      <c r="Y35" t="s" s="8">
        <f>IF(X35&lt;&gt;"",1-(C35/X35),"")</f>
      </c>
    </row>
    <row r="36" ht="16" customHeight="1">
      <c r="A36" s="13"/>
      <c r="B36" s="30">
        <v>28</v>
      </c>
      <c r="C36" t="s" s="18">
        <f>IF(R35="","",C35+R35)</f>
      </c>
      <c r="D36" s="21"/>
      <c r="E36" s="19"/>
      <c r="F36" s="63"/>
      <c r="G36" s="19"/>
      <c r="H36" s="19"/>
      <c r="I36" s="19"/>
      <c r="J36" s="19"/>
      <c r="K36" t="s" s="73">
        <f>IF(J36="","",C36*0.03)</f>
      </c>
      <c r="L36" s="70"/>
      <c r="M36" t="s" s="18">
        <f>IF(J36="","",(K36/J36)/LOOKUP(RIGHT($D$2,3),'定数'!$A$6:$A$13,'定数'!$B$6:$B$13))</f>
      </c>
      <c r="N36" s="19"/>
      <c r="O36" s="63"/>
      <c r="P36" s="19"/>
      <c r="Q36" s="19"/>
      <c r="R36" t="s" s="18">
        <f>IF(P36="","",T36*M36*LOOKUP(RIGHT($D$2,3),'定数'!$A$6:$A$13,'定数'!$B$6:$B$13))</f>
      </c>
      <c r="S36" s="65"/>
      <c r="T36" t="s" s="74">
        <f>IF(P36="","",IF(G36="買",(P36-H36),(H36-P36))*IF(RIGHT($D$2,3)="JPY",100,10000))</f>
      </c>
      <c r="U36" s="66"/>
      <c r="V36" s="56">
        <f>IF(S36&lt;&gt;"",IF(S36&lt;0,1+V35,0),"")</f>
      </c>
      <c r="W36" t="s" s="76">
        <f>IF(T36&lt;&gt;"",IF(T36&lt;0,1+W35,0),"")</f>
      </c>
      <c r="X36" t="s" s="77">
        <f>IF(C36&lt;&gt;"",MAX(X35,C36),"")</f>
      </c>
      <c r="Y36" t="s" s="8">
        <f>IF(X36&lt;&gt;"",1-(C36/X36),"")</f>
      </c>
    </row>
    <row r="37" ht="16" customHeight="1">
      <c r="A37" s="13"/>
      <c r="B37" s="30">
        <v>29</v>
      </c>
      <c r="C37" t="s" s="18">
        <f>IF(R36="","",C36+R36)</f>
      </c>
      <c r="D37" s="21"/>
      <c r="E37" s="19"/>
      <c r="F37" s="63"/>
      <c r="G37" s="19"/>
      <c r="H37" s="19"/>
      <c r="I37" s="19"/>
      <c r="J37" s="19"/>
      <c r="K37" t="s" s="73">
        <f>IF(J37="","",C37*0.03)</f>
      </c>
      <c r="L37" s="70"/>
      <c r="M37" t="s" s="18">
        <f>IF(J37="","",(K37/J37)/LOOKUP(RIGHT($D$2,3),'定数'!$A$6:$A$13,'定数'!$B$6:$B$13))</f>
      </c>
      <c r="N37" s="19"/>
      <c r="O37" s="63"/>
      <c r="P37" s="19"/>
      <c r="Q37" s="19"/>
      <c r="R37" t="s" s="18">
        <f>IF(P37="","",T37*M37*LOOKUP(RIGHT($D$2,3),'定数'!$A$6:$A$13,'定数'!$B$6:$B$13))</f>
      </c>
      <c r="S37" s="65"/>
      <c r="T37" t="s" s="74">
        <f>IF(P37="","",IF(G37="買",(P37-H37),(H37-P37))*IF(RIGHT($D$2,3)="JPY",100,10000))</f>
      </c>
      <c r="U37" s="66"/>
      <c r="V37" s="56">
        <f>IF(S37&lt;&gt;"",IF(S37&lt;0,1+V36,0),"")</f>
      </c>
      <c r="W37" t="s" s="76">
        <f>IF(T37&lt;&gt;"",IF(T37&lt;0,1+W36,0),"")</f>
      </c>
      <c r="X37" t="s" s="77">
        <f>IF(C37&lt;&gt;"",MAX(X36,C37),"")</f>
      </c>
      <c r="Y37" t="s" s="8">
        <f>IF(X37&lt;&gt;"",1-(C37/X37),"")</f>
      </c>
    </row>
    <row r="38" ht="16" customHeight="1">
      <c r="A38" s="13"/>
      <c r="B38" s="30">
        <v>30</v>
      </c>
      <c r="C38" t="s" s="18">
        <f>IF(R37="","",C37+R37)</f>
      </c>
      <c r="D38" s="21"/>
      <c r="E38" s="19"/>
      <c r="F38" s="63"/>
      <c r="G38" s="19"/>
      <c r="H38" s="19"/>
      <c r="I38" s="19"/>
      <c r="J38" s="19"/>
      <c r="K38" t="s" s="73">
        <f>IF(J38="","",C38*0.03)</f>
      </c>
      <c r="L38" s="70"/>
      <c r="M38" t="s" s="18">
        <f>IF(J38="","",(K38/J38)/LOOKUP(RIGHT($D$2,3),'定数'!$A$6:$A$13,'定数'!$B$6:$B$13))</f>
      </c>
      <c r="N38" s="19"/>
      <c r="O38" s="63"/>
      <c r="P38" s="19"/>
      <c r="Q38" s="19"/>
      <c r="R38" t="s" s="18">
        <f>IF(P38="","",T38*M38*LOOKUP(RIGHT($D$2,3),'定数'!$A$6:$A$13,'定数'!$B$6:$B$13))</f>
      </c>
      <c r="S38" s="65"/>
      <c r="T38" t="s" s="74">
        <f>IF(P38="","",IF(G38="買",(P38-H38),(H38-P38))*IF(RIGHT($D$2,3)="JPY",100,10000))</f>
      </c>
      <c r="U38" s="66"/>
      <c r="V38" s="56">
        <f>IF(S38&lt;&gt;"",IF(S38&lt;0,1+V37,0),"")</f>
      </c>
      <c r="W38" t="s" s="76">
        <f>IF(T38&lt;&gt;"",IF(T38&lt;0,1+W37,0),"")</f>
      </c>
      <c r="X38" t="s" s="77">
        <f>IF(C38&lt;&gt;"",MAX(X37,C38),"")</f>
      </c>
      <c r="Y38" t="s" s="8">
        <f>IF(X38&lt;&gt;"",1-(C38/X38),"")</f>
      </c>
    </row>
    <row r="39" ht="16" customHeight="1">
      <c r="A39" s="13"/>
      <c r="B39" s="30">
        <v>31</v>
      </c>
      <c r="C39" t="s" s="18">
        <f>IF(R38="","",C38+R38)</f>
      </c>
      <c r="D39" s="21"/>
      <c r="E39" s="19"/>
      <c r="F39" s="63"/>
      <c r="G39" s="19"/>
      <c r="H39" s="19"/>
      <c r="I39" s="19"/>
      <c r="J39" s="19"/>
      <c r="K39" t="s" s="73">
        <f>IF(J39="","",C39*0.03)</f>
      </c>
      <c r="L39" s="70"/>
      <c r="M39" t="s" s="18">
        <f>IF(J39="","",(K39/J39)/LOOKUP(RIGHT($D$2,3),'定数'!$A$6:$A$13,'定数'!$B$6:$B$13))</f>
      </c>
      <c r="N39" s="19"/>
      <c r="O39" s="63"/>
      <c r="P39" s="19"/>
      <c r="Q39" s="19"/>
      <c r="R39" t="s" s="18">
        <f>IF(P39="","",T39*M39*LOOKUP(RIGHT($D$2,3),'定数'!$A$6:$A$13,'定数'!$B$6:$B$13))</f>
      </c>
      <c r="S39" s="65"/>
      <c r="T39" t="s" s="74">
        <f>IF(P39="","",IF(G39="買",(P39-H39),(H39-P39))*IF(RIGHT($D$2,3)="JPY",100,10000))</f>
      </c>
      <c r="U39" s="66"/>
      <c r="V39" s="56">
        <f>IF(S39&lt;&gt;"",IF(S39&lt;0,1+V38,0),"")</f>
      </c>
      <c r="W39" t="s" s="76">
        <f>IF(T39&lt;&gt;"",IF(T39&lt;0,1+W38,0),"")</f>
      </c>
      <c r="X39" t="s" s="77">
        <f>IF(C39&lt;&gt;"",MAX(X38,C39),"")</f>
      </c>
      <c r="Y39" t="s" s="8">
        <f>IF(X39&lt;&gt;"",1-(C39/X39),"")</f>
      </c>
    </row>
    <row r="40" ht="16" customHeight="1">
      <c r="A40" s="13"/>
      <c r="B40" s="30">
        <v>32</v>
      </c>
      <c r="C40" t="s" s="18">
        <f>IF(R39="","",C39+R39)</f>
      </c>
      <c r="D40" s="21"/>
      <c r="E40" s="19"/>
      <c r="F40" s="63"/>
      <c r="G40" s="19"/>
      <c r="H40" s="19"/>
      <c r="I40" s="19"/>
      <c r="J40" s="19"/>
      <c r="K40" t="s" s="73">
        <f>IF(J40="","",C40*0.03)</f>
      </c>
      <c r="L40" s="70"/>
      <c r="M40" t="s" s="18">
        <f>IF(J40="","",(K40/J40)/LOOKUP(RIGHT($D$2,3),'定数'!$A$6:$A$13,'定数'!$B$6:$B$13))</f>
      </c>
      <c r="N40" s="19"/>
      <c r="O40" s="63"/>
      <c r="P40" s="19"/>
      <c r="Q40" s="19"/>
      <c r="R40" t="s" s="18">
        <f>IF(P40="","",T40*M40*LOOKUP(RIGHT($D$2,3),'定数'!$A$6:$A$13,'定数'!$B$6:$B$13))</f>
      </c>
      <c r="S40" s="65"/>
      <c r="T40" t="s" s="74">
        <f>IF(P40="","",IF(G40="買",(P40-H40),(H40-P40))*IF(RIGHT($D$2,3)="JPY",100,10000))</f>
      </c>
      <c r="U40" s="66"/>
      <c r="V40" s="56">
        <f>IF(S40&lt;&gt;"",IF(S40&lt;0,1+V39,0),"")</f>
      </c>
      <c r="W40" t="s" s="76">
        <f>IF(T40&lt;&gt;"",IF(T40&lt;0,1+W39,0),"")</f>
      </c>
      <c r="X40" t="s" s="77">
        <f>IF(C40&lt;&gt;"",MAX(X39,C40),"")</f>
      </c>
      <c r="Y40" t="s" s="8">
        <f>IF(X40&lt;&gt;"",1-(C40/X40),"")</f>
      </c>
    </row>
    <row r="41" ht="16" customHeight="1">
      <c r="A41" s="13"/>
      <c r="B41" s="30">
        <v>33</v>
      </c>
      <c r="C41" t="s" s="18">
        <f>IF(R40="","",C40+R40)</f>
      </c>
      <c r="D41" s="21"/>
      <c r="E41" s="19"/>
      <c r="F41" s="63"/>
      <c r="G41" s="19"/>
      <c r="H41" s="19"/>
      <c r="I41" s="19"/>
      <c r="J41" s="19"/>
      <c r="K41" t="s" s="73">
        <f>IF(J41="","",C41*0.03)</f>
      </c>
      <c r="L41" s="70"/>
      <c r="M41" t="s" s="18">
        <f>IF(J41="","",(K41/J41)/LOOKUP(RIGHT($D$2,3),'定数'!$A$6:$A$13,'定数'!$B$6:$B$13))</f>
      </c>
      <c r="N41" s="19"/>
      <c r="O41" s="63"/>
      <c r="P41" s="19"/>
      <c r="Q41" s="19"/>
      <c r="R41" t="s" s="18">
        <f>IF(P41="","",T41*M41*LOOKUP(RIGHT($D$2,3),'定数'!$A$6:$A$13,'定数'!$B$6:$B$13))</f>
      </c>
      <c r="S41" s="65"/>
      <c r="T41" t="s" s="74">
        <f>IF(P41="","",IF(G41="買",(P41-H41),(H41-P41))*IF(RIGHT($D$2,3)="JPY",100,10000))</f>
      </c>
      <c r="U41" s="66"/>
      <c r="V41" s="56">
        <f>IF(S41&lt;&gt;"",IF(S41&lt;0,1+V40,0),"")</f>
      </c>
      <c r="W41" t="s" s="76">
        <f>IF(T41&lt;&gt;"",IF(T41&lt;0,1+W40,0),"")</f>
      </c>
      <c r="X41" t="s" s="77">
        <f>IF(C41&lt;&gt;"",MAX(X40,C41),"")</f>
      </c>
      <c r="Y41" t="s" s="8">
        <f>IF(X41&lt;&gt;"",1-(C41/X41),"")</f>
      </c>
    </row>
    <row r="42" ht="16" customHeight="1">
      <c r="A42" s="13"/>
      <c r="B42" s="30">
        <v>34</v>
      </c>
      <c r="C42" t="s" s="18">
        <f>IF(R41="","",C41+R41)</f>
      </c>
      <c r="D42" s="21"/>
      <c r="E42" s="19"/>
      <c r="F42" s="63"/>
      <c r="G42" s="19"/>
      <c r="H42" s="19"/>
      <c r="I42" s="19"/>
      <c r="J42" s="19"/>
      <c r="K42" t="s" s="73">
        <f>IF(J42="","",C42*0.03)</f>
      </c>
      <c r="L42" s="70"/>
      <c r="M42" t="s" s="18">
        <f>IF(J42="","",(K42/J42)/LOOKUP(RIGHT($D$2,3),'定数'!$A$6:$A$13,'定数'!$B$6:$B$13))</f>
      </c>
      <c r="N42" s="19"/>
      <c r="O42" s="63"/>
      <c r="P42" s="19"/>
      <c r="Q42" s="19"/>
      <c r="R42" t="s" s="18">
        <f>IF(P42="","",T42*M42*LOOKUP(RIGHT($D$2,3),'定数'!$A$6:$A$13,'定数'!$B$6:$B$13))</f>
      </c>
      <c r="S42" s="65"/>
      <c r="T42" t="s" s="74">
        <f>IF(P42="","",IF(G42="買",(P42-H42),(H42-P42))*IF(RIGHT($D$2,3)="JPY",100,10000))</f>
      </c>
      <c r="U42" s="66"/>
      <c r="V42" s="56">
        <f>IF(S42&lt;&gt;"",IF(S42&lt;0,1+V41,0),"")</f>
      </c>
      <c r="W42" t="s" s="76">
        <f>IF(T42&lt;&gt;"",IF(T42&lt;0,1+W41,0),"")</f>
      </c>
      <c r="X42" t="s" s="77">
        <f>IF(C42&lt;&gt;"",MAX(X41,C42),"")</f>
      </c>
      <c r="Y42" t="s" s="8">
        <f>IF(X42&lt;&gt;"",1-(C42/X42),"")</f>
      </c>
    </row>
    <row r="43" ht="16" customHeight="1">
      <c r="A43" s="13"/>
      <c r="B43" s="30">
        <v>35</v>
      </c>
      <c r="C43" t="s" s="18">
        <f>IF(R42="","",C42+R42)</f>
      </c>
      <c r="D43" s="21"/>
      <c r="E43" s="19"/>
      <c r="F43" s="63"/>
      <c r="G43" s="19"/>
      <c r="H43" s="19"/>
      <c r="I43" s="19"/>
      <c r="J43" s="19"/>
      <c r="K43" t="s" s="73">
        <f>IF(J43="","",C43*0.03)</f>
      </c>
      <c r="L43" s="70"/>
      <c r="M43" t="s" s="18">
        <f>IF(J43="","",(K43/J43)/LOOKUP(RIGHT($D$2,3),'定数'!$A$6:$A$13,'定数'!$B$6:$B$13))</f>
      </c>
      <c r="N43" s="19"/>
      <c r="O43" s="63"/>
      <c r="P43" s="19"/>
      <c r="Q43" s="19"/>
      <c r="R43" t="s" s="18">
        <f>IF(P43="","",T43*M43*LOOKUP(RIGHT($D$2,3),'定数'!$A$6:$A$13,'定数'!$B$6:$B$13))</f>
      </c>
      <c r="S43" s="65"/>
      <c r="T43" t="s" s="74">
        <f>IF(P43="","",IF(G43="買",(P43-H43),(H43-P43))*IF(RIGHT($D$2,3)="JPY",100,10000))</f>
      </c>
      <c r="U43" s="66"/>
      <c r="V43" s="56">
        <f>IF(S43&lt;&gt;"",IF(S43&lt;0,1+V42,0),"")</f>
      </c>
      <c r="W43" t="s" s="76">
        <f>IF(T43&lt;&gt;"",IF(T43&lt;0,1+W42,0),"")</f>
      </c>
      <c r="X43" t="s" s="77">
        <f>IF(C43&lt;&gt;"",MAX(X42,C43),"")</f>
      </c>
      <c r="Y43" t="s" s="8">
        <f>IF(X43&lt;&gt;"",1-(C43/X43),"")</f>
      </c>
    </row>
    <row r="44" ht="16" customHeight="1">
      <c r="A44" s="13"/>
      <c r="B44" s="30">
        <v>36</v>
      </c>
      <c r="C44" t="s" s="18">
        <f>IF(R43="","",C43+R43)</f>
      </c>
      <c r="D44" s="21"/>
      <c r="E44" s="19"/>
      <c r="F44" s="63"/>
      <c r="G44" s="19"/>
      <c r="H44" s="19"/>
      <c r="I44" s="19"/>
      <c r="J44" s="19"/>
      <c r="K44" t="s" s="73">
        <f>IF(J44="","",C44*0.03)</f>
      </c>
      <c r="L44" s="70"/>
      <c r="M44" t="s" s="18">
        <f>IF(J44="","",(K44/J44)/LOOKUP(RIGHT($D$2,3),'定数'!$A$6:$A$13,'定数'!$B$6:$B$13))</f>
      </c>
      <c r="N44" s="19"/>
      <c r="O44" s="63"/>
      <c r="P44" s="19"/>
      <c r="Q44" s="19"/>
      <c r="R44" t="s" s="18">
        <f>IF(P44="","",T44*M44*LOOKUP(RIGHT($D$2,3),'定数'!$A$6:$A$13,'定数'!$B$6:$B$13))</f>
      </c>
      <c r="S44" s="65"/>
      <c r="T44" t="s" s="74">
        <f>IF(P44="","",IF(G44="買",(P44-H44),(H44-P44))*IF(RIGHT($D$2,3)="JPY",100,10000))</f>
      </c>
      <c r="U44" s="66"/>
      <c r="V44" s="56">
        <f>IF(S44&lt;&gt;"",IF(S44&lt;0,1+V43,0),"")</f>
      </c>
      <c r="W44" t="s" s="76">
        <f>IF(T44&lt;&gt;"",IF(T44&lt;0,1+W43,0),"")</f>
      </c>
      <c r="X44" t="s" s="77">
        <f>IF(C44&lt;&gt;"",MAX(X43,C44),"")</f>
      </c>
      <c r="Y44" t="s" s="8">
        <f>IF(X44&lt;&gt;"",1-(C44/X44),"")</f>
      </c>
    </row>
    <row r="45" ht="16" customHeight="1">
      <c r="A45" s="13"/>
      <c r="B45" s="30">
        <v>37</v>
      </c>
      <c r="C45" t="s" s="18">
        <f>IF(R44="","",C44+R44)</f>
      </c>
      <c r="D45" s="21"/>
      <c r="E45" s="19"/>
      <c r="F45" s="63"/>
      <c r="G45" s="19"/>
      <c r="H45" s="19"/>
      <c r="I45" s="19"/>
      <c r="J45" s="19"/>
      <c r="K45" t="s" s="73">
        <f>IF(J45="","",C45*0.03)</f>
      </c>
      <c r="L45" s="70"/>
      <c r="M45" t="s" s="18">
        <f>IF(J45="","",(K45/J45)/LOOKUP(RIGHT($D$2,3),'定数'!$A$6:$A$13,'定数'!$B$6:$B$13))</f>
      </c>
      <c r="N45" s="19"/>
      <c r="O45" s="63"/>
      <c r="P45" s="19"/>
      <c r="Q45" s="19"/>
      <c r="R45" t="s" s="18">
        <f>IF(P45="","",T45*M45*LOOKUP(RIGHT($D$2,3),'定数'!$A$6:$A$13,'定数'!$B$6:$B$13))</f>
      </c>
      <c r="S45" s="65"/>
      <c r="T45" t="s" s="74">
        <f>IF(P45="","",IF(G45="買",(P45-H45),(H45-P45))*IF(RIGHT($D$2,3)="JPY",100,10000))</f>
      </c>
      <c r="U45" s="66"/>
      <c r="V45" s="56">
        <f>IF(S45&lt;&gt;"",IF(S45&lt;0,1+V44,0),"")</f>
      </c>
      <c r="W45" t="s" s="76">
        <f>IF(T45&lt;&gt;"",IF(T45&lt;0,1+W44,0),"")</f>
      </c>
      <c r="X45" t="s" s="77">
        <f>IF(C45&lt;&gt;"",MAX(X44,C45),"")</f>
      </c>
      <c r="Y45" t="s" s="8">
        <f>IF(X45&lt;&gt;"",1-(C45/X45),"")</f>
      </c>
    </row>
    <row r="46" ht="16" customHeight="1">
      <c r="A46" s="13"/>
      <c r="B46" s="30">
        <v>38</v>
      </c>
      <c r="C46" t="s" s="18">
        <f>IF(R45="","",C45+R45)</f>
      </c>
      <c r="D46" s="21"/>
      <c r="E46" s="19"/>
      <c r="F46" s="63"/>
      <c r="G46" s="19"/>
      <c r="H46" s="19"/>
      <c r="I46" s="19"/>
      <c r="J46" s="19"/>
      <c r="K46" t="s" s="73">
        <f>IF(J46="","",C46*0.03)</f>
      </c>
      <c r="L46" s="70"/>
      <c r="M46" t="s" s="18">
        <f>IF(J46="","",(K46/J46)/LOOKUP(RIGHT($D$2,3),'定数'!$A$6:$A$13,'定数'!$B$6:$B$13))</f>
      </c>
      <c r="N46" s="19"/>
      <c r="O46" s="63"/>
      <c r="P46" s="19"/>
      <c r="Q46" s="19"/>
      <c r="R46" t="s" s="18">
        <f>IF(P46="","",T46*M46*LOOKUP(RIGHT($D$2,3),'定数'!$A$6:$A$13,'定数'!$B$6:$B$13))</f>
      </c>
      <c r="S46" s="65"/>
      <c r="T46" t="s" s="74">
        <f>IF(P46="","",IF(G46="買",(P46-H46),(H46-P46))*IF(RIGHT($D$2,3)="JPY",100,10000))</f>
      </c>
      <c r="U46" s="66"/>
      <c r="V46" s="56">
        <f>IF(S46&lt;&gt;"",IF(S46&lt;0,1+V45,0),"")</f>
      </c>
      <c r="W46" t="s" s="76">
        <f>IF(T46&lt;&gt;"",IF(T46&lt;0,1+W45,0),"")</f>
      </c>
      <c r="X46" t="s" s="77">
        <f>IF(C46&lt;&gt;"",MAX(X45,C46),"")</f>
      </c>
      <c r="Y46" t="s" s="8">
        <f>IF(X46&lt;&gt;"",1-(C46/X46),"")</f>
      </c>
    </row>
    <row r="47" ht="16" customHeight="1">
      <c r="A47" s="13"/>
      <c r="B47" s="30">
        <v>39</v>
      </c>
      <c r="C47" t="s" s="18">
        <f>IF(R46="","",C46+R46)</f>
      </c>
      <c r="D47" s="21"/>
      <c r="E47" s="19"/>
      <c r="F47" s="63"/>
      <c r="G47" s="19"/>
      <c r="H47" s="19"/>
      <c r="I47" s="19"/>
      <c r="J47" s="19"/>
      <c r="K47" t="s" s="73">
        <f>IF(J47="","",C47*0.03)</f>
      </c>
      <c r="L47" s="70"/>
      <c r="M47" t="s" s="18">
        <f>IF(J47="","",(K47/J47)/LOOKUP(RIGHT($D$2,3),'定数'!$A$6:$A$13,'定数'!$B$6:$B$13))</f>
      </c>
      <c r="N47" s="19"/>
      <c r="O47" s="63"/>
      <c r="P47" s="19"/>
      <c r="Q47" s="19"/>
      <c r="R47" t="s" s="18">
        <f>IF(P47="","",T47*M47*LOOKUP(RIGHT($D$2,3),'定数'!$A$6:$A$13,'定数'!$B$6:$B$13))</f>
      </c>
      <c r="S47" s="65"/>
      <c r="T47" t="s" s="74">
        <f>IF(P47="","",IF(G47="買",(P47-H47),(H47-P47))*IF(RIGHT($D$2,3)="JPY",100,10000))</f>
      </c>
      <c r="U47" s="66"/>
      <c r="V47" s="56">
        <f>IF(S47&lt;&gt;"",IF(S47&lt;0,1+V46,0),"")</f>
      </c>
      <c r="W47" t="s" s="76">
        <f>IF(T47&lt;&gt;"",IF(T47&lt;0,1+W46,0),"")</f>
      </c>
      <c r="X47" t="s" s="77">
        <f>IF(C47&lt;&gt;"",MAX(X46,C47),"")</f>
      </c>
      <c r="Y47" t="s" s="8">
        <f>IF(X47&lt;&gt;"",1-(C47/X47),"")</f>
      </c>
    </row>
    <row r="48" ht="16" customHeight="1">
      <c r="A48" s="13"/>
      <c r="B48" s="30">
        <v>40</v>
      </c>
      <c r="C48" t="s" s="18">
        <f>IF(R47="","",C47+R47)</f>
      </c>
      <c r="D48" s="21"/>
      <c r="E48" s="19"/>
      <c r="F48" s="63"/>
      <c r="G48" s="19"/>
      <c r="H48" s="19"/>
      <c r="I48" s="19"/>
      <c r="J48" s="19"/>
      <c r="K48" t="s" s="73">
        <f>IF(J48="","",C48*0.03)</f>
      </c>
      <c r="L48" s="70"/>
      <c r="M48" t="s" s="18">
        <f>IF(J48="","",(K48/J48)/LOOKUP(RIGHT($D$2,3),'定数'!$A$6:$A$13,'定数'!$B$6:$B$13))</f>
      </c>
      <c r="N48" s="19"/>
      <c r="O48" s="63"/>
      <c r="P48" s="19"/>
      <c r="Q48" s="19"/>
      <c r="R48" t="s" s="18">
        <f>IF(P48="","",T48*M48*LOOKUP(RIGHT($D$2,3),'定数'!$A$6:$A$13,'定数'!$B$6:$B$13))</f>
      </c>
      <c r="S48" s="65"/>
      <c r="T48" t="s" s="74">
        <f>IF(P48="","",IF(G48="買",(P48-H48),(H48-P48))*IF(RIGHT($D$2,3)="JPY",100,10000))</f>
      </c>
      <c r="U48" s="66"/>
      <c r="V48" s="56">
        <f>IF(S48&lt;&gt;"",IF(S48&lt;0,1+V47,0),"")</f>
      </c>
      <c r="W48" t="s" s="76">
        <f>IF(T48&lt;&gt;"",IF(T48&lt;0,1+W47,0),"")</f>
      </c>
      <c r="X48" t="s" s="77">
        <f>IF(C48&lt;&gt;"",MAX(X47,C48),"")</f>
      </c>
      <c r="Y48" t="s" s="8">
        <f>IF(X48&lt;&gt;"",1-(C48/X48),"")</f>
      </c>
    </row>
    <row r="49" ht="16" customHeight="1">
      <c r="A49" s="13"/>
      <c r="B49" s="30">
        <v>41</v>
      </c>
      <c r="C49" t="s" s="18">
        <f>IF(R48="","",C48+R48)</f>
      </c>
      <c r="D49" s="21"/>
      <c r="E49" s="19"/>
      <c r="F49" s="63"/>
      <c r="G49" s="19"/>
      <c r="H49" s="19"/>
      <c r="I49" s="19"/>
      <c r="J49" s="19"/>
      <c r="K49" t="s" s="73">
        <f>IF(J49="","",C49*0.03)</f>
      </c>
      <c r="L49" s="70"/>
      <c r="M49" t="s" s="18">
        <f>IF(J49="","",(K49/J49)/LOOKUP(RIGHT($D$2,3),'定数'!$A$6:$A$13,'定数'!$B$6:$B$13))</f>
      </c>
      <c r="N49" s="19"/>
      <c r="O49" s="63"/>
      <c r="P49" s="19"/>
      <c r="Q49" s="19"/>
      <c r="R49" t="s" s="18">
        <f>IF(P49="","",T49*M49*LOOKUP(RIGHT($D$2,3),'定数'!$A$6:$A$13,'定数'!$B$6:$B$13))</f>
      </c>
      <c r="S49" s="65"/>
      <c r="T49" t="s" s="74">
        <f>IF(P49="","",IF(G49="買",(P49-H49),(H49-P49))*IF(RIGHT($D$2,3)="JPY",100,10000))</f>
      </c>
      <c r="U49" s="66"/>
      <c r="V49" s="56">
        <f>IF(S49&lt;&gt;"",IF(S49&lt;0,1+V48,0),"")</f>
      </c>
      <c r="W49" t="s" s="76">
        <f>IF(T49&lt;&gt;"",IF(T49&lt;0,1+W48,0),"")</f>
      </c>
      <c r="X49" t="s" s="77">
        <f>IF(C49&lt;&gt;"",MAX(X48,C49),"")</f>
      </c>
      <c r="Y49" t="s" s="8">
        <f>IF(X49&lt;&gt;"",1-(C49/X49),"")</f>
      </c>
    </row>
    <row r="50" ht="16" customHeight="1">
      <c r="A50" s="13"/>
      <c r="B50" s="30">
        <v>42</v>
      </c>
      <c r="C50" t="s" s="18">
        <f>IF(R49="","",C49+R49)</f>
      </c>
      <c r="D50" s="21"/>
      <c r="E50" s="19"/>
      <c r="F50" s="63"/>
      <c r="G50" s="19"/>
      <c r="H50" s="19"/>
      <c r="I50" s="19"/>
      <c r="J50" s="19"/>
      <c r="K50" t="s" s="73">
        <f>IF(J50="","",C50*0.03)</f>
      </c>
      <c r="L50" s="70"/>
      <c r="M50" t="s" s="18">
        <f>IF(J50="","",(K50/J50)/LOOKUP(RIGHT($D$2,3),'定数'!$A$6:$A$13,'定数'!$B$6:$B$13))</f>
      </c>
      <c r="N50" s="19"/>
      <c r="O50" s="63"/>
      <c r="P50" s="19"/>
      <c r="Q50" s="19"/>
      <c r="R50" t="s" s="18">
        <f>IF(P50="","",T50*M50*LOOKUP(RIGHT($D$2,3),'定数'!$A$6:$A$13,'定数'!$B$6:$B$13))</f>
      </c>
      <c r="S50" s="65"/>
      <c r="T50" t="s" s="74">
        <f>IF(P50="","",IF(G50="買",(P50-H50),(H50-P50))*IF(RIGHT($D$2,3)="JPY",100,10000))</f>
      </c>
      <c r="U50" s="66"/>
      <c r="V50" s="56">
        <f>IF(S50&lt;&gt;"",IF(S50&lt;0,1+V49,0),"")</f>
      </c>
      <c r="W50" t="s" s="76">
        <f>IF(T50&lt;&gt;"",IF(T50&lt;0,1+W49,0),"")</f>
      </c>
      <c r="X50" t="s" s="77">
        <f>IF(C50&lt;&gt;"",MAX(X49,C50),"")</f>
      </c>
      <c r="Y50" t="s" s="8">
        <f>IF(X50&lt;&gt;"",1-(C50/X50),"")</f>
      </c>
    </row>
    <row r="51" ht="16" customHeight="1">
      <c r="A51" s="13"/>
      <c r="B51" s="30">
        <v>43</v>
      </c>
      <c r="C51" t="s" s="18">
        <f>IF(R50="","",C50+R50)</f>
      </c>
      <c r="D51" s="21"/>
      <c r="E51" s="19"/>
      <c r="F51" s="63"/>
      <c r="G51" s="19"/>
      <c r="H51" s="19"/>
      <c r="I51" s="19"/>
      <c r="J51" s="19"/>
      <c r="K51" t="s" s="73">
        <f>IF(J51="","",C51*0.03)</f>
      </c>
      <c r="L51" s="70"/>
      <c r="M51" t="s" s="18">
        <f>IF(J51="","",(K51/J51)/LOOKUP(RIGHT($D$2,3),'定数'!$A$6:$A$13,'定数'!$B$6:$B$13))</f>
      </c>
      <c r="N51" s="19"/>
      <c r="O51" s="63"/>
      <c r="P51" s="19"/>
      <c r="Q51" s="19"/>
      <c r="R51" t="s" s="18">
        <f>IF(P51="","",T51*M51*LOOKUP(RIGHT($D$2,3),'定数'!$A$6:$A$13,'定数'!$B$6:$B$13))</f>
      </c>
      <c r="S51" s="65"/>
      <c r="T51" t="s" s="74">
        <f>IF(P51="","",IF(G51="買",(P51-H51),(H51-P51))*IF(RIGHT($D$2,3)="JPY",100,10000))</f>
      </c>
      <c r="U51" s="66"/>
      <c r="V51" s="56">
        <f>IF(S51&lt;&gt;"",IF(S51&lt;0,1+V50,0),"")</f>
      </c>
      <c r="W51" t="s" s="76">
        <f>IF(T51&lt;&gt;"",IF(T51&lt;0,1+W50,0),"")</f>
      </c>
      <c r="X51" t="s" s="77">
        <f>IF(C51&lt;&gt;"",MAX(X50,C51),"")</f>
      </c>
      <c r="Y51" t="s" s="8">
        <f>IF(X51&lt;&gt;"",1-(C51/X51),"")</f>
      </c>
    </row>
    <row r="52" ht="16" customHeight="1">
      <c r="A52" s="13"/>
      <c r="B52" s="30">
        <v>44</v>
      </c>
      <c r="C52" t="s" s="18">
        <f>IF(R51="","",C51+R51)</f>
      </c>
      <c r="D52" s="21"/>
      <c r="E52" s="19"/>
      <c r="F52" s="63"/>
      <c r="G52" s="19"/>
      <c r="H52" s="19"/>
      <c r="I52" s="19"/>
      <c r="J52" s="19"/>
      <c r="K52" t="s" s="73">
        <f>IF(J52="","",C52*0.03)</f>
      </c>
      <c r="L52" s="70"/>
      <c r="M52" t="s" s="18">
        <f>IF(J52="","",(K52/J52)/LOOKUP(RIGHT($D$2,3),'定数'!$A$6:$A$13,'定数'!$B$6:$B$13))</f>
      </c>
      <c r="N52" s="19"/>
      <c r="O52" s="63"/>
      <c r="P52" s="19"/>
      <c r="Q52" s="19"/>
      <c r="R52" t="s" s="18">
        <f>IF(P52="","",T52*M52*LOOKUP(RIGHT($D$2,3),'定数'!$A$6:$A$13,'定数'!$B$6:$B$13))</f>
      </c>
      <c r="S52" s="65"/>
      <c r="T52" t="s" s="74">
        <f>IF(P52="","",IF(G52="買",(P52-H52),(H52-P52))*IF(RIGHT($D$2,3)="JPY",100,10000))</f>
      </c>
      <c r="U52" s="66"/>
      <c r="V52" s="56">
        <f>IF(S52&lt;&gt;"",IF(S52&lt;0,1+V51,0),"")</f>
      </c>
      <c r="W52" t="s" s="76">
        <f>IF(T52&lt;&gt;"",IF(T52&lt;0,1+W51,0),"")</f>
      </c>
      <c r="X52" t="s" s="77">
        <f>IF(C52&lt;&gt;"",MAX(X51,C52),"")</f>
      </c>
      <c r="Y52" t="s" s="8">
        <f>IF(X52&lt;&gt;"",1-(C52/X52),"")</f>
      </c>
    </row>
    <row r="53" ht="16" customHeight="1">
      <c r="A53" s="13"/>
      <c r="B53" s="30">
        <v>45</v>
      </c>
      <c r="C53" t="s" s="18">
        <f>IF(R52="","",C52+R52)</f>
      </c>
      <c r="D53" s="21"/>
      <c r="E53" s="19"/>
      <c r="F53" s="63"/>
      <c r="G53" s="19"/>
      <c r="H53" s="19"/>
      <c r="I53" s="19"/>
      <c r="J53" s="19"/>
      <c r="K53" t="s" s="73">
        <f>IF(J53="","",C53*0.03)</f>
      </c>
      <c r="L53" s="70"/>
      <c r="M53" t="s" s="18">
        <f>IF(J53="","",(K53/J53)/LOOKUP(RIGHT($D$2,3),'定数'!$A$6:$A$13,'定数'!$B$6:$B$13))</f>
      </c>
      <c r="N53" s="19"/>
      <c r="O53" s="63"/>
      <c r="P53" s="19"/>
      <c r="Q53" s="19"/>
      <c r="R53" t="s" s="18">
        <f>IF(P53="","",T53*M53*LOOKUP(RIGHT($D$2,3),'定数'!$A$6:$A$13,'定数'!$B$6:$B$13))</f>
      </c>
      <c r="S53" s="65"/>
      <c r="T53" t="s" s="74">
        <f>IF(P53="","",IF(G53="買",(P53-H53),(H53-P53))*IF(RIGHT($D$2,3)="JPY",100,10000))</f>
      </c>
      <c r="U53" s="66"/>
      <c r="V53" s="56">
        <f>IF(S53&lt;&gt;"",IF(S53&lt;0,1+V52,0),"")</f>
      </c>
      <c r="W53" t="s" s="76">
        <f>IF(T53&lt;&gt;"",IF(T53&lt;0,1+W52,0),"")</f>
      </c>
      <c r="X53" t="s" s="77">
        <f>IF(C53&lt;&gt;"",MAX(X52,C53),"")</f>
      </c>
      <c r="Y53" t="s" s="8">
        <f>IF(X53&lt;&gt;"",1-(C53/X53),"")</f>
      </c>
    </row>
    <row r="54" ht="16" customHeight="1">
      <c r="A54" s="13"/>
      <c r="B54" s="30">
        <v>46</v>
      </c>
      <c r="C54" t="s" s="18">
        <f>IF(R53="","",C53+R53)</f>
      </c>
      <c r="D54" s="21"/>
      <c r="E54" s="19"/>
      <c r="F54" s="63"/>
      <c r="G54" s="19"/>
      <c r="H54" s="19"/>
      <c r="I54" s="19"/>
      <c r="J54" s="19"/>
      <c r="K54" t="s" s="73">
        <f>IF(J54="","",C54*0.03)</f>
      </c>
      <c r="L54" s="70"/>
      <c r="M54" t="s" s="18">
        <f>IF(J54="","",(K54/J54)/LOOKUP(RIGHT($D$2,3),'定数'!$A$6:$A$13,'定数'!$B$6:$B$13))</f>
      </c>
      <c r="N54" s="19"/>
      <c r="O54" s="63"/>
      <c r="P54" s="19"/>
      <c r="Q54" s="19"/>
      <c r="R54" t="s" s="18">
        <f>IF(P54="","",T54*M54*LOOKUP(RIGHT($D$2,3),'定数'!$A$6:$A$13,'定数'!$B$6:$B$13))</f>
      </c>
      <c r="S54" s="65"/>
      <c r="T54" t="s" s="74">
        <f>IF(P54="","",IF(G54="買",(P54-H54),(H54-P54))*IF(RIGHT($D$2,3)="JPY",100,10000))</f>
      </c>
      <c r="U54" s="66"/>
      <c r="V54" s="56">
        <f>IF(S54&lt;&gt;"",IF(S54&lt;0,1+V53,0),"")</f>
      </c>
      <c r="W54" t="s" s="76">
        <f>IF(T54&lt;&gt;"",IF(T54&lt;0,1+W53,0),"")</f>
      </c>
      <c r="X54" t="s" s="77">
        <f>IF(C54&lt;&gt;"",MAX(X53,C54),"")</f>
      </c>
      <c r="Y54" t="s" s="8">
        <f>IF(X54&lt;&gt;"",1-(C54/X54),"")</f>
      </c>
    </row>
    <row r="55" ht="16" customHeight="1">
      <c r="A55" s="13"/>
      <c r="B55" s="30">
        <v>47</v>
      </c>
      <c r="C55" t="s" s="18">
        <f>IF(R54="","",C54+R54)</f>
      </c>
      <c r="D55" s="21"/>
      <c r="E55" s="19"/>
      <c r="F55" s="63"/>
      <c r="G55" s="19"/>
      <c r="H55" s="19"/>
      <c r="I55" s="19"/>
      <c r="J55" s="19"/>
      <c r="K55" t="s" s="73">
        <f>IF(J55="","",C55*0.03)</f>
      </c>
      <c r="L55" s="70"/>
      <c r="M55" t="s" s="18">
        <f>IF(J55="","",(K55/J55)/LOOKUP(RIGHT($D$2,3),'定数'!$A$6:$A$13,'定数'!$B$6:$B$13))</f>
      </c>
      <c r="N55" s="19"/>
      <c r="O55" s="63"/>
      <c r="P55" s="19"/>
      <c r="Q55" s="19"/>
      <c r="R55" t="s" s="18">
        <f>IF(P55="","",T55*M55*LOOKUP(RIGHT($D$2,3),'定数'!$A$6:$A$13,'定数'!$B$6:$B$13))</f>
      </c>
      <c r="S55" s="65"/>
      <c r="T55" t="s" s="74">
        <f>IF(P55="","",IF(G55="買",(P55-H55),(H55-P55))*IF(RIGHT($D$2,3)="JPY",100,10000))</f>
      </c>
      <c r="U55" s="66"/>
      <c r="V55" s="56">
        <f>IF(S55&lt;&gt;"",IF(S55&lt;0,1+V54,0),"")</f>
      </c>
      <c r="W55" t="s" s="76">
        <f>IF(T55&lt;&gt;"",IF(T55&lt;0,1+W54,0),"")</f>
      </c>
      <c r="X55" t="s" s="77">
        <f>IF(C55&lt;&gt;"",MAX(X54,C55),"")</f>
      </c>
      <c r="Y55" t="s" s="8">
        <f>IF(X55&lt;&gt;"",1-(C55/X55),"")</f>
      </c>
    </row>
    <row r="56" ht="16" customHeight="1">
      <c r="A56" s="13"/>
      <c r="B56" s="30">
        <v>48</v>
      </c>
      <c r="C56" t="s" s="18">
        <f>IF(R55="","",C55+R55)</f>
      </c>
      <c r="D56" s="21"/>
      <c r="E56" s="19"/>
      <c r="F56" s="63"/>
      <c r="G56" s="19"/>
      <c r="H56" s="19"/>
      <c r="I56" s="19"/>
      <c r="J56" s="19"/>
      <c r="K56" t="s" s="73">
        <f>IF(J56="","",C56*0.03)</f>
      </c>
      <c r="L56" s="70"/>
      <c r="M56" t="s" s="18">
        <f>IF(J56="","",(K56/J56)/LOOKUP(RIGHT($D$2,3),'定数'!$A$6:$A$13,'定数'!$B$6:$B$13))</f>
      </c>
      <c r="N56" s="19"/>
      <c r="O56" s="63"/>
      <c r="P56" s="19"/>
      <c r="Q56" s="19"/>
      <c r="R56" t="s" s="18">
        <f>IF(P56="","",T56*M56*LOOKUP(RIGHT($D$2,3),'定数'!$A$6:$A$13,'定数'!$B$6:$B$13))</f>
      </c>
      <c r="S56" s="65"/>
      <c r="T56" t="s" s="74">
        <f>IF(P56="","",IF(G56="買",(P56-H56),(H56-P56))*IF(RIGHT($D$2,3)="JPY",100,10000))</f>
      </c>
      <c r="U56" s="66"/>
      <c r="V56" s="56">
        <f>IF(S56&lt;&gt;"",IF(S56&lt;0,1+V55,0),"")</f>
      </c>
      <c r="W56" t="s" s="76">
        <f>IF(T56&lt;&gt;"",IF(T56&lt;0,1+W55,0),"")</f>
      </c>
      <c r="X56" t="s" s="77">
        <f>IF(C56&lt;&gt;"",MAX(X55,C56),"")</f>
      </c>
      <c r="Y56" t="s" s="8">
        <f>IF(X56&lt;&gt;"",1-(C56/X56),"")</f>
      </c>
    </row>
    <row r="57" ht="16" customHeight="1">
      <c r="A57" s="13"/>
      <c r="B57" s="30">
        <v>49</v>
      </c>
      <c r="C57" t="s" s="18">
        <f>IF(R56="","",C56+R56)</f>
      </c>
      <c r="D57" s="21"/>
      <c r="E57" s="19"/>
      <c r="F57" s="63"/>
      <c r="G57" s="19"/>
      <c r="H57" s="19"/>
      <c r="I57" s="19"/>
      <c r="J57" s="19"/>
      <c r="K57" t="s" s="73">
        <f>IF(J57="","",C57*0.03)</f>
      </c>
      <c r="L57" s="70"/>
      <c r="M57" t="s" s="18">
        <f>IF(J57="","",(K57/J57)/LOOKUP(RIGHT($D$2,3),'定数'!$A$6:$A$13,'定数'!$B$6:$B$13))</f>
      </c>
      <c r="N57" s="19"/>
      <c r="O57" s="63"/>
      <c r="P57" s="19"/>
      <c r="Q57" s="19"/>
      <c r="R57" t="s" s="18">
        <f>IF(P57="","",T57*M57*LOOKUP(RIGHT($D$2,3),'定数'!$A$6:$A$13,'定数'!$B$6:$B$13))</f>
      </c>
      <c r="S57" s="65"/>
      <c r="T57" t="s" s="74">
        <f>IF(P57="","",IF(G57="買",(P57-H57),(H57-P57))*IF(RIGHT($D$2,3)="JPY",100,10000))</f>
      </c>
      <c r="U57" s="66"/>
      <c r="V57" s="56">
        <f>IF(S57&lt;&gt;"",IF(S57&lt;0,1+V56,0),"")</f>
      </c>
      <c r="W57" t="s" s="76">
        <f>IF(T57&lt;&gt;"",IF(T57&lt;0,1+W56,0),"")</f>
      </c>
      <c r="X57" t="s" s="77">
        <f>IF(C57&lt;&gt;"",MAX(X56,C57),"")</f>
      </c>
      <c r="Y57" t="s" s="8">
        <f>IF(X57&lt;&gt;"",1-(C57/X57),"")</f>
      </c>
    </row>
    <row r="58" ht="16" customHeight="1">
      <c r="A58" s="13"/>
      <c r="B58" s="30">
        <v>50</v>
      </c>
      <c r="C58" t="s" s="18">
        <f>IF(R57="","",C57+R57)</f>
      </c>
      <c r="D58" s="21"/>
      <c r="E58" s="19"/>
      <c r="F58" s="63"/>
      <c r="G58" s="19"/>
      <c r="H58" s="19"/>
      <c r="I58" s="19"/>
      <c r="J58" s="19"/>
      <c r="K58" t="s" s="73">
        <f>IF(J58="","",C58*0.03)</f>
      </c>
      <c r="L58" s="70"/>
      <c r="M58" t="s" s="18">
        <f>IF(J58="","",(K58/J58)/LOOKUP(RIGHT($D$2,3),'定数'!$A$6:$A$13,'定数'!$B$6:$B$13))</f>
      </c>
      <c r="N58" s="19"/>
      <c r="O58" s="63"/>
      <c r="P58" s="19"/>
      <c r="Q58" s="19"/>
      <c r="R58" t="s" s="18">
        <f>IF(P58="","",T58*M58*LOOKUP(RIGHT($D$2,3),'定数'!$A$6:$A$13,'定数'!$B$6:$B$13))</f>
      </c>
      <c r="S58" s="65"/>
      <c r="T58" t="s" s="74">
        <f>IF(P58="","",IF(G58="買",(P58-H58),(H58-P58))*IF(RIGHT($D$2,3)="JPY",100,10000))</f>
      </c>
      <c r="U58" s="66"/>
      <c r="V58" s="56">
        <f>IF(S58&lt;&gt;"",IF(S58&lt;0,1+V57,0),"")</f>
      </c>
      <c r="W58" t="s" s="76">
        <f>IF(T58&lt;&gt;"",IF(T58&lt;0,1+W57,0),"")</f>
      </c>
      <c r="X58" t="s" s="77">
        <f>IF(C58&lt;&gt;"",MAX(X57,C58),"")</f>
      </c>
      <c r="Y58" t="s" s="8">
        <f>IF(X58&lt;&gt;"",1-(C58/X58),"")</f>
      </c>
    </row>
    <row r="59" ht="16" customHeight="1">
      <c r="A59" s="13"/>
      <c r="B59" s="30">
        <v>51</v>
      </c>
      <c r="C59" t="s" s="18">
        <f>IF(R58="","",C58+R58)</f>
      </c>
      <c r="D59" s="21"/>
      <c r="E59" s="19"/>
      <c r="F59" s="63"/>
      <c r="G59" s="19"/>
      <c r="H59" s="19"/>
      <c r="I59" s="19"/>
      <c r="J59" s="19"/>
      <c r="K59" t="s" s="73">
        <f>IF(J59="","",C59*0.03)</f>
      </c>
      <c r="L59" s="70"/>
      <c r="M59" t="s" s="18">
        <f>IF(J59="","",(K59/J59)/LOOKUP(RIGHT($D$2,3),'定数'!$A$6:$A$13,'定数'!$B$6:$B$13))</f>
      </c>
      <c r="N59" s="19"/>
      <c r="O59" s="63"/>
      <c r="P59" s="19"/>
      <c r="Q59" s="19"/>
      <c r="R59" t="s" s="18">
        <f>IF(P59="","",T59*M59*LOOKUP(RIGHT($D$2,3),'定数'!$A$6:$A$13,'定数'!$B$6:$B$13))</f>
      </c>
      <c r="S59" s="65"/>
      <c r="T59" t="s" s="74">
        <f>IF(P59="","",IF(G59="買",(P59-H59),(H59-P59))*IF(RIGHT($D$2,3)="JPY",100,10000))</f>
      </c>
      <c r="U59" s="66"/>
      <c r="V59" s="56">
        <f>IF(S59&lt;&gt;"",IF(S59&lt;0,1+V58,0),"")</f>
      </c>
      <c r="W59" t="s" s="76">
        <f>IF(T59&lt;&gt;"",IF(T59&lt;0,1+W58,0),"")</f>
      </c>
      <c r="X59" t="s" s="77">
        <f>IF(C59&lt;&gt;"",MAX(X58,C59),"")</f>
      </c>
      <c r="Y59" t="s" s="8">
        <f>IF(X59&lt;&gt;"",1-(C59/X59),"")</f>
      </c>
    </row>
    <row r="60" ht="16" customHeight="1">
      <c r="A60" s="13"/>
      <c r="B60" s="30">
        <v>52</v>
      </c>
      <c r="C60" t="s" s="18">
        <f>IF(R59="","",C59+R59)</f>
      </c>
      <c r="D60" s="21"/>
      <c r="E60" s="19"/>
      <c r="F60" s="63"/>
      <c r="G60" s="19"/>
      <c r="H60" s="19"/>
      <c r="I60" s="19"/>
      <c r="J60" s="19"/>
      <c r="K60" t="s" s="73">
        <f>IF(J60="","",C60*0.03)</f>
      </c>
      <c r="L60" s="70"/>
      <c r="M60" t="s" s="18">
        <f>IF(J60="","",(K60/J60)/LOOKUP(RIGHT($D$2,3),'定数'!$A$6:$A$13,'定数'!$B$6:$B$13))</f>
      </c>
      <c r="N60" s="19"/>
      <c r="O60" s="63"/>
      <c r="P60" s="19"/>
      <c r="Q60" s="19"/>
      <c r="R60" t="s" s="18">
        <f>IF(P60="","",T60*M60*LOOKUP(RIGHT($D$2,3),'定数'!$A$6:$A$13,'定数'!$B$6:$B$13))</f>
      </c>
      <c r="S60" s="65"/>
      <c r="T60" t="s" s="74">
        <f>IF(P60="","",IF(G60="買",(P60-H60),(H60-P60))*IF(RIGHT($D$2,3)="JPY",100,10000))</f>
      </c>
      <c r="U60" s="66"/>
      <c r="V60" s="56">
        <f>IF(S60&lt;&gt;"",IF(S60&lt;0,1+V59,0),"")</f>
      </c>
      <c r="W60" t="s" s="76">
        <f>IF(T60&lt;&gt;"",IF(T60&lt;0,1+W59,0),"")</f>
      </c>
      <c r="X60" t="s" s="77">
        <f>IF(C60&lt;&gt;"",MAX(X59,C60),"")</f>
      </c>
      <c r="Y60" t="s" s="8">
        <f>IF(X60&lt;&gt;"",1-(C60/X60),"")</f>
      </c>
    </row>
    <row r="61" ht="16" customHeight="1">
      <c r="A61" s="13"/>
      <c r="B61" s="30">
        <v>53</v>
      </c>
      <c r="C61" t="s" s="18">
        <f>IF(R60="","",C60+R60)</f>
      </c>
      <c r="D61" s="21"/>
      <c r="E61" s="19"/>
      <c r="F61" s="63"/>
      <c r="G61" s="19"/>
      <c r="H61" s="19"/>
      <c r="I61" s="19"/>
      <c r="J61" s="19"/>
      <c r="K61" t="s" s="73">
        <f>IF(J61="","",C61*0.03)</f>
      </c>
      <c r="L61" s="70"/>
      <c r="M61" t="s" s="18">
        <f>IF(J61="","",(K61/J61)/LOOKUP(RIGHT($D$2,3),'定数'!$A$6:$A$13,'定数'!$B$6:$B$13))</f>
      </c>
      <c r="N61" s="19"/>
      <c r="O61" s="63"/>
      <c r="P61" s="19"/>
      <c r="Q61" s="19"/>
      <c r="R61" t="s" s="18">
        <f>IF(P61="","",T61*M61*LOOKUP(RIGHT($D$2,3),'定数'!$A$6:$A$13,'定数'!$B$6:$B$13))</f>
      </c>
      <c r="S61" s="65"/>
      <c r="T61" t="s" s="74">
        <f>IF(P61="","",IF(G61="買",(P61-H61),(H61-P61))*IF(RIGHT($D$2,3)="JPY",100,10000))</f>
      </c>
      <c r="U61" s="66"/>
      <c r="V61" s="56">
        <f>IF(S61&lt;&gt;"",IF(S61&lt;0,1+V60,0),"")</f>
      </c>
      <c r="W61" t="s" s="76">
        <f>IF(T61&lt;&gt;"",IF(T61&lt;0,1+W60,0),"")</f>
      </c>
      <c r="X61" t="s" s="77">
        <f>IF(C61&lt;&gt;"",MAX(X60,C61),"")</f>
      </c>
      <c r="Y61" t="s" s="8">
        <f>IF(X61&lt;&gt;"",1-(C61/X61),"")</f>
      </c>
    </row>
    <row r="62" ht="16" customHeight="1">
      <c r="A62" s="13"/>
      <c r="B62" s="30">
        <v>54</v>
      </c>
      <c r="C62" t="s" s="18">
        <f>IF(R61="","",C61+R61)</f>
      </c>
      <c r="D62" s="21"/>
      <c r="E62" s="19"/>
      <c r="F62" s="63"/>
      <c r="G62" s="19"/>
      <c r="H62" s="19"/>
      <c r="I62" s="19"/>
      <c r="J62" s="19"/>
      <c r="K62" t="s" s="73">
        <f>IF(J62="","",C62*0.03)</f>
      </c>
      <c r="L62" s="70"/>
      <c r="M62" t="s" s="18">
        <f>IF(J62="","",(K62/J62)/LOOKUP(RIGHT($D$2,3),'定数'!$A$6:$A$13,'定数'!$B$6:$B$13))</f>
      </c>
      <c r="N62" s="19"/>
      <c r="O62" s="63"/>
      <c r="P62" s="19"/>
      <c r="Q62" s="19"/>
      <c r="R62" t="s" s="18">
        <f>IF(P62="","",T62*M62*LOOKUP(RIGHT($D$2,3),'定数'!$A$6:$A$13,'定数'!$B$6:$B$13))</f>
      </c>
      <c r="S62" s="65"/>
      <c r="T62" t="s" s="74">
        <f>IF(P62="","",IF(G62="買",(P62-H62),(H62-P62))*IF(RIGHT($D$2,3)="JPY",100,10000))</f>
      </c>
      <c r="U62" s="66"/>
      <c r="V62" s="56">
        <f>IF(S62&lt;&gt;"",IF(S62&lt;0,1+V61,0),"")</f>
      </c>
      <c r="W62" t="s" s="76">
        <f>IF(T62&lt;&gt;"",IF(T62&lt;0,1+W61,0),"")</f>
      </c>
      <c r="X62" t="s" s="77">
        <f>IF(C62&lt;&gt;"",MAX(X61,C62),"")</f>
      </c>
      <c r="Y62" t="s" s="8">
        <f>IF(X62&lt;&gt;"",1-(C62/X62),"")</f>
      </c>
    </row>
    <row r="63" ht="16" customHeight="1">
      <c r="A63" s="13"/>
      <c r="B63" s="30">
        <v>55</v>
      </c>
      <c r="C63" t="s" s="18">
        <f>IF(R62="","",C62+R62)</f>
      </c>
      <c r="D63" s="21"/>
      <c r="E63" s="19"/>
      <c r="F63" s="63"/>
      <c r="G63" s="19"/>
      <c r="H63" s="19"/>
      <c r="I63" s="19"/>
      <c r="J63" s="19"/>
      <c r="K63" t="s" s="73">
        <f>IF(J63="","",C63*0.03)</f>
      </c>
      <c r="L63" s="70"/>
      <c r="M63" t="s" s="18">
        <f>IF(J63="","",(K63/J63)/LOOKUP(RIGHT($D$2,3),'定数'!$A$6:$A$13,'定数'!$B$6:$B$13))</f>
      </c>
      <c r="N63" s="19"/>
      <c r="O63" s="63"/>
      <c r="P63" s="19"/>
      <c r="Q63" s="19"/>
      <c r="R63" t="s" s="18">
        <f>IF(P63="","",T63*M63*LOOKUP(RIGHT($D$2,3),'定数'!$A$6:$A$13,'定数'!$B$6:$B$13))</f>
      </c>
      <c r="S63" s="65"/>
      <c r="T63" t="s" s="74">
        <f>IF(P63="","",IF(G63="買",(P63-H63),(H63-P63))*IF(RIGHT($D$2,3)="JPY",100,10000))</f>
      </c>
      <c r="U63" s="66"/>
      <c r="V63" s="56">
        <f>IF(S63&lt;&gt;"",IF(S63&lt;0,1+V62,0),"")</f>
      </c>
      <c r="W63" t="s" s="76">
        <f>IF(T63&lt;&gt;"",IF(T63&lt;0,1+W62,0),"")</f>
      </c>
      <c r="X63" t="s" s="77">
        <f>IF(C63&lt;&gt;"",MAX(X62,C63),"")</f>
      </c>
      <c r="Y63" t="s" s="8">
        <f>IF(X63&lt;&gt;"",1-(C63/X63),"")</f>
      </c>
    </row>
    <row r="64" ht="16" customHeight="1">
      <c r="A64" s="13"/>
      <c r="B64" s="30">
        <v>56</v>
      </c>
      <c r="C64" t="s" s="18">
        <f>IF(R63="","",C63+R63)</f>
      </c>
      <c r="D64" s="21"/>
      <c r="E64" s="19"/>
      <c r="F64" s="63"/>
      <c r="G64" s="19"/>
      <c r="H64" s="19"/>
      <c r="I64" s="19"/>
      <c r="J64" s="19"/>
      <c r="K64" t="s" s="73">
        <f>IF(J64="","",C64*0.03)</f>
      </c>
      <c r="L64" s="70"/>
      <c r="M64" t="s" s="18">
        <f>IF(J64="","",(K64/J64)/LOOKUP(RIGHT($D$2,3),'定数'!$A$6:$A$13,'定数'!$B$6:$B$13))</f>
      </c>
      <c r="N64" s="19"/>
      <c r="O64" s="63"/>
      <c r="P64" s="19"/>
      <c r="Q64" s="19"/>
      <c r="R64" t="s" s="18">
        <f>IF(P64="","",T64*M64*LOOKUP(RIGHT($D$2,3),'定数'!$A$6:$A$13,'定数'!$B$6:$B$13))</f>
      </c>
      <c r="S64" s="65"/>
      <c r="T64" t="s" s="74">
        <f>IF(P64="","",IF(G64="買",(P64-H64),(H64-P64))*IF(RIGHT($D$2,3)="JPY",100,10000))</f>
      </c>
      <c r="U64" s="66"/>
      <c r="V64" s="56">
        <f>IF(S64&lt;&gt;"",IF(S64&lt;0,1+V63,0),"")</f>
      </c>
      <c r="W64" t="s" s="76">
        <f>IF(T64&lt;&gt;"",IF(T64&lt;0,1+W63,0),"")</f>
      </c>
      <c r="X64" t="s" s="77">
        <f>IF(C64&lt;&gt;"",MAX(X63,C64),"")</f>
      </c>
      <c r="Y64" t="s" s="8">
        <f>IF(X64&lt;&gt;"",1-(C64/X64),"")</f>
      </c>
    </row>
    <row r="65" ht="16" customHeight="1">
      <c r="A65" s="13"/>
      <c r="B65" s="30">
        <v>57</v>
      </c>
      <c r="C65" t="s" s="18">
        <f>IF(R64="","",C64+R64)</f>
      </c>
      <c r="D65" s="21"/>
      <c r="E65" s="19"/>
      <c r="F65" s="63"/>
      <c r="G65" s="19"/>
      <c r="H65" s="19"/>
      <c r="I65" s="19"/>
      <c r="J65" s="19"/>
      <c r="K65" t="s" s="73">
        <f>IF(J65="","",C65*0.03)</f>
      </c>
      <c r="L65" s="70"/>
      <c r="M65" t="s" s="18">
        <f>IF(J65="","",(K65/J65)/LOOKUP(RIGHT($D$2,3),'定数'!$A$6:$A$13,'定数'!$B$6:$B$13))</f>
      </c>
      <c r="N65" s="19"/>
      <c r="O65" s="63"/>
      <c r="P65" s="19"/>
      <c r="Q65" s="19"/>
      <c r="R65" t="s" s="18">
        <f>IF(P65="","",T65*M65*LOOKUP(RIGHT($D$2,3),'定数'!$A$6:$A$13,'定数'!$B$6:$B$13))</f>
      </c>
      <c r="S65" s="65"/>
      <c r="T65" t="s" s="74">
        <f>IF(P65="","",IF(G65="買",(P65-H65),(H65-P65))*IF(RIGHT($D$2,3)="JPY",100,10000))</f>
      </c>
      <c r="U65" s="66"/>
      <c r="V65" s="56">
        <f>IF(S65&lt;&gt;"",IF(S65&lt;0,1+V64,0),"")</f>
      </c>
      <c r="W65" t="s" s="76">
        <f>IF(T65&lt;&gt;"",IF(T65&lt;0,1+W64,0),"")</f>
      </c>
      <c r="X65" t="s" s="77">
        <f>IF(C65&lt;&gt;"",MAX(X64,C65),"")</f>
      </c>
      <c r="Y65" t="s" s="8">
        <f>IF(X65&lt;&gt;"",1-(C65/X65),"")</f>
      </c>
    </row>
    <row r="66" ht="16" customHeight="1">
      <c r="A66" s="13"/>
      <c r="B66" s="30">
        <v>58</v>
      </c>
      <c r="C66" t="s" s="18">
        <f>IF(R65="","",C65+R65)</f>
      </c>
      <c r="D66" s="21"/>
      <c r="E66" s="19"/>
      <c r="F66" s="63"/>
      <c r="G66" s="19"/>
      <c r="H66" s="19"/>
      <c r="I66" s="19"/>
      <c r="J66" s="19"/>
      <c r="K66" t="s" s="73">
        <f>IF(J66="","",C66*0.03)</f>
      </c>
      <c r="L66" s="70"/>
      <c r="M66" t="s" s="18">
        <f>IF(J66="","",(K66/J66)/LOOKUP(RIGHT($D$2,3),'定数'!$A$6:$A$13,'定数'!$B$6:$B$13))</f>
      </c>
      <c r="N66" s="19"/>
      <c r="O66" s="63"/>
      <c r="P66" s="19"/>
      <c r="Q66" s="19"/>
      <c r="R66" t="s" s="18">
        <f>IF(P66="","",T66*M66*LOOKUP(RIGHT($D$2,3),'定数'!$A$6:$A$13,'定数'!$B$6:$B$13))</f>
      </c>
      <c r="S66" s="65"/>
      <c r="T66" t="s" s="74">
        <f>IF(P66="","",IF(G66="買",(P66-H66),(H66-P66))*IF(RIGHT($D$2,3)="JPY",100,10000))</f>
      </c>
      <c r="U66" s="66"/>
      <c r="V66" s="56">
        <f>IF(S66&lt;&gt;"",IF(S66&lt;0,1+V65,0),"")</f>
      </c>
      <c r="W66" t="s" s="76">
        <f>IF(T66&lt;&gt;"",IF(T66&lt;0,1+W65,0),"")</f>
      </c>
      <c r="X66" t="s" s="77">
        <f>IF(C66&lt;&gt;"",MAX(X65,C66),"")</f>
      </c>
      <c r="Y66" t="s" s="8">
        <f>IF(X66&lt;&gt;"",1-(C66/X66),"")</f>
      </c>
    </row>
    <row r="67" ht="16" customHeight="1">
      <c r="A67" s="13"/>
      <c r="B67" s="30">
        <v>59</v>
      </c>
      <c r="C67" t="s" s="18">
        <f>IF(R66="","",C66+R66)</f>
      </c>
      <c r="D67" s="21"/>
      <c r="E67" s="19"/>
      <c r="F67" s="63"/>
      <c r="G67" s="19"/>
      <c r="H67" s="19"/>
      <c r="I67" s="19"/>
      <c r="J67" s="19"/>
      <c r="K67" t="s" s="73">
        <f>IF(J67="","",C67*0.03)</f>
      </c>
      <c r="L67" s="70"/>
      <c r="M67" t="s" s="18">
        <f>IF(J67="","",(K67/J67)/LOOKUP(RIGHT($D$2,3),'定数'!$A$6:$A$13,'定数'!$B$6:$B$13))</f>
      </c>
      <c r="N67" s="19"/>
      <c r="O67" s="63"/>
      <c r="P67" s="19"/>
      <c r="Q67" s="19"/>
      <c r="R67" t="s" s="18">
        <f>IF(P67="","",T67*M67*LOOKUP(RIGHT($D$2,3),'定数'!$A$6:$A$13,'定数'!$B$6:$B$13))</f>
      </c>
      <c r="S67" s="65"/>
      <c r="T67" t="s" s="74">
        <f>IF(P67="","",IF(G67="買",(P67-H67),(H67-P67))*IF(RIGHT($D$2,3)="JPY",100,10000))</f>
      </c>
      <c r="U67" s="66"/>
      <c r="V67" s="56">
        <f>IF(S67&lt;&gt;"",IF(S67&lt;0,1+V66,0),"")</f>
      </c>
      <c r="W67" t="s" s="76">
        <f>IF(T67&lt;&gt;"",IF(T67&lt;0,1+W66,0),"")</f>
      </c>
      <c r="X67" t="s" s="77">
        <f>IF(C67&lt;&gt;"",MAX(X66,C67),"")</f>
      </c>
      <c r="Y67" t="s" s="8">
        <f>IF(X67&lt;&gt;"",1-(C67/X67),"")</f>
      </c>
    </row>
    <row r="68" ht="16" customHeight="1">
      <c r="A68" s="13"/>
      <c r="B68" s="30">
        <v>60</v>
      </c>
      <c r="C68" t="s" s="18">
        <f>IF(R67="","",C67+R67)</f>
      </c>
      <c r="D68" s="21"/>
      <c r="E68" s="19"/>
      <c r="F68" s="63"/>
      <c r="G68" s="19"/>
      <c r="H68" s="19"/>
      <c r="I68" s="19"/>
      <c r="J68" s="19"/>
      <c r="K68" t="s" s="73">
        <f>IF(J68="","",C68*0.03)</f>
      </c>
      <c r="L68" s="70"/>
      <c r="M68" t="s" s="18">
        <f>IF(J68="","",(K68/J68)/LOOKUP(RIGHT($D$2,3),'定数'!$A$6:$A$13,'定数'!$B$6:$B$13))</f>
      </c>
      <c r="N68" s="19"/>
      <c r="O68" s="63"/>
      <c r="P68" s="19"/>
      <c r="Q68" s="19"/>
      <c r="R68" t="s" s="18">
        <f>IF(P68="","",T68*M68*LOOKUP(RIGHT($D$2,3),'定数'!$A$6:$A$13,'定数'!$B$6:$B$13))</f>
      </c>
      <c r="S68" s="65"/>
      <c r="T68" t="s" s="74">
        <f>IF(P68="","",IF(G68="買",(P68-H68),(H68-P68))*IF(RIGHT($D$2,3)="JPY",100,10000))</f>
      </c>
      <c r="U68" s="66"/>
      <c r="V68" s="56">
        <f>IF(S68&lt;&gt;"",IF(S68&lt;0,1+V67,0),"")</f>
      </c>
      <c r="W68" t="s" s="76">
        <f>IF(T68&lt;&gt;"",IF(T68&lt;0,1+W67,0),"")</f>
      </c>
      <c r="X68" t="s" s="77">
        <f>IF(C68&lt;&gt;"",MAX(X67,C68),"")</f>
      </c>
      <c r="Y68" t="s" s="8">
        <f>IF(X68&lt;&gt;"",1-(C68/X68),"")</f>
      </c>
    </row>
    <row r="69" ht="16" customHeight="1">
      <c r="A69" s="13"/>
      <c r="B69" s="30">
        <v>61</v>
      </c>
      <c r="C69" t="s" s="18">
        <f>IF(R68="","",C68+R68)</f>
      </c>
      <c r="D69" s="21"/>
      <c r="E69" s="19"/>
      <c r="F69" s="63"/>
      <c r="G69" s="19"/>
      <c r="H69" s="19"/>
      <c r="I69" s="19"/>
      <c r="J69" s="19"/>
      <c r="K69" t="s" s="73">
        <f>IF(J69="","",C69*0.03)</f>
      </c>
      <c r="L69" s="70"/>
      <c r="M69" t="s" s="18">
        <f>IF(J69="","",(K69/J69)/LOOKUP(RIGHT($D$2,3),'定数'!$A$6:$A$13,'定数'!$B$6:$B$13))</f>
      </c>
      <c r="N69" s="19"/>
      <c r="O69" s="63"/>
      <c r="P69" s="19"/>
      <c r="Q69" s="19"/>
      <c r="R69" t="s" s="18">
        <f>IF(P69="","",T69*M69*LOOKUP(RIGHT($D$2,3),'定数'!$A$6:$A$13,'定数'!$B$6:$B$13))</f>
      </c>
      <c r="S69" s="65"/>
      <c r="T69" t="s" s="74">
        <f>IF(P69="","",IF(G69="買",(P69-H69),(H69-P69))*IF(RIGHT($D$2,3)="JPY",100,10000))</f>
      </c>
      <c r="U69" s="66"/>
      <c r="V69" s="56">
        <f>IF(S69&lt;&gt;"",IF(S69&lt;0,1+V68,0),"")</f>
      </c>
      <c r="W69" t="s" s="76">
        <f>IF(T69&lt;&gt;"",IF(T69&lt;0,1+W68,0),"")</f>
      </c>
      <c r="X69" t="s" s="77">
        <f>IF(C69&lt;&gt;"",MAX(X68,C69),"")</f>
      </c>
      <c r="Y69" t="s" s="8">
        <f>IF(X69&lt;&gt;"",1-(C69/X69),"")</f>
      </c>
    </row>
    <row r="70" ht="16" customHeight="1">
      <c r="A70" s="13"/>
      <c r="B70" s="30">
        <v>62</v>
      </c>
      <c r="C70" t="s" s="18">
        <f>IF(R69="","",C69+R69)</f>
      </c>
      <c r="D70" s="21"/>
      <c r="E70" s="19"/>
      <c r="F70" s="63"/>
      <c r="G70" s="19"/>
      <c r="H70" s="19"/>
      <c r="I70" s="19"/>
      <c r="J70" s="19"/>
      <c r="K70" t="s" s="73">
        <f>IF(J70="","",C70*0.03)</f>
      </c>
      <c r="L70" s="70"/>
      <c r="M70" t="s" s="18">
        <f>IF(J70="","",(K70/J70)/LOOKUP(RIGHT($D$2,3),'定数'!$A$6:$A$13,'定数'!$B$6:$B$13))</f>
      </c>
      <c r="N70" s="19"/>
      <c r="O70" s="63"/>
      <c r="P70" s="19"/>
      <c r="Q70" s="19"/>
      <c r="R70" t="s" s="18">
        <f>IF(P70="","",T70*M70*LOOKUP(RIGHT($D$2,3),'定数'!$A$6:$A$13,'定数'!$B$6:$B$13))</f>
      </c>
      <c r="S70" s="65"/>
      <c r="T70" t="s" s="74">
        <f>IF(P70="","",IF(G70="買",(P70-H70),(H70-P70))*IF(RIGHT($D$2,3)="JPY",100,10000))</f>
      </c>
      <c r="U70" s="66"/>
      <c r="V70" s="56">
        <f>IF(S70&lt;&gt;"",IF(S70&lt;0,1+V69,0),"")</f>
      </c>
      <c r="W70" t="s" s="76">
        <f>IF(T70&lt;&gt;"",IF(T70&lt;0,1+W69,0),"")</f>
      </c>
      <c r="X70" t="s" s="77">
        <f>IF(C70&lt;&gt;"",MAX(X69,C70),"")</f>
      </c>
      <c r="Y70" t="s" s="8">
        <f>IF(X70&lt;&gt;"",1-(C70/X70),"")</f>
      </c>
    </row>
    <row r="71" ht="16" customHeight="1">
      <c r="A71" s="13"/>
      <c r="B71" s="30">
        <v>63</v>
      </c>
      <c r="C71" t="s" s="18">
        <f>IF(R70="","",C70+R70)</f>
      </c>
      <c r="D71" s="21"/>
      <c r="E71" s="19"/>
      <c r="F71" s="63"/>
      <c r="G71" s="19"/>
      <c r="H71" s="19"/>
      <c r="I71" s="19"/>
      <c r="J71" s="19"/>
      <c r="K71" t="s" s="73">
        <f>IF(J71="","",C71*0.03)</f>
      </c>
      <c r="L71" s="70"/>
      <c r="M71" t="s" s="18">
        <f>IF(J71="","",(K71/J71)/LOOKUP(RIGHT($D$2,3),'定数'!$A$6:$A$13,'定数'!$B$6:$B$13))</f>
      </c>
      <c r="N71" s="19"/>
      <c r="O71" s="63"/>
      <c r="P71" s="19"/>
      <c r="Q71" s="19"/>
      <c r="R71" t="s" s="18">
        <f>IF(P71="","",T71*M71*LOOKUP(RIGHT($D$2,3),'定数'!$A$6:$A$13,'定数'!$B$6:$B$13))</f>
      </c>
      <c r="S71" s="65"/>
      <c r="T71" t="s" s="74">
        <f>IF(P71="","",IF(G71="買",(P71-H71),(H71-P71))*IF(RIGHT($D$2,3)="JPY",100,10000))</f>
      </c>
      <c r="U71" s="66"/>
      <c r="V71" s="56">
        <f>IF(S71&lt;&gt;"",IF(S71&lt;0,1+V70,0),"")</f>
      </c>
      <c r="W71" t="s" s="76">
        <f>IF(T71&lt;&gt;"",IF(T71&lt;0,1+W70,0),"")</f>
      </c>
      <c r="X71" t="s" s="77">
        <f>IF(C71&lt;&gt;"",MAX(X70,C71),"")</f>
      </c>
      <c r="Y71" t="s" s="8">
        <f>IF(X71&lt;&gt;"",1-(C71/X71),"")</f>
      </c>
    </row>
    <row r="72" ht="16" customHeight="1">
      <c r="A72" s="13"/>
      <c r="B72" s="30">
        <v>64</v>
      </c>
      <c r="C72" t="s" s="18">
        <f>IF(R71="","",C71+R71)</f>
      </c>
      <c r="D72" s="21"/>
      <c r="E72" s="19"/>
      <c r="F72" s="63"/>
      <c r="G72" s="19"/>
      <c r="H72" s="19"/>
      <c r="I72" s="19"/>
      <c r="J72" s="19"/>
      <c r="K72" t="s" s="73">
        <f>IF(J72="","",C72*0.03)</f>
      </c>
      <c r="L72" s="70"/>
      <c r="M72" t="s" s="18">
        <f>IF(J72="","",(K72/J72)/LOOKUP(RIGHT($D$2,3),'定数'!$A$6:$A$13,'定数'!$B$6:$B$13))</f>
      </c>
      <c r="N72" s="19"/>
      <c r="O72" s="63"/>
      <c r="P72" s="19"/>
      <c r="Q72" s="19"/>
      <c r="R72" t="s" s="18">
        <f>IF(P72="","",T72*M72*LOOKUP(RIGHT($D$2,3),'定数'!$A$6:$A$13,'定数'!$B$6:$B$13))</f>
      </c>
      <c r="S72" s="65"/>
      <c r="T72" t="s" s="74">
        <f>IF(P72="","",IF(G72="買",(P72-H72),(H72-P72))*IF(RIGHT($D$2,3)="JPY",100,10000))</f>
      </c>
      <c r="U72" s="66"/>
      <c r="V72" s="56">
        <f>IF(S72&lt;&gt;"",IF(S72&lt;0,1+V71,0),"")</f>
      </c>
      <c r="W72" t="s" s="76">
        <f>IF(T72&lt;&gt;"",IF(T72&lt;0,1+W71,0),"")</f>
      </c>
      <c r="X72" t="s" s="77">
        <f>IF(C72&lt;&gt;"",MAX(X71,C72),"")</f>
      </c>
      <c r="Y72" t="s" s="8">
        <f>IF(X72&lt;&gt;"",1-(C72/X72),"")</f>
      </c>
    </row>
    <row r="73" ht="16" customHeight="1">
      <c r="A73" s="13"/>
      <c r="B73" s="30">
        <v>65</v>
      </c>
      <c r="C73" t="s" s="18">
        <f>IF(R72="","",C72+R72)</f>
      </c>
      <c r="D73" s="21"/>
      <c r="E73" s="19"/>
      <c r="F73" s="63"/>
      <c r="G73" s="19"/>
      <c r="H73" s="19"/>
      <c r="I73" s="19"/>
      <c r="J73" s="19"/>
      <c r="K73" t="s" s="73">
        <f>IF(J73="","",C73*0.03)</f>
      </c>
      <c r="L73" s="70"/>
      <c r="M73" t="s" s="18">
        <f>IF(J73="","",(K73/J73)/LOOKUP(RIGHT($D$2,3),'定数'!$A$6:$A$13,'定数'!$B$6:$B$13))</f>
      </c>
      <c r="N73" s="19"/>
      <c r="O73" s="63"/>
      <c r="P73" s="19"/>
      <c r="Q73" s="19"/>
      <c r="R73" t="s" s="18">
        <f>IF(P73="","",T73*M73*LOOKUP(RIGHT($D$2,3),'定数'!$A$6:$A$13,'定数'!$B$6:$B$13))</f>
      </c>
      <c r="S73" s="65"/>
      <c r="T73" t="s" s="74">
        <f>IF(P73="","",IF(G73="買",(P73-H73),(H73-P73))*IF(RIGHT($D$2,3)="JPY",100,10000))</f>
      </c>
      <c r="U73" s="66"/>
      <c r="V73" s="56">
        <f>IF(S73&lt;&gt;"",IF(S73&lt;0,1+V72,0),"")</f>
      </c>
      <c r="W73" t="s" s="76">
        <f>IF(T73&lt;&gt;"",IF(T73&lt;0,1+W72,0),"")</f>
      </c>
      <c r="X73" t="s" s="77">
        <f>IF(C73&lt;&gt;"",MAX(X72,C73),"")</f>
      </c>
      <c r="Y73" t="s" s="8">
        <f>IF(X73&lt;&gt;"",1-(C73/X73),"")</f>
      </c>
    </row>
    <row r="74" ht="16" customHeight="1">
      <c r="A74" s="13"/>
      <c r="B74" s="30">
        <v>66</v>
      </c>
      <c r="C74" t="s" s="18">
        <f>IF(R73="","",C73+R73)</f>
      </c>
      <c r="D74" s="21"/>
      <c r="E74" s="19"/>
      <c r="F74" s="63"/>
      <c r="G74" s="19"/>
      <c r="H74" s="19"/>
      <c r="I74" s="19"/>
      <c r="J74" s="19"/>
      <c r="K74" t="s" s="73">
        <f>IF(J74="","",C74*0.03)</f>
      </c>
      <c r="L74" s="70"/>
      <c r="M74" t="s" s="18">
        <f>IF(J74="","",(K74/J74)/LOOKUP(RIGHT($D$2,3),'定数'!$A$6:$A$13,'定数'!$B$6:$B$13))</f>
      </c>
      <c r="N74" s="19"/>
      <c r="O74" s="63"/>
      <c r="P74" s="19"/>
      <c r="Q74" s="19"/>
      <c r="R74" t="s" s="18">
        <f>IF(P74="","",T74*M74*LOOKUP(RIGHT($D$2,3),'定数'!$A$6:$A$13,'定数'!$B$6:$B$13))</f>
      </c>
      <c r="S74" s="65"/>
      <c r="T74" t="s" s="74">
        <f>IF(P74="","",IF(G74="買",(P74-H74),(H74-P74))*IF(RIGHT($D$2,3)="JPY",100,10000))</f>
      </c>
      <c r="U74" s="66"/>
      <c r="V74" s="56">
        <f>IF(S74&lt;&gt;"",IF(S74&lt;0,1+V73,0),"")</f>
      </c>
      <c r="W74" t="s" s="76">
        <f>IF(T74&lt;&gt;"",IF(T74&lt;0,1+W73,0),"")</f>
      </c>
      <c r="X74" t="s" s="77">
        <f>IF(C74&lt;&gt;"",MAX(X73,C74),"")</f>
      </c>
      <c r="Y74" t="s" s="8">
        <f>IF(X74&lt;&gt;"",1-(C74/X74),"")</f>
      </c>
    </row>
    <row r="75" ht="16" customHeight="1">
      <c r="A75" s="13"/>
      <c r="B75" s="30">
        <v>67</v>
      </c>
      <c r="C75" t="s" s="18">
        <f>IF(R74="","",C74+R74)</f>
      </c>
      <c r="D75" s="21"/>
      <c r="E75" s="19"/>
      <c r="F75" s="63"/>
      <c r="G75" s="19"/>
      <c r="H75" s="19"/>
      <c r="I75" s="19"/>
      <c r="J75" s="19"/>
      <c r="K75" t="s" s="73">
        <f>IF(J75="","",C75*0.03)</f>
      </c>
      <c r="L75" s="70"/>
      <c r="M75" t="s" s="18">
        <f>IF(J75="","",(K75/J75)/LOOKUP(RIGHT($D$2,3),'定数'!$A$6:$A$13,'定数'!$B$6:$B$13))</f>
      </c>
      <c r="N75" s="19"/>
      <c r="O75" s="63"/>
      <c r="P75" s="19"/>
      <c r="Q75" s="19"/>
      <c r="R75" t="s" s="18">
        <f>IF(P75="","",T75*M75*LOOKUP(RIGHT($D$2,3),'定数'!$A$6:$A$13,'定数'!$B$6:$B$13))</f>
      </c>
      <c r="S75" s="65"/>
      <c r="T75" t="s" s="74">
        <f>IF(P75="","",IF(G75="買",(P75-H75),(H75-P75))*IF(RIGHT($D$2,3)="JPY",100,10000))</f>
      </c>
      <c r="U75" s="66"/>
      <c r="V75" s="56">
        <f>IF(S75&lt;&gt;"",IF(S75&lt;0,1+V74,0),"")</f>
      </c>
      <c r="W75" t="s" s="76">
        <f>IF(T75&lt;&gt;"",IF(T75&lt;0,1+W74,0),"")</f>
      </c>
      <c r="X75" t="s" s="77">
        <f>IF(C75&lt;&gt;"",MAX(X74,C75),"")</f>
      </c>
      <c r="Y75" t="s" s="8">
        <f>IF(X75&lt;&gt;"",1-(C75/X75),"")</f>
      </c>
    </row>
    <row r="76" ht="16" customHeight="1">
      <c r="A76" s="13"/>
      <c r="B76" s="30">
        <v>68</v>
      </c>
      <c r="C76" t="s" s="18">
        <f>IF(R75="","",C75+R75)</f>
      </c>
      <c r="D76" s="21"/>
      <c r="E76" s="19"/>
      <c r="F76" s="63"/>
      <c r="G76" s="19"/>
      <c r="H76" s="19"/>
      <c r="I76" s="19"/>
      <c r="J76" s="19"/>
      <c r="K76" t="s" s="73">
        <f>IF(J76="","",C76*0.03)</f>
      </c>
      <c r="L76" s="70"/>
      <c r="M76" t="s" s="18">
        <f>IF(J76="","",(K76/J76)/LOOKUP(RIGHT($D$2,3),'定数'!$A$6:$A$13,'定数'!$B$6:$B$13))</f>
      </c>
      <c r="N76" s="19"/>
      <c r="O76" s="63"/>
      <c r="P76" s="19"/>
      <c r="Q76" s="19"/>
      <c r="R76" t="s" s="18">
        <f>IF(P76="","",T76*M76*LOOKUP(RIGHT($D$2,3),'定数'!$A$6:$A$13,'定数'!$B$6:$B$13))</f>
      </c>
      <c r="S76" s="65"/>
      <c r="T76" t="s" s="74">
        <f>IF(P76="","",IF(G76="買",(P76-H76),(H76-P76))*IF(RIGHT($D$2,3)="JPY",100,10000))</f>
      </c>
      <c r="U76" s="66"/>
      <c r="V76" s="56">
        <f>IF(S76&lt;&gt;"",IF(S76&lt;0,1+V75,0),"")</f>
      </c>
      <c r="W76" t="s" s="76">
        <f>IF(T76&lt;&gt;"",IF(T76&lt;0,1+W75,0),"")</f>
      </c>
      <c r="X76" t="s" s="77">
        <f>IF(C76&lt;&gt;"",MAX(X75,C76),"")</f>
      </c>
      <c r="Y76" t="s" s="8">
        <f>IF(X76&lt;&gt;"",1-(C76/X76),"")</f>
      </c>
    </row>
    <row r="77" ht="16" customHeight="1">
      <c r="A77" s="13"/>
      <c r="B77" s="30">
        <v>69</v>
      </c>
      <c r="C77" t="s" s="18">
        <f>IF(R76="","",C76+R76)</f>
      </c>
      <c r="D77" s="21"/>
      <c r="E77" s="19"/>
      <c r="F77" s="63"/>
      <c r="G77" s="19"/>
      <c r="H77" s="19"/>
      <c r="I77" s="19"/>
      <c r="J77" s="19"/>
      <c r="K77" t="s" s="73">
        <f>IF(J77="","",C77*0.03)</f>
      </c>
      <c r="L77" s="70"/>
      <c r="M77" t="s" s="18">
        <f>IF(J77="","",(K77/J77)/LOOKUP(RIGHT($D$2,3),'定数'!$A$6:$A$13,'定数'!$B$6:$B$13))</f>
      </c>
      <c r="N77" s="19"/>
      <c r="O77" s="63"/>
      <c r="P77" s="19"/>
      <c r="Q77" s="19"/>
      <c r="R77" t="s" s="18">
        <f>IF(P77="","",T77*M77*LOOKUP(RIGHT($D$2,3),'定数'!$A$6:$A$13,'定数'!$B$6:$B$13))</f>
      </c>
      <c r="S77" s="65"/>
      <c r="T77" t="s" s="74">
        <f>IF(P77="","",IF(G77="買",(P77-H77),(H77-P77))*IF(RIGHT($D$2,3)="JPY",100,10000))</f>
      </c>
      <c r="U77" s="66"/>
      <c r="V77" s="56">
        <f>IF(S77&lt;&gt;"",IF(S77&lt;0,1+V76,0),"")</f>
      </c>
      <c r="W77" t="s" s="76">
        <f>IF(T77&lt;&gt;"",IF(T77&lt;0,1+W76,0),"")</f>
      </c>
      <c r="X77" t="s" s="77">
        <f>IF(C77&lt;&gt;"",MAX(X76,C77),"")</f>
      </c>
      <c r="Y77" t="s" s="8">
        <f>IF(X77&lt;&gt;"",1-(C77/X77),"")</f>
      </c>
    </row>
    <row r="78" ht="16" customHeight="1">
      <c r="A78" s="13"/>
      <c r="B78" s="30">
        <v>70</v>
      </c>
      <c r="C78" t="s" s="18">
        <f>IF(R77="","",C77+R77)</f>
      </c>
      <c r="D78" s="21"/>
      <c r="E78" s="19"/>
      <c r="F78" s="63"/>
      <c r="G78" s="19"/>
      <c r="H78" s="19"/>
      <c r="I78" s="19"/>
      <c r="J78" s="19"/>
      <c r="K78" t="s" s="73">
        <f>IF(J78="","",C78*0.03)</f>
      </c>
      <c r="L78" s="70"/>
      <c r="M78" t="s" s="18">
        <f>IF(J78="","",(K78/J78)/LOOKUP(RIGHT($D$2,3),'定数'!$A$6:$A$13,'定数'!$B$6:$B$13))</f>
      </c>
      <c r="N78" s="19"/>
      <c r="O78" s="63"/>
      <c r="P78" s="19"/>
      <c r="Q78" s="19"/>
      <c r="R78" t="s" s="18">
        <f>IF(P78="","",T78*M78*LOOKUP(RIGHT($D$2,3),'定数'!$A$6:$A$13,'定数'!$B$6:$B$13))</f>
      </c>
      <c r="S78" s="65"/>
      <c r="T78" t="s" s="74">
        <f>IF(P78="","",IF(G78="買",(P78-H78),(H78-P78))*IF(RIGHT($D$2,3)="JPY",100,10000))</f>
      </c>
      <c r="U78" s="66"/>
      <c r="V78" s="56">
        <f>IF(S78&lt;&gt;"",IF(S78&lt;0,1+V77,0),"")</f>
      </c>
      <c r="W78" t="s" s="76">
        <f>IF(T78&lt;&gt;"",IF(T78&lt;0,1+W77,0),"")</f>
      </c>
      <c r="X78" t="s" s="77">
        <f>IF(C78&lt;&gt;"",MAX(X77,C78),"")</f>
      </c>
      <c r="Y78" t="s" s="8">
        <f>IF(X78&lt;&gt;"",1-(C78/X78),"")</f>
      </c>
    </row>
    <row r="79" ht="16" customHeight="1">
      <c r="A79" s="13"/>
      <c r="B79" s="30">
        <v>71</v>
      </c>
      <c r="C79" t="s" s="18">
        <f>IF(R78="","",C78+R78)</f>
      </c>
      <c r="D79" s="21"/>
      <c r="E79" s="19"/>
      <c r="F79" s="63"/>
      <c r="G79" s="19"/>
      <c r="H79" s="19"/>
      <c r="I79" s="19"/>
      <c r="J79" s="19"/>
      <c r="K79" t="s" s="73">
        <f>IF(J79="","",C79*0.03)</f>
      </c>
      <c r="L79" s="70"/>
      <c r="M79" t="s" s="18">
        <f>IF(J79="","",(K79/J79)/LOOKUP(RIGHT($D$2,3),'定数'!$A$6:$A$13,'定数'!$B$6:$B$13))</f>
      </c>
      <c r="N79" s="19"/>
      <c r="O79" s="63"/>
      <c r="P79" s="19"/>
      <c r="Q79" s="19"/>
      <c r="R79" t="s" s="18">
        <f>IF(P79="","",T79*M79*LOOKUP(RIGHT($D$2,3),'定数'!$A$6:$A$13,'定数'!$B$6:$B$13))</f>
      </c>
      <c r="S79" s="65"/>
      <c r="T79" t="s" s="74">
        <f>IF(P79="","",IF(G79="買",(P79-H79),(H79-P79))*IF(RIGHT($D$2,3)="JPY",100,10000))</f>
      </c>
      <c r="U79" s="66"/>
      <c r="V79" s="56">
        <f>IF(S79&lt;&gt;"",IF(S79&lt;0,1+V78,0),"")</f>
      </c>
      <c r="W79" t="s" s="76">
        <f>IF(T79&lt;&gt;"",IF(T79&lt;0,1+W78,0),"")</f>
      </c>
      <c r="X79" t="s" s="77">
        <f>IF(C79&lt;&gt;"",MAX(X78,C79),"")</f>
      </c>
      <c r="Y79" t="s" s="8">
        <f>IF(X79&lt;&gt;"",1-(C79/X79),"")</f>
      </c>
    </row>
    <row r="80" ht="16" customHeight="1">
      <c r="A80" s="13"/>
      <c r="B80" s="30">
        <v>72</v>
      </c>
      <c r="C80" t="s" s="18">
        <f>IF(R79="","",C79+R79)</f>
      </c>
      <c r="D80" s="21"/>
      <c r="E80" s="19"/>
      <c r="F80" s="63"/>
      <c r="G80" s="19"/>
      <c r="H80" s="19"/>
      <c r="I80" s="19"/>
      <c r="J80" s="19"/>
      <c r="K80" t="s" s="73">
        <f>IF(J80="","",C80*0.03)</f>
      </c>
      <c r="L80" s="70"/>
      <c r="M80" t="s" s="18">
        <f>IF(J80="","",(K80/J80)/LOOKUP(RIGHT($D$2,3),'定数'!$A$6:$A$13,'定数'!$B$6:$B$13))</f>
      </c>
      <c r="N80" s="19"/>
      <c r="O80" s="63"/>
      <c r="P80" s="19"/>
      <c r="Q80" s="19"/>
      <c r="R80" t="s" s="18">
        <f>IF(P80="","",T80*M80*LOOKUP(RIGHT($D$2,3),'定数'!$A$6:$A$13,'定数'!$B$6:$B$13))</f>
      </c>
      <c r="S80" s="65"/>
      <c r="T80" t="s" s="74">
        <f>IF(P80="","",IF(G80="買",(P80-H80),(H80-P80))*IF(RIGHT($D$2,3)="JPY",100,10000))</f>
      </c>
      <c r="U80" s="66"/>
      <c r="V80" s="56">
        <f>IF(S80&lt;&gt;"",IF(S80&lt;0,1+V79,0),"")</f>
      </c>
      <c r="W80" t="s" s="76">
        <f>IF(T80&lt;&gt;"",IF(T80&lt;0,1+W79,0),"")</f>
      </c>
      <c r="X80" t="s" s="77">
        <f>IF(C80&lt;&gt;"",MAX(X79,C80),"")</f>
      </c>
      <c r="Y80" t="s" s="8">
        <f>IF(X80&lt;&gt;"",1-(C80/X80),"")</f>
      </c>
    </row>
    <row r="81" ht="16" customHeight="1">
      <c r="A81" s="13"/>
      <c r="B81" s="30">
        <v>73</v>
      </c>
      <c r="C81" t="s" s="18">
        <f>IF(R80="","",C80+R80)</f>
      </c>
      <c r="D81" s="21"/>
      <c r="E81" s="19"/>
      <c r="F81" s="63"/>
      <c r="G81" s="19"/>
      <c r="H81" s="19"/>
      <c r="I81" s="19"/>
      <c r="J81" s="19"/>
      <c r="K81" t="s" s="73">
        <f>IF(J81="","",C81*0.03)</f>
      </c>
      <c r="L81" s="70"/>
      <c r="M81" t="s" s="18">
        <f>IF(J81="","",(K81/J81)/LOOKUP(RIGHT($D$2,3),'定数'!$A$6:$A$13,'定数'!$B$6:$B$13))</f>
      </c>
      <c r="N81" s="19"/>
      <c r="O81" s="63"/>
      <c r="P81" s="19"/>
      <c r="Q81" s="19"/>
      <c r="R81" t="s" s="18">
        <f>IF(P81="","",T81*M81*LOOKUP(RIGHT($D$2,3),'定数'!$A$6:$A$13,'定数'!$B$6:$B$13))</f>
      </c>
      <c r="S81" s="65"/>
      <c r="T81" t="s" s="74">
        <f>IF(P81="","",IF(G81="買",(P81-H81),(H81-P81))*IF(RIGHT($D$2,3)="JPY",100,10000))</f>
      </c>
      <c r="U81" s="66"/>
      <c r="V81" s="56">
        <f>IF(S81&lt;&gt;"",IF(S81&lt;0,1+V80,0),"")</f>
      </c>
      <c r="W81" t="s" s="76">
        <f>IF(T81&lt;&gt;"",IF(T81&lt;0,1+W80,0),"")</f>
      </c>
      <c r="X81" t="s" s="77">
        <f>IF(C81&lt;&gt;"",MAX(X80,C81),"")</f>
      </c>
      <c r="Y81" t="s" s="8">
        <f>IF(X81&lt;&gt;"",1-(C81/X81),"")</f>
      </c>
    </row>
    <row r="82" ht="16" customHeight="1">
      <c r="A82" s="13"/>
      <c r="B82" s="30">
        <v>74</v>
      </c>
      <c r="C82" t="s" s="18">
        <f>IF(R81="","",C81+R81)</f>
      </c>
      <c r="D82" s="21"/>
      <c r="E82" s="19"/>
      <c r="F82" s="63"/>
      <c r="G82" s="19"/>
      <c r="H82" s="19"/>
      <c r="I82" s="19"/>
      <c r="J82" s="19"/>
      <c r="K82" t="s" s="73">
        <f>IF(J82="","",C82*0.03)</f>
      </c>
      <c r="L82" s="70"/>
      <c r="M82" t="s" s="18">
        <f>IF(J82="","",(K82/J82)/LOOKUP(RIGHT($D$2,3),'定数'!$A$6:$A$13,'定数'!$B$6:$B$13))</f>
      </c>
      <c r="N82" s="19"/>
      <c r="O82" s="63"/>
      <c r="P82" s="19"/>
      <c r="Q82" s="19"/>
      <c r="R82" t="s" s="18">
        <f>IF(P82="","",T82*M82*LOOKUP(RIGHT($D$2,3),'定数'!$A$6:$A$13,'定数'!$B$6:$B$13))</f>
      </c>
      <c r="S82" s="65"/>
      <c r="T82" t="s" s="74">
        <f>IF(P82="","",IF(G82="買",(P82-H82),(H82-P82))*IF(RIGHT($D$2,3)="JPY",100,10000))</f>
      </c>
      <c r="U82" s="66"/>
      <c r="V82" s="56">
        <f>IF(S82&lt;&gt;"",IF(S82&lt;0,1+V81,0),"")</f>
      </c>
      <c r="W82" t="s" s="76">
        <f>IF(T82&lt;&gt;"",IF(T82&lt;0,1+W81,0),"")</f>
      </c>
      <c r="X82" t="s" s="77">
        <f>IF(C82&lt;&gt;"",MAX(X81,C82),"")</f>
      </c>
      <c r="Y82" t="s" s="8">
        <f>IF(X82&lt;&gt;"",1-(C82/X82),"")</f>
      </c>
    </row>
    <row r="83" ht="16" customHeight="1">
      <c r="A83" s="13"/>
      <c r="B83" s="30">
        <v>75</v>
      </c>
      <c r="C83" t="s" s="18">
        <f>IF(R82="","",C82+R82)</f>
      </c>
      <c r="D83" s="21"/>
      <c r="E83" s="19"/>
      <c r="F83" s="63"/>
      <c r="G83" s="19"/>
      <c r="H83" s="19"/>
      <c r="I83" s="19"/>
      <c r="J83" s="19"/>
      <c r="K83" t="s" s="73">
        <f>IF(J83="","",C83*0.03)</f>
      </c>
      <c r="L83" s="70"/>
      <c r="M83" t="s" s="18">
        <f>IF(J83="","",(K83/J83)/LOOKUP(RIGHT($D$2,3),'定数'!$A$6:$A$13,'定数'!$B$6:$B$13))</f>
      </c>
      <c r="N83" s="19"/>
      <c r="O83" s="63"/>
      <c r="P83" s="19"/>
      <c r="Q83" s="19"/>
      <c r="R83" t="s" s="18">
        <f>IF(P83="","",T83*M83*LOOKUP(RIGHT($D$2,3),'定数'!$A$6:$A$13,'定数'!$B$6:$B$13))</f>
      </c>
      <c r="S83" s="65"/>
      <c r="T83" t="s" s="74">
        <f>IF(P83="","",IF(G83="買",(P83-H83),(H83-P83))*IF(RIGHT($D$2,3)="JPY",100,10000))</f>
      </c>
      <c r="U83" s="66"/>
      <c r="V83" s="56">
        <f>IF(S83&lt;&gt;"",IF(S83&lt;0,1+V82,0),"")</f>
      </c>
      <c r="W83" t="s" s="76">
        <f>IF(T83&lt;&gt;"",IF(T83&lt;0,1+W82,0),"")</f>
      </c>
      <c r="X83" t="s" s="77">
        <f>IF(C83&lt;&gt;"",MAX(X82,C83),"")</f>
      </c>
      <c r="Y83" t="s" s="8">
        <f>IF(X83&lt;&gt;"",1-(C83/X83),"")</f>
      </c>
    </row>
    <row r="84" ht="16" customHeight="1">
      <c r="A84" s="13"/>
      <c r="B84" s="30">
        <v>76</v>
      </c>
      <c r="C84" t="s" s="18">
        <f>IF(R83="","",C83+R83)</f>
      </c>
      <c r="D84" s="21"/>
      <c r="E84" s="19"/>
      <c r="F84" s="63"/>
      <c r="G84" s="19"/>
      <c r="H84" s="19"/>
      <c r="I84" s="19"/>
      <c r="J84" s="19"/>
      <c r="K84" t="s" s="73">
        <f>IF(J84="","",C84*0.03)</f>
      </c>
      <c r="L84" s="70"/>
      <c r="M84" t="s" s="18">
        <f>IF(J84="","",(K84/J84)/LOOKUP(RIGHT($D$2,3),'定数'!$A$6:$A$13,'定数'!$B$6:$B$13))</f>
      </c>
      <c r="N84" s="19"/>
      <c r="O84" s="63"/>
      <c r="P84" s="19"/>
      <c r="Q84" s="19"/>
      <c r="R84" t="s" s="18">
        <f>IF(P84="","",T84*M84*LOOKUP(RIGHT($D$2,3),'定数'!$A$6:$A$13,'定数'!$B$6:$B$13))</f>
      </c>
      <c r="S84" s="65"/>
      <c r="T84" t="s" s="74">
        <f>IF(P84="","",IF(G84="買",(P84-H84),(H84-P84))*IF(RIGHT($D$2,3)="JPY",100,10000))</f>
      </c>
      <c r="U84" s="66"/>
      <c r="V84" s="56">
        <f>IF(S84&lt;&gt;"",IF(S84&lt;0,1+V83,0),"")</f>
      </c>
      <c r="W84" t="s" s="76">
        <f>IF(T84&lt;&gt;"",IF(T84&lt;0,1+W83,0),"")</f>
      </c>
      <c r="X84" t="s" s="77">
        <f>IF(C84&lt;&gt;"",MAX(X83,C84),"")</f>
      </c>
      <c r="Y84" t="s" s="8">
        <f>IF(X84&lt;&gt;"",1-(C84/X84),"")</f>
      </c>
    </row>
    <row r="85" ht="16" customHeight="1">
      <c r="A85" s="13"/>
      <c r="B85" s="30">
        <v>77</v>
      </c>
      <c r="C85" t="s" s="18">
        <f>IF(R84="","",C84+R84)</f>
      </c>
      <c r="D85" s="21"/>
      <c r="E85" s="19"/>
      <c r="F85" s="63"/>
      <c r="G85" s="19"/>
      <c r="H85" s="19"/>
      <c r="I85" s="19"/>
      <c r="J85" s="19"/>
      <c r="K85" t="s" s="73">
        <f>IF(J85="","",C85*0.03)</f>
      </c>
      <c r="L85" s="70"/>
      <c r="M85" t="s" s="18">
        <f>IF(J85="","",(K85/J85)/LOOKUP(RIGHT($D$2,3),'定数'!$A$6:$A$13,'定数'!$B$6:$B$13))</f>
      </c>
      <c r="N85" s="19"/>
      <c r="O85" s="63"/>
      <c r="P85" s="19"/>
      <c r="Q85" s="19"/>
      <c r="R85" t="s" s="18">
        <f>IF(P85="","",T85*M85*LOOKUP(RIGHT($D$2,3),'定数'!$A$6:$A$13,'定数'!$B$6:$B$13))</f>
      </c>
      <c r="S85" s="65"/>
      <c r="T85" t="s" s="74">
        <f>IF(P85="","",IF(G85="買",(P85-H85),(H85-P85))*IF(RIGHT($D$2,3)="JPY",100,10000))</f>
      </c>
      <c r="U85" s="66"/>
      <c r="V85" s="56">
        <f>IF(S85&lt;&gt;"",IF(S85&lt;0,1+V84,0),"")</f>
      </c>
      <c r="W85" t="s" s="76">
        <f>IF(T85&lt;&gt;"",IF(T85&lt;0,1+W84,0),"")</f>
      </c>
      <c r="X85" t="s" s="77">
        <f>IF(C85&lt;&gt;"",MAX(X84,C85),"")</f>
      </c>
      <c r="Y85" t="s" s="8">
        <f>IF(X85&lt;&gt;"",1-(C85/X85),"")</f>
      </c>
    </row>
    <row r="86" ht="16" customHeight="1">
      <c r="A86" s="13"/>
      <c r="B86" s="30">
        <v>78</v>
      </c>
      <c r="C86" t="s" s="18">
        <f>IF(R85="","",C85+R85)</f>
      </c>
      <c r="D86" s="21"/>
      <c r="E86" s="19"/>
      <c r="F86" s="63"/>
      <c r="G86" s="19"/>
      <c r="H86" s="19"/>
      <c r="I86" s="19"/>
      <c r="J86" s="19"/>
      <c r="K86" t="s" s="73">
        <f>IF(J86="","",C86*0.03)</f>
      </c>
      <c r="L86" s="70"/>
      <c r="M86" t="s" s="18">
        <f>IF(J86="","",(K86/J86)/LOOKUP(RIGHT($D$2,3),'定数'!$A$6:$A$13,'定数'!$B$6:$B$13))</f>
      </c>
      <c r="N86" s="19"/>
      <c r="O86" s="63"/>
      <c r="P86" s="19"/>
      <c r="Q86" s="19"/>
      <c r="R86" t="s" s="18">
        <f>IF(P86="","",T86*M86*LOOKUP(RIGHT($D$2,3),'定数'!$A$6:$A$13,'定数'!$B$6:$B$13))</f>
      </c>
      <c r="S86" s="65"/>
      <c r="T86" t="s" s="74">
        <f>IF(P86="","",IF(G86="買",(P86-H86),(H86-P86))*IF(RIGHT($D$2,3)="JPY",100,10000))</f>
      </c>
      <c r="U86" s="66"/>
      <c r="V86" s="56">
        <f>IF(S86&lt;&gt;"",IF(S86&lt;0,1+V85,0),"")</f>
      </c>
      <c r="W86" t="s" s="76">
        <f>IF(T86&lt;&gt;"",IF(T86&lt;0,1+W85,0),"")</f>
      </c>
      <c r="X86" t="s" s="77">
        <f>IF(C86&lt;&gt;"",MAX(X85,C86),"")</f>
      </c>
      <c r="Y86" t="s" s="8">
        <f>IF(X86&lt;&gt;"",1-(C86/X86),"")</f>
      </c>
    </row>
    <row r="87" ht="16" customHeight="1">
      <c r="A87" s="13"/>
      <c r="B87" s="30">
        <v>79</v>
      </c>
      <c r="C87" t="s" s="18">
        <f>IF(R86="","",C86+R86)</f>
      </c>
      <c r="D87" s="21"/>
      <c r="E87" s="19"/>
      <c r="F87" s="63"/>
      <c r="G87" s="19"/>
      <c r="H87" s="19"/>
      <c r="I87" s="19"/>
      <c r="J87" s="19"/>
      <c r="K87" t="s" s="73">
        <f>IF(J87="","",C87*0.03)</f>
      </c>
      <c r="L87" s="70"/>
      <c r="M87" t="s" s="18">
        <f>IF(J87="","",(K87/J87)/LOOKUP(RIGHT($D$2,3),'定数'!$A$6:$A$13,'定数'!$B$6:$B$13))</f>
      </c>
      <c r="N87" s="19"/>
      <c r="O87" s="63"/>
      <c r="P87" s="19"/>
      <c r="Q87" s="19"/>
      <c r="R87" t="s" s="18">
        <f>IF(P87="","",T87*M87*LOOKUP(RIGHT($D$2,3),'定数'!$A$6:$A$13,'定数'!$B$6:$B$13))</f>
      </c>
      <c r="S87" s="65"/>
      <c r="T87" t="s" s="74">
        <f>IF(P87="","",IF(G87="買",(P87-H87),(H87-P87))*IF(RIGHT($D$2,3)="JPY",100,10000))</f>
      </c>
      <c r="U87" s="66"/>
      <c r="V87" s="56">
        <f>IF(S87&lt;&gt;"",IF(S87&lt;0,1+V86,0),"")</f>
      </c>
      <c r="W87" t="s" s="76">
        <f>IF(T87&lt;&gt;"",IF(T87&lt;0,1+W86,0),"")</f>
      </c>
      <c r="X87" t="s" s="77">
        <f>IF(C87&lt;&gt;"",MAX(X86,C87),"")</f>
      </c>
      <c r="Y87" t="s" s="8">
        <f>IF(X87&lt;&gt;"",1-(C87/X87),"")</f>
      </c>
    </row>
    <row r="88" ht="16" customHeight="1">
      <c r="A88" s="13"/>
      <c r="B88" s="30">
        <v>80</v>
      </c>
      <c r="C88" t="s" s="18">
        <f>IF(R87="","",C87+R87)</f>
      </c>
      <c r="D88" s="21"/>
      <c r="E88" s="19"/>
      <c r="F88" s="63"/>
      <c r="G88" s="19"/>
      <c r="H88" s="19"/>
      <c r="I88" s="19"/>
      <c r="J88" s="19"/>
      <c r="K88" t="s" s="73">
        <f>IF(J88="","",C88*0.03)</f>
      </c>
      <c r="L88" s="70"/>
      <c r="M88" t="s" s="18">
        <f>IF(J88="","",(K88/J88)/LOOKUP(RIGHT($D$2,3),'定数'!$A$6:$A$13,'定数'!$B$6:$B$13))</f>
      </c>
      <c r="N88" s="19"/>
      <c r="O88" s="63"/>
      <c r="P88" s="19"/>
      <c r="Q88" s="19"/>
      <c r="R88" t="s" s="18">
        <f>IF(P88="","",T88*M88*LOOKUP(RIGHT($D$2,3),'定数'!$A$6:$A$13,'定数'!$B$6:$B$13))</f>
      </c>
      <c r="S88" s="65"/>
      <c r="T88" t="s" s="74">
        <f>IF(P88="","",IF(G88="買",(P88-H88),(H88-P88))*IF(RIGHT($D$2,3)="JPY",100,10000))</f>
      </c>
      <c r="U88" s="66"/>
      <c r="V88" s="56">
        <f>IF(S88&lt;&gt;"",IF(S88&lt;0,1+V87,0),"")</f>
      </c>
      <c r="W88" t="s" s="76">
        <f>IF(T88&lt;&gt;"",IF(T88&lt;0,1+W87,0),"")</f>
      </c>
      <c r="X88" t="s" s="77">
        <f>IF(C88&lt;&gt;"",MAX(X87,C88),"")</f>
      </c>
      <c r="Y88" t="s" s="8">
        <f>IF(X88&lt;&gt;"",1-(C88/X88),"")</f>
      </c>
    </row>
    <row r="89" ht="16" customHeight="1">
      <c r="A89" s="13"/>
      <c r="B89" s="30">
        <v>81</v>
      </c>
      <c r="C89" t="s" s="18">
        <f>IF(R88="","",C88+R88)</f>
      </c>
      <c r="D89" s="21"/>
      <c r="E89" s="19"/>
      <c r="F89" s="63"/>
      <c r="G89" s="19"/>
      <c r="H89" s="19"/>
      <c r="I89" s="19"/>
      <c r="J89" s="19"/>
      <c r="K89" t="s" s="73">
        <f>IF(J89="","",C89*0.03)</f>
      </c>
      <c r="L89" s="70"/>
      <c r="M89" t="s" s="18">
        <f>IF(J89="","",(K89/J89)/LOOKUP(RIGHT($D$2,3),'定数'!$A$6:$A$13,'定数'!$B$6:$B$13))</f>
      </c>
      <c r="N89" s="19"/>
      <c r="O89" s="63"/>
      <c r="P89" s="19"/>
      <c r="Q89" s="19"/>
      <c r="R89" t="s" s="18">
        <f>IF(P89="","",T89*M89*LOOKUP(RIGHT($D$2,3),'定数'!$A$6:$A$13,'定数'!$B$6:$B$13))</f>
      </c>
      <c r="S89" s="65"/>
      <c r="T89" t="s" s="74">
        <f>IF(P89="","",IF(G89="買",(P89-H89),(H89-P89))*IF(RIGHT($D$2,3)="JPY",100,10000))</f>
      </c>
      <c r="U89" s="66"/>
      <c r="V89" s="56">
        <f>IF(S89&lt;&gt;"",IF(S89&lt;0,1+V88,0),"")</f>
      </c>
      <c r="W89" t="s" s="76">
        <f>IF(T89&lt;&gt;"",IF(T89&lt;0,1+W88,0),"")</f>
      </c>
      <c r="X89" t="s" s="77">
        <f>IF(C89&lt;&gt;"",MAX(X88,C89),"")</f>
      </c>
      <c r="Y89" t="s" s="8">
        <f>IF(X89&lt;&gt;"",1-(C89/X89),"")</f>
      </c>
    </row>
    <row r="90" ht="16" customHeight="1">
      <c r="A90" s="13"/>
      <c r="B90" s="30">
        <v>82</v>
      </c>
      <c r="C90" t="s" s="18">
        <f>IF(R89="","",C89+R89)</f>
      </c>
      <c r="D90" s="21"/>
      <c r="E90" s="19"/>
      <c r="F90" s="63"/>
      <c r="G90" s="19"/>
      <c r="H90" s="19"/>
      <c r="I90" s="19"/>
      <c r="J90" s="19"/>
      <c r="K90" t="s" s="73">
        <f>IF(J90="","",C90*0.03)</f>
      </c>
      <c r="L90" s="70"/>
      <c r="M90" t="s" s="18">
        <f>IF(J90="","",(K90/J90)/LOOKUP(RIGHT($D$2,3),'定数'!$A$6:$A$13,'定数'!$B$6:$B$13))</f>
      </c>
      <c r="N90" s="19"/>
      <c r="O90" s="63"/>
      <c r="P90" s="19"/>
      <c r="Q90" s="19"/>
      <c r="R90" t="s" s="18">
        <f>IF(P90="","",T90*M90*LOOKUP(RIGHT($D$2,3),'定数'!$A$6:$A$13,'定数'!$B$6:$B$13))</f>
      </c>
      <c r="S90" s="65"/>
      <c r="T90" t="s" s="74">
        <f>IF(P90="","",IF(G90="買",(P90-H90),(H90-P90))*IF(RIGHT($D$2,3)="JPY",100,10000))</f>
      </c>
      <c r="U90" s="66"/>
      <c r="V90" s="56">
        <f>IF(S90&lt;&gt;"",IF(S90&lt;0,1+V89,0),"")</f>
      </c>
      <c r="W90" t="s" s="76">
        <f>IF(T90&lt;&gt;"",IF(T90&lt;0,1+W89,0),"")</f>
      </c>
      <c r="X90" t="s" s="77">
        <f>IF(C90&lt;&gt;"",MAX(X89,C90),"")</f>
      </c>
      <c r="Y90" t="s" s="8">
        <f>IF(X90&lt;&gt;"",1-(C90/X90),"")</f>
      </c>
    </row>
    <row r="91" ht="16" customHeight="1">
      <c r="A91" s="13"/>
      <c r="B91" s="30">
        <v>83</v>
      </c>
      <c r="C91" t="s" s="18">
        <f>IF(R90="","",C90+R90)</f>
      </c>
      <c r="D91" s="21"/>
      <c r="E91" s="19"/>
      <c r="F91" s="63"/>
      <c r="G91" s="19"/>
      <c r="H91" s="19"/>
      <c r="I91" s="19"/>
      <c r="J91" s="19"/>
      <c r="K91" t="s" s="73">
        <f>IF(J91="","",C91*0.03)</f>
      </c>
      <c r="L91" s="70"/>
      <c r="M91" t="s" s="18">
        <f>IF(J91="","",(K91/J91)/LOOKUP(RIGHT($D$2,3),'定数'!$A$6:$A$13,'定数'!$B$6:$B$13))</f>
      </c>
      <c r="N91" s="19"/>
      <c r="O91" s="63"/>
      <c r="P91" s="19"/>
      <c r="Q91" s="19"/>
      <c r="R91" t="s" s="18">
        <f>IF(P91="","",T91*M91*LOOKUP(RIGHT($D$2,3),'定数'!$A$6:$A$13,'定数'!$B$6:$B$13))</f>
      </c>
      <c r="S91" s="65"/>
      <c r="T91" t="s" s="74">
        <f>IF(P91="","",IF(G91="買",(P91-H91),(H91-P91))*IF(RIGHT($D$2,3)="JPY",100,10000))</f>
      </c>
      <c r="U91" s="66"/>
      <c r="V91" s="56">
        <f>IF(S91&lt;&gt;"",IF(S91&lt;0,1+V90,0),"")</f>
      </c>
      <c r="W91" t="s" s="76">
        <f>IF(T91&lt;&gt;"",IF(T91&lt;0,1+W90,0),"")</f>
      </c>
      <c r="X91" t="s" s="77">
        <f>IF(C91&lt;&gt;"",MAX(X90,C91),"")</f>
      </c>
      <c r="Y91" t="s" s="8">
        <f>IF(X91&lt;&gt;"",1-(C91/X91),"")</f>
      </c>
    </row>
    <row r="92" ht="16" customHeight="1">
      <c r="A92" s="13"/>
      <c r="B92" s="30">
        <v>84</v>
      </c>
      <c r="C92" t="s" s="18">
        <f>IF(R91="","",C91+R91)</f>
      </c>
      <c r="D92" s="21"/>
      <c r="E92" s="19"/>
      <c r="F92" s="63"/>
      <c r="G92" s="19"/>
      <c r="H92" s="19"/>
      <c r="I92" s="19"/>
      <c r="J92" s="19"/>
      <c r="K92" t="s" s="73">
        <f>IF(J92="","",C92*0.03)</f>
      </c>
      <c r="L92" s="70"/>
      <c r="M92" t="s" s="18">
        <f>IF(J92="","",(K92/J92)/LOOKUP(RIGHT($D$2,3),'定数'!$A$6:$A$13,'定数'!$B$6:$B$13))</f>
      </c>
      <c r="N92" s="19"/>
      <c r="O92" s="63"/>
      <c r="P92" s="19"/>
      <c r="Q92" s="19"/>
      <c r="R92" t="s" s="18">
        <f>IF(P92="","",T92*M92*LOOKUP(RIGHT($D$2,3),'定数'!$A$6:$A$13,'定数'!$B$6:$B$13))</f>
      </c>
      <c r="S92" s="65"/>
      <c r="T92" t="s" s="74">
        <f>IF(P92="","",IF(G92="買",(P92-H92),(H92-P92))*IF(RIGHT($D$2,3)="JPY",100,10000))</f>
      </c>
      <c r="U92" s="66"/>
      <c r="V92" s="56">
        <f>IF(S92&lt;&gt;"",IF(S92&lt;0,1+V91,0),"")</f>
      </c>
      <c r="W92" t="s" s="76">
        <f>IF(T92&lt;&gt;"",IF(T92&lt;0,1+W91,0),"")</f>
      </c>
      <c r="X92" t="s" s="77">
        <f>IF(C92&lt;&gt;"",MAX(X91,C92),"")</f>
      </c>
      <c r="Y92" t="s" s="8">
        <f>IF(X92&lt;&gt;"",1-(C92/X92),"")</f>
      </c>
    </row>
    <row r="93" ht="16" customHeight="1">
      <c r="A93" s="13"/>
      <c r="B93" s="30">
        <v>85</v>
      </c>
      <c r="C93" t="s" s="18">
        <f>IF(R92="","",C92+R92)</f>
      </c>
      <c r="D93" s="21"/>
      <c r="E93" s="19"/>
      <c r="F93" s="63"/>
      <c r="G93" s="19"/>
      <c r="H93" s="19"/>
      <c r="I93" s="19"/>
      <c r="J93" s="19"/>
      <c r="K93" t="s" s="73">
        <f>IF(J93="","",C93*0.03)</f>
      </c>
      <c r="L93" s="70"/>
      <c r="M93" t="s" s="18">
        <f>IF(J93="","",(K93/J93)/LOOKUP(RIGHT($D$2,3),'定数'!$A$6:$A$13,'定数'!$B$6:$B$13))</f>
      </c>
      <c r="N93" s="19"/>
      <c r="O93" s="63"/>
      <c r="P93" s="19"/>
      <c r="Q93" s="19"/>
      <c r="R93" t="s" s="18">
        <f>IF(P93="","",T93*M93*LOOKUP(RIGHT($D$2,3),'定数'!$A$6:$A$13,'定数'!$B$6:$B$13))</f>
      </c>
      <c r="S93" s="65"/>
      <c r="T93" t="s" s="74">
        <f>IF(P93="","",IF(G93="買",(P93-H93),(H93-P93))*IF(RIGHT($D$2,3)="JPY",100,10000))</f>
      </c>
      <c r="U93" s="66"/>
      <c r="V93" s="56">
        <f>IF(S93&lt;&gt;"",IF(S93&lt;0,1+V92,0),"")</f>
      </c>
      <c r="W93" t="s" s="76">
        <f>IF(T93&lt;&gt;"",IF(T93&lt;0,1+W92,0),"")</f>
      </c>
      <c r="X93" t="s" s="77">
        <f>IF(C93&lt;&gt;"",MAX(X92,C93),"")</f>
      </c>
      <c r="Y93" t="s" s="8">
        <f>IF(X93&lt;&gt;"",1-(C93/X93),"")</f>
      </c>
    </row>
    <row r="94" ht="16" customHeight="1">
      <c r="A94" s="13"/>
      <c r="B94" s="30">
        <v>86</v>
      </c>
      <c r="C94" t="s" s="18">
        <f>IF(R93="","",C93+R93)</f>
      </c>
      <c r="D94" s="21"/>
      <c r="E94" s="19"/>
      <c r="F94" s="63"/>
      <c r="G94" s="19"/>
      <c r="H94" s="19"/>
      <c r="I94" s="19"/>
      <c r="J94" s="19"/>
      <c r="K94" t="s" s="73">
        <f>IF(J94="","",C94*0.03)</f>
      </c>
      <c r="L94" s="70"/>
      <c r="M94" t="s" s="18">
        <f>IF(J94="","",(K94/J94)/LOOKUP(RIGHT($D$2,3),'定数'!$A$6:$A$13,'定数'!$B$6:$B$13))</f>
      </c>
      <c r="N94" s="19"/>
      <c r="O94" s="63"/>
      <c r="P94" s="19"/>
      <c r="Q94" s="19"/>
      <c r="R94" t="s" s="18">
        <f>IF(P94="","",T94*M94*LOOKUP(RIGHT($D$2,3),'定数'!$A$6:$A$13,'定数'!$B$6:$B$13))</f>
      </c>
      <c r="S94" s="65"/>
      <c r="T94" t="s" s="74">
        <f>IF(P94="","",IF(G94="買",(P94-H94),(H94-P94))*IF(RIGHT($D$2,3)="JPY",100,10000))</f>
      </c>
      <c r="U94" s="66"/>
      <c r="V94" s="56">
        <f>IF(S94&lt;&gt;"",IF(S94&lt;0,1+V93,0),"")</f>
      </c>
      <c r="W94" t="s" s="76">
        <f>IF(T94&lt;&gt;"",IF(T94&lt;0,1+W93,0),"")</f>
      </c>
      <c r="X94" t="s" s="77">
        <f>IF(C94&lt;&gt;"",MAX(X93,C94),"")</f>
      </c>
      <c r="Y94" t="s" s="8">
        <f>IF(X94&lt;&gt;"",1-(C94/X94),"")</f>
      </c>
    </row>
    <row r="95" ht="16" customHeight="1">
      <c r="A95" s="13"/>
      <c r="B95" s="30">
        <v>87</v>
      </c>
      <c r="C95" t="s" s="18">
        <f>IF(R94="","",C94+R94)</f>
      </c>
      <c r="D95" s="21"/>
      <c r="E95" s="19"/>
      <c r="F95" s="63"/>
      <c r="G95" s="19"/>
      <c r="H95" s="19"/>
      <c r="I95" s="19"/>
      <c r="J95" s="19"/>
      <c r="K95" t="s" s="73">
        <f>IF(J95="","",C95*0.03)</f>
      </c>
      <c r="L95" s="70"/>
      <c r="M95" t="s" s="18">
        <f>IF(J95="","",(K95/J95)/LOOKUP(RIGHT($D$2,3),'定数'!$A$6:$A$13,'定数'!$B$6:$B$13))</f>
      </c>
      <c r="N95" s="19"/>
      <c r="O95" s="63"/>
      <c r="P95" s="19"/>
      <c r="Q95" s="19"/>
      <c r="R95" t="s" s="18">
        <f>IF(P95="","",T95*M95*LOOKUP(RIGHT($D$2,3),'定数'!$A$6:$A$13,'定数'!$B$6:$B$13))</f>
      </c>
      <c r="S95" s="65"/>
      <c r="T95" t="s" s="74">
        <f>IF(P95="","",IF(G95="買",(P95-H95),(H95-P95))*IF(RIGHT($D$2,3)="JPY",100,10000))</f>
      </c>
      <c r="U95" s="66"/>
      <c r="V95" s="56">
        <f>IF(S95&lt;&gt;"",IF(S95&lt;0,1+V94,0),"")</f>
      </c>
      <c r="W95" t="s" s="76">
        <f>IF(T95&lt;&gt;"",IF(T95&lt;0,1+W94,0),"")</f>
      </c>
      <c r="X95" t="s" s="77">
        <f>IF(C95&lt;&gt;"",MAX(X94,C95),"")</f>
      </c>
      <c r="Y95" t="s" s="8">
        <f>IF(X95&lt;&gt;"",1-(C95/X95),"")</f>
      </c>
    </row>
    <row r="96" ht="16" customHeight="1">
      <c r="A96" s="13"/>
      <c r="B96" s="30">
        <v>88</v>
      </c>
      <c r="C96" t="s" s="18">
        <f>IF(R95="","",C95+R95)</f>
      </c>
      <c r="D96" s="21"/>
      <c r="E96" s="19"/>
      <c r="F96" s="63"/>
      <c r="G96" s="19"/>
      <c r="H96" s="19"/>
      <c r="I96" s="19"/>
      <c r="J96" s="19"/>
      <c r="K96" t="s" s="73">
        <f>IF(J96="","",C96*0.03)</f>
      </c>
      <c r="L96" s="70"/>
      <c r="M96" t="s" s="18">
        <f>IF(J96="","",(K96/J96)/LOOKUP(RIGHT($D$2,3),'定数'!$A$6:$A$13,'定数'!$B$6:$B$13))</f>
      </c>
      <c r="N96" s="19"/>
      <c r="O96" s="63"/>
      <c r="P96" s="19"/>
      <c r="Q96" s="19"/>
      <c r="R96" t="s" s="18">
        <f>IF(P96="","",T96*M96*LOOKUP(RIGHT($D$2,3),'定数'!$A$6:$A$13,'定数'!$B$6:$B$13))</f>
      </c>
      <c r="S96" s="65"/>
      <c r="T96" t="s" s="74">
        <f>IF(P96="","",IF(G96="買",(P96-H96),(H96-P96))*IF(RIGHT($D$2,3)="JPY",100,10000))</f>
      </c>
      <c r="U96" s="66"/>
      <c r="V96" s="56">
        <f>IF(S96&lt;&gt;"",IF(S96&lt;0,1+V95,0),"")</f>
      </c>
      <c r="W96" t="s" s="76">
        <f>IF(T96&lt;&gt;"",IF(T96&lt;0,1+W95,0),"")</f>
      </c>
      <c r="X96" t="s" s="77">
        <f>IF(C96&lt;&gt;"",MAX(X95,C96),"")</f>
      </c>
      <c r="Y96" t="s" s="8">
        <f>IF(X96&lt;&gt;"",1-(C96/X96),"")</f>
      </c>
    </row>
    <row r="97" ht="16" customHeight="1">
      <c r="A97" s="13"/>
      <c r="B97" s="30">
        <v>89</v>
      </c>
      <c r="C97" t="s" s="18">
        <f>IF(R96="","",C96+R96)</f>
      </c>
      <c r="D97" s="21"/>
      <c r="E97" s="19"/>
      <c r="F97" s="63"/>
      <c r="G97" s="19"/>
      <c r="H97" s="19"/>
      <c r="I97" s="19"/>
      <c r="J97" s="19"/>
      <c r="K97" t="s" s="73">
        <f>IF(J97="","",C97*0.03)</f>
      </c>
      <c r="L97" s="70"/>
      <c r="M97" t="s" s="18">
        <f>IF(J97="","",(K97/J97)/LOOKUP(RIGHT($D$2,3),'定数'!$A$6:$A$13,'定数'!$B$6:$B$13))</f>
      </c>
      <c r="N97" s="19"/>
      <c r="O97" s="63"/>
      <c r="P97" s="19"/>
      <c r="Q97" s="19"/>
      <c r="R97" t="s" s="18">
        <f>IF(P97="","",T97*M97*LOOKUP(RIGHT($D$2,3),'定数'!$A$6:$A$13,'定数'!$B$6:$B$13))</f>
      </c>
      <c r="S97" s="65"/>
      <c r="T97" t="s" s="74">
        <f>IF(P97="","",IF(G97="買",(P97-H97),(H97-P97))*IF(RIGHT($D$2,3)="JPY",100,10000))</f>
      </c>
      <c r="U97" s="66"/>
      <c r="V97" s="56">
        <f>IF(S97&lt;&gt;"",IF(S97&lt;0,1+V96,0),"")</f>
      </c>
      <c r="W97" t="s" s="76">
        <f>IF(T97&lt;&gt;"",IF(T97&lt;0,1+W96,0),"")</f>
      </c>
      <c r="X97" t="s" s="77">
        <f>IF(C97&lt;&gt;"",MAX(X96,C97),"")</f>
      </c>
      <c r="Y97" t="s" s="8">
        <f>IF(X97&lt;&gt;"",1-(C97/X97),"")</f>
      </c>
    </row>
    <row r="98" ht="16" customHeight="1">
      <c r="A98" s="13"/>
      <c r="B98" s="30">
        <v>90</v>
      </c>
      <c r="C98" t="s" s="18">
        <f>IF(R97="","",C97+R97)</f>
      </c>
      <c r="D98" s="21"/>
      <c r="E98" s="19"/>
      <c r="F98" s="63"/>
      <c r="G98" s="19"/>
      <c r="H98" s="19"/>
      <c r="I98" s="19"/>
      <c r="J98" s="19"/>
      <c r="K98" t="s" s="73">
        <f>IF(J98="","",C98*0.03)</f>
      </c>
      <c r="L98" s="70"/>
      <c r="M98" t="s" s="18">
        <f>IF(J98="","",(K98/J98)/LOOKUP(RIGHT($D$2,3),'定数'!$A$6:$A$13,'定数'!$B$6:$B$13))</f>
      </c>
      <c r="N98" s="19"/>
      <c r="O98" s="63"/>
      <c r="P98" s="19"/>
      <c r="Q98" s="19"/>
      <c r="R98" t="s" s="18">
        <f>IF(P98="","",T98*M98*LOOKUP(RIGHT($D$2,3),'定数'!$A$6:$A$13,'定数'!$B$6:$B$13))</f>
      </c>
      <c r="S98" s="65"/>
      <c r="T98" t="s" s="74">
        <f>IF(P98="","",IF(G98="買",(P98-H98),(H98-P98))*IF(RIGHT($D$2,3)="JPY",100,10000))</f>
      </c>
      <c r="U98" s="66"/>
      <c r="V98" s="56">
        <f>IF(S98&lt;&gt;"",IF(S98&lt;0,1+V97,0),"")</f>
      </c>
      <c r="W98" t="s" s="76">
        <f>IF(T98&lt;&gt;"",IF(T98&lt;0,1+W97,0),"")</f>
      </c>
      <c r="X98" t="s" s="77">
        <f>IF(C98&lt;&gt;"",MAX(X97,C98),"")</f>
      </c>
      <c r="Y98" t="s" s="8">
        <f>IF(X98&lt;&gt;"",1-(C98/X98),"")</f>
      </c>
    </row>
    <row r="99" ht="16" customHeight="1">
      <c r="A99" s="13"/>
      <c r="B99" s="30">
        <v>91</v>
      </c>
      <c r="C99" t="s" s="18">
        <f>IF(R98="","",C98+R98)</f>
      </c>
      <c r="D99" s="21"/>
      <c r="E99" s="19"/>
      <c r="F99" s="63"/>
      <c r="G99" s="19"/>
      <c r="H99" s="19"/>
      <c r="I99" s="19"/>
      <c r="J99" s="19"/>
      <c r="K99" t="s" s="73">
        <f>IF(J99="","",C99*0.03)</f>
      </c>
      <c r="L99" s="70"/>
      <c r="M99" t="s" s="18">
        <f>IF(J99="","",(K99/J99)/LOOKUP(RIGHT($D$2,3),'定数'!$A$6:$A$13,'定数'!$B$6:$B$13))</f>
      </c>
      <c r="N99" s="19"/>
      <c r="O99" s="63"/>
      <c r="P99" s="19"/>
      <c r="Q99" s="19"/>
      <c r="R99" t="s" s="18">
        <f>IF(P99="","",T99*M99*LOOKUP(RIGHT($D$2,3),'定数'!$A$6:$A$13,'定数'!$B$6:$B$13))</f>
      </c>
      <c r="S99" s="65"/>
      <c r="T99" t="s" s="74">
        <f>IF(P99="","",IF(G99="買",(P99-H99),(H99-P99))*IF(RIGHT($D$2,3)="JPY",100,10000))</f>
      </c>
      <c r="U99" s="66"/>
      <c r="V99" s="56">
        <f>IF(S99&lt;&gt;"",IF(S99&lt;0,1+V98,0),"")</f>
      </c>
      <c r="W99" t="s" s="76">
        <f>IF(T99&lt;&gt;"",IF(T99&lt;0,1+W98,0),"")</f>
      </c>
      <c r="X99" t="s" s="77">
        <f>IF(C99&lt;&gt;"",MAX(X98,C99),"")</f>
      </c>
      <c r="Y99" t="s" s="8">
        <f>IF(X99&lt;&gt;"",1-(C99/X99),"")</f>
      </c>
    </row>
    <row r="100" ht="16" customHeight="1">
      <c r="A100" s="13"/>
      <c r="B100" s="30">
        <v>92</v>
      </c>
      <c r="C100" t="s" s="18">
        <f>IF(R99="","",C99+R99)</f>
      </c>
      <c r="D100" s="21"/>
      <c r="E100" s="19"/>
      <c r="F100" s="63"/>
      <c r="G100" s="19"/>
      <c r="H100" s="19"/>
      <c r="I100" s="19"/>
      <c r="J100" s="19"/>
      <c r="K100" t="s" s="73">
        <f>IF(J100="","",C100*0.03)</f>
      </c>
      <c r="L100" s="70"/>
      <c r="M100" t="s" s="18">
        <f>IF(J100="","",(K100/J100)/LOOKUP(RIGHT($D$2,3),'定数'!$A$6:$A$13,'定数'!$B$6:$B$13))</f>
      </c>
      <c r="N100" s="19"/>
      <c r="O100" s="63"/>
      <c r="P100" s="19"/>
      <c r="Q100" s="19"/>
      <c r="R100" t="s" s="18">
        <f>IF(P100="","",T100*M100*LOOKUP(RIGHT($D$2,3),'定数'!$A$6:$A$13,'定数'!$B$6:$B$13))</f>
      </c>
      <c r="S100" s="65"/>
      <c r="T100" t="s" s="74">
        <f>IF(P100="","",IF(G100="買",(P100-H100),(H100-P100))*IF(RIGHT($D$2,3)="JPY",100,10000))</f>
      </c>
      <c r="U100" s="66"/>
      <c r="V100" s="56">
        <f>IF(S100&lt;&gt;"",IF(S100&lt;0,1+V99,0),"")</f>
      </c>
      <c r="W100" t="s" s="76">
        <f>IF(T100&lt;&gt;"",IF(T100&lt;0,1+W99,0),"")</f>
      </c>
      <c r="X100" t="s" s="77">
        <f>IF(C100&lt;&gt;"",MAX(X99,C100),"")</f>
      </c>
      <c r="Y100" t="s" s="8">
        <f>IF(X100&lt;&gt;"",1-(C100/X100),"")</f>
      </c>
    </row>
    <row r="101" ht="16" customHeight="1">
      <c r="A101" s="13"/>
      <c r="B101" s="30">
        <v>93</v>
      </c>
      <c r="C101" t="s" s="18">
        <f>IF(R100="","",C100+R100)</f>
      </c>
      <c r="D101" s="21"/>
      <c r="E101" s="19"/>
      <c r="F101" s="63"/>
      <c r="G101" s="19"/>
      <c r="H101" s="19"/>
      <c r="I101" s="19"/>
      <c r="J101" s="19"/>
      <c r="K101" t="s" s="73">
        <f>IF(J101="","",C101*0.03)</f>
      </c>
      <c r="L101" s="70"/>
      <c r="M101" t="s" s="18">
        <f>IF(J101="","",(K101/J101)/LOOKUP(RIGHT($D$2,3),'定数'!$A$6:$A$13,'定数'!$B$6:$B$13))</f>
      </c>
      <c r="N101" s="19"/>
      <c r="O101" s="63"/>
      <c r="P101" s="19"/>
      <c r="Q101" s="19"/>
      <c r="R101" t="s" s="18">
        <f>IF(P101="","",T101*M101*LOOKUP(RIGHT($D$2,3),'定数'!$A$6:$A$13,'定数'!$B$6:$B$13))</f>
      </c>
      <c r="S101" s="65"/>
      <c r="T101" t="s" s="74">
        <f>IF(P101="","",IF(G101="買",(P101-H101),(H101-P101))*IF(RIGHT($D$2,3)="JPY",100,10000))</f>
      </c>
      <c r="U101" s="66"/>
      <c r="V101" s="56">
        <f>IF(S101&lt;&gt;"",IF(S101&lt;0,1+V100,0),"")</f>
      </c>
      <c r="W101" t="s" s="76">
        <f>IF(T101&lt;&gt;"",IF(T101&lt;0,1+W100,0),"")</f>
      </c>
      <c r="X101" t="s" s="77">
        <f>IF(C101&lt;&gt;"",MAX(X100,C101),"")</f>
      </c>
      <c r="Y101" t="s" s="8">
        <f>IF(X101&lt;&gt;"",1-(C101/X101),"")</f>
      </c>
    </row>
    <row r="102" ht="16" customHeight="1">
      <c r="A102" s="13"/>
      <c r="B102" s="30">
        <v>94</v>
      </c>
      <c r="C102" t="s" s="18">
        <f>IF(R101="","",C101+R101)</f>
      </c>
      <c r="D102" s="21"/>
      <c r="E102" s="19"/>
      <c r="F102" s="63"/>
      <c r="G102" s="19"/>
      <c r="H102" s="19"/>
      <c r="I102" s="19"/>
      <c r="J102" s="19"/>
      <c r="K102" t="s" s="73">
        <f>IF(J102="","",C102*0.03)</f>
      </c>
      <c r="L102" s="70"/>
      <c r="M102" t="s" s="18">
        <f>IF(J102="","",(K102/J102)/LOOKUP(RIGHT($D$2,3),'定数'!$A$6:$A$13,'定数'!$B$6:$B$13))</f>
      </c>
      <c r="N102" s="19"/>
      <c r="O102" s="63"/>
      <c r="P102" s="19"/>
      <c r="Q102" s="19"/>
      <c r="R102" t="s" s="18">
        <f>IF(P102="","",T102*M102*LOOKUP(RIGHT($D$2,3),'定数'!$A$6:$A$13,'定数'!$B$6:$B$13))</f>
      </c>
      <c r="S102" s="65"/>
      <c r="T102" t="s" s="74">
        <f>IF(P102="","",IF(G102="買",(P102-H102),(H102-P102))*IF(RIGHT($D$2,3)="JPY",100,10000))</f>
      </c>
      <c r="U102" s="66"/>
      <c r="V102" s="56">
        <f>IF(S102&lt;&gt;"",IF(S102&lt;0,1+V101,0),"")</f>
      </c>
      <c r="W102" t="s" s="76">
        <f>IF(T102&lt;&gt;"",IF(T102&lt;0,1+W101,0),"")</f>
      </c>
      <c r="X102" t="s" s="77">
        <f>IF(C102&lt;&gt;"",MAX(X101,C102),"")</f>
      </c>
      <c r="Y102" t="s" s="8">
        <f>IF(X102&lt;&gt;"",1-(C102/X102),"")</f>
      </c>
    </row>
    <row r="103" ht="16" customHeight="1">
      <c r="A103" s="13"/>
      <c r="B103" s="30">
        <v>95</v>
      </c>
      <c r="C103" t="s" s="18">
        <f>IF(R102="","",C102+R102)</f>
      </c>
      <c r="D103" s="21"/>
      <c r="E103" s="19"/>
      <c r="F103" s="63"/>
      <c r="G103" s="19"/>
      <c r="H103" s="19"/>
      <c r="I103" s="19"/>
      <c r="J103" s="19"/>
      <c r="K103" t="s" s="73">
        <f>IF(J103="","",C103*0.03)</f>
      </c>
      <c r="L103" s="70"/>
      <c r="M103" t="s" s="18">
        <f>IF(J103="","",(K103/J103)/LOOKUP(RIGHT($D$2,3),'定数'!$A$6:$A$13,'定数'!$B$6:$B$13))</f>
      </c>
      <c r="N103" s="19"/>
      <c r="O103" s="63"/>
      <c r="P103" s="19"/>
      <c r="Q103" s="19"/>
      <c r="R103" t="s" s="18">
        <f>IF(P103="","",T103*M103*LOOKUP(RIGHT($D$2,3),'定数'!$A$6:$A$13,'定数'!$B$6:$B$13))</f>
      </c>
      <c r="S103" s="65"/>
      <c r="T103" t="s" s="74">
        <f>IF(P103="","",IF(G103="買",(P103-H103),(H103-P103))*IF(RIGHT($D$2,3)="JPY",100,10000))</f>
      </c>
      <c r="U103" s="66"/>
      <c r="V103" s="56">
        <f>IF(S103&lt;&gt;"",IF(S103&lt;0,1+V102,0),"")</f>
      </c>
      <c r="W103" t="s" s="76">
        <f>IF(T103&lt;&gt;"",IF(T103&lt;0,1+W102,0),"")</f>
      </c>
      <c r="X103" t="s" s="77">
        <f>IF(C103&lt;&gt;"",MAX(X102,C103),"")</f>
      </c>
      <c r="Y103" t="s" s="8">
        <f>IF(X103&lt;&gt;"",1-(C103/X103),"")</f>
      </c>
    </row>
    <row r="104" ht="16" customHeight="1">
      <c r="A104" s="13"/>
      <c r="B104" s="30">
        <v>96</v>
      </c>
      <c r="C104" t="s" s="18">
        <f>IF(R103="","",C103+R103)</f>
      </c>
      <c r="D104" s="21"/>
      <c r="E104" s="19"/>
      <c r="F104" s="63"/>
      <c r="G104" s="19"/>
      <c r="H104" s="19"/>
      <c r="I104" s="19"/>
      <c r="J104" s="19"/>
      <c r="K104" t="s" s="73">
        <f>IF(J104="","",C104*0.03)</f>
      </c>
      <c r="L104" s="70"/>
      <c r="M104" t="s" s="18">
        <f>IF(J104="","",(K104/J104)/LOOKUP(RIGHT($D$2,3),'定数'!$A$6:$A$13,'定数'!$B$6:$B$13))</f>
      </c>
      <c r="N104" s="19"/>
      <c r="O104" s="63"/>
      <c r="P104" s="19"/>
      <c r="Q104" s="19"/>
      <c r="R104" t="s" s="18">
        <f>IF(P104="","",T104*M104*LOOKUP(RIGHT($D$2,3),'定数'!$A$6:$A$13,'定数'!$B$6:$B$13))</f>
      </c>
      <c r="S104" s="65"/>
      <c r="T104" t="s" s="74">
        <f>IF(P104="","",IF(G104="買",(P104-H104),(H104-P104))*IF(RIGHT($D$2,3)="JPY",100,10000))</f>
      </c>
      <c r="U104" s="66"/>
      <c r="V104" s="56">
        <f>IF(S104&lt;&gt;"",IF(S104&lt;0,1+V103,0),"")</f>
      </c>
      <c r="W104" t="s" s="76">
        <f>IF(T104&lt;&gt;"",IF(T104&lt;0,1+W103,0),"")</f>
      </c>
      <c r="X104" t="s" s="77">
        <f>IF(C104&lt;&gt;"",MAX(X103,C104),"")</f>
      </c>
      <c r="Y104" t="s" s="8">
        <f>IF(X104&lt;&gt;"",1-(C104/X104),"")</f>
      </c>
    </row>
    <row r="105" ht="16" customHeight="1">
      <c r="A105" s="13"/>
      <c r="B105" s="30">
        <v>97</v>
      </c>
      <c r="C105" t="s" s="18">
        <f>IF(R104="","",C104+R104)</f>
      </c>
      <c r="D105" s="21"/>
      <c r="E105" s="19"/>
      <c r="F105" s="63"/>
      <c r="G105" s="19"/>
      <c r="H105" s="19"/>
      <c r="I105" s="19"/>
      <c r="J105" s="19"/>
      <c r="K105" t="s" s="73">
        <f>IF(J105="","",C105*0.03)</f>
      </c>
      <c r="L105" s="70"/>
      <c r="M105" t="s" s="18">
        <f>IF(J105="","",(K105/J105)/LOOKUP(RIGHT($D$2,3),'定数'!$A$6:$A$13,'定数'!$B$6:$B$13))</f>
      </c>
      <c r="N105" s="19"/>
      <c r="O105" s="63"/>
      <c r="P105" s="19"/>
      <c r="Q105" s="19"/>
      <c r="R105" t="s" s="18">
        <f>IF(P105="","",T105*M105*LOOKUP(RIGHT($D$2,3),'定数'!$A$6:$A$13,'定数'!$B$6:$B$13))</f>
      </c>
      <c r="S105" s="65"/>
      <c r="T105" t="s" s="74">
        <f>IF(P105="","",IF(G105="買",(P105-H105),(H105-P105))*IF(RIGHT($D$2,3)="JPY",100,10000))</f>
      </c>
      <c r="U105" s="66"/>
      <c r="V105" s="56">
        <f>IF(S105&lt;&gt;"",IF(S105&lt;0,1+V104,0),"")</f>
      </c>
      <c r="W105" t="s" s="76">
        <f>IF(T105&lt;&gt;"",IF(T105&lt;0,1+W104,0),"")</f>
      </c>
      <c r="X105" t="s" s="77">
        <f>IF(C105&lt;&gt;"",MAX(X104,C105),"")</f>
      </c>
      <c r="Y105" t="s" s="8">
        <f>IF(X105&lt;&gt;"",1-(C105/X105),"")</f>
      </c>
    </row>
    <row r="106" ht="16" customHeight="1">
      <c r="A106" s="13"/>
      <c r="B106" s="30">
        <v>98</v>
      </c>
      <c r="C106" t="s" s="18">
        <f>IF(R105="","",C105+R105)</f>
      </c>
      <c r="D106" s="21"/>
      <c r="E106" s="19"/>
      <c r="F106" s="63"/>
      <c r="G106" s="19"/>
      <c r="H106" s="19"/>
      <c r="I106" s="19"/>
      <c r="J106" s="19"/>
      <c r="K106" t="s" s="73">
        <f>IF(J106="","",C106*0.03)</f>
      </c>
      <c r="L106" s="70"/>
      <c r="M106" t="s" s="18">
        <f>IF(J106="","",(K106/J106)/LOOKUP(RIGHT($D$2,3),'定数'!$A$6:$A$13,'定数'!$B$6:$B$13))</f>
      </c>
      <c r="N106" s="19"/>
      <c r="O106" s="63"/>
      <c r="P106" s="19"/>
      <c r="Q106" s="19"/>
      <c r="R106" t="s" s="18">
        <f>IF(P106="","",T106*M106*LOOKUP(RIGHT($D$2,3),'定数'!$A$6:$A$13,'定数'!$B$6:$B$13))</f>
      </c>
      <c r="S106" s="65"/>
      <c r="T106" t="s" s="74">
        <f>IF(P106="","",IF(G106="買",(P106-H106),(H106-P106))*IF(RIGHT($D$2,3)="JPY",100,10000))</f>
      </c>
      <c r="U106" s="66"/>
      <c r="V106" s="56">
        <f>IF(S106&lt;&gt;"",IF(S106&lt;0,1+V105,0),"")</f>
      </c>
      <c r="W106" t="s" s="76">
        <f>IF(T106&lt;&gt;"",IF(T106&lt;0,1+W105,0),"")</f>
      </c>
      <c r="X106" t="s" s="77">
        <f>IF(C106&lt;&gt;"",MAX(X105,C106),"")</f>
      </c>
      <c r="Y106" t="s" s="8">
        <f>IF(X106&lt;&gt;"",1-(C106/X106),"")</f>
      </c>
    </row>
    <row r="107" ht="16" customHeight="1">
      <c r="A107" s="13"/>
      <c r="B107" s="30">
        <v>99</v>
      </c>
      <c r="C107" t="s" s="18">
        <f>IF(R106="","",C106+R106)</f>
      </c>
      <c r="D107" s="21"/>
      <c r="E107" s="19"/>
      <c r="F107" s="63"/>
      <c r="G107" s="19"/>
      <c r="H107" s="19"/>
      <c r="I107" s="19"/>
      <c r="J107" s="19"/>
      <c r="K107" t="s" s="73">
        <f>IF(J107="","",C107*0.03)</f>
      </c>
      <c r="L107" s="70"/>
      <c r="M107" t="s" s="18">
        <f>IF(J107="","",(K107/J107)/LOOKUP(RIGHT($D$2,3),'定数'!$A$6:$A$13,'定数'!$B$6:$B$13))</f>
      </c>
      <c r="N107" s="19"/>
      <c r="O107" s="63"/>
      <c r="P107" s="19"/>
      <c r="Q107" s="19"/>
      <c r="R107" t="s" s="18">
        <f>IF(P107="","",T107*M107*LOOKUP(RIGHT($D$2,3),'定数'!$A$6:$A$13,'定数'!$B$6:$B$13))</f>
      </c>
      <c r="S107" s="65"/>
      <c r="T107" t="s" s="74">
        <f>IF(P107="","",IF(G107="買",(P107-H107),(H107-P107))*IF(RIGHT($D$2,3)="JPY",100,10000))</f>
      </c>
      <c r="U107" s="66"/>
      <c r="V107" s="56">
        <f>IF(S107&lt;&gt;"",IF(S107&lt;0,1+V106,0),"")</f>
      </c>
      <c r="W107" t="s" s="76">
        <f>IF(T107&lt;&gt;"",IF(T107&lt;0,1+W106,0),"")</f>
      </c>
      <c r="X107" t="s" s="77">
        <f>IF(C107&lt;&gt;"",MAX(X106,C107),"")</f>
      </c>
      <c r="Y107" t="s" s="8">
        <f>IF(X107&lt;&gt;"",1-(C107/X107),"")</f>
      </c>
    </row>
    <row r="108" ht="16" customHeight="1">
      <c r="A108" s="13"/>
      <c r="B108" s="30">
        <v>100</v>
      </c>
      <c r="C108" t="s" s="18">
        <f>IF(R107="","",C107+R107)</f>
      </c>
      <c r="D108" s="21"/>
      <c r="E108" s="19"/>
      <c r="F108" s="63"/>
      <c r="G108" s="19"/>
      <c r="H108" s="19"/>
      <c r="I108" s="19"/>
      <c r="J108" s="19"/>
      <c r="K108" t="s" s="73">
        <f>IF(J108="","",C108*0.03)</f>
      </c>
      <c r="L108" s="70"/>
      <c r="M108" t="s" s="18">
        <f>IF(J108="","",(K108/J108)/LOOKUP(RIGHT($D$2,3),'定数'!$A$6:$A$13,'定数'!$B$6:$B$13))</f>
      </c>
      <c r="N108" s="19"/>
      <c r="O108" s="63"/>
      <c r="P108" s="19"/>
      <c r="Q108" s="19"/>
      <c r="R108" t="s" s="18">
        <f>IF(P108="","",T108*M108*LOOKUP(RIGHT($D$2,3),'定数'!$A$6:$A$13,'定数'!$B$6:$B$13))</f>
      </c>
      <c r="S108" s="65"/>
      <c r="T108" t="s" s="74">
        <f>IF(P108="","",IF(G108="買",(P108-H108),(H108-P108))*IF(RIGHT($D$2,3)="JPY",100,10000))</f>
      </c>
      <c r="U108" s="66"/>
      <c r="V108" s="56">
        <f>IF(S108&lt;&gt;"",IF(S108&lt;0,1+V107,0),"")</f>
      </c>
      <c r="W108" t="s" s="76">
        <f>IF(T108&lt;&gt;"",IF(T108&lt;0,1+W107,0),"")</f>
      </c>
      <c r="X108" t="s" s="77">
        <f>IF(C108&lt;&gt;"",MAX(X107,C108),"")</f>
      </c>
      <c r="Y108" t="s" s="8">
        <f>IF(X108&lt;&gt;"",1-(C108/X108),"")</f>
      </c>
    </row>
    <row r="109" ht="16" customHeight="1">
      <c r="A109" s="11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9"/>
      <c r="T109" s="79"/>
      <c r="U109" s="79"/>
      <c r="V109" s="11"/>
      <c r="W109" s="11"/>
      <c r="X109" s="7"/>
      <c r="Y109" s="7"/>
    </row>
    <row r="110" ht="16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7"/>
      <c r="T110" s="7"/>
      <c r="U110" s="7"/>
      <c r="V110" s="11"/>
      <c r="W110" s="11"/>
      <c r="X110" s="7"/>
      <c r="Y110" s="7"/>
    </row>
    <row r="111" ht="16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7"/>
      <c r="T111" s="7"/>
      <c r="U111" s="7"/>
      <c r="V111" s="11"/>
      <c r="W111" s="11"/>
      <c r="X111" s="7"/>
      <c r="Y111" s="7"/>
    </row>
    <row r="112" ht="16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7"/>
      <c r="T112" s="7"/>
      <c r="U112" s="7"/>
      <c r="V112" s="11"/>
      <c r="W112" s="11"/>
      <c r="X112" s="7"/>
      <c r="Y112" s="7"/>
    </row>
    <row r="113" ht="16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7"/>
      <c r="T113" s="7"/>
      <c r="U113" s="7"/>
      <c r="V113" s="11"/>
      <c r="W113" s="11"/>
      <c r="X113" s="7"/>
      <c r="Y113" s="7"/>
    </row>
    <row r="114" ht="16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7"/>
      <c r="T114" s="7"/>
      <c r="U114" s="7"/>
      <c r="V114" s="11"/>
      <c r="W114" s="11"/>
      <c r="X114" s="7"/>
      <c r="Y114" s="7"/>
    </row>
    <row r="115" ht="16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7"/>
      <c r="T115" s="7"/>
      <c r="U115" s="7"/>
      <c r="V115" s="11"/>
      <c r="W115" s="11"/>
      <c r="X115" s="7"/>
      <c r="Y115" s="7"/>
    </row>
    <row r="116" ht="16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7"/>
      <c r="T116" s="7"/>
      <c r="U116" s="7"/>
      <c r="V116" s="11"/>
      <c r="W116" s="11"/>
      <c r="X116" s="7"/>
      <c r="Y116" s="7"/>
    </row>
    <row r="117" ht="16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7"/>
      <c r="T117" s="7"/>
      <c r="U117" s="7"/>
      <c r="V117" s="11"/>
      <c r="W117" s="11"/>
      <c r="X117" s="7"/>
      <c r="Y117" s="7"/>
    </row>
    <row r="118" ht="16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7"/>
      <c r="T118" s="7"/>
      <c r="U118" s="7"/>
      <c r="V118" s="11"/>
      <c r="W118" s="11"/>
      <c r="X118" s="7"/>
      <c r="Y118" s="7"/>
    </row>
    <row r="119" ht="16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7"/>
      <c r="T119" s="7"/>
      <c r="U119" s="7"/>
      <c r="V119" s="11"/>
      <c r="W119" s="11"/>
      <c r="X119" s="7"/>
      <c r="Y119" s="7"/>
    </row>
    <row r="120" ht="16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7"/>
      <c r="T120" s="7"/>
      <c r="U120" s="7"/>
      <c r="V120" s="11"/>
      <c r="W120" s="11"/>
      <c r="X120" s="7"/>
      <c r="Y120" s="7"/>
    </row>
    <row r="121" ht="16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7"/>
      <c r="T121" s="7"/>
      <c r="U121" s="7"/>
      <c r="V121" s="11"/>
      <c r="W121" s="11"/>
      <c r="X121" s="7"/>
      <c r="Y121" s="7"/>
    </row>
    <row r="122" ht="1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7"/>
      <c r="T122" s="7"/>
      <c r="U122" s="7"/>
      <c r="V122" s="11"/>
      <c r="W122" s="11"/>
      <c r="X122" s="7"/>
      <c r="Y122" s="7"/>
    </row>
    <row r="123" ht="16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7"/>
      <c r="T123" s="7"/>
      <c r="U123" s="7"/>
      <c r="V123" s="11"/>
      <c r="W123" s="11"/>
      <c r="X123" s="7"/>
      <c r="Y123" s="7"/>
    </row>
    <row r="124" ht="16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7"/>
      <c r="T124" s="7"/>
      <c r="U124" s="7"/>
      <c r="V124" s="11"/>
      <c r="W124" s="11"/>
      <c r="X124" s="7"/>
      <c r="Y124" s="7"/>
    </row>
    <row r="125" ht="16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7"/>
      <c r="T125" s="7"/>
      <c r="U125" s="7"/>
      <c r="V125" s="11"/>
      <c r="W125" s="11"/>
      <c r="X125" s="7"/>
      <c r="Y125" s="7"/>
    </row>
    <row r="126" ht="16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7"/>
      <c r="T126" s="7"/>
      <c r="U126" s="7"/>
      <c r="V126" s="11"/>
      <c r="W126" s="11"/>
      <c r="X126" s="7"/>
      <c r="Y126" s="7"/>
    </row>
    <row r="127" ht="16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7"/>
      <c r="T127" s="7"/>
      <c r="U127" s="7"/>
      <c r="V127" s="11"/>
      <c r="W127" s="11"/>
      <c r="X127" s="7"/>
      <c r="Y127" s="7"/>
    </row>
    <row r="128" ht="16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7"/>
      <c r="T128" s="7"/>
      <c r="U128" s="7"/>
      <c r="V128" s="11"/>
      <c r="W128" s="11"/>
      <c r="X128" s="7"/>
      <c r="Y128" s="7"/>
    </row>
    <row r="129" ht="16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7"/>
      <c r="T129" s="7"/>
      <c r="U129" s="7"/>
      <c r="V129" s="11"/>
      <c r="W129" s="11"/>
      <c r="X129" s="7"/>
      <c r="Y129" s="7"/>
    </row>
    <row r="130" ht="16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7"/>
      <c r="T130" s="7"/>
      <c r="U130" s="7"/>
      <c r="V130" s="11"/>
      <c r="W130" s="11"/>
      <c r="X130" s="7"/>
      <c r="Y130" s="7"/>
    </row>
    <row r="131" ht="16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7"/>
      <c r="T131" s="7"/>
      <c r="U131" s="7"/>
      <c r="V131" s="11"/>
      <c r="W131" s="11"/>
      <c r="X131" s="7"/>
      <c r="Y131" s="7"/>
    </row>
    <row r="132" ht="16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7"/>
      <c r="T132" s="7"/>
      <c r="U132" s="7"/>
      <c r="V132" s="11"/>
      <c r="W132" s="11"/>
      <c r="X132" s="7"/>
      <c r="Y132" s="7"/>
    </row>
    <row r="133" ht="16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7"/>
      <c r="T133" s="7"/>
      <c r="U133" s="7"/>
      <c r="V133" s="11"/>
      <c r="W133" s="11"/>
      <c r="X133" s="7"/>
      <c r="Y133" s="7"/>
    </row>
    <row r="134" ht="16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7"/>
      <c r="T134" s="7"/>
      <c r="U134" s="7"/>
      <c r="V134" s="11"/>
      <c r="W134" s="11"/>
      <c r="X134" s="7"/>
      <c r="Y134" s="7"/>
    </row>
    <row r="135" ht="16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7"/>
      <c r="T135" s="7"/>
      <c r="U135" s="7"/>
      <c r="V135" s="11"/>
      <c r="W135" s="11"/>
      <c r="X135" s="7"/>
      <c r="Y135" s="7"/>
    </row>
    <row r="136" ht="16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7"/>
      <c r="T136" s="7"/>
      <c r="U136" s="7"/>
      <c r="V136" s="11"/>
      <c r="W136" s="11"/>
      <c r="X136" s="7"/>
      <c r="Y136" s="7"/>
    </row>
    <row r="137" ht="16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7"/>
      <c r="T137" s="7"/>
      <c r="U137" s="7"/>
      <c r="V137" s="11"/>
      <c r="W137" s="11"/>
      <c r="X137" s="7"/>
      <c r="Y137" s="7"/>
    </row>
    <row r="138" ht="16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7"/>
      <c r="T138" s="7"/>
      <c r="U138" s="7"/>
      <c r="V138" s="11"/>
      <c r="W138" s="11"/>
      <c r="X138" s="7"/>
      <c r="Y138" s="7"/>
    </row>
    <row r="139" ht="16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7"/>
      <c r="T139" s="7"/>
      <c r="U139" s="7"/>
      <c r="V139" s="11"/>
      <c r="W139" s="11"/>
      <c r="X139" s="7"/>
      <c r="Y139" s="7"/>
    </row>
    <row r="140" ht="16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7"/>
      <c r="T140" s="7"/>
      <c r="U140" s="7"/>
      <c r="V140" s="11"/>
      <c r="W140" s="11"/>
      <c r="X140" s="7"/>
      <c r="Y140" s="7"/>
    </row>
    <row r="141" ht="16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7"/>
      <c r="T141" s="7"/>
      <c r="U141" s="7"/>
      <c r="V141" s="11"/>
      <c r="W141" s="11"/>
      <c r="X141" s="7"/>
      <c r="Y141" s="7"/>
    </row>
    <row r="142" ht="16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7"/>
      <c r="T142" s="7"/>
      <c r="U142" s="7"/>
      <c r="V142" s="11"/>
      <c r="W142" s="11"/>
      <c r="X142" s="7"/>
      <c r="Y142" s="7"/>
    </row>
    <row r="143" ht="16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7"/>
      <c r="T143" s="7"/>
      <c r="U143" s="7"/>
      <c r="V143" s="11"/>
      <c r="W143" s="11"/>
      <c r="X143" s="7"/>
      <c r="Y143" s="7"/>
    </row>
    <row r="144" ht="16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7"/>
      <c r="T144" s="7"/>
      <c r="U144" s="7"/>
      <c r="V144" s="11"/>
      <c r="W144" s="11"/>
      <c r="X144" s="7"/>
      <c r="Y144" s="7"/>
    </row>
    <row r="145" ht="16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7"/>
      <c r="T145" s="7"/>
      <c r="U145" s="7"/>
      <c r="V145" s="11"/>
      <c r="W145" s="11"/>
      <c r="X145" s="7"/>
      <c r="Y145" s="7"/>
    </row>
    <row r="146" ht="16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7"/>
      <c r="T146" s="7"/>
      <c r="U146" s="7"/>
      <c r="V146" s="11"/>
      <c r="W146" s="11"/>
      <c r="X146" s="7"/>
      <c r="Y146" s="7"/>
    </row>
    <row r="147" ht="16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7"/>
      <c r="T147" s="7"/>
      <c r="U147" s="7"/>
      <c r="V147" s="11"/>
      <c r="W147" s="11"/>
      <c r="X147" s="7"/>
      <c r="Y147" s="7"/>
    </row>
    <row r="148" ht="16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7"/>
      <c r="T148" s="7"/>
      <c r="U148" s="7"/>
      <c r="V148" s="11"/>
      <c r="W148" s="11"/>
      <c r="X148" s="7"/>
      <c r="Y148" s="7"/>
    </row>
    <row r="149" ht="16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7"/>
      <c r="T149" s="7"/>
      <c r="U149" s="7"/>
      <c r="V149" s="11"/>
      <c r="W149" s="11"/>
      <c r="X149" s="7"/>
      <c r="Y149" s="7"/>
    </row>
    <row r="150" ht="16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7"/>
      <c r="T150" s="7"/>
      <c r="U150" s="7"/>
      <c r="V150" s="11"/>
      <c r="W150" s="11"/>
      <c r="X150" s="7"/>
      <c r="Y150" s="7"/>
    </row>
    <row r="151" ht="16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7"/>
      <c r="T151" s="7"/>
      <c r="U151" s="7"/>
      <c r="V151" s="11"/>
      <c r="W151" s="11"/>
      <c r="X151" s="7"/>
      <c r="Y151" s="7"/>
    </row>
    <row r="152" ht="16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7"/>
      <c r="T152" s="7"/>
      <c r="U152" s="7"/>
      <c r="V152" s="11"/>
      <c r="W152" s="11"/>
      <c r="X152" s="7"/>
      <c r="Y152" s="7"/>
    </row>
    <row r="153" ht="1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7"/>
      <c r="T153" s="7"/>
      <c r="U153" s="7"/>
      <c r="V153" s="11"/>
      <c r="W153" s="11"/>
      <c r="X153" s="7"/>
      <c r="Y153" s="7"/>
    </row>
    <row r="154" ht="16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7"/>
      <c r="T154" s="7"/>
      <c r="U154" s="7"/>
      <c r="V154" s="11"/>
      <c r="W154" s="11"/>
      <c r="X154" s="7"/>
      <c r="Y154" s="7"/>
    </row>
    <row r="155" ht="16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7"/>
      <c r="T155" s="7"/>
      <c r="U155" s="7"/>
      <c r="V155" s="11"/>
      <c r="W155" s="11"/>
      <c r="X155" s="7"/>
      <c r="Y155" s="7"/>
    </row>
    <row r="156" ht="16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7"/>
      <c r="T156" s="7"/>
      <c r="U156" s="7"/>
      <c r="V156" s="11"/>
      <c r="W156" s="11"/>
      <c r="X156" s="7"/>
      <c r="Y156" s="7"/>
    </row>
    <row r="157" ht="16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7"/>
      <c r="T157" s="7"/>
      <c r="U157" s="7"/>
      <c r="V157" s="11"/>
      <c r="W157" s="11"/>
      <c r="X157" s="7"/>
      <c r="Y157" s="7"/>
    </row>
    <row r="158" ht="16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7"/>
      <c r="T158" s="7"/>
      <c r="U158" s="7"/>
      <c r="V158" s="11"/>
      <c r="W158" s="11"/>
      <c r="X158" s="7"/>
      <c r="Y158" s="7"/>
    </row>
    <row r="159" ht="16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7"/>
      <c r="T159" s="7"/>
      <c r="U159" s="7"/>
      <c r="V159" s="11"/>
      <c r="W159" s="11"/>
      <c r="X159" s="7"/>
      <c r="Y159" s="7"/>
    </row>
    <row r="160" ht="16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7"/>
      <c r="T160" s="7"/>
      <c r="U160" s="7"/>
      <c r="V160" s="11"/>
      <c r="W160" s="11"/>
      <c r="X160" s="7"/>
      <c r="Y160" s="7"/>
    </row>
    <row r="161" ht="16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7"/>
      <c r="T161" s="7"/>
      <c r="U161" s="7"/>
      <c r="V161" s="11"/>
      <c r="W161" s="11"/>
      <c r="X161" s="7"/>
      <c r="Y161" s="7"/>
    </row>
    <row r="162" ht="16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7"/>
      <c r="T162" s="7"/>
      <c r="U162" s="7"/>
      <c r="V162" s="11"/>
      <c r="W162" s="11"/>
      <c r="X162" s="7"/>
      <c r="Y162" s="7"/>
    </row>
    <row r="163" ht="16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7"/>
      <c r="T163" s="7"/>
      <c r="U163" s="7"/>
      <c r="V163" s="11"/>
      <c r="W163" s="11"/>
      <c r="X163" s="7"/>
      <c r="Y163" s="7"/>
    </row>
    <row r="164" ht="16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7"/>
      <c r="T164" s="7"/>
      <c r="U164" s="7"/>
      <c r="V164" s="11"/>
      <c r="W164" s="11"/>
      <c r="X164" s="7"/>
      <c r="Y164" s="7"/>
    </row>
    <row r="165" ht="16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7"/>
      <c r="T165" s="7"/>
      <c r="U165" s="7"/>
      <c r="V165" s="11"/>
      <c r="W165" s="11"/>
      <c r="X165" s="7"/>
      <c r="Y165" s="7"/>
    </row>
    <row r="166" ht="16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7"/>
      <c r="T166" s="7"/>
      <c r="U166" s="7"/>
      <c r="V166" s="11"/>
      <c r="W166" s="11"/>
      <c r="X166" s="7"/>
      <c r="Y166" s="7"/>
    </row>
    <row r="167" ht="16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7"/>
      <c r="T167" s="7"/>
      <c r="U167" s="7"/>
      <c r="V167" s="11"/>
      <c r="W167" s="11"/>
      <c r="X167" s="7"/>
      <c r="Y167" s="7"/>
    </row>
    <row r="168" ht="16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7"/>
      <c r="T168" s="7"/>
      <c r="U168" s="7"/>
      <c r="V168" s="11"/>
      <c r="W168" s="11"/>
      <c r="X168" s="7"/>
      <c r="Y168" s="7"/>
    </row>
    <row r="169" ht="16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7"/>
      <c r="T169" s="7"/>
      <c r="U169" s="7"/>
      <c r="V169" s="11"/>
      <c r="W169" s="11"/>
      <c r="X169" s="7"/>
      <c r="Y169" s="7"/>
    </row>
    <row r="170" ht="16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7"/>
      <c r="T170" s="7"/>
      <c r="U170" s="7"/>
      <c r="V170" s="11"/>
      <c r="W170" s="11"/>
      <c r="X170" s="7"/>
      <c r="Y170" s="7"/>
    </row>
    <row r="171" ht="16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7"/>
      <c r="T171" s="7"/>
      <c r="U171" s="7"/>
      <c r="V171" s="11"/>
      <c r="W171" s="11"/>
      <c r="X171" s="7"/>
      <c r="Y171" s="7"/>
    </row>
    <row r="172" ht="16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7"/>
      <c r="T172" s="7"/>
      <c r="U172" s="7"/>
      <c r="V172" s="11"/>
      <c r="W172" s="11"/>
      <c r="X172" s="7"/>
      <c r="Y172" s="7"/>
    </row>
    <row r="173" ht="16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7"/>
      <c r="T173" s="7"/>
      <c r="U173" s="7"/>
      <c r="V173" s="11"/>
      <c r="W173" s="11"/>
      <c r="X173" s="7"/>
      <c r="Y173" s="7"/>
    </row>
    <row r="174" ht="16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7"/>
      <c r="T174" s="7"/>
      <c r="U174" s="7"/>
      <c r="V174" s="11"/>
      <c r="W174" s="11"/>
      <c r="X174" s="7"/>
      <c r="Y174" s="7"/>
    </row>
    <row r="175" ht="16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7"/>
      <c r="T175" s="7"/>
      <c r="U175" s="7"/>
      <c r="V175" s="11"/>
      <c r="W175" s="11"/>
      <c r="X175" s="7"/>
      <c r="Y175" s="7"/>
    </row>
    <row r="176" ht="16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7"/>
      <c r="T176" s="7"/>
      <c r="U176" s="7"/>
      <c r="V176" s="11"/>
      <c r="W176" s="11"/>
      <c r="X176" s="7"/>
      <c r="Y176" s="7"/>
    </row>
    <row r="177" ht="16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7"/>
      <c r="T177" s="7"/>
      <c r="U177" s="7"/>
      <c r="V177" s="11"/>
      <c r="W177" s="11"/>
      <c r="X177" s="7"/>
      <c r="Y177" s="7"/>
    </row>
    <row r="178" ht="16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7"/>
      <c r="T178" s="7"/>
      <c r="U178" s="7"/>
      <c r="V178" s="11"/>
      <c r="W178" s="11"/>
      <c r="X178" s="7"/>
      <c r="Y178" s="7"/>
    </row>
    <row r="179" ht="16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7"/>
      <c r="T179" s="7"/>
      <c r="U179" s="7"/>
      <c r="V179" s="11"/>
      <c r="W179" s="11"/>
      <c r="X179" s="7"/>
      <c r="Y179" s="7"/>
    </row>
    <row r="180" ht="16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7"/>
      <c r="T180" s="7"/>
      <c r="U180" s="7"/>
      <c r="V180" s="11"/>
      <c r="W180" s="11"/>
      <c r="X180" s="7"/>
      <c r="Y180" s="7"/>
    </row>
    <row r="181" ht="16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7"/>
      <c r="T181" s="7"/>
      <c r="U181" s="7"/>
      <c r="V181" s="11"/>
      <c r="W181" s="11"/>
      <c r="X181" s="7"/>
      <c r="Y181" s="7"/>
    </row>
    <row r="182" ht="16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7"/>
      <c r="T182" s="7"/>
      <c r="U182" s="7"/>
      <c r="V182" s="11"/>
      <c r="W182" s="11"/>
      <c r="X182" s="7"/>
      <c r="Y182" s="7"/>
    </row>
    <row r="183" ht="16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7"/>
      <c r="T183" s="7"/>
      <c r="U183" s="7"/>
      <c r="V183" s="11"/>
      <c r="W183" s="11"/>
      <c r="X183" s="7"/>
      <c r="Y183" s="7"/>
    </row>
    <row r="184" ht="16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7"/>
      <c r="T184" s="7"/>
      <c r="U184" s="7"/>
      <c r="V184" s="11"/>
      <c r="W184" s="11"/>
      <c r="X184" s="7"/>
      <c r="Y184" s="7"/>
    </row>
    <row r="185" ht="16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7"/>
      <c r="T185" s="7"/>
      <c r="U185" s="7"/>
      <c r="V185" s="11"/>
      <c r="W185" s="11"/>
      <c r="X185" s="7"/>
      <c r="Y185" s="7"/>
    </row>
    <row r="186" ht="16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7"/>
      <c r="T186" s="7"/>
      <c r="U186" s="7"/>
      <c r="V186" s="11"/>
      <c r="W186" s="11"/>
      <c r="X186" s="7"/>
      <c r="Y186" s="7"/>
    </row>
    <row r="187" ht="16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7"/>
      <c r="T187" s="7"/>
      <c r="U187" s="7"/>
      <c r="V187" s="11"/>
      <c r="W187" s="11"/>
      <c r="X187" s="7"/>
      <c r="Y187" s="7"/>
    </row>
    <row r="188" ht="16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7"/>
      <c r="T188" s="7"/>
      <c r="U188" s="7"/>
      <c r="V188" s="11"/>
      <c r="W188" s="11"/>
      <c r="X188" s="7"/>
      <c r="Y188" s="7"/>
    </row>
    <row r="189" ht="16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7"/>
      <c r="T189" s="7"/>
      <c r="U189" s="7"/>
      <c r="V189" s="11"/>
      <c r="W189" s="11"/>
      <c r="X189" s="7"/>
      <c r="Y189" s="7"/>
    </row>
    <row r="190" ht="16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7"/>
      <c r="T190" s="7"/>
      <c r="U190" s="7"/>
      <c r="V190" s="11"/>
      <c r="W190" s="11"/>
      <c r="X190" s="7"/>
      <c r="Y190" s="7"/>
    </row>
    <row r="191" ht="16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7"/>
      <c r="T191" s="7"/>
      <c r="U191" s="7"/>
      <c r="V191" s="11"/>
      <c r="W191" s="11"/>
      <c r="X191" s="7"/>
      <c r="Y191" s="7"/>
    </row>
    <row r="192" ht="16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7"/>
      <c r="T192" s="7"/>
      <c r="U192" s="7"/>
      <c r="V192" s="11"/>
      <c r="W192" s="11"/>
      <c r="X192" s="7"/>
      <c r="Y192" s="7"/>
    </row>
    <row r="193" ht="16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7"/>
      <c r="T193" s="7"/>
      <c r="U193" s="7"/>
      <c r="V193" s="11"/>
      <c r="W193" s="11"/>
      <c r="X193" s="7"/>
      <c r="Y193" s="7"/>
    </row>
    <row r="194" ht="16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7"/>
      <c r="T194" s="7"/>
      <c r="U194" s="7"/>
      <c r="V194" s="11"/>
      <c r="W194" s="11"/>
      <c r="X194" s="7"/>
      <c r="Y194" s="7"/>
    </row>
    <row r="195" ht="16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7"/>
      <c r="T195" s="7"/>
      <c r="U195" s="7"/>
      <c r="V195" s="11"/>
      <c r="W195" s="11"/>
      <c r="X195" s="7"/>
      <c r="Y195" s="7"/>
    </row>
    <row r="196" ht="16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7"/>
      <c r="T196" s="7"/>
      <c r="U196" s="7"/>
      <c r="V196" s="11"/>
      <c r="W196" s="11"/>
      <c r="X196" s="7"/>
      <c r="Y196" s="7"/>
    </row>
    <row r="197" ht="16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7"/>
      <c r="T197" s="7"/>
      <c r="U197" s="7"/>
      <c r="V197" s="11"/>
      <c r="W197" s="11"/>
      <c r="X197" s="7"/>
      <c r="Y197" s="7"/>
    </row>
    <row r="198" ht="16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7"/>
      <c r="T198" s="7"/>
      <c r="U198" s="7"/>
      <c r="V198" s="11"/>
      <c r="W198" s="11"/>
      <c r="X198" s="7"/>
      <c r="Y198" s="7"/>
    </row>
    <row r="199" ht="16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7"/>
      <c r="T199" s="7"/>
      <c r="U199" s="7"/>
      <c r="V199" s="11"/>
      <c r="W199" s="11"/>
      <c r="X199" s="7"/>
      <c r="Y199" s="7"/>
    </row>
    <row r="200" ht="16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7"/>
      <c r="T200" s="7"/>
      <c r="U200" s="7"/>
      <c r="V200" s="11"/>
      <c r="W200" s="11"/>
      <c r="X200" s="7"/>
      <c r="Y200" s="7"/>
    </row>
    <row r="201" ht="16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7"/>
      <c r="T201" s="7"/>
      <c r="U201" s="7"/>
      <c r="V201" s="11"/>
      <c r="W201" s="11"/>
      <c r="X201" s="7"/>
      <c r="Y201" s="7"/>
    </row>
    <row r="202" ht="16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7"/>
      <c r="T202" s="7"/>
      <c r="U202" s="7"/>
      <c r="V202" s="11"/>
      <c r="W202" s="11"/>
      <c r="X202" s="7"/>
      <c r="Y202" s="7"/>
    </row>
    <row r="203" ht="16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7"/>
      <c r="T203" s="7"/>
      <c r="U203" s="7"/>
      <c r="V203" s="11"/>
      <c r="W203" s="11"/>
      <c r="X203" s="7"/>
      <c r="Y203" s="7"/>
    </row>
    <row r="204" ht="16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7"/>
      <c r="T204" s="7"/>
      <c r="U204" s="7"/>
      <c r="V204" s="11"/>
      <c r="W204" s="11"/>
      <c r="X204" s="7"/>
      <c r="Y204" s="7"/>
    </row>
    <row r="205" ht="16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7"/>
      <c r="T205" s="7"/>
      <c r="U205" s="7"/>
      <c r="V205" s="11"/>
      <c r="W205" s="11"/>
      <c r="X205" s="7"/>
      <c r="Y205" s="7"/>
    </row>
    <row r="206" ht="16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7"/>
      <c r="T206" s="7"/>
      <c r="U206" s="7"/>
      <c r="V206" s="11"/>
      <c r="W206" s="11"/>
      <c r="X206" s="7"/>
      <c r="Y206" s="7"/>
    </row>
    <row r="207" ht="16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7"/>
      <c r="T207" s="7"/>
      <c r="U207" s="7"/>
      <c r="V207" s="11"/>
      <c r="W207" s="11"/>
      <c r="X207" s="7"/>
      <c r="Y207" s="7"/>
    </row>
    <row r="208" ht="16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7"/>
      <c r="T208" s="7"/>
      <c r="U208" s="7"/>
      <c r="V208" s="11"/>
      <c r="W208" s="11"/>
      <c r="X208" s="7"/>
      <c r="Y208" s="7"/>
    </row>
    <row r="209" ht="16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7"/>
      <c r="T209" s="7"/>
      <c r="U209" s="7"/>
      <c r="V209" s="11"/>
      <c r="W209" s="11"/>
      <c r="X209" s="7"/>
      <c r="Y209" s="7"/>
    </row>
    <row r="210" ht="16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7"/>
      <c r="T210" s="7"/>
      <c r="U210" s="7"/>
      <c r="V210" s="11"/>
      <c r="W210" s="11"/>
      <c r="X210" s="7"/>
      <c r="Y210" s="7"/>
    </row>
    <row r="211" ht="16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7"/>
      <c r="T211" s="7"/>
      <c r="U211" s="7"/>
      <c r="V211" s="11"/>
      <c r="W211" s="11"/>
      <c r="X211" s="7"/>
      <c r="Y211" s="7"/>
    </row>
    <row r="212" ht="16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7"/>
      <c r="T212" s="7"/>
      <c r="U212" s="7"/>
      <c r="V212" s="11"/>
      <c r="W212" s="11"/>
      <c r="X212" s="7"/>
      <c r="Y212" s="7"/>
    </row>
    <row r="213" ht="16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7"/>
      <c r="T213" s="7"/>
      <c r="U213" s="7"/>
      <c r="V213" s="11"/>
      <c r="W213" s="11"/>
      <c r="X213" s="7"/>
      <c r="Y213" s="7"/>
    </row>
    <row r="214" ht="16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7"/>
      <c r="T214" s="7"/>
      <c r="U214" s="7"/>
      <c r="V214" s="11"/>
      <c r="W214" s="11"/>
      <c r="X214" s="7"/>
      <c r="Y214" s="7"/>
    </row>
    <row r="215" ht="16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7"/>
      <c r="T215" s="7"/>
      <c r="U215" s="7"/>
      <c r="V215" s="11"/>
      <c r="W215" s="11"/>
      <c r="X215" s="7"/>
      <c r="Y215" s="7"/>
    </row>
    <row r="216" ht="16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7"/>
      <c r="T216" s="7"/>
      <c r="U216" s="7"/>
      <c r="V216" s="11"/>
      <c r="W216" s="11"/>
      <c r="X216" s="7"/>
      <c r="Y216" s="7"/>
    </row>
    <row r="217" ht="16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7"/>
      <c r="T217" s="7"/>
      <c r="U217" s="7"/>
      <c r="V217" s="11"/>
      <c r="W217" s="11"/>
      <c r="X217" s="7"/>
      <c r="Y217" s="7"/>
    </row>
    <row r="218" ht="16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7"/>
      <c r="T218" s="7"/>
      <c r="U218" s="7"/>
      <c r="V218" s="11"/>
      <c r="W218" s="11"/>
      <c r="X218" s="7"/>
      <c r="Y218" s="7"/>
    </row>
    <row r="219" ht="16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7"/>
      <c r="T219" s="7"/>
      <c r="U219" s="7"/>
      <c r="V219" s="11"/>
      <c r="W219" s="11"/>
      <c r="X219" s="7"/>
      <c r="Y219" s="7"/>
    </row>
    <row r="220" ht="16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7"/>
      <c r="T220" s="7"/>
      <c r="U220" s="7"/>
      <c r="V220" s="11"/>
      <c r="W220" s="11"/>
      <c r="X220" s="7"/>
      <c r="Y220" s="7"/>
    </row>
    <row r="221" ht="16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7"/>
      <c r="T221" s="7"/>
      <c r="U221" s="7"/>
      <c r="V221" s="11"/>
      <c r="W221" s="11"/>
      <c r="X221" s="7"/>
      <c r="Y221" s="7"/>
    </row>
    <row r="222" ht="16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7"/>
      <c r="T222" s="7"/>
      <c r="U222" s="7"/>
      <c r="V222" s="11"/>
      <c r="W222" s="11"/>
      <c r="X222" s="7"/>
      <c r="Y222" s="7"/>
    </row>
    <row r="223" ht="16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7"/>
      <c r="T223" s="7"/>
      <c r="U223" s="7"/>
      <c r="V223" s="11"/>
      <c r="W223" s="11"/>
      <c r="X223" s="7"/>
      <c r="Y223" s="7"/>
    </row>
    <row r="224" ht="16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7"/>
      <c r="T224" s="7"/>
      <c r="U224" s="7"/>
      <c r="V224" s="11"/>
      <c r="W224" s="11"/>
      <c r="X224" s="7"/>
      <c r="Y224" s="7"/>
    </row>
    <row r="225" ht="16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7"/>
      <c r="T225" s="7"/>
      <c r="U225" s="7"/>
      <c r="V225" s="11"/>
      <c r="W225" s="11"/>
      <c r="X225" s="7"/>
      <c r="Y225" s="7"/>
    </row>
    <row r="226" ht="16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7"/>
      <c r="T226" s="7"/>
      <c r="U226" s="7"/>
      <c r="V226" s="11"/>
      <c r="W226" s="11"/>
      <c r="X226" s="7"/>
      <c r="Y226" s="7"/>
    </row>
    <row r="227" ht="16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7"/>
      <c r="T227" s="7"/>
      <c r="U227" s="7"/>
      <c r="V227" s="11"/>
      <c r="W227" s="11"/>
      <c r="X227" s="7"/>
      <c r="Y227" s="7"/>
    </row>
    <row r="228" ht="16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7"/>
      <c r="T228" s="7"/>
      <c r="U228" s="7"/>
      <c r="V228" s="11"/>
      <c r="W228" s="11"/>
      <c r="X228" s="7"/>
      <c r="Y228" s="7"/>
    </row>
    <row r="229" ht="16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7"/>
      <c r="T229" s="7"/>
      <c r="U229" s="7"/>
      <c r="V229" s="11"/>
      <c r="W229" s="11"/>
      <c r="X229" s="7"/>
      <c r="Y229" s="7"/>
    </row>
    <row r="230" ht="16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7"/>
      <c r="T230" s="7"/>
      <c r="U230" s="7"/>
      <c r="V230" s="11"/>
      <c r="W230" s="11"/>
      <c r="X230" s="7"/>
      <c r="Y230" s="7"/>
    </row>
    <row r="231" ht="16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7"/>
      <c r="T231" s="7"/>
      <c r="U231" s="7"/>
      <c r="V231" s="11"/>
      <c r="W231" s="11"/>
      <c r="X231" s="7"/>
      <c r="Y231" s="7"/>
    </row>
    <row r="232" ht="16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7"/>
      <c r="T232" s="7"/>
      <c r="U232" s="7"/>
      <c r="V232" s="11"/>
      <c r="W232" s="11"/>
      <c r="X232" s="7"/>
      <c r="Y232" s="7"/>
    </row>
    <row r="233" ht="16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7"/>
      <c r="T233" s="7"/>
      <c r="U233" s="7"/>
      <c r="V233" s="11"/>
      <c r="W233" s="11"/>
      <c r="X233" s="7"/>
      <c r="Y233" s="7"/>
    </row>
    <row r="234" ht="16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7"/>
      <c r="T234" s="7"/>
      <c r="U234" s="7"/>
      <c r="V234" s="11"/>
      <c r="W234" s="11"/>
      <c r="X234" s="7"/>
      <c r="Y234" s="7"/>
    </row>
    <row r="235" ht="16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7"/>
      <c r="T235" s="7"/>
      <c r="U235" s="7"/>
      <c r="V235" s="11"/>
      <c r="W235" s="11"/>
      <c r="X235" s="7"/>
      <c r="Y235" s="7"/>
    </row>
    <row r="236" ht="16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7"/>
      <c r="T236" s="7"/>
      <c r="U236" s="7"/>
      <c r="V236" s="11"/>
      <c r="W236" s="11"/>
      <c r="X236" s="7"/>
      <c r="Y236" s="7"/>
    </row>
    <row r="237" ht="16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7"/>
      <c r="T237" s="7"/>
      <c r="U237" s="7"/>
      <c r="V237" s="11"/>
      <c r="W237" s="11"/>
      <c r="X237" s="7"/>
      <c r="Y237" s="7"/>
    </row>
    <row r="238" ht="16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7"/>
      <c r="T238" s="7"/>
      <c r="U238" s="7"/>
      <c r="V238" s="11"/>
      <c r="W238" s="11"/>
      <c r="X238" s="7"/>
      <c r="Y238" s="7"/>
    </row>
    <row r="239" ht="16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7"/>
      <c r="T239" s="7"/>
      <c r="U239" s="7"/>
      <c r="V239" s="11"/>
      <c r="W239" s="11"/>
      <c r="X239" s="7"/>
      <c r="Y239" s="7"/>
    </row>
    <row r="240" ht="16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7"/>
      <c r="T240" s="7"/>
      <c r="U240" s="7"/>
      <c r="V240" s="11"/>
      <c r="W240" s="11"/>
      <c r="X240" s="7"/>
      <c r="Y240" s="7"/>
    </row>
    <row r="241" ht="16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7"/>
      <c r="T241" s="7"/>
      <c r="U241" s="7"/>
      <c r="V241" s="11"/>
      <c r="W241" s="11"/>
      <c r="X241" s="7"/>
      <c r="Y241" s="7"/>
    </row>
    <row r="242" ht="16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7"/>
      <c r="T242" s="7"/>
      <c r="U242" s="7"/>
      <c r="V242" s="11"/>
      <c r="W242" s="11"/>
      <c r="X242" s="7"/>
      <c r="Y242" s="7"/>
    </row>
    <row r="243" ht="16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7"/>
      <c r="T243" s="7"/>
      <c r="U243" s="7"/>
      <c r="V243" s="11"/>
      <c r="W243" s="11"/>
      <c r="X243" s="7"/>
      <c r="Y243" s="7"/>
    </row>
    <row r="244" ht="16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7"/>
      <c r="T244" s="7"/>
      <c r="U244" s="7"/>
      <c r="V244" s="11"/>
      <c r="W244" s="11"/>
      <c r="X244" s="7"/>
      <c r="Y244" s="7"/>
    </row>
    <row r="245" ht="16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7"/>
      <c r="T245" s="7"/>
      <c r="U245" s="7"/>
      <c r="V245" s="11"/>
      <c r="W245" s="11"/>
      <c r="X245" s="7"/>
      <c r="Y245" s="7"/>
    </row>
    <row r="246" ht="16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7"/>
      <c r="T246" s="7"/>
      <c r="U246" s="7"/>
      <c r="V246" s="11"/>
      <c r="W246" s="11"/>
      <c r="X246" s="7"/>
      <c r="Y246" s="7"/>
    </row>
    <row r="247" ht="16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7"/>
      <c r="T247" s="7"/>
      <c r="U247" s="7"/>
      <c r="V247" s="11"/>
      <c r="W247" s="11"/>
      <c r="X247" s="7"/>
      <c r="Y247" s="7"/>
    </row>
    <row r="248" ht="16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7"/>
      <c r="T248" s="7"/>
      <c r="U248" s="7"/>
      <c r="V248" s="11"/>
      <c r="W248" s="11"/>
      <c r="X248" s="7"/>
      <c r="Y248" s="7"/>
    </row>
    <row r="249" ht="16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7"/>
      <c r="T249" s="7"/>
      <c r="U249" s="7"/>
      <c r="V249" s="11"/>
      <c r="W249" s="11"/>
      <c r="X249" s="7"/>
      <c r="Y249" s="7"/>
    </row>
    <row r="250" ht="16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7"/>
      <c r="T250" s="7"/>
      <c r="U250" s="7"/>
      <c r="V250" s="11"/>
      <c r="W250" s="11"/>
      <c r="X250" s="7"/>
      <c r="Y250" s="7"/>
    </row>
    <row r="251" ht="16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7"/>
      <c r="T251" s="7"/>
      <c r="U251" s="7"/>
      <c r="V251" s="11"/>
      <c r="W251" s="11"/>
      <c r="X251" s="7"/>
      <c r="Y251" s="7"/>
    </row>
    <row r="252" ht="16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7"/>
      <c r="T252" s="7"/>
      <c r="U252" s="7"/>
      <c r="V252" s="11"/>
      <c r="W252" s="11"/>
      <c r="X252" s="7"/>
      <c r="Y252" s="7"/>
    </row>
    <row r="253" ht="16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7"/>
      <c r="T253" s="7"/>
      <c r="U253" s="7"/>
      <c r="V253" s="11"/>
      <c r="W253" s="11"/>
      <c r="X253" s="7"/>
      <c r="Y253" s="7"/>
    </row>
    <row r="254" ht="16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7"/>
      <c r="T254" s="7"/>
      <c r="U254" s="7"/>
      <c r="V254" s="11"/>
      <c r="W254" s="11"/>
      <c r="X254" s="7"/>
      <c r="Y254" s="7"/>
    </row>
    <row r="255" ht="16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7"/>
      <c r="T255" s="7"/>
      <c r="U255" s="7"/>
      <c r="V255" s="11"/>
      <c r="W255" s="11"/>
      <c r="X255" s="7"/>
      <c r="Y255" s="7"/>
    </row>
    <row r="256" ht="16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7"/>
      <c r="T256" s="7"/>
      <c r="U256" s="7"/>
      <c r="V256" s="11"/>
      <c r="W256" s="11"/>
      <c r="X256" s="7"/>
      <c r="Y256" s="7"/>
    </row>
    <row r="257" ht="16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7"/>
      <c r="T257" s="7"/>
      <c r="U257" s="7"/>
      <c r="V257" s="11"/>
      <c r="W257" s="11"/>
      <c r="X257" s="7"/>
      <c r="Y257" s="7"/>
    </row>
    <row r="258" ht="16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7"/>
      <c r="T258" s="7"/>
      <c r="U258" s="7"/>
      <c r="V258" s="11"/>
      <c r="W258" s="11"/>
      <c r="X258" s="7"/>
      <c r="Y258" s="7"/>
    </row>
    <row r="259" ht="16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7"/>
      <c r="T259" s="7"/>
      <c r="U259" s="7"/>
      <c r="V259" s="11"/>
      <c r="W259" s="11"/>
      <c r="X259" s="7"/>
      <c r="Y259" s="7"/>
    </row>
    <row r="260" ht="16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7"/>
      <c r="T260" s="7"/>
      <c r="U260" s="7"/>
      <c r="V260" s="11"/>
      <c r="W260" s="11"/>
      <c r="X260" s="7"/>
      <c r="Y260" s="7"/>
    </row>
    <row r="261" ht="16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7"/>
      <c r="T261" s="7"/>
      <c r="U261" s="7"/>
      <c r="V261" s="11"/>
      <c r="W261" s="11"/>
      <c r="X261" s="7"/>
      <c r="Y261" s="7"/>
    </row>
    <row r="262" ht="16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7"/>
      <c r="T262" s="7"/>
      <c r="U262" s="7"/>
      <c r="V262" s="11"/>
      <c r="W262" s="11"/>
      <c r="X262" s="7"/>
      <c r="Y262" s="7"/>
    </row>
    <row r="263" ht="16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7"/>
      <c r="T263" s="7"/>
      <c r="U263" s="7"/>
      <c r="V263" s="11"/>
      <c r="W263" s="11"/>
      <c r="X263" s="7"/>
      <c r="Y263" s="7"/>
    </row>
    <row r="264" ht="1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7"/>
      <c r="T264" s="7"/>
      <c r="U264" s="7"/>
      <c r="V264" s="11"/>
      <c r="W264" s="11"/>
      <c r="X264" s="7"/>
      <c r="Y264" s="7"/>
    </row>
    <row r="265" ht="16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7"/>
      <c r="T265" s="7"/>
      <c r="U265" s="7"/>
      <c r="V265" s="11"/>
      <c r="W265" s="11"/>
      <c r="X265" s="7"/>
      <c r="Y265" s="7"/>
    </row>
    <row r="266" ht="16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7"/>
      <c r="T266" s="7"/>
      <c r="U266" s="7"/>
      <c r="V266" s="11"/>
      <c r="W266" s="11"/>
      <c r="X266" s="7"/>
      <c r="Y266" s="7"/>
    </row>
    <row r="267" ht="16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7"/>
      <c r="T267" s="7"/>
      <c r="U267" s="7"/>
      <c r="V267" s="11"/>
      <c r="W267" s="11"/>
      <c r="X267" s="7"/>
      <c r="Y267" s="7"/>
    </row>
    <row r="268" ht="16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7"/>
      <c r="T268" s="7"/>
      <c r="U268" s="7"/>
      <c r="V268" s="11"/>
      <c r="W268" s="11"/>
      <c r="X268" s="7"/>
      <c r="Y268" s="7"/>
    </row>
    <row r="269" ht="16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7"/>
      <c r="T269" s="7"/>
      <c r="U269" s="7"/>
      <c r="V269" s="11"/>
      <c r="W269" s="11"/>
      <c r="X269" s="7"/>
      <c r="Y269" s="7"/>
    </row>
    <row r="270" ht="16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7"/>
      <c r="T270" s="7"/>
      <c r="U270" s="7"/>
      <c r="V270" s="11"/>
      <c r="W270" s="11"/>
      <c r="X270" s="7"/>
      <c r="Y270" s="7"/>
    </row>
    <row r="271" ht="16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7"/>
      <c r="T271" s="7"/>
      <c r="U271" s="7"/>
      <c r="V271" s="11"/>
      <c r="W271" s="11"/>
      <c r="X271" s="7"/>
      <c r="Y271" s="7"/>
    </row>
    <row r="272" ht="16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7"/>
      <c r="T272" s="7"/>
      <c r="U272" s="7"/>
      <c r="V272" s="11"/>
      <c r="W272" s="11"/>
      <c r="X272" s="7"/>
      <c r="Y272" s="7"/>
    </row>
    <row r="273" ht="16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7"/>
      <c r="T273" s="7"/>
      <c r="U273" s="7"/>
      <c r="V273" s="11"/>
      <c r="W273" s="11"/>
      <c r="X273" s="7"/>
      <c r="Y273" s="7"/>
    </row>
    <row r="274" ht="16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7"/>
      <c r="T274" s="7"/>
      <c r="U274" s="7"/>
      <c r="V274" s="11"/>
      <c r="W274" s="11"/>
      <c r="X274" s="7"/>
      <c r="Y274" s="7"/>
    </row>
    <row r="275" ht="16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7"/>
      <c r="T275" s="7"/>
      <c r="U275" s="7"/>
      <c r="V275" s="11"/>
      <c r="W275" s="11"/>
      <c r="X275" s="7"/>
      <c r="Y275" s="7"/>
    </row>
    <row r="276" ht="16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7"/>
      <c r="T276" s="7"/>
      <c r="U276" s="7"/>
      <c r="V276" s="11"/>
      <c r="W276" s="11"/>
      <c r="X276" s="7"/>
      <c r="Y276" s="7"/>
    </row>
    <row r="277" ht="16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7"/>
      <c r="T277" s="7"/>
      <c r="U277" s="7"/>
      <c r="V277" s="11"/>
      <c r="W277" s="11"/>
      <c r="X277" s="7"/>
      <c r="Y277" s="7"/>
    </row>
    <row r="278" ht="16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7"/>
      <c r="T278" s="7"/>
      <c r="U278" s="7"/>
      <c r="V278" s="11"/>
      <c r="W278" s="11"/>
      <c r="X278" s="7"/>
      <c r="Y278" s="7"/>
    </row>
    <row r="279" ht="16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7"/>
      <c r="T279" s="7"/>
      <c r="U279" s="7"/>
      <c r="V279" s="11"/>
      <c r="W279" s="11"/>
      <c r="X279" s="7"/>
      <c r="Y279" s="7"/>
    </row>
    <row r="280" ht="16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7"/>
      <c r="T280" s="7"/>
      <c r="U280" s="7"/>
      <c r="V280" s="11"/>
      <c r="W280" s="11"/>
      <c r="X280" s="7"/>
      <c r="Y280" s="7"/>
    </row>
    <row r="281" ht="16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7"/>
      <c r="T281" s="7"/>
      <c r="U281" s="7"/>
      <c r="V281" s="11"/>
      <c r="W281" s="11"/>
      <c r="X281" s="7"/>
      <c r="Y281" s="7"/>
    </row>
    <row r="282" ht="16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7"/>
      <c r="T282" s="7"/>
      <c r="U282" s="7"/>
      <c r="V282" s="11"/>
      <c r="W282" s="11"/>
      <c r="X282" s="7"/>
      <c r="Y282" s="7"/>
    </row>
    <row r="283" ht="16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7"/>
      <c r="T283" s="7"/>
      <c r="U283" s="7"/>
      <c r="V283" s="11"/>
      <c r="W283" s="11"/>
      <c r="X283" s="7"/>
      <c r="Y283" s="7"/>
    </row>
    <row r="284" ht="16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7"/>
      <c r="T284" s="7"/>
      <c r="U284" s="7"/>
      <c r="V284" s="11"/>
      <c r="W284" s="11"/>
      <c r="X284" s="7"/>
      <c r="Y284" s="7"/>
    </row>
    <row r="285" ht="16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7"/>
      <c r="T285" s="7"/>
      <c r="U285" s="7"/>
      <c r="V285" s="11"/>
      <c r="W285" s="11"/>
      <c r="X285" s="7"/>
      <c r="Y285" s="7"/>
    </row>
    <row r="286" ht="16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7"/>
      <c r="T286" s="7"/>
      <c r="U286" s="7"/>
      <c r="V286" s="11"/>
      <c r="W286" s="11"/>
      <c r="X286" s="7"/>
      <c r="Y286" s="7"/>
    </row>
    <row r="287" ht="16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7"/>
      <c r="T287" s="7"/>
      <c r="U287" s="7"/>
      <c r="V287" s="11"/>
      <c r="W287" s="11"/>
      <c r="X287" s="7"/>
      <c r="Y287" s="7"/>
    </row>
    <row r="288" ht="16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7"/>
      <c r="T288" s="7"/>
      <c r="U288" s="7"/>
      <c r="V288" s="11"/>
      <c r="W288" s="11"/>
      <c r="X288" s="7"/>
      <c r="Y288" s="7"/>
    </row>
    <row r="289" ht="16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7"/>
      <c r="T289" s="7"/>
      <c r="U289" s="7"/>
      <c r="V289" s="11"/>
      <c r="W289" s="11"/>
      <c r="X289" s="7"/>
      <c r="Y289" s="7"/>
    </row>
    <row r="290" ht="16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7"/>
      <c r="T290" s="7"/>
      <c r="U290" s="7"/>
      <c r="V290" s="11"/>
      <c r="W290" s="11"/>
      <c r="X290" s="7"/>
      <c r="Y290" s="7"/>
    </row>
    <row r="291" ht="16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7"/>
      <c r="T291" s="7"/>
      <c r="U291" s="7"/>
      <c r="V291" s="11"/>
      <c r="W291" s="11"/>
      <c r="X291" s="7"/>
      <c r="Y291" s="7"/>
    </row>
    <row r="292" ht="16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7"/>
      <c r="T292" s="7"/>
      <c r="U292" s="7"/>
      <c r="V292" s="11"/>
      <c r="W292" s="11"/>
      <c r="X292" s="7"/>
      <c r="Y292" s="7"/>
    </row>
    <row r="293" ht="16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7"/>
      <c r="T293" s="7"/>
      <c r="U293" s="7"/>
      <c r="V293" s="11"/>
      <c r="W293" s="11"/>
      <c r="X293" s="7"/>
      <c r="Y293" s="7"/>
    </row>
    <row r="294" ht="16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7"/>
      <c r="T294" s="7"/>
      <c r="U294" s="7"/>
      <c r="V294" s="11"/>
      <c r="W294" s="11"/>
      <c r="X294" s="7"/>
      <c r="Y294" s="7"/>
    </row>
    <row r="295" ht="1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7"/>
      <c r="T295" s="7"/>
      <c r="U295" s="7"/>
      <c r="V295" s="11"/>
      <c r="W295" s="11"/>
      <c r="X295" s="7"/>
      <c r="Y295" s="7"/>
    </row>
    <row r="296" ht="16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7"/>
      <c r="T296" s="7"/>
      <c r="U296" s="7"/>
      <c r="V296" s="11"/>
      <c r="W296" s="11"/>
      <c r="X296" s="7"/>
      <c r="Y296" s="7"/>
    </row>
    <row r="297" ht="16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7"/>
      <c r="T297" s="7"/>
      <c r="U297" s="7"/>
      <c r="V297" s="11"/>
      <c r="W297" s="11"/>
      <c r="X297" s="7"/>
      <c r="Y297" s="7"/>
    </row>
    <row r="298" ht="16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7"/>
      <c r="T298" s="7"/>
      <c r="U298" s="7"/>
      <c r="V298" s="11"/>
      <c r="W298" s="11"/>
      <c r="X298" s="7"/>
      <c r="Y298" s="7"/>
    </row>
    <row r="299" ht="16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7"/>
      <c r="T299" s="7"/>
      <c r="U299" s="7"/>
      <c r="V299" s="11"/>
      <c r="W299" s="11"/>
      <c r="X299" s="7"/>
      <c r="Y299" s="7"/>
    </row>
    <row r="300" ht="16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7"/>
      <c r="T300" s="7"/>
      <c r="U300" s="7"/>
      <c r="V300" s="11"/>
      <c r="W300" s="11"/>
      <c r="X300" s="7"/>
      <c r="Y300" s="7"/>
    </row>
    <row r="301" ht="16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7"/>
      <c r="T301" s="7"/>
      <c r="U301" s="7"/>
      <c r="V301" s="11"/>
      <c r="W301" s="11"/>
      <c r="X301" s="7"/>
      <c r="Y301" s="7"/>
    </row>
    <row r="302" ht="16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7"/>
      <c r="T302" s="7"/>
      <c r="U302" s="7"/>
      <c r="V302" s="11"/>
      <c r="W302" s="11"/>
      <c r="X302" s="7"/>
      <c r="Y302" s="7"/>
    </row>
    <row r="303" ht="16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7"/>
      <c r="T303" s="7"/>
      <c r="U303" s="7"/>
      <c r="V303" s="11"/>
      <c r="W303" s="11"/>
      <c r="X303" s="7"/>
      <c r="Y303" s="7"/>
    </row>
    <row r="304" ht="16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7"/>
      <c r="T304" s="7"/>
      <c r="U304" s="7"/>
      <c r="V304" s="11"/>
      <c r="W304" s="11"/>
      <c r="X304" s="7"/>
      <c r="Y304" s="7"/>
    </row>
    <row r="305" ht="16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7"/>
      <c r="T305" s="7"/>
      <c r="U305" s="7"/>
      <c r="V305" s="11"/>
      <c r="W305" s="11"/>
      <c r="X305" s="7"/>
      <c r="Y305" s="7"/>
    </row>
    <row r="306" ht="16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7"/>
      <c r="T306" s="7"/>
      <c r="U306" s="7"/>
      <c r="V306" s="11"/>
      <c r="W306" s="11"/>
      <c r="X306" s="7"/>
      <c r="Y306" s="7"/>
    </row>
    <row r="307" ht="16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7"/>
      <c r="T307" s="7"/>
      <c r="U307" s="7"/>
      <c r="V307" s="11"/>
      <c r="W307" s="11"/>
      <c r="X307" s="7"/>
      <c r="Y307" s="7"/>
    </row>
    <row r="308" ht="16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7"/>
      <c r="T308" s="7"/>
      <c r="U308" s="7"/>
      <c r="V308" s="11"/>
      <c r="W308" s="11"/>
      <c r="X308" s="7"/>
      <c r="Y308" s="7"/>
    </row>
    <row r="309" ht="16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7"/>
      <c r="T309" s="7"/>
      <c r="U309" s="7"/>
      <c r="V309" s="11"/>
      <c r="W309" s="11"/>
      <c r="X309" s="7"/>
      <c r="Y309" s="7"/>
    </row>
    <row r="310" ht="16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7"/>
      <c r="T310" s="7"/>
      <c r="U310" s="7"/>
      <c r="V310" s="11"/>
      <c r="W310" s="11"/>
      <c r="X310" s="7"/>
      <c r="Y310" s="7"/>
    </row>
    <row r="311" ht="16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7"/>
      <c r="T311" s="7"/>
      <c r="U311" s="7"/>
      <c r="V311" s="11"/>
      <c r="W311" s="11"/>
      <c r="X311" s="7"/>
      <c r="Y311" s="7"/>
    </row>
    <row r="312" ht="16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7"/>
      <c r="T312" s="7"/>
      <c r="U312" s="7"/>
      <c r="V312" s="11"/>
      <c r="W312" s="11"/>
      <c r="X312" s="7"/>
      <c r="Y312" s="7"/>
    </row>
    <row r="313" ht="16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7"/>
      <c r="T313" s="7"/>
      <c r="U313" s="7"/>
      <c r="V313" s="11"/>
      <c r="W313" s="11"/>
      <c r="X313" s="7"/>
      <c r="Y313" s="7"/>
    </row>
    <row r="314" ht="16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7"/>
      <c r="T314" s="7"/>
      <c r="U314" s="7"/>
      <c r="V314" s="11"/>
      <c r="W314" s="11"/>
      <c r="X314" s="7"/>
      <c r="Y314" s="7"/>
    </row>
    <row r="315" ht="16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7"/>
      <c r="T315" s="7"/>
      <c r="U315" s="7"/>
      <c r="V315" s="11"/>
      <c r="W315" s="11"/>
      <c r="X315" s="7"/>
      <c r="Y315" s="7"/>
    </row>
    <row r="316" ht="16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7"/>
      <c r="T316" s="7"/>
      <c r="U316" s="7"/>
      <c r="V316" s="11"/>
      <c r="W316" s="11"/>
      <c r="X316" s="7"/>
      <c r="Y316" s="7"/>
    </row>
    <row r="317" ht="16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7"/>
      <c r="T317" s="7"/>
      <c r="U317" s="7"/>
      <c r="V317" s="11"/>
      <c r="W317" s="11"/>
      <c r="X317" s="7"/>
      <c r="Y317" s="7"/>
    </row>
    <row r="318" ht="16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7"/>
      <c r="T318" s="7"/>
      <c r="U318" s="7"/>
      <c r="V318" s="11"/>
      <c r="W318" s="11"/>
      <c r="X318" s="7"/>
      <c r="Y318" s="7"/>
    </row>
    <row r="319" ht="16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7"/>
      <c r="T319" s="7"/>
      <c r="U319" s="7"/>
      <c r="V319" s="11"/>
      <c r="W319" s="11"/>
      <c r="X319" s="7"/>
      <c r="Y319" s="7"/>
    </row>
    <row r="320" ht="16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7"/>
      <c r="T320" s="7"/>
      <c r="U320" s="7"/>
      <c r="V320" s="11"/>
      <c r="W320" s="11"/>
      <c r="X320" s="7"/>
      <c r="Y320" s="7"/>
    </row>
    <row r="321" ht="16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7"/>
      <c r="T321" s="7"/>
      <c r="U321" s="7"/>
      <c r="V321" s="11"/>
      <c r="W321" s="11"/>
      <c r="X321" s="7"/>
      <c r="Y321" s="7"/>
    </row>
    <row r="322" ht="16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7"/>
      <c r="T322" s="7"/>
      <c r="U322" s="7"/>
      <c r="V322" s="11"/>
      <c r="W322" s="11"/>
      <c r="X322" s="7"/>
      <c r="Y322" s="7"/>
    </row>
    <row r="323" ht="16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7"/>
      <c r="T323" s="7"/>
      <c r="U323" s="7"/>
      <c r="V323" s="11"/>
      <c r="W323" s="11"/>
      <c r="X323" s="7"/>
      <c r="Y323" s="7"/>
    </row>
    <row r="324" ht="16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7"/>
      <c r="T324" s="7"/>
      <c r="U324" s="7"/>
      <c r="V324" s="11"/>
      <c r="W324" s="11"/>
      <c r="X324" s="7"/>
      <c r="Y324" s="7"/>
    </row>
    <row r="325" ht="16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7"/>
      <c r="T325" s="7"/>
      <c r="U325" s="7"/>
      <c r="V325" s="11"/>
      <c r="W325" s="11"/>
      <c r="X325" s="7"/>
      <c r="Y325" s="7"/>
    </row>
    <row r="326" ht="1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7"/>
      <c r="T326" s="7"/>
      <c r="U326" s="7"/>
      <c r="V326" s="11"/>
      <c r="W326" s="11"/>
      <c r="X326" s="7"/>
      <c r="Y326" s="7"/>
    </row>
    <row r="327" ht="16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7"/>
      <c r="T327" s="7"/>
      <c r="U327" s="7"/>
      <c r="V327" s="11"/>
      <c r="W327" s="11"/>
      <c r="X327" s="7"/>
      <c r="Y327" s="7"/>
    </row>
    <row r="328" ht="16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7"/>
      <c r="T328" s="7"/>
      <c r="U328" s="7"/>
      <c r="V328" s="11"/>
      <c r="W328" s="11"/>
      <c r="X328" s="7"/>
      <c r="Y328" s="7"/>
    </row>
    <row r="329" ht="16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7"/>
      <c r="T329" s="7"/>
      <c r="U329" s="7"/>
      <c r="V329" s="11"/>
      <c r="W329" s="11"/>
      <c r="X329" s="7"/>
      <c r="Y329" s="7"/>
    </row>
    <row r="330" ht="16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7"/>
      <c r="T330" s="7"/>
      <c r="U330" s="7"/>
      <c r="V330" s="11"/>
      <c r="W330" s="11"/>
      <c r="X330" s="7"/>
      <c r="Y330" s="7"/>
    </row>
    <row r="331" ht="16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7"/>
      <c r="T331" s="7"/>
      <c r="U331" s="7"/>
      <c r="V331" s="11"/>
      <c r="W331" s="11"/>
      <c r="X331" s="7"/>
      <c r="Y331" s="7"/>
    </row>
    <row r="332" ht="16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7"/>
      <c r="T332" s="7"/>
      <c r="U332" s="7"/>
      <c r="V332" s="11"/>
      <c r="W332" s="11"/>
      <c r="X332" s="7"/>
      <c r="Y332" s="7"/>
    </row>
    <row r="333" ht="16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7"/>
      <c r="T333" s="7"/>
      <c r="U333" s="7"/>
      <c r="V333" s="11"/>
      <c r="W333" s="11"/>
      <c r="X333" s="7"/>
      <c r="Y333" s="7"/>
    </row>
    <row r="334" ht="16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7"/>
      <c r="T334" s="7"/>
      <c r="U334" s="7"/>
      <c r="V334" s="11"/>
      <c r="W334" s="11"/>
      <c r="X334" s="7"/>
      <c r="Y334" s="7"/>
    </row>
    <row r="335" ht="16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7"/>
      <c r="T335" s="7"/>
      <c r="U335" s="7"/>
      <c r="V335" s="11"/>
      <c r="W335" s="11"/>
      <c r="X335" s="7"/>
      <c r="Y335" s="7"/>
    </row>
    <row r="336" ht="16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7"/>
      <c r="T336" s="7"/>
      <c r="U336" s="7"/>
      <c r="V336" s="11"/>
      <c r="W336" s="11"/>
      <c r="X336" s="7"/>
      <c r="Y336" s="7"/>
    </row>
    <row r="337" ht="16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7"/>
      <c r="T337" s="7"/>
      <c r="U337" s="7"/>
      <c r="V337" s="11"/>
      <c r="W337" s="11"/>
      <c r="X337" s="7"/>
      <c r="Y337" s="7"/>
    </row>
    <row r="338" ht="16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7"/>
      <c r="T338" s="7"/>
      <c r="U338" s="7"/>
      <c r="V338" s="11"/>
      <c r="W338" s="11"/>
      <c r="X338" s="7"/>
      <c r="Y338" s="7"/>
    </row>
    <row r="339" ht="16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7"/>
      <c r="T339" s="7"/>
      <c r="U339" s="7"/>
      <c r="V339" s="11"/>
      <c r="W339" s="11"/>
      <c r="X339" s="7"/>
      <c r="Y339" s="7"/>
    </row>
    <row r="340" ht="16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7"/>
      <c r="T340" s="7"/>
      <c r="U340" s="7"/>
      <c r="V340" s="11"/>
      <c r="W340" s="11"/>
      <c r="X340" s="7"/>
      <c r="Y340" s="7"/>
    </row>
    <row r="341" ht="16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7"/>
      <c r="T341" s="7"/>
      <c r="U341" s="7"/>
      <c r="V341" s="11"/>
      <c r="W341" s="11"/>
      <c r="X341" s="7"/>
      <c r="Y341" s="7"/>
    </row>
    <row r="342" ht="16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7"/>
      <c r="T342" s="7"/>
      <c r="U342" s="7"/>
      <c r="V342" s="11"/>
      <c r="W342" s="11"/>
      <c r="X342" s="7"/>
      <c r="Y342" s="7"/>
    </row>
    <row r="343" ht="16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7"/>
      <c r="T343" s="7"/>
      <c r="U343" s="7"/>
      <c r="V343" s="11"/>
      <c r="W343" s="11"/>
      <c r="X343" s="7"/>
      <c r="Y343" s="7"/>
    </row>
    <row r="344" ht="16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7"/>
      <c r="T344" s="7"/>
      <c r="U344" s="7"/>
      <c r="V344" s="11"/>
      <c r="W344" s="11"/>
      <c r="X344" s="7"/>
      <c r="Y344" s="7"/>
    </row>
    <row r="345" ht="16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7"/>
      <c r="T345" s="7"/>
      <c r="U345" s="7"/>
      <c r="V345" s="11"/>
      <c r="W345" s="11"/>
      <c r="X345" s="7"/>
      <c r="Y345" s="7"/>
    </row>
    <row r="346" ht="16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7"/>
      <c r="T346" s="7"/>
      <c r="U346" s="7"/>
      <c r="V346" s="11"/>
      <c r="W346" s="11"/>
      <c r="X346" s="7"/>
      <c r="Y346" s="7"/>
    </row>
    <row r="347" ht="16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7"/>
      <c r="T347" s="7"/>
      <c r="U347" s="7"/>
      <c r="V347" s="11"/>
      <c r="W347" s="11"/>
      <c r="X347" s="7"/>
      <c r="Y347" s="7"/>
    </row>
    <row r="348" ht="16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7"/>
      <c r="T348" s="7"/>
      <c r="U348" s="7"/>
      <c r="V348" s="11"/>
      <c r="W348" s="11"/>
      <c r="X348" s="7"/>
      <c r="Y348" s="7"/>
    </row>
    <row r="349" ht="16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7"/>
      <c r="T349" s="7"/>
      <c r="U349" s="7"/>
      <c r="V349" s="11"/>
      <c r="W349" s="11"/>
      <c r="X349" s="7"/>
      <c r="Y349" s="7"/>
    </row>
    <row r="350" ht="16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7"/>
      <c r="T350" s="7"/>
      <c r="U350" s="7"/>
      <c r="V350" s="11"/>
      <c r="W350" s="11"/>
      <c r="X350" s="7"/>
      <c r="Y350" s="7"/>
    </row>
    <row r="351" ht="16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7"/>
      <c r="T351" s="7"/>
      <c r="U351" s="7"/>
      <c r="V351" s="11"/>
      <c r="W351" s="11"/>
      <c r="X351" s="7"/>
      <c r="Y351" s="7"/>
    </row>
    <row r="352" ht="16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7"/>
      <c r="T352" s="7"/>
      <c r="U352" s="7"/>
      <c r="V352" s="11"/>
      <c r="W352" s="11"/>
      <c r="X352" s="7"/>
      <c r="Y352" s="7"/>
    </row>
    <row r="353" ht="16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7"/>
      <c r="T353" s="7"/>
      <c r="U353" s="7"/>
      <c r="V353" s="11"/>
      <c r="W353" s="11"/>
      <c r="X353" s="7"/>
      <c r="Y353" s="7"/>
    </row>
    <row r="354" ht="16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7"/>
      <c r="T354" s="7"/>
      <c r="U354" s="7"/>
      <c r="V354" s="11"/>
      <c r="W354" s="11"/>
      <c r="X354" s="7"/>
      <c r="Y354" s="7"/>
    </row>
    <row r="355" ht="16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7"/>
      <c r="T355" s="7"/>
      <c r="U355" s="7"/>
      <c r="V355" s="11"/>
      <c r="W355" s="11"/>
      <c r="X355" s="7"/>
      <c r="Y355" s="7"/>
    </row>
    <row r="356" ht="16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7"/>
      <c r="T356" s="7"/>
      <c r="U356" s="7"/>
      <c r="V356" s="11"/>
      <c r="W356" s="11"/>
      <c r="X356" s="7"/>
      <c r="Y356" s="7"/>
    </row>
    <row r="357" ht="1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7"/>
      <c r="T357" s="7"/>
      <c r="U357" s="7"/>
      <c r="V357" s="11"/>
      <c r="W357" s="11"/>
      <c r="X357" s="7"/>
      <c r="Y357" s="7"/>
    </row>
    <row r="358" ht="16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7"/>
      <c r="T358" s="7"/>
      <c r="U358" s="7"/>
      <c r="V358" s="11"/>
      <c r="W358" s="11"/>
      <c r="X358" s="7"/>
      <c r="Y358" s="7"/>
    </row>
    <row r="359" ht="16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7"/>
      <c r="T359" s="7"/>
      <c r="U359" s="7"/>
      <c r="V359" s="11"/>
      <c r="W359" s="11"/>
      <c r="X359" s="7"/>
      <c r="Y359" s="7"/>
    </row>
    <row r="360" ht="16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7"/>
      <c r="T360" s="7"/>
      <c r="U360" s="7"/>
      <c r="V360" s="11"/>
      <c r="W360" s="11"/>
      <c r="X360" s="7"/>
      <c r="Y360" s="7"/>
    </row>
    <row r="361" ht="16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7"/>
      <c r="T361" s="7"/>
      <c r="U361" s="7"/>
      <c r="V361" s="11"/>
      <c r="W361" s="11"/>
      <c r="X361" s="7"/>
      <c r="Y361" s="7"/>
    </row>
    <row r="362" ht="16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7"/>
      <c r="T362" s="7"/>
      <c r="U362" s="7"/>
      <c r="V362" s="11"/>
      <c r="W362" s="11"/>
      <c r="X362" s="7"/>
      <c r="Y362" s="7"/>
    </row>
    <row r="363" ht="16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7"/>
      <c r="T363" s="7"/>
      <c r="U363" s="7"/>
      <c r="V363" s="11"/>
      <c r="W363" s="11"/>
      <c r="X363" s="7"/>
      <c r="Y363" s="7"/>
    </row>
    <row r="364" ht="16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7"/>
      <c r="T364" s="7"/>
      <c r="U364" s="7"/>
      <c r="V364" s="11"/>
      <c r="W364" s="11"/>
      <c r="X364" s="7"/>
      <c r="Y364" s="7"/>
    </row>
    <row r="365" ht="16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7"/>
      <c r="T365" s="7"/>
      <c r="U365" s="7"/>
      <c r="V365" s="11"/>
      <c r="W365" s="11"/>
      <c r="X365" s="7"/>
      <c r="Y365" s="7"/>
    </row>
    <row r="366" ht="16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7"/>
      <c r="T366" s="7"/>
      <c r="U366" s="7"/>
      <c r="V366" s="11"/>
      <c r="W366" s="11"/>
      <c r="X366" s="7"/>
      <c r="Y366" s="7"/>
    </row>
    <row r="367" ht="16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7"/>
      <c r="T367" s="7"/>
      <c r="U367" s="7"/>
      <c r="V367" s="11"/>
      <c r="W367" s="11"/>
      <c r="X367" s="7"/>
      <c r="Y367" s="7"/>
    </row>
    <row r="368" ht="16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7"/>
      <c r="T368" s="7"/>
      <c r="U368" s="7"/>
      <c r="V368" s="11"/>
      <c r="W368" s="11"/>
      <c r="X368" s="7"/>
      <c r="Y368" s="7"/>
    </row>
    <row r="369" ht="16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7"/>
      <c r="T369" s="7"/>
      <c r="U369" s="7"/>
      <c r="V369" s="11"/>
      <c r="W369" s="11"/>
      <c r="X369" s="7"/>
      <c r="Y369" s="7"/>
    </row>
    <row r="370" ht="16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7"/>
      <c r="T370" s="7"/>
      <c r="U370" s="7"/>
      <c r="V370" s="11"/>
      <c r="W370" s="11"/>
      <c r="X370" s="7"/>
      <c r="Y370" s="7"/>
    </row>
    <row r="371" ht="16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7"/>
      <c r="T371" s="7"/>
      <c r="U371" s="7"/>
      <c r="V371" s="11"/>
      <c r="W371" s="11"/>
      <c r="X371" s="7"/>
      <c r="Y371" s="7"/>
    </row>
    <row r="372" ht="16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7"/>
      <c r="T372" s="7"/>
      <c r="U372" s="7"/>
      <c r="V372" s="11"/>
      <c r="W372" s="11"/>
      <c r="X372" s="7"/>
      <c r="Y372" s="7"/>
    </row>
    <row r="373" ht="16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7"/>
      <c r="T373" s="7"/>
      <c r="U373" s="7"/>
      <c r="V373" s="11"/>
      <c r="W373" s="11"/>
      <c r="X373" s="7"/>
      <c r="Y373" s="7"/>
    </row>
    <row r="374" ht="16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7"/>
      <c r="T374" s="7"/>
      <c r="U374" s="7"/>
      <c r="V374" s="11"/>
      <c r="W374" s="11"/>
      <c r="X374" s="7"/>
      <c r="Y374" s="7"/>
    </row>
    <row r="375" ht="16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7"/>
      <c r="T375" s="7"/>
      <c r="U375" s="7"/>
      <c r="V375" s="11"/>
      <c r="W375" s="11"/>
      <c r="X375" s="7"/>
      <c r="Y375" s="7"/>
    </row>
    <row r="376" ht="16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7"/>
      <c r="T376" s="7"/>
      <c r="U376" s="7"/>
      <c r="V376" s="11"/>
      <c r="W376" s="11"/>
      <c r="X376" s="7"/>
      <c r="Y376" s="7"/>
    </row>
    <row r="377" ht="16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7"/>
      <c r="T377" s="7"/>
      <c r="U377" s="7"/>
      <c r="V377" s="11"/>
      <c r="W377" s="11"/>
      <c r="X377" s="7"/>
      <c r="Y377" s="7"/>
    </row>
    <row r="378" ht="16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7"/>
      <c r="T378" s="7"/>
      <c r="U378" s="7"/>
      <c r="V378" s="11"/>
      <c r="W378" s="11"/>
      <c r="X378" s="7"/>
      <c r="Y378" s="7"/>
    </row>
    <row r="379" ht="16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7"/>
      <c r="T379" s="7"/>
      <c r="U379" s="7"/>
      <c r="V379" s="11"/>
      <c r="W379" s="11"/>
      <c r="X379" s="7"/>
      <c r="Y379" s="7"/>
    </row>
    <row r="380" ht="16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7"/>
      <c r="T380" s="7"/>
      <c r="U380" s="7"/>
      <c r="V380" s="11"/>
      <c r="W380" s="11"/>
      <c r="X380" s="7"/>
      <c r="Y380" s="7"/>
    </row>
    <row r="381" ht="16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7"/>
      <c r="T381" s="7"/>
      <c r="U381" s="7"/>
      <c r="V381" s="11"/>
      <c r="W381" s="11"/>
      <c r="X381" s="7"/>
      <c r="Y381" s="7"/>
    </row>
    <row r="382" ht="16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7"/>
      <c r="T382" s="7"/>
      <c r="U382" s="7"/>
      <c r="V382" s="11"/>
      <c r="W382" s="11"/>
      <c r="X382" s="7"/>
      <c r="Y382" s="7"/>
    </row>
    <row r="383" ht="16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7"/>
      <c r="T383" s="7"/>
      <c r="U383" s="7"/>
      <c r="V383" s="11"/>
      <c r="W383" s="11"/>
      <c r="X383" s="7"/>
      <c r="Y383" s="7"/>
    </row>
    <row r="384" ht="16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7"/>
      <c r="T384" s="7"/>
      <c r="U384" s="7"/>
      <c r="V384" s="11"/>
      <c r="W384" s="11"/>
      <c r="X384" s="7"/>
      <c r="Y384" s="7"/>
    </row>
    <row r="385" ht="16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7"/>
      <c r="T385" s="7"/>
      <c r="U385" s="7"/>
      <c r="V385" s="11"/>
      <c r="W385" s="11"/>
      <c r="X385" s="7"/>
      <c r="Y385" s="7"/>
    </row>
    <row r="386" ht="16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7"/>
      <c r="T386" s="7"/>
      <c r="U386" s="7"/>
      <c r="V386" s="11"/>
      <c r="W386" s="11"/>
      <c r="X386" s="7"/>
      <c r="Y386" s="7"/>
    </row>
    <row r="387" ht="16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7"/>
      <c r="T387" s="7"/>
      <c r="U387" s="7"/>
      <c r="V387" s="11"/>
      <c r="W387" s="11"/>
      <c r="X387" s="7"/>
      <c r="Y387" s="7"/>
    </row>
    <row r="388" ht="16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7"/>
      <c r="T388" s="7"/>
      <c r="U388" s="7"/>
      <c r="V388" s="11"/>
      <c r="W388" s="11"/>
      <c r="X388" s="7"/>
      <c r="Y388" s="7"/>
    </row>
    <row r="389" ht="16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7"/>
      <c r="T389" s="7"/>
      <c r="U389" s="7"/>
      <c r="V389" s="11"/>
      <c r="W389" s="11"/>
      <c r="X389" s="7"/>
      <c r="Y389" s="7"/>
    </row>
    <row r="390" ht="16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7"/>
      <c r="T390" s="7"/>
      <c r="U390" s="7"/>
      <c r="V390" s="11"/>
      <c r="W390" s="11"/>
      <c r="X390" s="7"/>
      <c r="Y390" s="7"/>
    </row>
    <row r="391" ht="16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7"/>
      <c r="T391" s="7"/>
      <c r="U391" s="7"/>
      <c r="V391" s="11"/>
      <c r="W391" s="11"/>
      <c r="X391" s="7"/>
      <c r="Y391" s="7"/>
    </row>
    <row r="392" ht="16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7"/>
      <c r="T392" s="7"/>
      <c r="U392" s="7"/>
      <c r="V392" s="11"/>
      <c r="W392" s="11"/>
      <c r="X392" s="7"/>
      <c r="Y392" s="7"/>
    </row>
    <row r="393" ht="16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7"/>
      <c r="T393" s="7"/>
      <c r="U393" s="7"/>
      <c r="V393" s="11"/>
      <c r="W393" s="11"/>
      <c r="X393" s="7"/>
      <c r="Y393" s="7"/>
    </row>
    <row r="394" ht="16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7"/>
      <c r="T394" s="7"/>
      <c r="U394" s="7"/>
      <c r="V394" s="11"/>
      <c r="W394" s="11"/>
      <c r="X394" s="7"/>
      <c r="Y394" s="7"/>
    </row>
    <row r="395" ht="16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7"/>
      <c r="T395" s="7"/>
      <c r="U395" s="7"/>
      <c r="V395" s="11"/>
      <c r="W395" s="11"/>
      <c r="X395" s="7"/>
      <c r="Y395" s="7"/>
    </row>
    <row r="396" ht="16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7"/>
      <c r="T396" s="7"/>
      <c r="U396" s="7"/>
      <c r="V396" s="11"/>
      <c r="W396" s="11"/>
      <c r="X396" s="7"/>
      <c r="Y396" s="7"/>
    </row>
    <row r="397" ht="16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7"/>
      <c r="T397" s="7"/>
      <c r="U397" s="7"/>
      <c r="V397" s="11"/>
      <c r="W397" s="11"/>
      <c r="X397" s="7"/>
      <c r="Y397" s="7"/>
    </row>
    <row r="398" ht="16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7"/>
      <c r="T398" s="7"/>
      <c r="U398" s="7"/>
      <c r="V398" s="11"/>
      <c r="W398" s="11"/>
      <c r="X398" s="7"/>
      <c r="Y398" s="7"/>
    </row>
    <row r="399" ht="16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7"/>
      <c r="T399" s="7"/>
      <c r="U399" s="7"/>
      <c r="V399" s="11"/>
      <c r="W399" s="11"/>
      <c r="X399" s="7"/>
      <c r="Y399" s="7"/>
    </row>
    <row r="400" ht="16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7"/>
      <c r="T400" s="7"/>
      <c r="U400" s="7"/>
      <c r="V400" s="11"/>
      <c r="W400" s="11"/>
      <c r="X400" s="7"/>
      <c r="Y400" s="7"/>
    </row>
    <row r="401" ht="16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7"/>
      <c r="T401" s="7"/>
      <c r="U401" s="7"/>
      <c r="V401" s="11"/>
      <c r="W401" s="11"/>
      <c r="X401" s="7"/>
      <c r="Y401" s="7"/>
    </row>
    <row r="402" ht="16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7"/>
      <c r="T402" s="7"/>
      <c r="U402" s="7"/>
      <c r="V402" s="11"/>
      <c r="W402" s="11"/>
      <c r="X402" s="7"/>
      <c r="Y402" s="7"/>
    </row>
    <row r="403" ht="16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7"/>
      <c r="T403" s="7"/>
      <c r="U403" s="7"/>
      <c r="V403" s="11"/>
      <c r="W403" s="11"/>
      <c r="X403" s="7"/>
      <c r="Y403" s="7"/>
    </row>
    <row r="404" ht="16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7"/>
      <c r="T404" s="7"/>
      <c r="U404" s="7"/>
      <c r="V404" s="11"/>
      <c r="W404" s="11"/>
      <c r="X404" s="7"/>
      <c r="Y404" s="7"/>
    </row>
    <row r="405" ht="16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7"/>
      <c r="T405" s="7"/>
      <c r="U405" s="7"/>
      <c r="V405" s="11"/>
      <c r="W405" s="11"/>
      <c r="X405" s="7"/>
      <c r="Y405" s="7"/>
    </row>
    <row r="406" ht="16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7"/>
      <c r="T406" s="7"/>
      <c r="U406" s="7"/>
      <c r="V406" s="11"/>
      <c r="W406" s="11"/>
      <c r="X406" s="7"/>
      <c r="Y406" s="7"/>
    </row>
    <row r="407" ht="16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7"/>
      <c r="T407" s="7"/>
      <c r="U407" s="7"/>
      <c r="V407" s="11"/>
      <c r="W407" s="11"/>
      <c r="X407" s="7"/>
      <c r="Y407" s="7"/>
    </row>
    <row r="408" ht="16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7"/>
      <c r="T408" s="7"/>
      <c r="U408" s="7"/>
      <c r="V408" s="11"/>
      <c r="W408" s="11"/>
      <c r="X408" s="7"/>
      <c r="Y408" s="7"/>
    </row>
    <row r="409" ht="16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7"/>
      <c r="T409" s="7"/>
      <c r="U409" s="7"/>
      <c r="V409" s="11"/>
      <c r="W409" s="11"/>
      <c r="X409" s="7"/>
      <c r="Y409" s="7"/>
    </row>
    <row r="410" ht="16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7"/>
      <c r="T410" s="7"/>
      <c r="U410" s="7"/>
      <c r="V410" s="11"/>
      <c r="W410" s="11"/>
      <c r="X410" s="7"/>
      <c r="Y410" s="7"/>
    </row>
    <row r="411" ht="16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7"/>
      <c r="T411" s="7"/>
      <c r="U411" s="7"/>
      <c r="V411" s="11"/>
      <c r="W411" s="11"/>
      <c r="X411" s="7"/>
      <c r="Y411" s="7"/>
    </row>
    <row r="412" ht="16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7"/>
      <c r="T412" s="7"/>
      <c r="U412" s="7"/>
      <c r="V412" s="11"/>
      <c r="W412" s="11"/>
      <c r="X412" s="7"/>
      <c r="Y412" s="7"/>
    </row>
    <row r="413" ht="16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7"/>
      <c r="T413" s="7"/>
      <c r="U413" s="7"/>
      <c r="V413" s="11"/>
      <c r="W413" s="11"/>
      <c r="X413" s="7"/>
      <c r="Y413" s="7"/>
    </row>
    <row r="414" ht="16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7"/>
      <c r="T414" s="7"/>
      <c r="U414" s="7"/>
      <c r="V414" s="11"/>
      <c r="W414" s="11"/>
      <c r="X414" s="7"/>
      <c r="Y414" s="7"/>
    </row>
    <row r="415" ht="16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7"/>
      <c r="T415" s="7"/>
      <c r="U415" s="7"/>
      <c r="V415" s="11"/>
      <c r="W415" s="11"/>
      <c r="X415" s="7"/>
      <c r="Y415" s="7"/>
    </row>
    <row r="416" ht="16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7"/>
      <c r="T416" s="7"/>
      <c r="U416" s="7"/>
      <c r="V416" s="11"/>
      <c r="W416" s="11"/>
      <c r="X416" s="7"/>
      <c r="Y416" s="7"/>
    </row>
    <row r="417" ht="16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7"/>
      <c r="T417" s="7"/>
      <c r="U417" s="7"/>
      <c r="V417" s="11"/>
      <c r="W417" s="11"/>
      <c r="X417" s="7"/>
      <c r="Y417" s="7"/>
    </row>
    <row r="418" ht="16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7"/>
      <c r="T418" s="7"/>
      <c r="U418" s="7"/>
      <c r="V418" s="11"/>
      <c r="W418" s="11"/>
      <c r="X418" s="7"/>
      <c r="Y418" s="7"/>
    </row>
    <row r="419" ht="16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7"/>
      <c r="T419" s="7"/>
      <c r="U419" s="7"/>
      <c r="V419" s="11"/>
      <c r="W419" s="11"/>
      <c r="X419" s="7"/>
      <c r="Y419" s="7"/>
    </row>
    <row r="420" ht="16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7"/>
      <c r="T420" s="7"/>
      <c r="U420" s="7"/>
      <c r="V420" s="11"/>
      <c r="W420" s="11"/>
      <c r="X420" s="7"/>
      <c r="Y420" s="7"/>
    </row>
    <row r="421" ht="16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7"/>
      <c r="T421" s="7"/>
      <c r="U421" s="7"/>
      <c r="V421" s="11"/>
      <c r="W421" s="11"/>
      <c r="X421" s="7"/>
      <c r="Y421" s="7"/>
    </row>
    <row r="422" ht="16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7"/>
      <c r="T422" s="7"/>
      <c r="U422" s="7"/>
      <c r="V422" s="11"/>
      <c r="W422" s="11"/>
      <c r="X422" s="7"/>
      <c r="Y422" s="7"/>
    </row>
    <row r="423" ht="16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7"/>
      <c r="T423" s="7"/>
      <c r="U423" s="7"/>
      <c r="V423" s="11"/>
      <c r="W423" s="11"/>
      <c r="X423" s="7"/>
      <c r="Y423" s="7"/>
    </row>
    <row r="424" ht="16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7"/>
      <c r="T424" s="7"/>
      <c r="U424" s="7"/>
      <c r="V424" s="11"/>
      <c r="W424" s="11"/>
      <c r="X424" s="7"/>
      <c r="Y424" s="7"/>
    </row>
    <row r="425" ht="16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7"/>
      <c r="T425" s="7"/>
      <c r="U425" s="7"/>
      <c r="V425" s="11"/>
      <c r="W425" s="11"/>
      <c r="X425" s="7"/>
      <c r="Y425" s="7"/>
    </row>
    <row r="426" ht="16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7"/>
      <c r="T426" s="7"/>
      <c r="U426" s="7"/>
      <c r="V426" s="11"/>
      <c r="W426" s="11"/>
      <c r="X426" s="7"/>
      <c r="Y426" s="7"/>
    </row>
    <row r="427" ht="16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7"/>
      <c r="T427" s="7"/>
      <c r="U427" s="7"/>
      <c r="V427" s="11"/>
      <c r="W427" s="11"/>
      <c r="X427" s="7"/>
      <c r="Y427" s="7"/>
    </row>
    <row r="428" ht="16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7"/>
      <c r="T428" s="7"/>
      <c r="U428" s="7"/>
      <c r="V428" s="11"/>
      <c r="W428" s="11"/>
      <c r="X428" s="7"/>
      <c r="Y428" s="7"/>
    </row>
    <row r="429" ht="16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7"/>
      <c r="T429" s="7"/>
      <c r="U429" s="7"/>
      <c r="V429" s="11"/>
      <c r="W429" s="11"/>
      <c r="X429" s="7"/>
      <c r="Y429" s="7"/>
    </row>
    <row r="430" ht="16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7"/>
      <c r="T430" s="7"/>
      <c r="U430" s="7"/>
      <c r="V430" s="11"/>
      <c r="W430" s="11"/>
      <c r="X430" s="7"/>
      <c r="Y430" s="7"/>
    </row>
    <row r="431" ht="16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7"/>
      <c r="T431" s="7"/>
      <c r="U431" s="7"/>
      <c r="V431" s="11"/>
      <c r="W431" s="11"/>
      <c r="X431" s="7"/>
      <c r="Y431" s="7"/>
    </row>
    <row r="432" ht="16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7"/>
      <c r="T432" s="7"/>
      <c r="U432" s="7"/>
      <c r="V432" s="11"/>
      <c r="W432" s="11"/>
      <c r="X432" s="7"/>
      <c r="Y432" s="7"/>
    </row>
    <row r="433" ht="16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7"/>
      <c r="T433" s="7"/>
      <c r="U433" s="7"/>
      <c r="V433" s="11"/>
      <c r="W433" s="11"/>
      <c r="X433" s="7"/>
      <c r="Y433" s="7"/>
    </row>
    <row r="434" ht="16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7"/>
      <c r="T434" s="7"/>
      <c r="U434" s="7"/>
      <c r="V434" s="11"/>
      <c r="W434" s="11"/>
      <c r="X434" s="7"/>
      <c r="Y434" s="7"/>
    </row>
    <row r="435" ht="16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7"/>
      <c r="T435" s="7"/>
      <c r="U435" s="7"/>
      <c r="V435" s="11"/>
      <c r="W435" s="11"/>
      <c r="X435" s="7"/>
      <c r="Y435" s="7"/>
    </row>
    <row r="436" ht="16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7"/>
      <c r="T436" s="7"/>
      <c r="U436" s="7"/>
      <c r="V436" s="11"/>
      <c r="W436" s="11"/>
      <c r="X436" s="7"/>
      <c r="Y436" s="7"/>
    </row>
    <row r="437" ht="16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7"/>
      <c r="T437" s="7"/>
      <c r="U437" s="7"/>
      <c r="V437" s="11"/>
      <c r="W437" s="11"/>
      <c r="X437" s="7"/>
      <c r="Y437" s="7"/>
    </row>
    <row r="438" ht="16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7"/>
      <c r="T438" s="7"/>
      <c r="U438" s="7"/>
      <c r="V438" s="11"/>
      <c r="W438" s="11"/>
      <c r="X438" s="7"/>
      <c r="Y438" s="7"/>
    </row>
    <row r="439" ht="16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7"/>
      <c r="T439" s="7"/>
      <c r="U439" s="7"/>
      <c r="V439" s="11"/>
      <c r="W439" s="11"/>
      <c r="X439" s="7"/>
      <c r="Y439" s="7"/>
    </row>
    <row r="440" ht="16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7"/>
      <c r="T440" s="7"/>
      <c r="U440" s="7"/>
      <c r="V440" s="11"/>
      <c r="W440" s="11"/>
      <c r="X440" s="7"/>
      <c r="Y440" s="7"/>
    </row>
    <row r="441" ht="16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7"/>
      <c r="T441" s="7"/>
      <c r="U441" s="7"/>
      <c r="V441" s="11"/>
      <c r="W441" s="11"/>
      <c r="X441" s="7"/>
      <c r="Y441" s="7"/>
    </row>
    <row r="442" ht="16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7"/>
      <c r="T442" s="7"/>
      <c r="U442" s="7"/>
      <c r="V442" s="11"/>
      <c r="W442" s="11"/>
      <c r="X442" s="7"/>
      <c r="Y442" s="7"/>
    </row>
    <row r="443" ht="16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7"/>
      <c r="T443" s="7"/>
      <c r="U443" s="7"/>
      <c r="V443" s="11"/>
      <c r="W443" s="11"/>
      <c r="X443" s="7"/>
      <c r="Y443" s="7"/>
    </row>
    <row r="444" ht="16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7"/>
      <c r="T444" s="7"/>
      <c r="U444" s="7"/>
      <c r="V444" s="11"/>
      <c r="W444" s="11"/>
      <c r="X444" s="7"/>
      <c r="Y444" s="7"/>
    </row>
    <row r="445" ht="16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7"/>
      <c r="T445" s="7"/>
      <c r="U445" s="7"/>
      <c r="V445" s="11"/>
      <c r="W445" s="11"/>
      <c r="X445" s="7"/>
      <c r="Y445" s="7"/>
    </row>
    <row r="446" ht="16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7"/>
      <c r="T446" s="7"/>
      <c r="U446" s="7"/>
      <c r="V446" s="11"/>
      <c r="W446" s="11"/>
      <c r="X446" s="7"/>
      <c r="Y446" s="7"/>
    </row>
    <row r="447" ht="16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7"/>
      <c r="T447" s="7"/>
      <c r="U447" s="7"/>
      <c r="V447" s="11"/>
      <c r="W447" s="11"/>
      <c r="X447" s="7"/>
      <c r="Y447" s="7"/>
    </row>
    <row r="448" ht="16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7"/>
      <c r="T448" s="7"/>
      <c r="U448" s="7"/>
      <c r="V448" s="11"/>
      <c r="W448" s="11"/>
      <c r="X448" s="7"/>
      <c r="Y448" s="7"/>
    </row>
    <row r="449" ht="16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7"/>
      <c r="T449" s="7"/>
      <c r="U449" s="7"/>
      <c r="V449" s="11"/>
      <c r="W449" s="11"/>
      <c r="X449" s="7"/>
      <c r="Y449" s="7"/>
    </row>
    <row r="450" ht="16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7"/>
      <c r="T450" s="7"/>
      <c r="U450" s="7"/>
      <c r="V450" s="11"/>
      <c r="W450" s="11"/>
      <c r="X450" s="7"/>
      <c r="Y450" s="7"/>
    </row>
    <row r="451" ht="16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7"/>
      <c r="T451" s="7"/>
      <c r="U451" s="7"/>
      <c r="V451" s="11"/>
      <c r="W451" s="11"/>
      <c r="X451" s="7"/>
      <c r="Y451" s="7"/>
    </row>
    <row r="452" ht="16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7"/>
      <c r="T452" s="7"/>
      <c r="U452" s="7"/>
      <c r="V452" s="11"/>
      <c r="W452" s="11"/>
      <c r="X452" s="7"/>
      <c r="Y452" s="7"/>
    </row>
    <row r="453" ht="16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7"/>
      <c r="T453" s="7"/>
      <c r="U453" s="7"/>
      <c r="V453" s="11"/>
      <c r="W453" s="11"/>
      <c r="X453" s="7"/>
      <c r="Y453" s="7"/>
    </row>
    <row r="454" ht="16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7"/>
      <c r="T454" s="7"/>
      <c r="U454" s="7"/>
      <c r="V454" s="11"/>
      <c r="W454" s="11"/>
      <c r="X454" s="7"/>
      <c r="Y454" s="7"/>
    </row>
    <row r="455" ht="16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7"/>
      <c r="T455" s="7"/>
      <c r="U455" s="7"/>
      <c r="V455" s="11"/>
      <c r="W455" s="11"/>
      <c r="X455" s="7"/>
      <c r="Y455" s="7"/>
    </row>
    <row r="456" ht="16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7"/>
      <c r="T456" s="7"/>
      <c r="U456" s="7"/>
      <c r="V456" s="11"/>
      <c r="W456" s="11"/>
      <c r="X456" s="7"/>
      <c r="Y456" s="7"/>
    </row>
    <row r="457" ht="16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7"/>
      <c r="T457" s="7"/>
      <c r="U457" s="7"/>
      <c r="V457" s="11"/>
      <c r="W457" s="11"/>
      <c r="X457" s="7"/>
      <c r="Y457" s="7"/>
    </row>
    <row r="458" ht="16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7"/>
      <c r="T458" s="7"/>
      <c r="U458" s="7"/>
      <c r="V458" s="11"/>
      <c r="W458" s="11"/>
      <c r="X458" s="7"/>
      <c r="Y458" s="7"/>
    </row>
    <row r="459" ht="16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7"/>
      <c r="T459" s="7"/>
      <c r="U459" s="7"/>
      <c r="V459" s="11"/>
      <c r="W459" s="11"/>
      <c r="X459" s="7"/>
      <c r="Y459" s="7"/>
    </row>
    <row r="460" ht="16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7"/>
      <c r="T460" s="7"/>
      <c r="U460" s="7"/>
      <c r="V460" s="11"/>
      <c r="W460" s="11"/>
      <c r="X460" s="7"/>
      <c r="Y460" s="7"/>
    </row>
    <row r="461" ht="16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7"/>
      <c r="T461" s="7"/>
      <c r="U461" s="7"/>
      <c r="V461" s="11"/>
      <c r="W461" s="11"/>
      <c r="X461" s="7"/>
      <c r="Y461" s="7"/>
    </row>
    <row r="462" ht="16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7"/>
      <c r="T462" s="7"/>
      <c r="U462" s="7"/>
      <c r="V462" s="11"/>
      <c r="W462" s="11"/>
      <c r="X462" s="7"/>
      <c r="Y462" s="7"/>
    </row>
    <row r="463" ht="16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7"/>
      <c r="T463" s="7"/>
      <c r="U463" s="7"/>
      <c r="V463" s="11"/>
      <c r="W463" s="11"/>
      <c r="X463" s="7"/>
      <c r="Y463" s="7"/>
    </row>
    <row r="464" ht="16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7"/>
      <c r="T464" s="7"/>
      <c r="U464" s="7"/>
      <c r="V464" s="11"/>
      <c r="W464" s="11"/>
      <c r="X464" s="7"/>
      <c r="Y464" s="7"/>
    </row>
    <row r="465" ht="16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7"/>
      <c r="T465" s="7"/>
      <c r="U465" s="7"/>
      <c r="V465" s="11"/>
      <c r="W465" s="11"/>
      <c r="X465" s="7"/>
      <c r="Y465" s="7"/>
    </row>
    <row r="466" ht="16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7"/>
      <c r="T466" s="7"/>
      <c r="U466" s="7"/>
      <c r="V466" s="11"/>
      <c r="W466" s="11"/>
      <c r="X466" s="7"/>
      <c r="Y466" s="7"/>
    </row>
    <row r="467" ht="16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7"/>
      <c r="T467" s="7"/>
      <c r="U467" s="7"/>
      <c r="V467" s="11"/>
      <c r="W467" s="11"/>
      <c r="X467" s="7"/>
      <c r="Y467" s="7"/>
    </row>
    <row r="468" ht="16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7"/>
      <c r="T468" s="7"/>
      <c r="U468" s="7"/>
      <c r="V468" s="11"/>
      <c r="W468" s="11"/>
      <c r="X468" s="7"/>
      <c r="Y468" s="7"/>
    </row>
    <row r="469" ht="16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7"/>
      <c r="T469" s="7"/>
      <c r="U469" s="7"/>
      <c r="V469" s="11"/>
      <c r="W469" s="11"/>
      <c r="X469" s="7"/>
      <c r="Y469" s="7"/>
    </row>
    <row r="470" ht="16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7"/>
      <c r="T470" s="7"/>
      <c r="U470" s="7"/>
      <c r="V470" s="11"/>
      <c r="W470" s="11"/>
      <c r="X470" s="7"/>
      <c r="Y470" s="7"/>
    </row>
    <row r="471" ht="16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7"/>
      <c r="T471" s="7"/>
      <c r="U471" s="7"/>
      <c r="V471" s="11"/>
      <c r="W471" s="11"/>
      <c r="X471" s="7"/>
      <c r="Y471" s="7"/>
    </row>
    <row r="472" ht="16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7"/>
      <c r="T472" s="7"/>
      <c r="U472" s="7"/>
      <c r="V472" s="11"/>
      <c r="W472" s="11"/>
      <c r="X472" s="7"/>
      <c r="Y472" s="7"/>
    </row>
    <row r="473" ht="16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7"/>
      <c r="T473" s="7"/>
      <c r="U473" s="7"/>
      <c r="V473" s="11"/>
      <c r="W473" s="11"/>
      <c r="X473" s="7"/>
      <c r="Y473" s="7"/>
    </row>
    <row r="474" ht="16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7"/>
      <c r="T474" s="7"/>
      <c r="U474" s="7"/>
      <c r="V474" s="11"/>
      <c r="W474" s="11"/>
      <c r="X474" s="7"/>
      <c r="Y474" s="7"/>
    </row>
    <row r="475" ht="16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7"/>
      <c r="T475" s="7"/>
      <c r="U475" s="7"/>
      <c r="V475" s="11"/>
      <c r="W475" s="11"/>
      <c r="X475" s="7"/>
      <c r="Y475" s="7"/>
    </row>
    <row r="476" ht="16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7"/>
      <c r="T476" s="7"/>
      <c r="U476" s="7"/>
      <c r="V476" s="11"/>
      <c r="W476" s="11"/>
      <c r="X476" s="7"/>
      <c r="Y476" s="7"/>
    </row>
    <row r="477" ht="16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7"/>
      <c r="T477" s="7"/>
      <c r="U477" s="7"/>
      <c r="V477" s="11"/>
      <c r="W477" s="11"/>
      <c r="X477" s="7"/>
      <c r="Y477" s="7"/>
    </row>
    <row r="478" ht="16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7"/>
      <c r="T478" s="7"/>
      <c r="U478" s="7"/>
      <c r="V478" s="11"/>
      <c r="W478" s="11"/>
      <c r="X478" s="7"/>
      <c r="Y478" s="7"/>
    </row>
    <row r="479" ht="16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7"/>
      <c r="T479" s="7"/>
      <c r="U479" s="7"/>
      <c r="V479" s="11"/>
      <c r="W479" s="11"/>
      <c r="X479" s="7"/>
      <c r="Y479" s="7"/>
    </row>
    <row r="480" ht="16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7"/>
      <c r="T480" s="7"/>
      <c r="U480" s="7"/>
      <c r="V480" s="11"/>
      <c r="W480" s="11"/>
      <c r="X480" s="7"/>
      <c r="Y480" s="7"/>
    </row>
    <row r="481" ht="16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7"/>
      <c r="T481" s="7"/>
      <c r="U481" s="7"/>
      <c r="V481" s="11"/>
      <c r="W481" s="11"/>
      <c r="X481" s="7"/>
      <c r="Y481" s="7"/>
    </row>
    <row r="482" ht="16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7"/>
      <c r="T482" s="7"/>
      <c r="U482" s="7"/>
      <c r="V482" s="11"/>
      <c r="W482" s="11"/>
      <c r="X482" s="7"/>
      <c r="Y482" s="7"/>
    </row>
    <row r="483" ht="16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7"/>
      <c r="T483" s="7"/>
      <c r="U483" s="7"/>
      <c r="V483" s="11"/>
      <c r="W483" s="11"/>
      <c r="X483" s="7"/>
      <c r="Y483" s="7"/>
    </row>
    <row r="484" ht="16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7"/>
      <c r="T484" s="7"/>
      <c r="U484" s="7"/>
      <c r="V484" s="11"/>
      <c r="W484" s="11"/>
      <c r="X484" s="7"/>
      <c r="Y484" s="7"/>
    </row>
    <row r="485" ht="16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7"/>
      <c r="T485" s="7"/>
      <c r="U485" s="7"/>
      <c r="V485" s="11"/>
      <c r="W485" s="11"/>
      <c r="X485" s="7"/>
      <c r="Y485" s="7"/>
    </row>
    <row r="486" ht="16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7"/>
      <c r="T486" s="7"/>
      <c r="U486" s="7"/>
      <c r="V486" s="11"/>
      <c r="W486" s="11"/>
      <c r="X486" s="7"/>
      <c r="Y486" s="7"/>
    </row>
    <row r="487" ht="16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7"/>
      <c r="T487" s="7"/>
      <c r="U487" s="7"/>
      <c r="V487" s="11"/>
      <c r="W487" s="11"/>
      <c r="X487" s="7"/>
      <c r="Y487" s="7"/>
    </row>
    <row r="488" ht="16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7"/>
      <c r="T488" s="7"/>
      <c r="U488" s="7"/>
      <c r="V488" s="11"/>
      <c r="W488" s="11"/>
      <c r="X488" s="7"/>
      <c r="Y488" s="7"/>
    </row>
    <row r="489" ht="16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7"/>
      <c r="T489" s="7"/>
      <c r="U489" s="7"/>
      <c r="V489" s="11"/>
      <c r="W489" s="11"/>
      <c r="X489" s="7"/>
      <c r="Y489" s="7"/>
    </row>
    <row r="490" ht="16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7"/>
      <c r="T490" s="7"/>
      <c r="U490" s="7"/>
      <c r="V490" s="11"/>
      <c r="W490" s="11"/>
      <c r="X490" s="7"/>
      <c r="Y490" s="7"/>
    </row>
    <row r="491" ht="16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7"/>
      <c r="T491" s="7"/>
      <c r="U491" s="7"/>
      <c r="V491" s="11"/>
      <c r="W491" s="11"/>
      <c r="X491" s="7"/>
      <c r="Y491" s="7"/>
    </row>
    <row r="492" ht="16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7"/>
      <c r="T492" s="7"/>
      <c r="U492" s="7"/>
      <c r="V492" s="11"/>
      <c r="W492" s="11"/>
      <c r="X492" s="7"/>
      <c r="Y492" s="7"/>
    </row>
    <row r="493" ht="16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7"/>
      <c r="T493" s="7"/>
      <c r="U493" s="7"/>
      <c r="V493" s="11"/>
      <c r="W493" s="11"/>
      <c r="X493" s="7"/>
      <c r="Y493" s="7"/>
    </row>
    <row r="494" ht="16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7"/>
      <c r="T494" s="7"/>
      <c r="U494" s="7"/>
      <c r="V494" s="11"/>
      <c r="W494" s="11"/>
      <c r="X494" s="7"/>
      <c r="Y494" s="7"/>
    </row>
    <row r="495" ht="16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7"/>
      <c r="T495" s="7"/>
      <c r="U495" s="7"/>
      <c r="V495" s="11"/>
      <c r="W495" s="11"/>
      <c r="X495" s="7"/>
      <c r="Y495" s="7"/>
    </row>
    <row r="496" ht="16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7"/>
      <c r="T496" s="7"/>
      <c r="U496" s="7"/>
      <c r="V496" s="11"/>
      <c r="W496" s="11"/>
      <c r="X496" s="7"/>
      <c r="Y496" s="7"/>
    </row>
    <row r="497" ht="16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7"/>
      <c r="T497" s="7"/>
      <c r="U497" s="7"/>
      <c r="V497" s="11"/>
      <c r="W497" s="11"/>
      <c r="X497" s="7"/>
      <c r="Y497" s="7"/>
    </row>
    <row r="498" ht="16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7"/>
      <c r="T498" s="7"/>
      <c r="U498" s="7"/>
      <c r="V498" s="11"/>
      <c r="W498" s="11"/>
      <c r="X498" s="7"/>
      <c r="Y498" s="7"/>
    </row>
    <row r="499" ht="16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7"/>
      <c r="T499" s="7"/>
      <c r="U499" s="7"/>
      <c r="V499" s="11"/>
      <c r="W499" s="11"/>
      <c r="X499" s="7"/>
      <c r="Y499" s="7"/>
    </row>
    <row r="500" ht="16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7"/>
      <c r="T500" s="7"/>
      <c r="U500" s="7"/>
      <c r="V500" s="11"/>
      <c r="W500" s="11"/>
      <c r="X500" s="7"/>
      <c r="Y500" s="7"/>
    </row>
    <row r="501" ht="16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7"/>
      <c r="T501" s="7"/>
      <c r="U501" s="7"/>
      <c r="V501" s="11"/>
      <c r="W501" s="11"/>
      <c r="X501" s="7"/>
      <c r="Y501" s="7"/>
    </row>
    <row r="502" ht="16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7"/>
      <c r="T502" s="7"/>
      <c r="U502" s="7"/>
      <c r="V502" s="11"/>
      <c r="W502" s="11"/>
      <c r="X502" s="7"/>
      <c r="Y502" s="7"/>
    </row>
    <row r="503" ht="16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7"/>
      <c r="T503" s="7"/>
      <c r="U503" s="7"/>
      <c r="V503" s="11"/>
      <c r="W503" s="11"/>
      <c r="X503" s="7"/>
      <c r="Y503" s="7"/>
    </row>
    <row r="504" ht="16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7"/>
      <c r="T504" s="7"/>
      <c r="U504" s="7"/>
      <c r="V504" s="11"/>
      <c r="W504" s="11"/>
      <c r="X504" s="7"/>
      <c r="Y504" s="7"/>
    </row>
    <row r="505" ht="16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7"/>
      <c r="T505" s="7"/>
      <c r="U505" s="7"/>
      <c r="V505" s="11"/>
      <c r="W505" s="11"/>
      <c r="X505" s="7"/>
      <c r="Y505" s="7"/>
    </row>
    <row r="506" ht="16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7"/>
      <c r="T506" s="7"/>
      <c r="U506" s="7"/>
      <c r="V506" s="11"/>
      <c r="W506" s="11"/>
      <c r="X506" s="7"/>
      <c r="Y506" s="7"/>
    </row>
    <row r="507" ht="16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7"/>
      <c r="T507" s="7"/>
      <c r="U507" s="7"/>
      <c r="V507" s="11"/>
      <c r="W507" s="11"/>
      <c r="X507" s="7"/>
      <c r="Y507" s="7"/>
    </row>
    <row r="508" ht="16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7"/>
      <c r="T508" s="7"/>
      <c r="U508" s="7"/>
      <c r="V508" s="11"/>
      <c r="W508" s="11"/>
      <c r="X508" s="7"/>
      <c r="Y508" s="7"/>
    </row>
    <row r="509" ht="16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7"/>
      <c r="T509" s="7"/>
      <c r="U509" s="7"/>
      <c r="V509" s="11"/>
      <c r="W509" s="11"/>
      <c r="X509" s="7"/>
      <c r="Y509" s="7"/>
    </row>
    <row r="510" ht="16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7"/>
      <c r="T510" s="7"/>
      <c r="U510" s="7"/>
      <c r="V510" s="11"/>
      <c r="W510" s="11"/>
      <c r="X510" s="7"/>
      <c r="Y510" s="7"/>
    </row>
    <row r="511" ht="16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7"/>
      <c r="T511" s="7"/>
      <c r="U511" s="7"/>
      <c r="V511" s="11"/>
      <c r="W511" s="11"/>
      <c r="X511" s="7"/>
      <c r="Y511" s="7"/>
    </row>
    <row r="512" ht="16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7"/>
      <c r="T512" s="7"/>
      <c r="U512" s="7"/>
      <c r="V512" s="11"/>
      <c r="W512" s="11"/>
      <c r="X512" s="7"/>
      <c r="Y512" s="7"/>
    </row>
    <row r="513" ht="16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7"/>
      <c r="T513" s="7"/>
      <c r="U513" s="7"/>
      <c r="V513" s="11"/>
      <c r="W513" s="11"/>
      <c r="X513" s="7"/>
      <c r="Y513" s="7"/>
    </row>
    <row r="514" ht="16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7"/>
      <c r="T514" s="7"/>
      <c r="U514" s="7"/>
      <c r="V514" s="11"/>
      <c r="W514" s="11"/>
      <c r="X514" s="7"/>
      <c r="Y514" s="7"/>
    </row>
    <row r="515" ht="16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7"/>
      <c r="T515" s="7"/>
      <c r="U515" s="7"/>
      <c r="V515" s="11"/>
      <c r="W515" s="11"/>
      <c r="X515" s="7"/>
      <c r="Y515" s="7"/>
    </row>
    <row r="516" ht="16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7"/>
      <c r="T516" s="7"/>
      <c r="U516" s="7"/>
      <c r="V516" s="11"/>
      <c r="W516" s="11"/>
      <c r="X516" s="7"/>
      <c r="Y516" s="7"/>
    </row>
    <row r="517" ht="16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7"/>
      <c r="T517" s="7"/>
      <c r="U517" s="7"/>
      <c r="V517" s="11"/>
      <c r="W517" s="11"/>
      <c r="X517" s="7"/>
      <c r="Y517" s="7"/>
    </row>
    <row r="518" ht="16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7"/>
      <c r="T518" s="7"/>
      <c r="U518" s="7"/>
      <c r="V518" s="11"/>
      <c r="W518" s="11"/>
      <c r="X518" s="7"/>
      <c r="Y518" s="7"/>
    </row>
    <row r="519" ht="16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7"/>
      <c r="T519" s="7"/>
      <c r="U519" s="7"/>
      <c r="V519" s="11"/>
      <c r="W519" s="11"/>
      <c r="X519" s="7"/>
      <c r="Y519" s="7"/>
    </row>
    <row r="520" ht="16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7"/>
      <c r="T520" s="7"/>
      <c r="U520" s="7"/>
      <c r="V520" s="11"/>
      <c r="W520" s="11"/>
      <c r="X520" s="7"/>
      <c r="Y520" s="7"/>
    </row>
    <row r="521" ht="16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7"/>
      <c r="T521" s="7"/>
      <c r="U521" s="7"/>
      <c r="V521" s="11"/>
      <c r="W521" s="11"/>
      <c r="X521" s="7"/>
      <c r="Y521" s="7"/>
    </row>
    <row r="522" ht="16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7"/>
      <c r="T522" s="7"/>
      <c r="U522" s="7"/>
      <c r="V522" s="11"/>
      <c r="W522" s="11"/>
      <c r="X522" s="7"/>
      <c r="Y522" s="7"/>
    </row>
    <row r="523" ht="16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7"/>
      <c r="T523" s="7"/>
      <c r="U523" s="7"/>
      <c r="V523" s="11"/>
      <c r="W523" s="11"/>
      <c r="X523" s="7"/>
      <c r="Y523" s="7"/>
    </row>
    <row r="524" ht="16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7"/>
      <c r="T524" s="7"/>
      <c r="U524" s="7"/>
      <c r="V524" s="11"/>
      <c r="W524" s="11"/>
      <c r="X524" s="7"/>
      <c r="Y524" s="7"/>
    </row>
    <row r="525" ht="16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7"/>
      <c r="T525" s="7"/>
      <c r="U525" s="7"/>
      <c r="V525" s="11"/>
      <c r="W525" s="11"/>
      <c r="X525" s="7"/>
      <c r="Y525" s="7"/>
    </row>
    <row r="526" ht="16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7"/>
      <c r="T526" s="7"/>
      <c r="U526" s="7"/>
      <c r="V526" s="11"/>
      <c r="W526" s="11"/>
      <c r="X526" s="7"/>
      <c r="Y526" s="7"/>
    </row>
    <row r="527" ht="16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7"/>
      <c r="T527" s="7"/>
      <c r="U527" s="7"/>
      <c r="V527" s="11"/>
      <c r="W527" s="11"/>
      <c r="X527" s="7"/>
      <c r="Y527" s="7"/>
    </row>
    <row r="528" ht="16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7"/>
      <c r="T528" s="7"/>
      <c r="U528" s="7"/>
      <c r="V528" s="11"/>
      <c r="W528" s="11"/>
      <c r="X528" s="7"/>
      <c r="Y528" s="7"/>
    </row>
    <row r="529" ht="16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7"/>
      <c r="T529" s="7"/>
      <c r="U529" s="7"/>
      <c r="V529" s="11"/>
      <c r="W529" s="11"/>
      <c r="X529" s="7"/>
      <c r="Y529" s="7"/>
    </row>
    <row r="530" ht="16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7"/>
      <c r="T530" s="7"/>
      <c r="U530" s="7"/>
      <c r="V530" s="11"/>
      <c r="W530" s="11"/>
      <c r="X530" s="7"/>
      <c r="Y530" s="7"/>
    </row>
    <row r="531" ht="16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7"/>
      <c r="T531" s="7"/>
      <c r="U531" s="7"/>
      <c r="V531" s="11"/>
      <c r="W531" s="11"/>
      <c r="X531" s="7"/>
      <c r="Y531" s="7"/>
    </row>
    <row r="532" ht="16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7"/>
      <c r="T532" s="7"/>
      <c r="U532" s="7"/>
      <c r="V532" s="11"/>
      <c r="W532" s="11"/>
      <c r="X532" s="7"/>
      <c r="Y532" s="7"/>
    </row>
    <row r="533" ht="16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7"/>
      <c r="T533" s="7"/>
      <c r="U533" s="7"/>
      <c r="V533" s="11"/>
      <c r="W533" s="11"/>
      <c r="X533" s="7"/>
      <c r="Y533" s="7"/>
    </row>
    <row r="534" ht="16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7"/>
      <c r="T534" s="7"/>
      <c r="U534" s="7"/>
      <c r="V534" s="11"/>
      <c r="W534" s="11"/>
      <c r="X534" s="7"/>
      <c r="Y534" s="7"/>
    </row>
    <row r="535" ht="16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7"/>
      <c r="T535" s="7"/>
      <c r="U535" s="7"/>
      <c r="V535" s="11"/>
      <c r="W535" s="11"/>
      <c r="X535" s="7"/>
      <c r="Y535" s="7"/>
    </row>
    <row r="536" ht="16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7"/>
      <c r="T536" s="7"/>
      <c r="U536" s="7"/>
      <c r="V536" s="11"/>
      <c r="W536" s="11"/>
      <c r="X536" s="7"/>
      <c r="Y536" s="7"/>
    </row>
    <row r="537" ht="16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7"/>
      <c r="T537" s="7"/>
      <c r="U537" s="7"/>
      <c r="V537" s="11"/>
      <c r="W537" s="11"/>
      <c r="X537" s="7"/>
      <c r="Y537" s="7"/>
    </row>
    <row r="538" ht="16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7"/>
      <c r="T538" s="7"/>
      <c r="U538" s="7"/>
      <c r="V538" s="11"/>
      <c r="W538" s="11"/>
      <c r="X538" s="7"/>
      <c r="Y538" s="7"/>
    </row>
    <row r="539" ht="16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7"/>
      <c r="T539" s="7"/>
      <c r="U539" s="7"/>
      <c r="V539" s="11"/>
      <c r="W539" s="11"/>
      <c r="X539" s="7"/>
      <c r="Y539" s="7"/>
    </row>
    <row r="540" ht="16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7"/>
      <c r="T540" s="7"/>
      <c r="U540" s="7"/>
      <c r="V540" s="11"/>
      <c r="W540" s="11"/>
      <c r="X540" s="7"/>
      <c r="Y540" s="7"/>
    </row>
    <row r="541" ht="16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7"/>
      <c r="T541" s="7"/>
      <c r="U541" s="7"/>
      <c r="V541" s="11"/>
      <c r="W541" s="11"/>
      <c r="X541" s="7"/>
      <c r="Y541" s="7"/>
    </row>
    <row r="542" ht="16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7"/>
      <c r="T542" s="7"/>
      <c r="U542" s="7"/>
      <c r="V542" s="11"/>
      <c r="W542" s="11"/>
      <c r="X542" s="7"/>
      <c r="Y542" s="7"/>
    </row>
    <row r="543" ht="16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7"/>
      <c r="T543" s="7"/>
      <c r="U543" s="7"/>
      <c r="V543" s="11"/>
      <c r="W543" s="11"/>
      <c r="X543" s="7"/>
      <c r="Y543" s="7"/>
    </row>
    <row r="544" ht="16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7"/>
      <c r="T544" s="7"/>
      <c r="U544" s="7"/>
      <c r="V544" s="11"/>
      <c r="W544" s="11"/>
      <c r="X544" s="7"/>
      <c r="Y544" s="7"/>
    </row>
    <row r="545" ht="16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7"/>
      <c r="T545" s="7"/>
      <c r="U545" s="7"/>
      <c r="V545" s="11"/>
      <c r="W545" s="11"/>
      <c r="X545" s="7"/>
      <c r="Y545" s="7"/>
    </row>
    <row r="546" ht="16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7"/>
      <c r="T546" s="7"/>
      <c r="U546" s="7"/>
      <c r="V546" s="11"/>
      <c r="W546" s="11"/>
      <c r="X546" s="7"/>
      <c r="Y546" s="7"/>
    </row>
    <row r="547" ht="16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7"/>
      <c r="T547" s="7"/>
      <c r="U547" s="7"/>
      <c r="V547" s="11"/>
      <c r="W547" s="11"/>
      <c r="X547" s="7"/>
      <c r="Y547" s="7"/>
    </row>
    <row r="548" ht="16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7"/>
      <c r="T548" s="7"/>
      <c r="U548" s="7"/>
      <c r="V548" s="11"/>
      <c r="W548" s="11"/>
      <c r="X548" s="7"/>
      <c r="Y548" s="7"/>
    </row>
    <row r="549" ht="16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7"/>
      <c r="T549" s="7"/>
      <c r="U549" s="7"/>
      <c r="V549" s="11"/>
      <c r="W549" s="11"/>
      <c r="X549" s="7"/>
      <c r="Y549" s="7"/>
    </row>
    <row r="550" ht="16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7"/>
      <c r="T550" s="7"/>
      <c r="U550" s="7"/>
      <c r="V550" s="11"/>
      <c r="W550" s="11"/>
      <c r="X550" s="7"/>
      <c r="Y550" s="7"/>
    </row>
    <row r="551" ht="16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7"/>
      <c r="T551" s="7"/>
      <c r="U551" s="7"/>
      <c r="V551" s="11"/>
      <c r="W551" s="11"/>
      <c r="X551" s="7"/>
      <c r="Y551" s="7"/>
    </row>
    <row r="552" ht="16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7"/>
      <c r="T552" s="7"/>
      <c r="U552" s="7"/>
      <c r="V552" s="11"/>
      <c r="W552" s="11"/>
      <c r="X552" s="7"/>
      <c r="Y552" s="7"/>
    </row>
    <row r="553" ht="16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7"/>
      <c r="T553" s="7"/>
      <c r="U553" s="7"/>
      <c r="V553" s="11"/>
      <c r="W553" s="11"/>
      <c r="X553" s="7"/>
      <c r="Y553" s="7"/>
    </row>
    <row r="554" ht="16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7"/>
      <c r="T554" s="7"/>
      <c r="U554" s="7"/>
      <c r="V554" s="11"/>
      <c r="W554" s="11"/>
      <c r="X554" s="7"/>
      <c r="Y554" s="7"/>
    </row>
    <row r="555" ht="16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7"/>
      <c r="T555" s="7"/>
      <c r="U555" s="7"/>
      <c r="V555" s="11"/>
      <c r="W555" s="11"/>
      <c r="X555" s="7"/>
      <c r="Y555" s="7"/>
    </row>
    <row r="556" ht="16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7"/>
      <c r="T556" s="7"/>
      <c r="U556" s="7"/>
      <c r="V556" s="11"/>
      <c r="W556" s="11"/>
      <c r="X556" s="7"/>
      <c r="Y556" s="7"/>
    </row>
    <row r="557" ht="16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7"/>
      <c r="T557" s="7"/>
      <c r="U557" s="7"/>
      <c r="V557" s="11"/>
      <c r="W557" s="11"/>
      <c r="X557" s="7"/>
      <c r="Y557" s="7"/>
    </row>
    <row r="558" ht="16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7"/>
      <c r="T558" s="7"/>
      <c r="U558" s="7"/>
      <c r="V558" s="11"/>
      <c r="W558" s="11"/>
      <c r="X558" s="7"/>
      <c r="Y558" s="7"/>
    </row>
    <row r="559" ht="16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7"/>
      <c r="T559" s="7"/>
      <c r="U559" s="7"/>
      <c r="V559" s="11"/>
      <c r="W559" s="11"/>
      <c r="X559" s="7"/>
      <c r="Y559" s="7"/>
    </row>
    <row r="560" ht="16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7"/>
      <c r="T560" s="7"/>
      <c r="U560" s="7"/>
      <c r="V560" s="11"/>
      <c r="W560" s="11"/>
      <c r="X560" s="7"/>
      <c r="Y560" s="7"/>
    </row>
    <row r="561" ht="16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7"/>
      <c r="T561" s="7"/>
      <c r="U561" s="7"/>
      <c r="V561" s="11"/>
      <c r="W561" s="11"/>
      <c r="X561" s="7"/>
      <c r="Y561" s="7"/>
    </row>
    <row r="562" ht="16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7"/>
      <c r="T562" s="7"/>
      <c r="U562" s="7"/>
      <c r="V562" s="11"/>
      <c r="W562" s="11"/>
      <c r="X562" s="7"/>
      <c r="Y562" s="7"/>
    </row>
    <row r="563" ht="16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7"/>
      <c r="T563" s="7"/>
      <c r="U563" s="7"/>
      <c r="V563" s="11"/>
      <c r="W563" s="11"/>
      <c r="X563" s="7"/>
      <c r="Y563" s="7"/>
    </row>
    <row r="564" ht="16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7"/>
      <c r="T564" s="7"/>
      <c r="U564" s="7"/>
      <c r="V564" s="11"/>
      <c r="W564" s="11"/>
      <c r="X564" s="7"/>
      <c r="Y564" s="7"/>
    </row>
    <row r="565" ht="16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7"/>
      <c r="T565" s="7"/>
      <c r="U565" s="7"/>
      <c r="V565" s="11"/>
      <c r="W565" s="11"/>
      <c r="X565" s="7"/>
      <c r="Y565" s="7"/>
    </row>
    <row r="566" ht="16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7"/>
      <c r="T566" s="7"/>
      <c r="U566" s="7"/>
      <c r="V566" s="11"/>
      <c r="W566" s="11"/>
      <c r="X566" s="7"/>
      <c r="Y566" s="7"/>
    </row>
    <row r="567" ht="16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7"/>
      <c r="T567" s="7"/>
      <c r="U567" s="7"/>
      <c r="V567" s="11"/>
      <c r="W567" s="11"/>
      <c r="X567" s="7"/>
      <c r="Y567" s="7"/>
    </row>
    <row r="568" ht="16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7"/>
      <c r="T568" s="7"/>
      <c r="U568" s="7"/>
      <c r="V568" s="11"/>
      <c r="W568" s="11"/>
      <c r="X568" s="7"/>
      <c r="Y568" s="7"/>
    </row>
    <row r="569" ht="16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7"/>
      <c r="T569" s="7"/>
      <c r="U569" s="7"/>
      <c r="V569" s="11"/>
      <c r="W569" s="11"/>
      <c r="X569" s="7"/>
      <c r="Y569" s="7"/>
    </row>
    <row r="570" ht="16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7"/>
      <c r="T570" s="7"/>
      <c r="U570" s="7"/>
      <c r="V570" s="11"/>
      <c r="W570" s="11"/>
      <c r="X570" s="7"/>
      <c r="Y570" s="7"/>
    </row>
    <row r="571" ht="16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7"/>
      <c r="T571" s="7"/>
      <c r="U571" s="7"/>
      <c r="V571" s="11"/>
      <c r="W571" s="11"/>
      <c r="X571" s="7"/>
      <c r="Y571" s="7"/>
    </row>
    <row r="572" ht="16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7"/>
      <c r="T572" s="7"/>
      <c r="U572" s="7"/>
      <c r="V572" s="11"/>
      <c r="W572" s="11"/>
      <c r="X572" s="7"/>
      <c r="Y572" s="7"/>
    </row>
    <row r="573" ht="16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7"/>
      <c r="T573" s="7"/>
      <c r="U573" s="7"/>
      <c r="V573" s="11"/>
      <c r="W573" s="11"/>
      <c r="X573" s="7"/>
      <c r="Y573" s="7"/>
    </row>
    <row r="574" ht="16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7"/>
      <c r="T574" s="7"/>
      <c r="U574" s="7"/>
      <c r="V574" s="11"/>
      <c r="W574" s="11"/>
      <c r="X574" s="7"/>
      <c r="Y574" s="7"/>
    </row>
    <row r="575" ht="16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7"/>
      <c r="T575" s="7"/>
      <c r="U575" s="7"/>
      <c r="V575" s="11"/>
      <c r="W575" s="11"/>
      <c r="X575" s="7"/>
      <c r="Y575" s="7"/>
    </row>
    <row r="576" ht="16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7"/>
      <c r="T576" s="7"/>
      <c r="U576" s="7"/>
      <c r="V576" s="11"/>
      <c r="W576" s="11"/>
      <c r="X576" s="7"/>
      <c r="Y576" s="7"/>
    </row>
    <row r="577" ht="16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7"/>
      <c r="T577" s="7"/>
      <c r="U577" s="7"/>
      <c r="V577" s="11"/>
      <c r="W577" s="11"/>
      <c r="X577" s="7"/>
      <c r="Y577" s="7"/>
    </row>
    <row r="578" ht="16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7"/>
      <c r="T578" s="7"/>
      <c r="U578" s="7"/>
      <c r="V578" s="11"/>
      <c r="W578" s="11"/>
      <c r="X578" s="7"/>
      <c r="Y578" s="7"/>
    </row>
    <row r="579" ht="16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7"/>
      <c r="T579" s="7"/>
      <c r="U579" s="7"/>
      <c r="V579" s="11"/>
      <c r="W579" s="11"/>
      <c r="X579" s="7"/>
      <c r="Y579" s="7"/>
    </row>
    <row r="580" ht="16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7"/>
      <c r="T580" s="7"/>
      <c r="U580" s="7"/>
      <c r="V580" s="11"/>
      <c r="W580" s="11"/>
      <c r="X580" s="7"/>
      <c r="Y580" s="7"/>
    </row>
    <row r="581" ht="16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7"/>
      <c r="T581" s="7"/>
      <c r="U581" s="7"/>
      <c r="V581" s="11"/>
      <c r="W581" s="11"/>
      <c r="X581" s="7"/>
      <c r="Y581" s="7"/>
    </row>
    <row r="582" ht="16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7"/>
      <c r="T582" s="7"/>
      <c r="U582" s="7"/>
      <c r="V582" s="11"/>
      <c r="W582" s="11"/>
      <c r="X582" s="7"/>
      <c r="Y582" s="7"/>
    </row>
    <row r="583" ht="16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7"/>
      <c r="T583" s="7"/>
      <c r="U583" s="7"/>
      <c r="V583" s="11"/>
      <c r="W583" s="11"/>
      <c r="X583" s="7"/>
      <c r="Y583" s="7"/>
    </row>
    <row r="584" ht="16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7"/>
      <c r="T584" s="7"/>
      <c r="U584" s="7"/>
      <c r="V584" s="11"/>
      <c r="W584" s="11"/>
      <c r="X584" s="7"/>
      <c r="Y584" s="7"/>
    </row>
    <row r="585" ht="16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7"/>
      <c r="T585" s="7"/>
      <c r="U585" s="7"/>
      <c r="V585" s="11"/>
      <c r="W585" s="11"/>
      <c r="X585" s="7"/>
      <c r="Y585" s="7"/>
    </row>
    <row r="586" ht="16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7"/>
      <c r="T586" s="7"/>
      <c r="U586" s="7"/>
      <c r="V586" s="11"/>
      <c r="W586" s="11"/>
      <c r="X586" s="7"/>
      <c r="Y586" s="7"/>
    </row>
    <row r="587" ht="16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7"/>
      <c r="T587" s="7"/>
      <c r="U587" s="7"/>
      <c r="V587" s="11"/>
      <c r="W587" s="11"/>
      <c r="X587" s="7"/>
      <c r="Y587" s="7"/>
    </row>
    <row r="588" ht="16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7"/>
      <c r="T588" s="7"/>
      <c r="U588" s="7"/>
      <c r="V588" s="11"/>
      <c r="W588" s="11"/>
      <c r="X588" s="7"/>
      <c r="Y588" s="7"/>
    </row>
    <row r="589" ht="16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7"/>
      <c r="T589" s="7"/>
      <c r="U589" s="7"/>
      <c r="V589" s="11"/>
      <c r="W589" s="11"/>
      <c r="X589" s="7"/>
      <c r="Y589" s="7"/>
    </row>
    <row r="590" ht="16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7"/>
      <c r="T590" s="7"/>
      <c r="U590" s="7"/>
      <c r="V590" s="11"/>
      <c r="W590" s="11"/>
      <c r="X590" s="7"/>
      <c r="Y590" s="7"/>
    </row>
    <row r="591" ht="16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7"/>
      <c r="T591" s="7"/>
      <c r="U591" s="7"/>
      <c r="V591" s="11"/>
      <c r="W591" s="11"/>
      <c r="X591" s="7"/>
      <c r="Y591" s="7"/>
    </row>
    <row r="592" ht="16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7"/>
      <c r="T592" s="7"/>
      <c r="U592" s="7"/>
      <c r="V592" s="11"/>
      <c r="W592" s="11"/>
      <c r="X592" s="7"/>
      <c r="Y592" s="7"/>
    </row>
    <row r="593" ht="16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7"/>
      <c r="T593" s="7"/>
      <c r="U593" s="7"/>
      <c r="V593" s="11"/>
      <c r="W593" s="11"/>
      <c r="X593" s="7"/>
      <c r="Y593" s="7"/>
    </row>
    <row r="594" ht="16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7"/>
      <c r="T594" s="7"/>
      <c r="U594" s="7"/>
      <c r="V594" s="11"/>
      <c r="W594" s="11"/>
      <c r="X594" s="7"/>
      <c r="Y594" s="7"/>
    </row>
    <row r="595" ht="16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7"/>
      <c r="T595" s="7"/>
      <c r="U595" s="7"/>
      <c r="V595" s="11"/>
      <c r="W595" s="11"/>
      <c r="X595" s="7"/>
      <c r="Y595" s="7"/>
    </row>
    <row r="596" ht="16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7"/>
      <c r="T596" s="7"/>
      <c r="U596" s="7"/>
      <c r="V596" s="11"/>
      <c r="W596" s="11"/>
      <c r="X596" s="7"/>
      <c r="Y596" s="7"/>
    </row>
    <row r="597" ht="16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7"/>
      <c r="T597" s="7"/>
      <c r="U597" s="7"/>
      <c r="V597" s="11"/>
      <c r="W597" s="11"/>
      <c r="X597" s="7"/>
      <c r="Y597" s="7"/>
    </row>
    <row r="598" ht="16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7"/>
      <c r="T598" s="7"/>
      <c r="U598" s="7"/>
      <c r="V598" s="11"/>
      <c r="W598" s="11"/>
      <c r="X598" s="7"/>
      <c r="Y598" s="7"/>
    </row>
    <row r="599" ht="16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7"/>
      <c r="T599" s="7"/>
      <c r="U599" s="7"/>
      <c r="V599" s="11"/>
      <c r="W599" s="11"/>
      <c r="X599" s="7"/>
      <c r="Y599" s="7"/>
    </row>
    <row r="600" ht="16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7"/>
      <c r="T600" s="7"/>
      <c r="U600" s="7"/>
      <c r="V600" s="11"/>
      <c r="W600" s="11"/>
      <c r="X600" s="7"/>
      <c r="Y600" s="7"/>
    </row>
    <row r="601" ht="16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7"/>
      <c r="T601" s="7"/>
      <c r="U601" s="7"/>
      <c r="V601" s="11"/>
      <c r="W601" s="11"/>
      <c r="X601" s="7"/>
      <c r="Y601" s="7"/>
    </row>
    <row r="602" ht="16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7"/>
      <c r="T602" s="7"/>
      <c r="U602" s="7"/>
      <c r="V602" s="11"/>
      <c r="W602" s="11"/>
      <c r="X602" s="7"/>
      <c r="Y602" s="7"/>
    </row>
    <row r="603" ht="16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7"/>
      <c r="T603" s="7"/>
      <c r="U603" s="7"/>
      <c r="V603" s="11"/>
      <c r="W603" s="11"/>
      <c r="X603" s="7"/>
      <c r="Y603" s="7"/>
    </row>
    <row r="604" ht="16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7"/>
      <c r="T604" s="7"/>
      <c r="U604" s="7"/>
      <c r="V604" s="11"/>
      <c r="W604" s="11"/>
      <c r="X604" s="7"/>
      <c r="Y604" s="7"/>
    </row>
    <row r="605" ht="16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7"/>
      <c r="T605" s="7"/>
      <c r="U605" s="7"/>
      <c r="V605" s="11"/>
      <c r="W605" s="11"/>
      <c r="X605" s="7"/>
      <c r="Y605" s="7"/>
    </row>
    <row r="606" ht="16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7"/>
      <c r="T606" s="7"/>
      <c r="U606" s="7"/>
      <c r="V606" s="11"/>
      <c r="W606" s="11"/>
      <c r="X606" s="7"/>
      <c r="Y606" s="7"/>
    </row>
    <row r="607" ht="16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7"/>
      <c r="T607" s="7"/>
      <c r="U607" s="7"/>
      <c r="V607" s="11"/>
      <c r="W607" s="11"/>
      <c r="X607" s="7"/>
      <c r="Y607" s="7"/>
    </row>
    <row r="608" ht="16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7"/>
      <c r="T608" s="7"/>
      <c r="U608" s="7"/>
      <c r="V608" s="11"/>
      <c r="W608" s="11"/>
      <c r="X608" s="7"/>
      <c r="Y608" s="7"/>
    </row>
    <row r="609" ht="16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7"/>
      <c r="T609" s="7"/>
      <c r="U609" s="7"/>
      <c r="V609" s="11"/>
      <c r="W609" s="11"/>
      <c r="X609" s="7"/>
      <c r="Y609" s="7"/>
    </row>
    <row r="610" ht="16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7"/>
      <c r="T610" s="7"/>
      <c r="U610" s="7"/>
      <c r="V610" s="11"/>
      <c r="W610" s="11"/>
      <c r="X610" s="7"/>
      <c r="Y610" s="7"/>
    </row>
    <row r="611" ht="16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7"/>
      <c r="T611" s="7"/>
      <c r="U611" s="7"/>
      <c r="V611" s="11"/>
      <c r="W611" s="11"/>
      <c r="X611" s="7"/>
      <c r="Y611" s="7"/>
    </row>
    <row r="612" ht="16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7"/>
      <c r="T612" s="7"/>
      <c r="U612" s="7"/>
      <c r="V612" s="11"/>
      <c r="W612" s="11"/>
      <c r="X612" s="7"/>
      <c r="Y612" s="7"/>
    </row>
    <row r="613" ht="16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7"/>
      <c r="T613" s="7"/>
      <c r="U613" s="7"/>
      <c r="V613" s="11"/>
      <c r="W613" s="11"/>
      <c r="X613" s="7"/>
      <c r="Y613" s="7"/>
    </row>
    <row r="614" ht="16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7"/>
      <c r="T614" s="7"/>
      <c r="U614" s="7"/>
      <c r="V614" s="11"/>
      <c r="W614" s="11"/>
      <c r="X614" s="7"/>
      <c r="Y614" s="7"/>
    </row>
    <row r="615" ht="16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7"/>
      <c r="T615" s="7"/>
      <c r="U615" s="7"/>
      <c r="V615" s="11"/>
      <c r="W615" s="11"/>
      <c r="X615" s="7"/>
      <c r="Y615" s="7"/>
    </row>
    <row r="616" ht="16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7"/>
      <c r="T616" s="7"/>
      <c r="U616" s="7"/>
      <c r="V616" s="11"/>
      <c r="W616" s="11"/>
      <c r="X616" s="7"/>
      <c r="Y616" s="7"/>
    </row>
    <row r="617" ht="16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7"/>
      <c r="T617" s="7"/>
      <c r="U617" s="7"/>
      <c r="V617" s="11"/>
      <c r="W617" s="11"/>
      <c r="X617" s="7"/>
      <c r="Y617" s="7"/>
    </row>
    <row r="618" ht="16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7"/>
      <c r="T618" s="7"/>
      <c r="U618" s="7"/>
      <c r="V618" s="11"/>
      <c r="W618" s="11"/>
      <c r="X618" s="7"/>
      <c r="Y618" s="7"/>
    </row>
    <row r="619" ht="16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7"/>
      <c r="T619" s="7"/>
      <c r="U619" s="7"/>
      <c r="V619" s="11"/>
      <c r="W619" s="11"/>
      <c r="X619" s="7"/>
      <c r="Y619" s="7"/>
    </row>
    <row r="620" ht="16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7"/>
      <c r="T620" s="7"/>
      <c r="U620" s="7"/>
      <c r="V620" s="11"/>
      <c r="W620" s="11"/>
      <c r="X620" s="7"/>
      <c r="Y620" s="7"/>
    </row>
    <row r="621" ht="16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7"/>
      <c r="T621" s="7"/>
      <c r="U621" s="7"/>
      <c r="V621" s="11"/>
      <c r="W621" s="11"/>
      <c r="X621" s="7"/>
      <c r="Y621" s="7"/>
    </row>
    <row r="622" ht="16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7"/>
      <c r="T622" s="7"/>
      <c r="U622" s="7"/>
      <c r="V622" s="11"/>
      <c r="W622" s="11"/>
      <c r="X622" s="7"/>
      <c r="Y622" s="7"/>
    </row>
    <row r="623" ht="16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7"/>
      <c r="T623" s="7"/>
      <c r="U623" s="7"/>
      <c r="V623" s="11"/>
      <c r="W623" s="11"/>
      <c r="X623" s="7"/>
      <c r="Y623" s="7"/>
    </row>
    <row r="624" ht="16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7"/>
      <c r="T624" s="7"/>
      <c r="U624" s="7"/>
      <c r="V624" s="11"/>
      <c r="W624" s="11"/>
      <c r="X624" s="7"/>
      <c r="Y624" s="7"/>
    </row>
    <row r="625" ht="16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7"/>
      <c r="T625" s="7"/>
      <c r="U625" s="7"/>
      <c r="V625" s="11"/>
      <c r="W625" s="11"/>
      <c r="X625" s="7"/>
      <c r="Y625" s="7"/>
    </row>
    <row r="626" ht="16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7"/>
      <c r="T626" s="7"/>
      <c r="U626" s="7"/>
      <c r="V626" s="11"/>
      <c r="W626" s="11"/>
      <c r="X626" s="7"/>
      <c r="Y626" s="7"/>
    </row>
    <row r="627" ht="16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7"/>
      <c r="T627" s="7"/>
      <c r="U627" s="7"/>
      <c r="V627" s="11"/>
      <c r="W627" s="11"/>
      <c r="X627" s="7"/>
      <c r="Y627" s="7"/>
    </row>
    <row r="628" ht="16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7"/>
      <c r="T628" s="7"/>
      <c r="U628" s="7"/>
      <c r="V628" s="11"/>
      <c r="W628" s="11"/>
      <c r="X628" s="7"/>
      <c r="Y628" s="7"/>
    </row>
    <row r="629" ht="16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7"/>
      <c r="T629" s="7"/>
      <c r="U629" s="7"/>
      <c r="V629" s="11"/>
      <c r="W629" s="11"/>
      <c r="X629" s="7"/>
      <c r="Y629" s="7"/>
    </row>
    <row r="630" ht="16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7"/>
      <c r="T630" s="7"/>
      <c r="U630" s="7"/>
      <c r="V630" s="11"/>
      <c r="W630" s="11"/>
      <c r="X630" s="7"/>
      <c r="Y630" s="7"/>
    </row>
    <row r="631" ht="16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7"/>
      <c r="T631" s="7"/>
      <c r="U631" s="7"/>
      <c r="V631" s="11"/>
      <c r="W631" s="11"/>
      <c r="X631" s="7"/>
      <c r="Y631" s="7"/>
    </row>
    <row r="632" ht="16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7"/>
      <c r="T632" s="7"/>
      <c r="U632" s="7"/>
      <c r="V632" s="11"/>
      <c r="W632" s="11"/>
      <c r="X632" s="7"/>
      <c r="Y632" s="7"/>
    </row>
    <row r="633" ht="16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7"/>
      <c r="T633" s="7"/>
      <c r="U633" s="7"/>
      <c r="V633" s="11"/>
      <c r="W633" s="11"/>
      <c r="X633" s="7"/>
      <c r="Y633" s="7"/>
    </row>
    <row r="634" ht="16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7"/>
      <c r="T634" s="7"/>
      <c r="U634" s="7"/>
      <c r="V634" s="11"/>
      <c r="W634" s="11"/>
      <c r="X634" s="7"/>
      <c r="Y634" s="7"/>
    </row>
    <row r="635" ht="16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7"/>
      <c r="T635" s="7"/>
      <c r="U635" s="7"/>
      <c r="V635" s="11"/>
      <c r="W635" s="11"/>
      <c r="X635" s="7"/>
      <c r="Y635" s="7"/>
    </row>
    <row r="636" ht="16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7"/>
      <c r="T636" s="7"/>
      <c r="U636" s="7"/>
      <c r="V636" s="11"/>
      <c r="W636" s="11"/>
      <c r="X636" s="7"/>
      <c r="Y636" s="7"/>
    </row>
    <row r="637" ht="16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7"/>
      <c r="T637" s="7"/>
      <c r="U637" s="7"/>
      <c r="V637" s="11"/>
      <c r="W637" s="11"/>
      <c r="X637" s="7"/>
      <c r="Y637" s="7"/>
    </row>
    <row r="638" ht="16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7"/>
      <c r="T638" s="7"/>
      <c r="U638" s="7"/>
      <c r="V638" s="11"/>
      <c r="W638" s="11"/>
      <c r="X638" s="7"/>
      <c r="Y638" s="7"/>
    </row>
    <row r="639" ht="16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7"/>
      <c r="T639" s="7"/>
      <c r="U639" s="7"/>
      <c r="V639" s="11"/>
      <c r="W639" s="11"/>
      <c r="X639" s="7"/>
      <c r="Y639" s="7"/>
    </row>
    <row r="640" ht="16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7"/>
      <c r="T640" s="7"/>
      <c r="U640" s="7"/>
      <c r="V640" s="11"/>
      <c r="W640" s="11"/>
      <c r="X640" s="7"/>
      <c r="Y640" s="7"/>
    </row>
    <row r="641" ht="16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7"/>
      <c r="T641" s="7"/>
      <c r="U641" s="7"/>
      <c r="V641" s="11"/>
      <c r="W641" s="11"/>
      <c r="X641" s="7"/>
      <c r="Y641" s="7"/>
    </row>
    <row r="642" ht="16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7"/>
      <c r="T642" s="7"/>
      <c r="U642" s="7"/>
      <c r="V642" s="11"/>
      <c r="W642" s="11"/>
      <c r="X642" s="7"/>
      <c r="Y642" s="7"/>
    </row>
    <row r="643" ht="16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7"/>
      <c r="T643" s="7"/>
      <c r="U643" s="7"/>
      <c r="V643" s="11"/>
      <c r="W643" s="11"/>
      <c r="X643" s="7"/>
      <c r="Y643" s="7"/>
    </row>
    <row r="644" ht="16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7"/>
      <c r="T644" s="7"/>
      <c r="U644" s="7"/>
      <c r="V644" s="11"/>
      <c r="W644" s="11"/>
      <c r="X644" s="7"/>
      <c r="Y644" s="7"/>
    </row>
    <row r="645" ht="16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7"/>
      <c r="T645" s="7"/>
      <c r="U645" s="7"/>
      <c r="V645" s="11"/>
      <c r="W645" s="11"/>
      <c r="X645" s="7"/>
      <c r="Y645" s="7"/>
    </row>
    <row r="646" ht="16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7"/>
      <c r="T646" s="7"/>
      <c r="U646" s="7"/>
      <c r="V646" s="11"/>
      <c r="W646" s="11"/>
      <c r="X646" s="7"/>
      <c r="Y646" s="7"/>
    </row>
    <row r="647" ht="16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7"/>
      <c r="T647" s="7"/>
      <c r="U647" s="7"/>
      <c r="V647" s="11"/>
      <c r="W647" s="11"/>
      <c r="X647" s="7"/>
      <c r="Y647" s="7"/>
    </row>
    <row r="648" ht="16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7"/>
      <c r="T648" s="7"/>
      <c r="U648" s="7"/>
      <c r="V648" s="11"/>
      <c r="W648" s="11"/>
      <c r="X648" s="7"/>
      <c r="Y648" s="7"/>
    </row>
    <row r="649" ht="16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7"/>
      <c r="T649" s="7"/>
      <c r="U649" s="7"/>
      <c r="V649" s="11"/>
      <c r="W649" s="11"/>
      <c r="X649" s="7"/>
      <c r="Y649" s="7"/>
    </row>
    <row r="650" ht="16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7"/>
      <c r="T650" s="7"/>
      <c r="U650" s="7"/>
      <c r="V650" s="11"/>
      <c r="W650" s="11"/>
      <c r="X650" s="7"/>
      <c r="Y650" s="7"/>
    </row>
    <row r="651" ht="16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7"/>
      <c r="T651" s="7"/>
      <c r="U651" s="7"/>
      <c r="V651" s="11"/>
      <c r="W651" s="11"/>
      <c r="X651" s="7"/>
      <c r="Y651" s="7"/>
    </row>
    <row r="652" ht="16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7"/>
      <c r="T652" s="7"/>
      <c r="U652" s="7"/>
      <c r="V652" s="11"/>
      <c r="W652" s="11"/>
      <c r="X652" s="7"/>
      <c r="Y652" s="7"/>
    </row>
    <row r="653" ht="16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7"/>
      <c r="T653" s="7"/>
      <c r="U653" s="7"/>
      <c r="V653" s="11"/>
      <c r="W653" s="11"/>
      <c r="X653" s="7"/>
      <c r="Y653" s="7"/>
    </row>
    <row r="654" ht="16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7"/>
      <c r="T654" s="7"/>
      <c r="U654" s="7"/>
      <c r="V654" s="11"/>
      <c r="W654" s="11"/>
      <c r="X654" s="7"/>
      <c r="Y654" s="7"/>
    </row>
    <row r="655" ht="16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7"/>
      <c r="T655" s="7"/>
      <c r="U655" s="7"/>
      <c r="V655" s="11"/>
      <c r="W655" s="11"/>
      <c r="X655" s="7"/>
      <c r="Y655" s="7"/>
    </row>
    <row r="656" ht="16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7"/>
      <c r="T656" s="7"/>
      <c r="U656" s="7"/>
      <c r="V656" s="11"/>
      <c r="W656" s="11"/>
      <c r="X656" s="7"/>
      <c r="Y656" s="7"/>
    </row>
    <row r="657" ht="16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7"/>
      <c r="T657" s="7"/>
      <c r="U657" s="7"/>
      <c r="V657" s="11"/>
      <c r="W657" s="11"/>
      <c r="X657" s="7"/>
      <c r="Y657" s="7"/>
    </row>
    <row r="658" ht="16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7"/>
      <c r="T658" s="7"/>
      <c r="U658" s="7"/>
      <c r="V658" s="11"/>
      <c r="W658" s="11"/>
      <c r="X658" s="7"/>
      <c r="Y658" s="7"/>
    </row>
    <row r="659" ht="16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7"/>
      <c r="T659" s="7"/>
      <c r="U659" s="7"/>
      <c r="V659" s="11"/>
      <c r="W659" s="11"/>
      <c r="X659" s="7"/>
      <c r="Y659" s="7"/>
    </row>
    <row r="660" ht="16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7"/>
      <c r="T660" s="7"/>
      <c r="U660" s="7"/>
      <c r="V660" s="11"/>
      <c r="W660" s="11"/>
      <c r="X660" s="7"/>
      <c r="Y660" s="7"/>
    </row>
    <row r="661" ht="16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7"/>
      <c r="T661" s="7"/>
      <c r="U661" s="7"/>
      <c r="V661" s="11"/>
      <c r="W661" s="11"/>
      <c r="X661" s="7"/>
      <c r="Y661" s="7"/>
    </row>
    <row r="662" ht="16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7"/>
      <c r="T662" s="7"/>
      <c r="U662" s="7"/>
      <c r="V662" s="11"/>
      <c r="W662" s="11"/>
      <c r="X662" s="7"/>
      <c r="Y662" s="7"/>
    </row>
    <row r="663" ht="16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7"/>
      <c r="T663" s="7"/>
      <c r="U663" s="7"/>
      <c r="V663" s="11"/>
      <c r="W663" s="11"/>
      <c r="X663" s="7"/>
      <c r="Y663" s="7"/>
    </row>
    <row r="664" ht="16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7"/>
      <c r="T664" s="7"/>
      <c r="U664" s="7"/>
      <c r="V664" s="11"/>
      <c r="W664" s="11"/>
      <c r="X664" s="7"/>
      <c r="Y664" s="7"/>
    </row>
    <row r="665" ht="16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7"/>
      <c r="T665" s="7"/>
      <c r="U665" s="7"/>
      <c r="V665" s="11"/>
      <c r="W665" s="11"/>
      <c r="X665" s="7"/>
      <c r="Y665" s="7"/>
    </row>
    <row r="666" ht="16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7"/>
      <c r="T666" s="7"/>
      <c r="U666" s="7"/>
      <c r="V666" s="11"/>
      <c r="W666" s="11"/>
      <c r="X666" s="7"/>
      <c r="Y666" s="7"/>
    </row>
    <row r="667" ht="16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7"/>
      <c r="T667" s="7"/>
      <c r="U667" s="7"/>
      <c r="V667" s="11"/>
      <c r="W667" s="11"/>
      <c r="X667" s="7"/>
      <c r="Y667" s="7"/>
    </row>
    <row r="668" ht="16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7"/>
      <c r="T668" s="7"/>
      <c r="U668" s="7"/>
      <c r="V668" s="11"/>
      <c r="W668" s="11"/>
      <c r="X668" s="7"/>
      <c r="Y668" s="7"/>
    </row>
    <row r="669" ht="16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7"/>
      <c r="T669" s="7"/>
      <c r="U669" s="7"/>
      <c r="V669" s="11"/>
      <c r="W669" s="11"/>
      <c r="X669" s="7"/>
      <c r="Y669" s="7"/>
    </row>
    <row r="670" ht="16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7"/>
      <c r="T670" s="7"/>
      <c r="U670" s="7"/>
      <c r="V670" s="11"/>
      <c r="W670" s="11"/>
      <c r="X670" s="7"/>
      <c r="Y670" s="7"/>
    </row>
    <row r="671" ht="16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7"/>
      <c r="T671" s="7"/>
      <c r="U671" s="7"/>
      <c r="V671" s="11"/>
      <c r="W671" s="11"/>
      <c r="X671" s="7"/>
      <c r="Y671" s="7"/>
    </row>
    <row r="672" ht="16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7"/>
      <c r="T672" s="7"/>
      <c r="U672" s="7"/>
      <c r="V672" s="11"/>
      <c r="W672" s="11"/>
      <c r="X672" s="7"/>
      <c r="Y672" s="7"/>
    </row>
    <row r="673" ht="16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7"/>
      <c r="T673" s="7"/>
      <c r="U673" s="7"/>
      <c r="V673" s="11"/>
      <c r="W673" s="11"/>
      <c r="X673" s="7"/>
      <c r="Y673" s="7"/>
    </row>
    <row r="674" ht="16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7"/>
      <c r="T674" s="7"/>
      <c r="U674" s="7"/>
      <c r="V674" s="11"/>
      <c r="W674" s="11"/>
      <c r="X674" s="7"/>
      <c r="Y674" s="7"/>
    </row>
    <row r="675" ht="16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7"/>
      <c r="T675" s="7"/>
      <c r="U675" s="7"/>
      <c r="V675" s="11"/>
      <c r="W675" s="11"/>
      <c r="X675" s="7"/>
      <c r="Y675" s="7"/>
    </row>
    <row r="676" ht="16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7"/>
      <c r="T676" s="7"/>
      <c r="U676" s="7"/>
      <c r="V676" s="11"/>
      <c r="W676" s="11"/>
      <c r="X676" s="7"/>
      <c r="Y676" s="7"/>
    </row>
    <row r="677" ht="16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7"/>
      <c r="T677" s="7"/>
      <c r="U677" s="7"/>
      <c r="V677" s="11"/>
      <c r="W677" s="11"/>
      <c r="X677" s="7"/>
      <c r="Y677" s="7"/>
    </row>
    <row r="678" ht="16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7"/>
      <c r="T678" s="7"/>
      <c r="U678" s="7"/>
      <c r="V678" s="11"/>
      <c r="W678" s="11"/>
      <c r="X678" s="7"/>
      <c r="Y678" s="7"/>
    </row>
    <row r="679" ht="16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7"/>
      <c r="T679" s="7"/>
      <c r="U679" s="7"/>
      <c r="V679" s="11"/>
      <c r="W679" s="11"/>
      <c r="X679" s="7"/>
      <c r="Y679" s="7"/>
    </row>
    <row r="680" ht="16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7"/>
      <c r="T680" s="7"/>
      <c r="U680" s="7"/>
      <c r="V680" s="11"/>
      <c r="W680" s="11"/>
      <c r="X680" s="7"/>
      <c r="Y680" s="7"/>
    </row>
    <row r="681" ht="16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7"/>
      <c r="T681" s="7"/>
      <c r="U681" s="7"/>
      <c r="V681" s="11"/>
      <c r="W681" s="11"/>
      <c r="X681" s="7"/>
      <c r="Y681" s="7"/>
    </row>
    <row r="682" ht="16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7"/>
      <c r="T682" s="7"/>
      <c r="U682" s="7"/>
      <c r="V682" s="11"/>
      <c r="W682" s="11"/>
      <c r="X682" s="7"/>
      <c r="Y682" s="7"/>
    </row>
    <row r="683" ht="16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7"/>
      <c r="T683" s="7"/>
      <c r="U683" s="7"/>
      <c r="V683" s="11"/>
      <c r="W683" s="11"/>
      <c r="X683" s="7"/>
      <c r="Y683" s="7"/>
    </row>
    <row r="684" ht="16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7"/>
      <c r="T684" s="7"/>
      <c r="U684" s="7"/>
      <c r="V684" s="11"/>
      <c r="W684" s="11"/>
      <c r="X684" s="7"/>
      <c r="Y684" s="7"/>
    </row>
    <row r="685" ht="16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7"/>
      <c r="T685" s="7"/>
      <c r="U685" s="7"/>
      <c r="V685" s="11"/>
      <c r="W685" s="11"/>
      <c r="X685" s="7"/>
      <c r="Y685" s="7"/>
    </row>
    <row r="686" ht="16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7"/>
      <c r="T686" s="7"/>
      <c r="U686" s="7"/>
      <c r="V686" s="11"/>
      <c r="W686" s="11"/>
      <c r="X686" s="7"/>
      <c r="Y686" s="7"/>
    </row>
    <row r="687" ht="16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7"/>
      <c r="T687" s="7"/>
      <c r="U687" s="7"/>
      <c r="V687" s="11"/>
      <c r="W687" s="11"/>
      <c r="X687" s="7"/>
      <c r="Y687" s="7"/>
    </row>
    <row r="688" ht="16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7"/>
      <c r="T688" s="7"/>
      <c r="U688" s="7"/>
      <c r="V688" s="11"/>
      <c r="W688" s="11"/>
      <c r="X688" s="7"/>
      <c r="Y688" s="7"/>
    </row>
    <row r="689" ht="16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7"/>
      <c r="T689" s="7"/>
      <c r="U689" s="7"/>
      <c r="V689" s="11"/>
      <c r="W689" s="11"/>
      <c r="X689" s="7"/>
      <c r="Y689" s="7"/>
    </row>
    <row r="690" ht="16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7"/>
      <c r="T690" s="7"/>
      <c r="U690" s="7"/>
      <c r="V690" s="11"/>
      <c r="W690" s="11"/>
      <c r="X690" s="7"/>
      <c r="Y690" s="7"/>
    </row>
    <row r="691" ht="16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7"/>
      <c r="T691" s="7"/>
      <c r="U691" s="7"/>
      <c r="V691" s="11"/>
      <c r="W691" s="11"/>
      <c r="X691" s="7"/>
      <c r="Y691" s="7"/>
    </row>
    <row r="692" ht="16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7"/>
      <c r="T692" s="7"/>
      <c r="U692" s="7"/>
      <c r="V692" s="11"/>
      <c r="W692" s="11"/>
      <c r="X692" s="7"/>
      <c r="Y692" s="7"/>
    </row>
    <row r="693" ht="16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7"/>
      <c r="T693" s="7"/>
      <c r="U693" s="7"/>
      <c r="V693" s="11"/>
      <c r="W693" s="11"/>
      <c r="X693" s="7"/>
      <c r="Y693" s="7"/>
    </row>
    <row r="694" ht="16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7"/>
      <c r="T694" s="7"/>
      <c r="U694" s="7"/>
      <c r="V694" s="11"/>
      <c r="W694" s="11"/>
      <c r="X694" s="7"/>
      <c r="Y694" s="7"/>
    </row>
    <row r="695" ht="16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7"/>
      <c r="T695" s="7"/>
      <c r="U695" s="7"/>
      <c r="V695" s="11"/>
      <c r="W695" s="11"/>
      <c r="X695" s="7"/>
      <c r="Y695" s="7"/>
    </row>
    <row r="696" ht="16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7"/>
      <c r="T696" s="7"/>
      <c r="U696" s="7"/>
      <c r="V696" s="11"/>
      <c r="W696" s="11"/>
      <c r="X696" s="7"/>
      <c r="Y696" s="7"/>
    </row>
    <row r="697" ht="16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7"/>
      <c r="T697" s="7"/>
      <c r="U697" s="7"/>
      <c r="V697" s="11"/>
      <c r="W697" s="11"/>
      <c r="X697" s="7"/>
      <c r="Y697" s="7"/>
    </row>
    <row r="698" ht="16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7"/>
      <c r="T698" s="7"/>
      <c r="U698" s="7"/>
      <c r="V698" s="11"/>
      <c r="W698" s="11"/>
      <c r="X698" s="7"/>
      <c r="Y698" s="7"/>
    </row>
    <row r="699" ht="16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7"/>
      <c r="T699" s="7"/>
      <c r="U699" s="7"/>
      <c r="V699" s="11"/>
      <c r="W699" s="11"/>
      <c r="X699" s="7"/>
      <c r="Y699" s="7"/>
    </row>
    <row r="700" ht="16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7"/>
      <c r="T700" s="7"/>
      <c r="U700" s="7"/>
      <c r="V700" s="11"/>
      <c r="W700" s="11"/>
      <c r="X700" s="7"/>
      <c r="Y700" s="7"/>
    </row>
    <row r="701" ht="16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7"/>
      <c r="T701" s="7"/>
      <c r="U701" s="7"/>
      <c r="V701" s="11"/>
      <c r="W701" s="11"/>
      <c r="X701" s="7"/>
      <c r="Y701" s="7"/>
    </row>
    <row r="702" ht="16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7"/>
      <c r="T702" s="7"/>
      <c r="U702" s="7"/>
      <c r="V702" s="11"/>
      <c r="W702" s="11"/>
      <c r="X702" s="7"/>
      <c r="Y702" s="7"/>
    </row>
    <row r="703" ht="16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7"/>
      <c r="T703" s="7"/>
      <c r="U703" s="7"/>
      <c r="V703" s="11"/>
      <c r="W703" s="11"/>
      <c r="X703" s="7"/>
      <c r="Y703" s="7"/>
    </row>
    <row r="704" ht="16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7"/>
      <c r="T704" s="7"/>
      <c r="U704" s="7"/>
      <c r="V704" s="11"/>
      <c r="W704" s="11"/>
      <c r="X704" s="7"/>
      <c r="Y704" s="7"/>
    </row>
    <row r="705" ht="16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7"/>
      <c r="T705" s="7"/>
      <c r="U705" s="7"/>
      <c r="V705" s="11"/>
      <c r="W705" s="11"/>
      <c r="X705" s="7"/>
      <c r="Y705" s="7"/>
    </row>
    <row r="706" ht="16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7"/>
      <c r="T706" s="7"/>
      <c r="U706" s="7"/>
      <c r="V706" s="11"/>
      <c r="W706" s="11"/>
      <c r="X706" s="7"/>
      <c r="Y706" s="7"/>
    </row>
    <row r="707" ht="16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7"/>
      <c r="T707" s="7"/>
      <c r="U707" s="7"/>
      <c r="V707" s="11"/>
      <c r="W707" s="11"/>
      <c r="X707" s="7"/>
      <c r="Y707" s="7"/>
    </row>
    <row r="708" ht="16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7"/>
      <c r="T708" s="7"/>
      <c r="U708" s="7"/>
      <c r="V708" s="11"/>
      <c r="W708" s="11"/>
      <c r="X708" s="7"/>
      <c r="Y708" s="7"/>
    </row>
    <row r="709" ht="16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7"/>
      <c r="T709" s="7"/>
      <c r="U709" s="7"/>
      <c r="V709" s="11"/>
      <c r="W709" s="11"/>
      <c r="X709" s="7"/>
      <c r="Y709" s="7"/>
    </row>
    <row r="710" ht="16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7"/>
      <c r="T710" s="7"/>
      <c r="U710" s="7"/>
      <c r="V710" s="11"/>
      <c r="W710" s="11"/>
      <c r="X710" s="7"/>
      <c r="Y710" s="7"/>
    </row>
    <row r="711" ht="16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7"/>
      <c r="T711" s="7"/>
      <c r="U711" s="7"/>
      <c r="V711" s="11"/>
      <c r="W711" s="11"/>
      <c r="X711" s="7"/>
      <c r="Y711" s="7"/>
    </row>
    <row r="712" ht="16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7"/>
      <c r="T712" s="7"/>
      <c r="U712" s="7"/>
      <c r="V712" s="11"/>
      <c r="W712" s="11"/>
      <c r="X712" s="7"/>
      <c r="Y712" s="7"/>
    </row>
    <row r="713" ht="16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7"/>
      <c r="T713" s="7"/>
      <c r="U713" s="7"/>
      <c r="V713" s="11"/>
      <c r="W713" s="11"/>
      <c r="X713" s="7"/>
      <c r="Y713" s="7"/>
    </row>
    <row r="714" ht="16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7"/>
      <c r="T714" s="7"/>
      <c r="U714" s="7"/>
      <c r="V714" s="11"/>
      <c r="W714" s="11"/>
      <c r="X714" s="7"/>
      <c r="Y714" s="7"/>
    </row>
    <row r="715" ht="16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7"/>
      <c r="T715" s="7"/>
      <c r="U715" s="7"/>
      <c r="V715" s="11"/>
      <c r="W715" s="11"/>
      <c r="X715" s="7"/>
      <c r="Y715" s="7"/>
    </row>
    <row r="716" ht="16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7"/>
      <c r="T716" s="7"/>
      <c r="U716" s="7"/>
      <c r="V716" s="11"/>
      <c r="W716" s="11"/>
      <c r="X716" s="7"/>
      <c r="Y716" s="7"/>
    </row>
    <row r="717" ht="16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7"/>
      <c r="T717" s="7"/>
      <c r="U717" s="7"/>
      <c r="V717" s="11"/>
      <c r="W717" s="11"/>
      <c r="X717" s="7"/>
      <c r="Y717" s="7"/>
    </row>
    <row r="718" ht="16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7"/>
      <c r="T718" s="7"/>
      <c r="U718" s="7"/>
      <c r="V718" s="11"/>
      <c r="W718" s="11"/>
      <c r="X718" s="7"/>
      <c r="Y718" s="7"/>
    </row>
    <row r="719" ht="16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7"/>
      <c r="T719" s="7"/>
      <c r="U719" s="7"/>
      <c r="V719" s="11"/>
      <c r="W719" s="11"/>
      <c r="X719" s="7"/>
      <c r="Y719" s="7"/>
    </row>
    <row r="720" ht="16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7"/>
      <c r="T720" s="7"/>
      <c r="U720" s="7"/>
      <c r="V720" s="11"/>
      <c r="W720" s="11"/>
      <c r="X720" s="7"/>
      <c r="Y720" s="7"/>
    </row>
    <row r="721" ht="16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7"/>
      <c r="T721" s="7"/>
      <c r="U721" s="7"/>
      <c r="V721" s="11"/>
      <c r="W721" s="11"/>
      <c r="X721" s="7"/>
      <c r="Y721" s="7"/>
    </row>
    <row r="722" ht="16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7"/>
      <c r="T722" s="7"/>
      <c r="U722" s="7"/>
      <c r="V722" s="11"/>
      <c r="W722" s="11"/>
      <c r="X722" s="7"/>
      <c r="Y722" s="7"/>
    </row>
    <row r="723" ht="16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7"/>
      <c r="T723" s="7"/>
      <c r="U723" s="7"/>
      <c r="V723" s="11"/>
      <c r="W723" s="11"/>
      <c r="X723" s="7"/>
      <c r="Y723" s="7"/>
    </row>
    <row r="724" ht="16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7"/>
      <c r="T724" s="7"/>
      <c r="U724" s="7"/>
      <c r="V724" s="11"/>
      <c r="W724" s="11"/>
      <c r="X724" s="7"/>
      <c r="Y724" s="7"/>
    </row>
    <row r="725" ht="16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7"/>
      <c r="T725" s="7"/>
      <c r="U725" s="7"/>
      <c r="V725" s="11"/>
      <c r="W725" s="11"/>
      <c r="X725" s="7"/>
      <c r="Y725" s="7"/>
    </row>
    <row r="726" ht="16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7"/>
      <c r="T726" s="7"/>
      <c r="U726" s="7"/>
      <c r="V726" s="11"/>
      <c r="W726" s="11"/>
      <c r="X726" s="7"/>
      <c r="Y726" s="7"/>
    </row>
    <row r="727" ht="16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7"/>
      <c r="T727" s="7"/>
      <c r="U727" s="7"/>
      <c r="V727" s="11"/>
      <c r="W727" s="11"/>
      <c r="X727" s="7"/>
      <c r="Y727" s="7"/>
    </row>
    <row r="728" ht="16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7"/>
      <c r="T728" s="7"/>
      <c r="U728" s="7"/>
      <c r="V728" s="11"/>
      <c r="W728" s="11"/>
      <c r="X728" s="7"/>
      <c r="Y728" s="7"/>
    </row>
    <row r="729" ht="16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7"/>
      <c r="T729" s="7"/>
      <c r="U729" s="7"/>
      <c r="V729" s="11"/>
      <c r="W729" s="11"/>
      <c r="X729" s="7"/>
      <c r="Y729" s="7"/>
    </row>
    <row r="730" ht="16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7"/>
      <c r="T730" s="7"/>
      <c r="U730" s="7"/>
      <c r="V730" s="11"/>
      <c r="W730" s="11"/>
      <c r="X730" s="7"/>
      <c r="Y730" s="7"/>
    </row>
    <row r="731" ht="16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7"/>
      <c r="T731" s="7"/>
      <c r="U731" s="7"/>
      <c r="V731" s="11"/>
      <c r="W731" s="11"/>
      <c r="X731" s="7"/>
      <c r="Y731" s="7"/>
    </row>
    <row r="732" ht="16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7"/>
      <c r="T732" s="7"/>
      <c r="U732" s="7"/>
      <c r="V732" s="11"/>
      <c r="W732" s="11"/>
      <c r="X732" s="7"/>
      <c r="Y732" s="7"/>
    </row>
    <row r="733" ht="16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7"/>
      <c r="T733" s="7"/>
      <c r="U733" s="7"/>
      <c r="V733" s="11"/>
      <c r="W733" s="11"/>
      <c r="X733" s="7"/>
      <c r="Y733" s="7"/>
    </row>
    <row r="734" ht="16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7"/>
      <c r="T734" s="7"/>
      <c r="U734" s="7"/>
      <c r="V734" s="11"/>
      <c r="W734" s="11"/>
      <c r="X734" s="7"/>
      <c r="Y734" s="7"/>
    </row>
    <row r="735" ht="16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7"/>
      <c r="T735" s="7"/>
      <c r="U735" s="7"/>
      <c r="V735" s="11"/>
      <c r="W735" s="11"/>
      <c r="X735" s="7"/>
      <c r="Y735" s="7"/>
    </row>
    <row r="736" ht="16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7"/>
      <c r="T736" s="7"/>
      <c r="U736" s="7"/>
      <c r="V736" s="11"/>
      <c r="W736" s="11"/>
      <c r="X736" s="7"/>
      <c r="Y736" s="7"/>
    </row>
    <row r="737" ht="16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7"/>
      <c r="T737" s="7"/>
      <c r="U737" s="7"/>
      <c r="V737" s="11"/>
      <c r="W737" s="11"/>
      <c r="X737" s="7"/>
      <c r="Y737" s="7"/>
    </row>
    <row r="738" ht="16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7"/>
      <c r="T738" s="7"/>
      <c r="U738" s="7"/>
      <c r="V738" s="11"/>
      <c r="W738" s="11"/>
      <c r="X738" s="7"/>
      <c r="Y738" s="7"/>
    </row>
    <row r="739" ht="16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7"/>
      <c r="T739" s="7"/>
      <c r="U739" s="7"/>
      <c r="V739" s="11"/>
      <c r="W739" s="11"/>
      <c r="X739" s="7"/>
      <c r="Y739" s="7"/>
    </row>
    <row r="740" ht="16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7"/>
      <c r="T740" s="7"/>
      <c r="U740" s="7"/>
      <c r="V740" s="11"/>
      <c r="W740" s="11"/>
      <c r="X740" s="7"/>
      <c r="Y740" s="7"/>
    </row>
    <row r="741" ht="16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7"/>
      <c r="T741" s="7"/>
      <c r="U741" s="7"/>
      <c r="V741" s="11"/>
      <c r="W741" s="11"/>
      <c r="X741" s="7"/>
      <c r="Y741" s="7"/>
    </row>
    <row r="742" ht="16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7"/>
      <c r="T742" s="7"/>
      <c r="U742" s="7"/>
      <c r="V742" s="11"/>
      <c r="W742" s="11"/>
      <c r="X742" s="7"/>
      <c r="Y742" s="7"/>
    </row>
    <row r="743" ht="16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7"/>
      <c r="T743" s="7"/>
      <c r="U743" s="7"/>
      <c r="V743" s="11"/>
      <c r="W743" s="11"/>
      <c r="X743" s="7"/>
      <c r="Y743" s="7"/>
    </row>
    <row r="744" ht="16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7"/>
      <c r="T744" s="7"/>
      <c r="U744" s="7"/>
      <c r="V744" s="11"/>
      <c r="W744" s="11"/>
      <c r="X744" s="7"/>
      <c r="Y744" s="7"/>
    </row>
    <row r="745" ht="16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7"/>
      <c r="T745" s="7"/>
      <c r="U745" s="7"/>
      <c r="V745" s="11"/>
      <c r="W745" s="11"/>
      <c r="X745" s="7"/>
      <c r="Y745" s="7"/>
    </row>
    <row r="746" ht="16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7"/>
      <c r="T746" s="7"/>
      <c r="U746" s="7"/>
      <c r="V746" s="11"/>
      <c r="W746" s="11"/>
      <c r="X746" s="7"/>
      <c r="Y746" s="7"/>
    </row>
    <row r="747" ht="16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7"/>
      <c r="T747" s="7"/>
      <c r="U747" s="7"/>
      <c r="V747" s="11"/>
      <c r="W747" s="11"/>
      <c r="X747" s="7"/>
      <c r="Y747" s="7"/>
    </row>
    <row r="748" ht="16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7"/>
      <c r="T748" s="7"/>
      <c r="U748" s="7"/>
      <c r="V748" s="11"/>
      <c r="W748" s="11"/>
      <c r="X748" s="7"/>
      <c r="Y748" s="7"/>
    </row>
    <row r="749" ht="16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7"/>
      <c r="T749" s="7"/>
      <c r="U749" s="7"/>
      <c r="V749" s="11"/>
      <c r="W749" s="11"/>
      <c r="X749" s="7"/>
      <c r="Y749" s="7"/>
    </row>
    <row r="750" ht="16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7"/>
      <c r="T750" s="7"/>
      <c r="U750" s="7"/>
      <c r="V750" s="11"/>
      <c r="W750" s="11"/>
      <c r="X750" s="7"/>
      <c r="Y750" s="7"/>
    </row>
    <row r="751" ht="16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7"/>
      <c r="T751" s="7"/>
      <c r="U751" s="7"/>
      <c r="V751" s="11"/>
      <c r="W751" s="11"/>
      <c r="X751" s="7"/>
      <c r="Y751" s="7"/>
    </row>
    <row r="752" ht="16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7"/>
      <c r="T752" s="7"/>
      <c r="U752" s="7"/>
      <c r="V752" s="11"/>
      <c r="W752" s="11"/>
      <c r="X752" s="7"/>
      <c r="Y752" s="7"/>
    </row>
    <row r="753" ht="16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7"/>
      <c r="T753" s="7"/>
      <c r="U753" s="7"/>
      <c r="V753" s="11"/>
      <c r="W753" s="11"/>
      <c r="X753" s="7"/>
      <c r="Y753" s="7"/>
    </row>
    <row r="754" ht="16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7"/>
      <c r="T754" s="7"/>
      <c r="U754" s="7"/>
      <c r="V754" s="11"/>
      <c r="W754" s="11"/>
      <c r="X754" s="7"/>
      <c r="Y754" s="7"/>
    </row>
    <row r="755" ht="16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7"/>
      <c r="T755" s="7"/>
      <c r="U755" s="7"/>
      <c r="V755" s="11"/>
      <c r="W755" s="11"/>
      <c r="X755" s="7"/>
      <c r="Y755" s="7"/>
    </row>
    <row r="756" ht="16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7"/>
      <c r="T756" s="7"/>
      <c r="U756" s="7"/>
      <c r="V756" s="11"/>
      <c r="W756" s="11"/>
      <c r="X756" s="7"/>
      <c r="Y756" s="7"/>
    </row>
    <row r="757" ht="16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7"/>
      <c r="T757" s="7"/>
      <c r="U757" s="7"/>
      <c r="V757" s="11"/>
      <c r="W757" s="11"/>
      <c r="X757" s="7"/>
      <c r="Y757" s="7"/>
    </row>
    <row r="758" ht="16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7"/>
      <c r="T758" s="7"/>
      <c r="U758" s="7"/>
      <c r="V758" s="11"/>
      <c r="W758" s="11"/>
      <c r="X758" s="7"/>
      <c r="Y758" s="7"/>
    </row>
    <row r="759" ht="16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7"/>
      <c r="T759" s="7"/>
      <c r="U759" s="7"/>
      <c r="V759" s="11"/>
      <c r="W759" s="11"/>
      <c r="X759" s="7"/>
      <c r="Y759" s="7"/>
    </row>
    <row r="760" ht="16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7"/>
      <c r="T760" s="7"/>
      <c r="U760" s="7"/>
      <c r="V760" s="11"/>
      <c r="W760" s="11"/>
      <c r="X760" s="7"/>
      <c r="Y760" s="7"/>
    </row>
    <row r="761" ht="16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7"/>
      <c r="T761" s="7"/>
      <c r="U761" s="7"/>
      <c r="V761" s="11"/>
      <c r="W761" s="11"/>
      <c r="X761" s="7"/>
      <c r="Y761" s="7"/>
    </row>
    <row r="762" ht="16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7"/>
      <c r="T762" s="7"/>
      <c r="U762" s="7"/>
      <c r="V762" s="11"/>
      <c r="W762" s="11"/>
      <c r="X762" s="7"/>
      <c r="Y762" s="7"/>
    </row>
    <row r="763" ht="16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7"/>
      <c r="T763" s="7"/>
      <c r="U763" s="7"/>
      <c r="V763" s="11"/>
      <c r="W763" s="11"/>
      <c r="X763" s="7"/>
      <c r="Y763" s="7"/>
    </row>
    <row r="764" ht="16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7"/>
      <c r="T764" s="7"/>
      <c r="U764" s="7"/>
      <c r="V764" s="11"/>
      <c r="W764" s="11"/>
      <c r="X764" s="7"/>
      <c r="Y764" s="7"/>
    </row>
    <row r="765" ht="16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7"/>
      <c r="T765" s="7"/>
      <c r="U765" s="7"/>
      <c r="V765" s="11"/>
      <c r="W765" s="11"/>
      <c r="X765" s="7"/>
      <c r="Y765" s="7"/>
    </row>
    <row r="766" ht="16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7"/>
      <c r="T766" s="7"/>
      <c r="U766" s="7"/>
      <c r="V766" s="11"/>
      <c r="W766" s="11"/>
      <c r="X766" s="7"/>
      <c r="Y766" s="7"/>
    </row>
    <row r="767" ht="16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7"/>
      <c r="T767" s="7"/>
      <c r="U767" s="7"/>
      <c r="V767" s="11"/>
      <c r="W767" s="11"/>
      <c r="X767" s="7"/>
      <c r="Y767" s="7"/>
    </row>
    <row r="768" ht="16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7"/>
      <c r="T768" s="7"/>
      <c r="U768" s="7"/>
      <c r="V768" s="11"/>
      <c r="W768" s="11"/>
      <c r="X768" s="7"/>
      <c r="Y768" s="7"/>
    </row>
    <row r="769" ht="16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7"/>
      <c r="T769" s="7"/>
      <c r="U769" s="7"/>
      <c r="V769" s="11"/>
      <c r="W769" s="11"/>
      <c r="X769" s="7"/>
      <c r="Y769" s="7"/>
    </row>
    <row r="770" ht="16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7"/>
      <c r="T770" s="7"/>
      <c r="U770" s="7"/>
      <c r="V770" s="11"/>
      <c r="W770" s="11"/>
      <c r="X770" s="7"/>
      <c r="Y770" s="7"/>
    </row>
    <row r="771" ht="16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7"/>
      <c r="T771" s="7"/>
      <c r="U771" s="7"/>
      <c r="V771" s="11"/>
      <c r="W771" s="11"/>
      <c r="X771" s="7"/>
      <c r="Y771" s="7"/>
    </row>
    <row r="772" ht="16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7"/>
      <c r="T772" s="7"/>
      <c r="U772" s="7"/>
      <c r="V772" s="11"/>
      <c r="W772" s="11"/>
      <c r="X772" s="7"/>
      <c r="Y772" s="7"/>
    </row>
    <row r="773" ht="16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7"/>
      <c r="T773" s="7"/>
      <c r="U773" s="7"/>
      <c r="V773" s="11"/>
      <c r="W773" s="11"/>
      <c r="X773" s="7"/>
      <c r="Y773" s="7"/>
    </row>
    <row r="774" ht="16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7"/>
      <c r="T774" s="7"/>
      <c r="U774" s="7"/>
      <c r="V774" s="11"/>
      <c r="W774" s="11"/>
      <c r="X774" s="7"/>
      <c r="Y774" s="7"/>
    </row>
    <row r="775" ht="16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7"/>
      <c r="T775" s="7"/>
      <c r="U775" s="7"/>
      <c r="V775" s="11"/>
      <c r="W775" s="11"/>
      <c r="X775" s="7"/>
      <c r="Y775" s="7"/>
    </row>
    <row r="776" ht="16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7"/>
      <c r="T776" s="7"/>
      <c r="U776" s="7"/>
      <c r="V776" s="11"/>
      <c r="W776" s="11"/>
      <c r="X776" s="7"/>
      <c r="Y776" s="7"/>
    </row>
    <row r="777" ht="16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7"/>
      <c r="T777" s="7"/>
      <c r="U777" s="7"/>
      <c r="V777" s="11"/>
      <c r="W777" s="11"/>
      <c r="X777" s="7"/>
      <c r="Y777" s="7"/>
    </row>
    <row r="778" ht="16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7"/>
      <c r="T778" s="7"/>
      <c r="U778" s="7"/>
      <c r="V778" s="11"/>
      <c r="W778" s="11"/>
      <c r="X778" s="7"/>
      <c r="Y778" s="7"/>
    </row>
    <row r="779" ht="16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7"/>
      <c r="T779" s="7"/>
      <c r="U779" s="7"/>
      <c r="V779" s="11"/>
      <c r="W779" s="11"/>
      <c r="X779" s="7"/>
      <c r="Y779" s="7"/>
    </row>
    <row r="780" ht="16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7"/>
      <c r="T780" s="7"/>
      <c r="U780" s="7"/>
      <c r="V780" s="11"/>
      <c r="W780" s="11"/>
      <c r="X780" s="7"/>
      <c r="Y780" s="7"/>
    </row>
    <row r="781" ht="16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7"/>
      <c r="T781" s="7"/>
      <c r="U781" s="7"/>
      <c r="V781" s="11"/>
      <c r="W781" s="11"/>
      <c r="X781" s="7"/>
      <c r="Y781" s="7"/>
    </row>
    <row r="782" ht="16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7"/>
      <c r="T782" s="7"/>
      <c r="U782" s="7"/>
      <c r="V782" s="11"/>
      <c r="W782" s="11"/>
      <c r="X782" s="7"/>
      <c r="Y782" s="7"/>
    </row>
    <row r="783" ht="16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7"/>
      <c r="T783" s="7"/>
      <c r="U783" s="7"/>
      <c r="V783" s="11"/>
      <c r="W783" s="11"/>
      <c r="X783" s="7"/>
      <c r="Y783" s="7"/>
    </row>
    <row r="784" ht="16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7"/>
      <c r="T784" s="7"/>
      <c r="U784" s="7"/>
      <c r="V784" s="11"/>
      <c r="W784" s="11"/>
      <c r="X784" s="7"/>
      <c r="Y784" s="7"/>
    </row>
    <row r="785" ht="16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7"/>
      <c r="T785" s="7"/>
      <c r="U785" s="7"/>
      <c r="V785" s="11"/>
      <c r="W785" s="11"/>
      <c r="X785" s="7"/>
      <c r="Y785" s="7"/>
    </row>
    <row r="786" ht="16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7"/>
      <c r="T786" s="7"/>
      <c r="U786" s="7"/>
      <c r="V786" s="11"/>
      <c r="W786" s="11"/>
      <c r="X786" s="7"/>
      <c r="Y786" s="7"/>
    </row>
    <row r="787" ht="16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7"/>
      <c r="T787" s="7"/>
      <c r="U787" s="7"/>
      <c r="V787" s="11"/>
      <c r="W787" s="11"/>
      <c r="X787" s="7"/>
      <c r="Y787" s="7"/>
    </row>
    <row r="788" ht="16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7"/>
      <c r="T788" s="7"/>
      <c r="U788" s="7"/>
      <c r="V788" s="11"/>
      <c r="W788" s="11"/>
      <c r="X788" s="7"/>
      <c r="Y788" s="7"/>
    </row>
    <row r="789" ht="16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7"/>
      <c r="T789" s="7"/>
      <c r="U789" s="7"/>
      <c r="V789" s="11"/>
      <c r="W789" s="11"/>
      <c r="X789" s="7"/>
      <c r="Y789" s="7"/>
    </row>
    <row r="790" ht="16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7"/>
      <c r="T790" s="7"/>
      <c r="U790" s="7"/>
      <c r="V790" s="11"/>
      <c r="W790" s="11"/>
      <c r="X790" s="7"/>
      <c r="Y790" s="7"/>
    </row>
    <row r="791" ht="16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7"/>
      <c r="T791" s="7"/>
      <c r="U791" s="7"/>
      <c r="V791" s="11"/>
      <c r="W791" s="11"/>
      <c r="X791" s="7"/>
      <c r="Y791" s="7"/>
    </row>
    <row r="792" ht="16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7"/>
      <c r="T792" s="7"/>
      <c r="U792" s="7"/>
      <c r="V792" s="11"/>
      <c r="W792" s="11"/>
      <c r="X792" s="7"/>
      <c r="Y792" s="7"/>
    </row>
    <row r="793" ht="16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7"/>
      <c r="T793" s="7"/>
      <c r="U793" s="7"/>
      <c r="V793" s="11"/>
      <c r="W793" s="11"/>
      <c r="X793" s="7"/>
      <c r="Y793" s="7"/>
    </row>
    <row r="794" ht="16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7"/>
      <c r="T794" s="7"/>
      <c r="U794" s="7"/>
      <c r="V794" s="11"/>
      <c r="W794" s="11"/>
      <c r="X794" s="7"/>
      <c r="Y794" s="7"/>
    </row>
    <row r="795" ht="16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7"/>
      <c r="T795" s="7"/>
      <c r="U795" s="7"/>
      <c r="V795" s="11"/>
      <c r="W795" s="11"/>
      <c r="X795" s="7"/>
      <c r="Y795" s="7"/>
    </row>
    <row r="796" ht="16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7"/>
      <c r="T796" s="7"/>
      <c r="U796" s="7"/>
      <c r="V796" s="11"/>
      <c r="W796" s="11"/>
      <c r="X796" s="7"/>
      <c r="Y796" s="7"/>
    </row>
    <row r="797" ht="16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7"/>
      <c r="T797" s="7"/>
      <c r="U797" s="7"/>
      <c r="V797" s="11"/>
      <c r="W797" s="11"/>
      <c r="X797" s="7"/>
      <c r="Y797" s="7"/>
    </row>
    <row r="798" ht="16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7"/>
      <c r="T798" s="7"/>
      <c r="U798" s="7"/>
      <c r="V798" s="11"/>
      <c r="W798" s="11"/>
      <c r="X798" s="7"/>
      <c r="Y798" s="7"/>
    </row>
    <row r="799" ht="16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7"/>
      <c r="T799" s="7"/>
      <c r="U799" s="7"/>
      <c r="V799" s="11"/>
      <c r="W799" s="11"/>
      <c r="X799" s="7"/>
      <c r="Y799" s="7"/>
    </row>
    <row r="800" ht="16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7"/>
      <c r="T800" s="7"/>
      <c r="U800" s="7"/>
      <c r="V800" s="11"/>
      <c r="W800" s="11"/>
      <c r="X800" s="7"/>
      <c r="Y800" s="7"/>
    </row>
    <row r="801" ht="16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7"/>
      <c r="T801" s="7"/>
      <c r="U801" s="7"/>
      <c r="V801" s="11"/>
      <c r="W801" s="11"/>
      <c r="X801" s="7"/>
      <c r="Y801" s="7"/>
    </row>
    <row r="802" ht="16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7"/>
      <c r="T802" s="7"/>
      <c r="U802" s="7"/>
      <c r="V802" s="11"/>
      <c r="W802" s="11"/>
      <c r="X802" s="7"/>
      <c r="Y802" s="7"/>
    </row>
    <row r="803" ht="16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7"/>
      <c r="T803" s="7"/>
      <c r="U803" s="7"/>
      <c r="V803" s="11"/>
      <c r="W803" s="11"/>
      <c r="X803" s="7"/>
      <c r="Y803" s="7"/>
    </row>
    <row r="804" ht="16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7"/>
      <c r="T804" s="7"/>
      <c r="U804" s="7"/>
      <c r="V804" s="11"/>
      <c r="W804" s="11"/>
      <c r="X804" s="7"/>
      <c r="Y804" s="7"/>
    </row>
    <row r="805" ht="16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7"/>
      <c r="T805" s="7"/>
      <c r="U805" s="7"/>
      <c r="V805" s="11"/>
      <c r="W805" s="11"/>
      <c r="X805" s="7"/>
      <c r="Y805" s="7"/>
    </row>
    <row r="806" ht="16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7"/>
      <c r="T806" s="7"/>
      <c r="U806" s="7"/>
      <c r="V806" s="11"/>
      <c r="W806" s="11"/>
      <c r="X806" s="7"/>
      <c r="Y806" s="7"/>
    </row>
    <row r="807" ht="16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7"/>
      <c r="T807" s="7"/>
      <c r="U807" s="7"/>
      <c r="V807" s="11"/>
      <c r="W807" s="11"/>
      <c r="X807" s="7"/>
      <c r="Y807" s="7"/>
    </row>
    <row r="808" ht="16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7"/>
      <c r="T808" s="7"/>
      <c r="U808" s="7"/>
      <c r="V808" s="11"/>
      <c r="W808" s="11"/>
      <c r="X808" s="7"/>
      <c r="Y808" s="7"/>
    </row>
    <row r="809" ht="16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7"/>
      <c r="T809" s="7"/>
      <c r="U809" s="7"/>
      <c r="V809" s="11"/>
      <c r="W809" s="11"/>
      <c r="X809" s="7"/>
      <c r="Y809" s="7"/>
    </row>
    <row r="810" ht="16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7"/>
      <c r="T810" s="7"/>
      <c r="U810" s="7"/>
      <c r="V810" s="11"/>
      <c r="W810" s="11"/>
      <c r="X810" s="7"/>
      <c r="Y810" s="7"/>
    </row>
    <row r="811" ht="16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7"/>
      <c r="T811" s="7"/>
      <c r="U811" s="7"/>
      <c r="V811" s="11"/>
      <c r="W811" s="11"/>
      <c r="X811" s="7"/>
      <c r="Y811" s="7"/>
    </row>
    <row r="812" ht="16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7"/>
      <c r="T812" s="7"/>
      <c r="U812" s="7"/>
      <c r="V812" s="11"/>
      <c r="W812" s="11"/>
      <c r="X812" s="7"/>
      <c r="Y812" s="7"/>
    </row>
    <row r="813" ht="16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7"/>
      <c r="T813" s="7"/>
      <c r="U813" s="7"/>
      <c r="V813" s="11"/>
      <c r="W813" s="11"/>
      <c r="X813" s="7"/>
      <c r="Y813" s="7"/>
    </row>
    <row r="814" ht="16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7"/>
      <c r="T814" s="7"/>
      <c r="U814" s="7"/>
      <c r="V814" s="11"/>
      <c r="W814" s="11"/>
      <c r="X814" s="7"/>
      <c r="Y814" s="7"/>
    </row>
    <row r="815" ht="16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7"/>
      <c r="T815" s="7"/>
      <c r="U815" s="7"/>
      <c r="V815" s="11"/>
      <c r="W815" s="11"/>
      <c r="X815" s="7"/>
      <c r="Y815" s="7"/>
    </row>
    <row r="816" ht="16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7"/>
      <c r="T816" s="7"/>
      <c r="U816" s="7"/>
      <c r="V816" s="11"/>
      <c r="W816" s="11"/>
      <c r="X816" s="7"/>
      <c r="Y816" s="7"/>
    </row>
    <row r="817" ht="16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7"/>
      <c r="T817" s="7"/>
      <c r="U817" s="7"/>
      <c r="V817" s="11"/>
      <c r="W817" s="11"/>
      <c r="X817" s="7"/>
      <c r="Y817" s="7"/>
    </row>
    <row r="818" ht="16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7"/>
      <c r="T818" s="7"/>
      <c r="U818" s="7"/>
      <c r="V818" s="11"/>
      <c r="W818" s="11"/>
      <c r="X818" s="7"/>
      <c r="Y818" s="7"/>
    </row>
    <row r="819" ht="16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7"/>
      <c r="T819" s="7"/>
      <c r="U819" s="7"/>
      <c r="V819" s="11"/>
      <c r="W819" s="11"/>
      <c r="X819" s="7"/>
      <c r="Y819" s="7"/>
    </row>
    <row r="820" ht="16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7"/>
      <c r="T820" s="7"/>
      <c r="U820" s="7"/>
      <c r="V820" s="11"/>
      <c r="W820" s="11"/>
      <c r="X820" s="7"/>
      <c r="Y820" s="7"/>
    </row>
    <row r="821" ht="16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7"/>
      <c r="T821" s="7"/>
      <c r="U821" s="7"/>
      <c r="V821" s="11"/>
      <c r="W821" s="11"/>
      <c r="X821" s="7"/>
      <c r="Y821" s="7"/>
    </row>
    <row r="822" ht="16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7"/>
      <c r="T822" s="7"/>
      <c r="U822" s="7"/>
      <c r="V822" s="11"/>
      <c r="W822" s="11"/>
      <c r="X822" s="7"/>
      <c r="Y822" s="7"/>
    </row>
    <row r="823" ht="16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7"/>
      <c r="T823" s="7"/>
      <c r="U823" s="7"/>
      <c r="V823" s="11"/>
      <c r="W823" s="11"/>
      <c r="X823" s="7"/>
      <c r="Y823" s="7"/>
    </row>
    <row r="824" ht="16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7"/>
      <c r="T824" s="7"/>
      <c r="U824" s="7"/>
      <c r="V824" s="11"/>
      <c r="W824" s="11"/>
      <c r="X824" s="7"/>
      <c r="Y824" s="7"/>
    </row>
    <row r="825" ht="16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7"/>
      <c r="T825" s="7"/>
      <c r="U825" s="7"/>
      <c r="V825" s="11"/>
      <c r="W825" s="11"/>
      <c r="X825" s="7"/>
      <c r="Y825" s="7"/>
    </row>
    <row r="826" ht="16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7"/>
      <c r="T826" s="7"/>
      <c r="U826" s="7"/>
      <c r="V826" s="11"/>
      <c r="W826" s="11"/>
      <c r="X826" s="7"/>
      <c r="Y826" s="7"/>
    </row>
    <row r="827" ht="16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7"/>
      <c r="T827" s="7"/>
      <c r="U827" s="7"/>
      <c r="V827" s="11"/>
      <c r="W827" s="11"/>
      <c r="X827" s="7"/>
      <c r="Y827" s="7"/>
    </row>
    <row r="828" ht="16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7"/>
      <c r="T828" s="7"/>
      <c r="U828" s="7"/>
      <c r="V828" s="11"/>
      <c r="W828" s="11"/>
      <c r="X828" s="7"/>
      <c r="Y828" s="7"/>
    </row>
    <row r="829" ht="16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7"/>
      <c r="T829" s="7"/>
      <c r="U829" s="7"/>
      <c r="V829" s="11"/>
      <c r="W829" s="11"/>
      <c r="X829" s="7"/>
      <c r="Y829" s="7"/>
    </row>
    <row r="830" ht="16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7"/>
      <c r="T830" s="7"/>
      <c r="U830" s="7"/>
      <c r="V830" s="11"/>
      <c r="W830" s="11"/>
      <c r="X830" s="7"/>
      <c r="Y830" s="7"/>
    </row>
    <row r="831" ht="16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7"/>
      <c r="T831" s="7"/>
      <c r="U831" s="7"/>
      <c r="V831" s="11"/>
      <c r="W831" s="11"/>
      <c r="X831" s="7"/>
      <c r="Y831" s="7"/>
    </row>
    <row r="832" ht="16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7"/>
      <c r="T832" s="7"/>
      <c r="U832" s="7"/>
      <c r="V832" s="11"/>
      <c r="W832" s="11"/>
      <c r="X832" s="7"/>
      <c r="Y832" s="7"/>
    </row>
    <row r="833" ht="16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7"/>
      <c r="T833" s="7"/>
      <c r="U833" s="7"/>
      <c r="V833" s="11"/>
      <c r="W833" s="11"/>
      <c r="X833" s="7"/>
      <c r="Y833" s="7"/>
    </row>
    <row r="834" ht="16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7"/>
      <c r="T834" s="7"/>
      <c r="U834" s="7"/>
      <c r="V834" s="11"/>
      <c r="W834" s="11"/>
      <c r="X834" s="7"/>
      <c r="Y834" s="7"/>
    </row>
    <row r="835" ht="16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7"/>
      <c r="T835" s="7"/>
      <c r="U835" s="7"/>
      <c r="V835" s="11"/>
      <c r="W835" s="11"/>
      <c r="X835" s="7"/>
      <c r="Y835" s="7"/>
    </row>
    <row r="836" ht="16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7"/>
      <c r="T836" s="7"/>
      <c r="U836" s="7"/>
      <c r="V836" s="11"/>
      <c r="W836" s="11"/>
      <c r="X836" s="7"/>
      <c r="Y836" s="7"/>
    </row>
    <row r="837" ht="16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7"/>
      <c r="T837" s="7"/>
      <c r="U837" s="7"/>
      <c r="V837" s="11"/>
      <c r="W837" s="11"/>
      <c r="X837" s="7"/>
      <c r="Y837" s="7"/>
    </row>
    <row r="838" ht="16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7"/>
      <c r="T838" s="7"/>
      <c r="U838" s="7"/>
      <c r="V838" s="11"/>
      <c r="W838" s="11"/>
      <c r="X838" s="7"/>
      <c r="Y838" s="7"/>
    </row>
    <row r="839" ht="16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7"/>
      <c r="T839" s="7"/>
      <c r="U839" s="7"/>
      <c r="V839" s="11"/>
      <c r="W839" s="11"/>
      <c r="X839" s="7"/>
      <c r="Y839" s="7"/>
    </row>
    <row r="840" ht="16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7"/>
      <c r="T840" s="7"/>
      <c r="U840" s="7"/>
      <c r="V840" s="11"/>
      <c r="W840" s="11"/>
      <c r="X840" s="7"/>
      <c r="Y840" s="7"/>
    </row>
    <row r="841" ht="16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7"/>
      <c r="T841" s="7"/>
      <c r="U841" s="7"/>
      <c r="V841" s="11"/>
      <c r="W841" s="11"/>
      <c r="X841" s="7"/>
      <c r="Y841" s="7"/>
    </row>
    <row r="842" ht="16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7"/>
      <c r="T842" s="7"/>
      <c r="U842" s="7"/>
      <c r="V842" s="11"/>
      <c r="W842" s="11"/>
      <c r="X842" s="7"/>
      <c r="Y842" s="7"/>
    </row>
    <row r="843" ht="16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7"/>
      <c r="T843" s="7"/>
      <c r="U843" s="7"/>
      <c r="V843" s="11"/>
      <c r="W843" s="11"/>
      <c r="X843" s="7"/>
      <c r="Y843" s="7"/>
    </row>
    <row r="844" ht="16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7"/>
      <c r="T844" s="7"/>
      <c r="U844" s="7"/>
      <c r="V844" s="11"/>
      <c r="W844" s="11"/>
      <c r="X844" s="7"/>
      <c r="Y844" s="7"/>
    </row>
    <row r="845" ht="16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7"/>
      <c r="T845" s="7"/>
      <c r="U845" s="7"/>
      <c r="V845" s="11"/>
      <c r="W845" s="11"/>
      <c r="X845" s="7"/>
      <c r="Y845" s="7"/>
    </row>
    <row r="846" ht="16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7"/>
      <c r="T846" s="7"/>
      <c r="U846" s="7"/>
      <c r="V846" s="11"/>
      <c r="W846" s="11"/>
      <c r="X846" s="7"/>
      <c r="Y846" s="7"/>
    </row>
    <row r="847" ht="16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7"/>
      <c r="T847" s="7"/>
      <c r="U847" s="7"/>
      <c r="V847" s="11"/>
      <c r="W847" s="11"/>
      <c r="X847" s="7"/>
      <c r="Y847" s="7"/>
    </row>
    <row r="848" ht="16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7"/>
      <c r="T848" s="7"/>
      <c r="U848" s="7"/>
      <c r="V848" s="11"/>
      <c r="W848" s="11"/>
      <c r="X848" s="7"/>
      <c r="Y848" s="7"/>
    </row>
    <row r="849" ht="16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7"/>
      <c r="T849" s="7"/>
      <c r="U849" s="7"/>
      <c r="V849" s="11"/>
      <c r="W849" s="11"/>
      <c r="X849" s="7"/>
      <c r="Y849" s="7"/>
    </row>
    <row r="850" ht="16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7"/>
      <c r="T850" s="7"/>
      <c r="U850" s="7"/>
      <c r="V850" s="11"/>
      <c r="W850" s="11"/>
      <c r="X850" s="7"/>
      <c r="Y850" s="7"/>
    </row>
    <row r="851" ht="16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7"/>
      <c r="T851" s="7"/>
      <c r="U851" s="7"/>
      <c r="V851" s="11"/>
      <c r="W851" s="11"/>
      <c r="X851" s="7"/>
      <c r="Y851" s="7"/>
    </row>
    <row r="852" ht="16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7"/>
      <c r="T852" s="7"/>
      <c r="U852" s="7"/>
      <c r="V852" s="11"/>
      <c r="W852" s="11"/>
      <c r="X852" s="7"/>
      <c r="Y852" s="7"/>
    </row>
    <row r="853" ht="16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7"/>
      <c r="T853" s="7"/>
      <c r="U853" s="7"/>
      <c r="V853" s="11"/>
      <c r="W853" s="11"/>
      <c r="X853" s="7"/>
      <c r="Y853" s="7"/>
    </row>
    <row r="854" ht="16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7"/>
      <c r="T854" s="7"/>
      <c r="U854" s="7"/>
      <c r="V854" s="11"/>
      <c r="W854" s="11"/>
      <c r="X854" s="7"/>
      <c r="Y854" s="7"/>
    </row>
    <row r="855" ht="16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7"/>
      <c r="T855" s="7"/>
      <c r="U855" s="7"/>
      <c r="V855" s="11"/>
      <c r="W855" s="11"/>
      <c r="X855" s="7"/>
      <c r="Y855" s="7"/>
    </row>
    <row r="856" ht="16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7"/>
      <c r="T856" s="7"/>
      <c r="U856" s="7"/>
      <c r="V856" s="11"/>
      <c r="W856" s="11"/>
      <c r="X856" s="7"/>
      <c r="Y856" s="7"/>
    </row>
    <row r="857" ht="16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7"/>
      <c r="T857" s="7"/>
      <c r="U857" s="7"/>
      <c r="V857" s="11"/>
      <c r="W857" s="11"/>
      <c r="X857" s="7"/>
      <c r="Y857" s="7"/>
    </row>
    <row r="858" ht="16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7"/>
      <c r="T858" s="7"/>
      <c r="U858" s="7"/>
      <c r="V858" s="11"/>
      <c r="W858" s="11"/>
      <c r="X858" s="7"/>
      <c r="Y858" s="7"/>
    </row>
    <row r="859" ht="16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7"/>
      <c r="T859" s="7"/>
      <c r="U859" s="7"/>
      <c r="V859" s="11"/>
      <c r="W859" s="11"/>
      <c r="X859" s="7"/>
      <c r="Y859" s="7"/>
    </row>
    <row r="860" ht="16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7"/>
      <c r="T860" s="7"/>
      <c r="U860" s="7"/>
      <c r="V860" s="11"/>
      <c r="W860" s="11"/>
      <c r="X860" s="7"/>
      <c r="Y860" s="7"/>
    </row>
    <row r="861" ht="16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7"/>
      <c r="T861" s="7"/>
      <c r="U861" s="7"/>
      <c r="V861" s="11"/>
      <c r="W861" s="11"/>
      <c r="X861" s="7"/>
      <c r="Y861" s="7"/>
    </row>
    <row r="862" ht="16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7"/>
      <c r="T862" s="7"/>
      <c r="U862" s="7"/>
      <c r="V862" s="11"/>
      <c r="W862" s="11"/>
      <c r="X862" s="7"/>
      <c r="Y862" s="7"/>
    </row>
    <row r="863" ht="16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7"/>
      <c r="T863" s="7"/>
      <c r="U863" s="7"/>
      <c r="V863" s="11"/>
      <c r="W863" s="11"/>
      <c r="X863" s="7"/>
      <c r="Y863" s="7"/>
    </row>
    <row r="864" ht="16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7"/>
      <c r="T864" s="7"/>
      <c r="U864" s="7"/>
      <c r="V864" s="11"/>
      <c r="W864" s="11"/>
      <c r="X864" s="7"/>
      <c r="Y864" s="7"/>
    </row>
    <row r="865" ht="16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7"/>
      <c r="T865" s="7"/>
      <c r="U865" s="7"/>
      <c r="V865" s="11"/>
      <c r="W865" s="11"/>
      <c r="X865" s="7"/>
      <c r="Y865" s="7"/>
    </row>
    <row r="866" ht="16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7"/>
      <c r="T866" s="7"/>
      <c r="U866" s="7"/>
      <c r="V866" s="11"/>
      <c r="W866" s="11"/>
      <c r="X866" s="7"/>
      <c r="Y866" s="7"/>
    </row>
    <row r="867" ht="16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7"/>
      <c r="T867" s="7"/>
      <c r="U867" s="7"/>
      <c r="V867" s="11"/>
      <c r="W867" s="11"/>
      <c r="X867" s="7"/>
      <c r="Y867" s="7"/>
    </row>
    <row r="868" ht="16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7"/>
      <c r="T868" s="7"/>
      <c r="U868" s="7"/>
      <c r="V868" s="11"/>
      <c r="W868" s="11"/>
      <c r="X868" s="7"/>
      <c r="Y868" s="7"/>
    </row>
    <row r="869" ht="16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7"/>
      <c r="T869" s="7"/>
      <c r="U869" s="7"/>
      <c r="V869" s="11"/>
      <c r="W869" s="11"/>
      <c r="X869" s="7"/>
      <c r="Y869" s="7"/>
    </row>
    <row r="870" ht="16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7"/>
      <c r="T870" s="7"/>
      <c r="U870" s="7"/>
      <c r="V870" s="11"/>
      <c r="W870" s="11"/>
      <c r="X870" s="7"/>
      <c r="Y870" s="7"/>
    </row>
    <row r="871" ht="16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7"/>
      <c r="T871" s="7"/>
      <c r="U871" s="7"/>
      <c r="V871" s="11"/>
      <c r="W871" s="11"/>
      <c r="X871" s="7"/>
      <c r="Y871" s="7"/>
    </row>
    <row r="872" ht="16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7"/>
      <c r="T872" s="7"/>
      <c r="U872" s="7"/>
      <c r="V872" s="11"/>
      <c r="W872" s="11"/>
      <c r="X872" s="7"/>
      <c r="Y872" s="7"/>
    </row>
    <row r="873" ht="16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7"/>
      <c r="T873" s="7"/>
      <c r="U873" s="7"/>
      <c r="V873" s="11"/>
      <c r="W873" s="11"/>
      <c r="X873" s="7"/>
      <c r="Y873" s="7"/>
    </row>
    <row r="874" ht="16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7"/>
      <c r="T874" s="7"/>
      <c r="U874" s="7"/>
      <c r="V874" s="11"/>
      <c r="W874" s="11"/>
      <c r="X874" s="7"/>
      <c r="Y874" s="7"/>
    </row>
    <row r="875" ht="16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7"/>
      <c r="T875" s="7"/>
      <c r="U875" s="7"/>
      <c r="V875" s="11"/>
      <c r="W875" s="11"/>
      <c r="X875" s="7"/>
      <c r="Y875" s="7"/>
    </row>
    <row r="876" ht="16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7"/>
      <c r="T876" s="7"/>
      <c r="U876" s="7"/>
      <c r="V876" s="11"/>
      <c r="W876" s="11"/>
      <c r="X876" s="7"/>
      <c r="Y876" s="7"/>
    </row>
    <row r="877" ht="16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7"/>
      <c r="T877" s="7"/>
      <c r="U877" s="7"/>
      <c r="V877" s="11"/>
      <c r="W877" s="11"/>
      <c r="X877" s="7"/>
      <c r="Y877" s="7"/>
    </row>
    <row r="878" ht="16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7"/>
      <c r="T878" s="7"/>
      <c r="U878" s="7"/>
      <c r="V878" s="11"/>
      <c r="W878" s="11"/>
      <c r="X878" s="7"/>
      <c r="Y878" s="7"/>
    </row>
    <row r="879" ht="16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7"/>
      <c r="T879" s="7"/>
      <c r="U879" s="7"/>
      <c r="V879" s="11"/>
      <c r="W879" s="11"/>
      <c r="X879" s="7"/>
      <c r="Y879" s="7"/>
    </row>
    <row r="880" ht="16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7"/>
      <c r="T880" s="7"/>
      <c r="U880" s="7"/>
      <c r="V880" s="11"/>
      <c r="W880" s="11"/>
      <c r="X880" s="7"/>
      <c r="Y880" s="7"/>
    </row>
    <row r="881" ht="16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7"/>
      <c r="T881" s="7"/>
      <c r="U881" s="7"/>
      <c r="V881" s="11"/>
      <c r="W881" s="11"/>
      <c r="X881" s="7"/>
      <c r="Y881" s="7"/>
    </row>
    <row r="882" ht="16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7"/>
      <c r="T882" s="7"/>
      <c r="U882" s="7"/>
      <c r="V882" s="11"/>
      <c r="W882" s="11"/>
      <c r="X882" s="7"/>
      <c r="Y882" s="7"/>
    </row>
    <row r="883" ht="16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7"/>
      <c r="T883" s="7"/>
      <c r="U883" s="7"/>
      <c r="V883" s="11"/>
      <c r="W883" s="11"/>
      <c r="X883" s="7"/>
      <c r="Y883" s="7"/>
    </row>
    <row r="884" ht="16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7"/>
      <c r="T884" s="7"/>
      <c r="U884" s="7"/>
      <c r="V884" s="11"/>
      <c r="W884" s="11"/>
      <c r="X884" s="7"/>
      <c r="Y884" s="7"/>
    </row>
    <row r="885" ht="16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7"/>
      <c r="T885" s="7"/>
      <c r="U885" s="7"/>
      <c r="V885" s="11"/>
      <c r="W885" s="11"/>
      <c r="X885" s="7"/>
      <c r="Y885" s="7"/>
    </row>
    <row r="886" ht="16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7"/>
      <c r="T886" s="7"/>
      <c r="U886" s="7"/>
      <c r="V886" s="11"/>
      <c r="W886" s="11"/>
      <c r="X886" s="7"/>
      <c r="Y886" s="7"/>
    </row>
    <row r="887" ht="16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7"/>
      <c r="T887" s="7"/>
      <c r="U887" s="7"/>
      <c r="V887" s="11"/>
      <c r="W887" s="11"/>
      <c r="X887" s="7"/>
      <c r="Y887" s="7"/>
    </row>
    <row r="888" ht="16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7"/>
      <c r="T888" s="7"/>
      <c r="U888" s="7"/>
      <c r="V888" s="11"/>
      <c r="W888" s="11"/>
      <c r="X888" s="7"/>
      <c r="Y888" s="7"/>
    </row>
    <row r="889" ht="16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7"/>
      <c r="T889" s="7"/>
      <c r="U889" s="7"/>
      <c r="V889" s="11"/>
      <c r="W889" s="11"/>
      <c r="X889" s="7"/>
      <c r="Y889" s="7"/>
    </row>
    <row r="890" ht="16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7"/>
      <c r="T890" s="7"/>
      <c r="U890" s="7"/>
      <c r="V890" s="11"/>
      <c r="W890" s="11"/>
      <c r="X890" s="7"/>
      <c r="Y890" s="7"/>
    </row>
    <row r="891" ht="16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7"/>
      <c r="T891" s="7"/>
      <c r="U891" s="7"/>
      <c r="V891" s="11"/>
      <c r="W891" s="11"/>
      <c r="X891" s="7"/>
      <c r="Y891" s="7"/>
    </row>
    <row r="892" ht="16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7"/>
      <c r="T892" s="7"/>
      <c r="U892" s="7"/>
      <c r="V892" s="11"/>
      <c r="W892" s="11"/>
      <c r="X892" s="7"/>
      <c r="Y892" s="7"/>
    </row>
    <row r="893" ht="16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7"/>
      <c r="T893" s="7"/>
      <c r="U893" s="7"/>
      <c r="V893" s="11"/>
      <c r="W893" s="11"/>
      <c r="X893" s="7"/>
      <c r="Y893" s="7"/>
    </row>
    <row r="894" ht="16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7"/>
      <c r="T894" s="7"/>
      <c r="U894" s="7"/>
      <c r="V894" s="11"/>
      <c r="W894" s="11"/>
      <c r="X894" s="7"/>
      <c r="Y894" s="7"/>
    </row>
    <row r="895" ht="16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7"/>
      <c r="T895" s="7"/>
      <c r="U895" s="7"/>
      <c r="V895" s="11"/>
      <c r="W895" s="11"/>
      <c r="X895" s="7"/>
      <c r="Y895" s="7"/>
    </row>
    <row r="896" ht="16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7"/>
      <c r="T896" s="7"/>
      <c r="U896" s="7"/>
      <c r="V896" s="11"/>
      <c r="W896" s="11"/>
      <c r="X896" s="7"/>
      <c r="Y896" s="7"/>
    </row>
    <row r="897" ht="16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7"/>
      <c r="T897" s="7"/>
      <c r="U897" s="7"/>
      <c r="V897" s="11"/>
      <c r="W897" s="11"/>
      <c r="X897" s="7"/>
      <c r="Y897" s="7"/>
    </row>
    <row r="898" ht="16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7"/>
      <c r="T898" s="7"/>
      <c r="U898" s="7"/>
      <c r="V898" s="11"/>
      <c r="W898" s="11"/>
      <c r="X898" s="7"/>
      <c r="Y898" s="7"/>
    </row>
    <row r="899" ht="16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7"/>
      <c r="T899" s="7"/>
      <c r="U899" s="7"/>
      <c r="V899" s="11"/>
      <c r="W899" s="11"/>
      <c r="X899" s="7"/>
      <c r="Y899" s="7"/>
    </row>
    <row r="900" ht="16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7"/>
      <c r="T900" s="7"/>
      <c r="U900" s="7"/>
      <c r="V900" s="11"/>
      <c r="W900" s="11"/>
      <c r="X900" s="7"/>
      <c r="Y900" s="7"/>
    </row>
    <row r="901" ht="16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7"/>
      <c r="T901" s="7"/>
      <c r="U901" s="7"/>
      <c r="V901" s="11"/>
      <c r="W901" s="11"/>
      <c r="X901" s="7"/>
      <c r="Y901" s="7"/>
    </row>
    <row r="902" ht="16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7"/>
      <c r="T902" s="7"/>
      <c r="U902" s="7"/>
      <c r="V902" s="11"/>
      <c r="W902" s="11"/>
      <c r="X902" s="7"/>
      <c r="Y902" s="7"/>
    </row>
    <row r="903" ht="16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7"/>
      <c r="T903" s="7"/>
      <c r="U903" s="7"/>
      <c r="V903" s="11"/>
      <c r="W903" s="11"/>
      <c r="X903" s="7"/>
      <c r="Y903" s="7"/>
    </row>
    <row r="904" ht="16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7"/>
      <c r="T904" s="7"/>
      <c r="U904" s="7"/>
      <c r="V904" s="11"/>
      <c r="W904" s="11"/>
      <c r="X904" s="7"/>
      <c r="Y904" s="7"/>
    </row>
    <row r="905" ht="16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7"/>
      <c r="T905" s="7"/>
      <c r="U905" s="7"/>
      <c r="V905" s="11"/>
      <c r="W905" s="11"/>
      <c r="X905" s="7"/>
      <c r="Y905" s="7"/>
    </row>
    <row r="906" ht="16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7"/>
      <c r="T906" s="7"/>
      <c r="U906" s="7"/>
      <c r="V906" s="11"/>
      <c r="W906" s="11"/>
      <c r="X906" s="7"/>
      <c r="Y906" s="7"/>
    </row>
    <row r="907" ht="16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7"/>
      <c r="T907" s="7"/>
      <c r="U907" s="7"/>
      <c r="V907" s="11"/>
      <c r="W907" s="11"/>
      <c r="X907" s="7"/>
      <c r="Y907" s="7"/>
    </row>
    <row r="908" ht="16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7"/>
      <c r="T908" s="7"/>
      <c r="U908" s="7"/>
      <c r="V908" s="11"/>
      <c r="W908" s="11"/>
      <c r="X908" s="7"/>
      <c r="Y908" s="7"/>
    </row>
    <row r="909" ht="16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7"/>
      <c r="T909" s="7"/>
      <c r="U909" s="7"/>
      <c r="V909" s="11"/>
      <c r="W909" s="11"/>
      <c r="X909" s="7"/>
      <c r="Y909" s="7"/>
    </row>
    <row r="910" ht="16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7"/>
      <c r="T910" s="7"/>
      <c r="U910" s="7"/>
      <c r="V910" s="11"/>
      <c r="W910" s="11"/>
      <c r="X910" s="7"/>
      <c r="Y910" s="7"/>
    </row>
    <row r="911" ht="16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7"/>
      <c r="T911" s="7"/>
      <c r="U911" s="7"/>
      <c r="V911" s="11"/>
      <c r="W911" s="11"/>
      <c r="X911" s="7"/>
      <c r="Y911" s="7"/>
    </row>
    <row r="912" ht="16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7"/>
      <c r="T912" s="7"/>
      <c r="U912" s="7"/>
      <c r="V912" s="11"/>
      <c r="W912" s="11"/>
      <c r="X912" s="7"/>
      <c r="Y912" s="7"/>
    </row>
    <row r="913" ht="16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7"/>
      <c r="T913" s="7"/>
      <c r="U913" s="7"/>
      <c r="V913" s="11"/>
      <c r="W913" s="11"/>
      <c r="X913" s="7"/>
      <c r="Y913" s="7"/>
    </row>
    <row r="914" ht="16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7"/>
      <c r="T914" s="7"/>
      <c r="U914" s="7"/>
      <c r="V914" s="11"/>
      <c r="W914" s="11"/>
      <c r="X914" s="7"/>
      <c r="Y914" s="7"/>
    </row>
    <row r="915" ht="16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7"/>
      <c r="T915" s="7"/>
      <c r="U915" s="7"/>
      <c r="V915" s="11"/>
      <c r="W915" s="11"/>
      <c r="X915" s="7"/>
      <c r="Y915" s="7"/>
    </row>
    <row r="916" ht="16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7"/>
      <c r="T916" s="7"/>
      <c r="U916" s="7"/>
      <c r="V916" s="11"/>
      <c r="W916" s="11"/>
      <c r="X916" s="7"/>
      <c r="Y916" s="7"/>
    </row>
    <row r="917" ht="16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7"/>
      <c r="T917" s="7"/>
      <c r="U917" s="7"/>
      <c r="V917" s="11"/>
      <c r="W917" s="11"/>
      <c r="X917" s="7"/>
      <c r="Y917" s="7"/>
    </row>
    <row r="918" ht="16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7"/>
      <c r="T918" s="7"/>
      <c r="U918" s="7"/>
      <c r="V918" s="11"/>
      <c r="W918" s="11"/>
      <c r="X918" s="7"/>
      <c r="Y918" s="7"/>
    </row>
    <row r="919" ht="16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7"/>
      <c r="T919" s="7"/>
      <c r="U919" s="7"/>
      <c r="V919" s="11"/>
      <c r="W919" s="11"/>
      <c r="X919" s="7"/>
      <c r="Y919" s="7"/>
    </row>
    <row r="920" ht="16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7"/>
      <c r="T920" s="7"/>
      <c r="U920" s="7"/>
      <c r="V920" s="11"/>
      <c r="W920" s="11"/>
      <c r="X920" s="7"/>
      <c r="Y920" s="7"/>
    </row>
    <row r="921" ht="16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7"/>
      <c r="T921" s="7"/>
      <c r="U921" s="7"/>
      <c r="V921" s="11"/>
      <c r="W921" s="11"/>
      <c r="X921" s="7"/>
      <c r="Y921" s="7"/>
    </row>
    <row r="922" ht="16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7"/>
      <c r="T922" s="7"/>
      <c r="U922" s="7"/>
      <c r="V922" s="11"/>
      <c r="W922" s="11"/>
      <c r="X922" s="7"/>
      <c r="Y922" s="7"/>
    </row>
    <row r="923" ht="16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7"/>
      <c r="T923" s="7"/>
      <c r="U923" s="7"/>
      <c r="V923" s="11"/>
      <c r="W923" s="11"/>
      <c r="X923" s="7"/>
      <c r="Y923" s="7"/>
    </row>
    <row r="924" ht="16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7"/>
      <c r="T924" s="7"/>
      <c r="U924" s="7"/>
      <c r="V924" s="11"/>
      <c r="W924" s="11"/>
      <c r="X924" s="7"/>
      <c r="Y924" s="7"/>
    </row>
    <row r="925" ht="16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7"/>
      <c r="T925" s="7"/>
      <c r="U925" s="7"/>
      <c r="V925" s="11"/>
      <c r="W925" s="11"/>
      <c r="X925" s="7"/>
      <c r="Y925" s="7"/>
    </row>
    <row r="926" ht="16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7"/>
      <c r="T926" s="7"/>
      <c r="U926" s="7"/>
      <c r="V926" s="11"/>
      <c r="W926" s="11"/>
      <c r="X926" s="7"/>
      <c r="Y926" s="7"/>
    </row>
    <row r="927" ht="16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7"/>
      <c r="T927" s="7"/>
      <c r="U927" s="7"/>
      <c r="V927" s="11"/>
      <c r="W927" s="11"/>
      <c r="X927" s="7"/>
      <c r="Y927" s="7"/>
    </row>
    <row r="928" ht="16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7"/>
      <c r="T928" s="7"/>
      <c r="U928" s="7"/>
      <c r="V928" s="11"/>
      <c r="W928" s="11"/>
      <c r="X928" s="7"/>
      <c r="Y928" s="7"/>
    </row>
    <row r="929" ht="16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7"/>
      <c r="T929" s="7"/>
      <c r="U929" s="7"/>
      <c r="V929" s="11"/>
      <c r="W929" s="11"/>
      <c r="X929" s="7"/>
      <c r="Y929" s="7"/>
    </row>
    <row r="930" ht="16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7"/>
      <c r="T930" s="7"/>
      <c r="U930" s="7"/>
      <c r="V930" s="11"/>
      <c r="W930" s="11"/>
      <c r="X930" s="7"/>
      <c r="Y930" s="7"/>
    </row>
    <row r="931" ht="16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7"/>
      <c r="T931" s="7"/>
      <c r="U931" s="7"/>
      <c r="V931" s="11"/>
      <c r="W931" s="11"/>
      <c r="X931" s="7"/>
      <c r="Y931" s="7"/>
    </row>
    <row r="932" ht="16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7"/>
      <c r="T932" s="7"/>
      <c r="U932" s="7"/>
      <c r="V932" s="11"/>
      <c r="W932" s="11"/>
      <c r="X932" s="7"/>
      <c r="Y932" s="7"/>
    </row>
    <row r="933" ht="16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7"/>
      <c r="T933" s="7"/>
      <c r="U933" s="7"/>
      <c r="V933" s="11"/>
      <c r="W933" s="11"/>
      <c r="X933" s="7"/>
      <c r="Y933" s="7"/>
    </row>
    <row r="934" ht="16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7"/>
      <c r="T934" s="7"/>
      <c r="U934" s="7"/>
      <c r="V934" s="11"/>
      <c r="W934" s="11"/>
      <c r="X934" s="7"/>
      <c r="Y934" s="7"/>
    </row>
    <row r="935" ht="16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7"/>
      <c r="T935" s="7"/>
      <c r="U935" s="7"/>
      <c r="V935" s="11"/>
      <c r="W935" s="11"/>
      <c r="X935" s="7"/>
      <c r="Y935" s="7"/>
    </row>
    <row r="936" ht="16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7"/>
      <c r="T936" s="7"/>
      <c r="U936" s="7"/>
      <c r="V936" s="11"/>
      <c r="W936" s="11"/>
      <c r="X936" s="7"/>
      <c r="Y936" s="7"/>
    </row>
    <row r="937" ht="16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7"/>
      <c r="T937" s="7"/>
      <c r="U937" s="7"/>
      <c r="V937" s="11"/>
      <c r="W937" s="11"/>
      <c r="X937" s="7"/>
      <c r="Y937" s="7"/>
    </row>
    <row r="938" ht="16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7"/>
      <c r="T938" s="7"/>
      <c r="U938" s="7"/>
      <c r="V938" s="11"/>
      <c r="W938" s="11"/>
      <c r="X938" s="7"/>
      <c r="Y938" s="7"/>
    </row>
    <row r="939" ht="16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7"/>
      <c r="T939" s="7"/>
      <c r="U939" s="7"/>
      <c r="V939" s="11"/>
      <c r="W939" s="11"/>
      <c r="X939" s="7"/>
      <c r="Y939" s="7"/>
    </row>
    <row r="940" ht="16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7"/>
      <c r="T940" s="7"/>
      <c r="U940" s="7"/>
      <c r="V940" s="11"/>
      <c r="W940" s="11"/>
      <c r="X940" s="7"/>
      <c r="Y940" s="7"/>
    </row>
    <row r="941" ht="16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7"/>
      <c r="T941" s="7"/>
      <c r="U941" s="7"/>
      <c r="V941" s="11"/>
      <c r="W941" s="11"/>
      <c r="X941" s="7"/>
      <c r="Y941" s="7"/>
    </row>
    <row r="942" ht="16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7"/>
      <c r="T942" s="7"/>
      <c r="U942" s="7"/>
      <c r="V942" s="11"/>
      <c r="W942" s="11"/>
      <c r="X942" s="7"/>
      <c r="Y942" s="7"/>
    </row>
    <row r="943" ht="16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7"/>
      <c r="T943" s="7"/>
      <c r="U943" s="7"/>
      <c r="V943" s="11"/>
      <c r="W943" s="11"/>
      <c r="X943" s="7"/>
      <c r="Y943" s="7"/>
    </row>
    <row r="944" ht="16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7"/>
      <c r="T944" s="7"/>
      <c r="U944" s="7"/>
      <c r="V944" s="11"/>
      <c r="W944" s="11"/>
      <c r="X944" s="7"/>
      <c r="Y944" s="7"/>
    </row>
    <row r="945" ht="16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7"/>
      <c r="T945" s="7"/>
      <c r="U945" s="7"/>
      <c r="V945" s="11"/>
      <c r="W945" s="11"/>
      <c r="X945" s="7"/>
      <c r="Y945" s="7"/>
    </row>
    <row r="946" ht="16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7"/>
      <c r="T946" s="7"/>
      <c r="U946" s="7"/>
      <c r="V946" s="11"/>
      <c r="W946" s="11"/>
      <c r="X946" s="7"/>
      <c r="Y946" s="7"/>
    </row>
    <row r="947" ht="16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7"/>
      <c r="T947" s="7"/>
      <c r="U947" s="7"/>
      <c r="V947" s="11"/>
      <c r="W947" s="11"/>
      <c r="X947" s="7"/>
      <c r="Y947" s="7"/>
    </row>
    <row r="948" ht="16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7"/>
      <c r="T948" s="7"/>
      <c r="U948" s="7"/>
      <c r="V948" s="11"/>
      <c r="W948" s="11"/>
      <c r="X948" s="7"/>
      <c r="Y948" s="7"/>
    </row>
    <row r="949" ht="16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7"/>
      <c r="T949" s="7"/>
      <c r="U949" s="7"/>
      <c r="V949" s="11"/>
      <c r="W949" s="11"/>
      <c r="X949" s="7"/>
      <c r="Y949" s="7"/>
    </row>
    <row r="950" ht="16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7"/>
      <c r="T950" s="7"/>
      <c r="U950" s="7"/>
      <c r="V950" s="11"/>
      <c r="W950" s="11"/>
      <c r="X950" s="7"/>
      <c r="Y950" s="7"/>
    </row>
    <row r="951" ht="16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7"/>
      <c r="T951" s="7"/>
      <c r="U951" s="7"/>
      <c r="V951" s="11"/>
      <c r="W951" s="11"/>
      <c r="X951" s="7"/>
      <c r="Y951" s="7"/>
    </row>
    <row r="952" ht="16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7"/>
      <c r="T952" s="7"/>
      <c r="U952" s="7"/>
      <c r="V952" s="11"/>
      <c r="W952" s="11"/>
      <c r="X952" s="7"/>
      <c r="Y952" s="7"/>
    </row>
    <row r="953" ht="16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7"/>
      <c r="T953" s="7"/>
      <c r="U953" s="7"/>
      <c r="V953" s="11"/>
      <c r="W953" s="11"/>
      <c r="X953" s="7"/>
      <c r="Y953" s="7"/>
    </row>
    <row r="954" ht="16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7"/>
      <c r="T954" s="7"/>
      <c r="U954" s="7"/>
      <c r="V954" s="11"/>
      <c r="W954" s="11"/>
      <c r="X954" s="7"/>
      <c r="Y954" s="7"/>
    </row>
    <row r="955" ht="16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7"/>
      <c r="T955" s="7"/>
      <c r="U955" s="7"/>
      <c r="V955" s="11"/>
      <c r="W955" s="11"/>
      <c r="X955" s="7"/>
      <c r="Y955" s="7"/>
    </row>
    <row r="956" ht="16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7"/>
      <c r="T956" s="7"/>
      <c r="U956" s="7"/>
      <c r="V956" s="11"/>
      <c r="W956" s="11"/>
      <c r="X956" s="7"/>
      <c r="Y956" s="7"/>
    </row>
    <row r="957" ht="16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7"/>
      <c r="T957" s="7"/>
      <c r="U957" s="7"/>
      <c r="V957" s="11"/>
      <c r="W957" s="11"/>
      <c r="X957" s="7"/>
      <c r="Y957" s="7"/>
    </row>
    <row r="958" ht="16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7"/>
      <c r="T958" s="7"/>
      <c r="U958" s="7"/>
      <c r="V958" s="11"/>
      <c r="W958" s="11"/>
      <c r="X958" s="7"/>
      <c r="Y958" s="7"/>
    </row>
    <row r="959" ht="16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7"/>
      <c r="T959" s="7"/>
      <c r="U959" s="7"/>
      <c r="V959" s="11"/>
      <c r="W959" s="11"/>
      <c r="X959" s="7"/>
      <c r="Y959" s="7"/>
    </row>
    <row r="960" ht="16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7"/>
      <c r="T960" s="7"/>
      <c r="U960" s="7"/>
      <c r="V960" s="11"/>
      <c r="W960" s="11"/>
      <c r="X960" s="7"/>
      <c r="Y960" s="7"/>
    </row>
    <row r="961" ht="16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7"/>
      <c r="T961" s="7"/>
      <c r="U961" s="7"/>
      <c r="V961" s="11"/>
      <c r="W961" s="11"/>
      <c r="X961" s="7"/>
      <c r="Y961" s="7"/>
    </row>
    <row r="962" ht="16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7"/>
      <c r="T962" s="7"/>
      <c r="U962" s="7"/>
      <c r="V962" s="11"/>
      <c r="W962" s="11"/>
      <c r="X962" s="7"/>
      <c r="Y962" s="7"/>
    </row>
    <row r="963" ht="16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7"/>
      <c r="T963" s="7"/>
      <c r="U963" s="7"/>
      <c r="V963" s="11"/>
      <c r="W963" s="11"/>
      <c r="X963" s="7"/>
      <c r="Y963" s="7"/>
    </row>
    <row r="964" ht="16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7"/>
      <c r="T964" s="7"/>
      <c r="U964" s="7"/>
      <c r="V964" s="11"/>
      <c r="W964" s="11"/>
      <c r="X964" s="7"/>
      <c r="Y964" s="7"/>
    </row>
    <row r="965" ht="16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7"/>
      <c r="T965" s="7"/>
      <c r="U965" s="7"/>
      <c r="V965" s="11"/>
      <c r="W965" s="11"/>
      <c r="X965" s="7"/>
      <c r="Y965" s="7"/>
    </row>
    <row r="966" ht="16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7"/>
      <c r="T966" s="7"/>
      <c r="U966" s="7"/>
      <c r="V966" s="11"/>
      <c r="W966" s="11"/>
      <c r="X966" s="7"/>
      <c r="Y966" s="7"/>
    </row>
    <row r="967" ht="16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7"/>
      <c r="T967" s="7"/>
      <c r="U967" s="7"/>
      <c r="V967" s="11"/>
      <c r="W967" s="11"/>
      <c r="X967" s="7"/>
      <c r="Y967" s="7"/>
    </row>
    <row r="968" ht="16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7"/>
      <c r="T968" s="7"/>
      <c r="U968" s="7"/>
      <c r="V968" s="11"/>
      <c r="W968" s="11"/>
      <c r="X968" s="7"/>
      <c r="Y968" s="7"/>
    </row>
    <row r="969" ht="16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7"/>
      <c r="T969" s="7"/>
      <c r="U969" s="7"/>
      <c r="V969" s="11"/>
      <c r="W969" s="11"/>
      <c r="X969" s="7"/>
      <c r="Y969" s="7"/>
    </row>
    <row r="970" ht="16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7"/>
      <c r="T970" s="7"/>
      <c r="U970" s="7"/>
      <c r="V970" s="11"/>
      <c r="W970" s="11"/>
      <c r="X970" s="7"/>
      <c r="Y970" s="7"/>
    </row>
    <row r="971" ht="16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7"/>
      <c r="T971" s="7"/>
      <c r="U971" s="7"/>
      <c r="V971" s="11"/>
      <c r="W971" s="11"/>
      <c r="X971" s="7"/>
      <c r="Y971" s="7"/>
    </row>
    <row r="972" ht="16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7"/>
      <c r="T972" s="7"/>
      <c r="U972" s="7"/>
      <c r="V972" s="11"/>
      <c r="W972" s="11"/>
      <c r="X972" s="7"/>
      <c r="Y972" s="7"/>
    </row>
    <row r="973" ht="16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7"/>
      <c r="T973" s="7"/>
      <c r="U973" s="7"/>
      <c r="V973" s="11"/>
      <c r="W973" s="11"/>
      <c r="X973" s="7"/>
      <c r="Y973" s="7"/>
    </row>
    <row r="974" ht="16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7"/>
      <c r="T974" s="7"/>
      <c r="U974" s="7"/>
      <c r="V974" s="11"/>
      <c r="W974" s="11"/>
      <c r="X974" s="7"/>
      <c r="Y974" s="7"/>
    </row>
    <row r="975" ht="16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7"/>
      <c r="T975" s="7"/>
      <c r="U975" s="7"/>
      <c r="V975" s="11"/>
      <c r="W975" s="11"/>
      <c r="X975" s="7"/>
      <c r="Y975" s="7"/>
    </row>
    <row r="976" ht="16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7"/>
      <c r="T976" s="7"/>
      <c r="U976" s="7"/>
      <c r="V976" s="11"/>
      <c r="W976" s="11"/>
      <c r="X976" s="7"/>
      <c r="Y976" s="7"/>
    </row>
    <row r="977" ht="16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7"/>
      <c r="T977" s="7"/>
      <c r="U977" s="7"/>
      <c r="V977" s="11"/>
      <c r="W977" s="11"/>
      <c r="X977" s="7"/>
      <c r="Y977" s="7"/>
    </row>
    <row r="978" ht="16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7"/>
      <c r="T978" s="7"/>
      <c r="U978" s="7"/>
      <c r="V978" s="11"/>
      <c r="W978" s="11"/>
      <c r="X978" s="7"/>
      <c r="Y978" s="7"/>
    </row>
    <row r="979" ht="16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7"/>
      <c r="T979" s="7"/>
      <c r="U979" s="7"/>
      <c r="V979" s="11"/>
      <c r="W979" s="11"/>
      <c r="X979" s="7"/>
      <c r="Y979" s="7"/>
    </row>
    <row r="980" ht="16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7"/>
      <c r="T980" s="7"/>
      <c r="U980" s="7"/>
      <c r="V980" s="11"/>
      <c r="W980" s="11"/>
      <c r="X980" s="7"/>
      <c r="Y980" s="7"/>
    </row>
    <row r="981" ht="16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7"/>
      <c r="T981" s="7"/>
      <c r="U981" s="7"/>
      <c r="V981" s="11"/>
      <c r="W981" s="11"/>
      <c r="X981" s="7"/>
      <c r="Y981" s="7"/>
    </row>
    <row r="982" ht="16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7"/>
      <c r="T982" s="7"/>
      <c r="U982" s="7"/>
      <c r="V982" s="11"/>
      <c r="W982" s="11"/>
      <c r="X982" s="7"/>
      <c r="Y982" s="7"/>
    </row>
    <row r="983" ht="16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7"/>
      <c r="T983" s="7"/>
      <c r="U983" s="7"/>
      <c r="V983" s="11"/>
      <c r="W983" s="11"/>
      <c r="X983" s="7"/>
      <c r="Y983" s="7"/>
    </row>
    <row r="984" ht="16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7"/>
      <c r="T984" s="7"/>
      <c r="U984" s="7"/>
      <c r="V984" s="11"/>
      <c r="W984" s="11"/>
      <c r="X984" s="7"/>
      <c r="Y984" s="7"/>
    </row>
    <row r="985" ht="16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7"/>
      <c r="T985" s="7"/>
      <c r="U985" s="7"/>
      <c r="V985" s="11"/>
      <c r="W985" s="11"/>
      <c r="X985" s="7"/>
      <c r="Y985" s="7"/>
    </row>
    <row r="986" ht="16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7"/>
      <c r="T986" s="7"/>
      <c r="U986" s="7"/>
      <c r="V986" s="11"/>
      <c r="W986" s="11"/>
      <c r="X986" s="7"/>
      <c r="Y986" s="7"/>
    </row>
    <row r="987" ht="16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7"/>
      <c r="T987" s="7"/>
      <c r="U987" s="7"/>
      <c r="V987" s="11"/>
      <c r="W987" s="11"/>
      <c r="X987" s="7"/>
      <c r="Y987" s="7"/>
    </row>
    <row r="988" ht="16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7"/>
      <c r="T988" s="7"/>
      <c r="U988" s="7"/>
      <c r="V988" s="11"/>
      <c r="W988" s="11"/>
      <c r="X988" s="7"/>
      <c r="Y988" s="7"/>
    </row>
    <row r="989" ht="16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7"/>
      <c r="T989" s="7"/>
      <c r="U989" s="7"/>
      <c r="V989" s="11"/>
      <c r="W989" s="11"/>
      <c r="X989" s="7"/>
      <c r="Y989" s="7"/>
    </row>
    <row r="990" ht="16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7"/>
      <c r="T990" s="7"/>
      <c r="U990" s="7"/>
      <c r="V990" s="11"/>
      <c r="W990" s="11"/>
      <c r="X990" s="7"/>
      <c r="Y990" s="7"/>
    </row>
    <row r="991" ht="16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7"/>
      <c r="T991" s="7"/>
      <c r="U991" s="7"/>
      <c r="V991" s="11"/>
      <c r="W991" s="11"/>
      <c r="X991" s="7"/>
      <c r="Y991" s="7"/>
    </row>
    <row r="992" ht="16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7"/>
      <c r="T992" s="7"/>
      <c r="U992" s="7"/>
      <c r="V992" s="11"/>
      <c r="W992" s="11"/>
      <c r="X992" s="7"/>
      <c r="Y992" s="7"/>
    </row>
    <row r="993" ht="16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7"/>
      <c r="T993" s="7"/>
      <c r="U993" s="7"/>
      <c r="V993" s="11"/>
      <c r="W993" s="11"/>
      <c r="X993" s="7"/>
      <c r="Y993" s="7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conditionalFormatting sqref="D4:E4 H4 R9:U108">
    <cfRule type="cellIs" dxfId="0" priority="1" operator="lessThan" stopIfTrue="1">
      <formula>0</formula>
    </cfRule>
  </conditionalFormatting>
  <conditionalFormatting sqref="G9:G108">
    <cfRule type="cellIs" dxfId="1" priority="1" operator="equal" stopIfTrue="1">
      <formula>"買"</formula>
    </cfRule>
    <cfRule type="cellIs" dxfId="2" priority="2" operator="equal" stopIfTrue="1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71429" defaultRowHeight="14.25" customHeight="1" outlineLevelRow="0" outlineLevelCol="0"/>
  <cols>
    <col min="1" max="1" width="7.44531" style="80" customWidth="1"/>
    <col min="2" max="2" width="8.15625" style="80" customWidth="1"/>
    <col min="3" max="5" width="8.73438" style="80" customWidth="1"/>
    <col min="6" max="256" width="8.73438" style="80" customWidth="1"/>
  </cols>
  <sheetData>
    <row r="1" ht="16" customHeight="1">
      <c r="A1" s="11"/>
      <c r="B1" s="11"/>
      <c r="C1" s="7"/>
      <c r="D1" s="7"/>
      <c r="E1" s="7"/>
    </row>
    <row r="2" ht="16" customHeight="1">
      <c r="A2" s="11"/>
      <c r="B2" s="11"/>
      <c r="C2" s="7"/>
      <c r="D2" s="7"/>
      <c r="E2" s="7"/>
    </row>
    <row r="3" ht="16" customHeight="1">
      <c r="A3" s="11"/>
      <c r="B3" s="11"/>
      <c r="C3" s="7"/>
      <c r="D3" s="7"/>
      <c r="E3" s="7"/>
    </row>
    <row r="4" ht="16" customHeight="1">
      <c r="A4" s="11"/>
      <c r="B4" s="11"/>
      <c r="C4" s="7"/>
      <c r="D4" s="7"/>
      <c r="E4" s="7"/>
    </row>
    <row r="5" ht="16" customHeight="1">
      <c r="A5" s="11"/>
      <c r="B5" s="11"/>
      <c r="C5" s="7"/>
      <c r="D5" s="7"/>
      <c r="E5" s="7"/>
    </row>
    <row r="6" ht="16" customHeight="1">
      <c r="A6" s="11"/>
      <c r="B6" s="11"/>
      <c r="C6" s="7"/>
      <c r="D6" s="7"/>
      <c r="E6" s="7"/>
    </row>
    <row r="7" ht="16" customHeight="1">
      <c r="A7" s="11"/>
      <c r="B7" s="11"/>
      <c r="C7" s="7"/>
      <c r="D7" s="7"/>
      <c r="E7" s="7"/>
    </row>
    <row r="8" ht="16" customHeight="1">
      <c r="A8" s="11"/>
      <c r="B8" s="11"/>
      <c r="C8" s="7"/>
      <c r="D8" s="7"/>
      <c r="E8" s="7"/>
    </row>
    <row r="9" ht="16" customHeight="1">
      <c r="A9" s="11"/>
      <c r="B9" s="11"/>
      <c r="C9" s="7"/>
      <c r="D9" s="7"/>
      <c r="E9" s="7"/>
    </row>
    <row r="10" ht="16" customHeight="1">
      <c r="A10" s="11"/>
      <c r="B10" s="11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J29"/>
  <sheetViews>
    <sheetView workbookViewId="0" showGridLines="0" defaultGridColor="1"/>
  </sheetViews>
  <sheetFormatPr defaultColWidth="9" defaultRowHeight="13.5" customHeight="1" outlineLevelRow="0" outlineLevelCol="0"/>
  <cols>
    <col min="1" max="10" width="9" style="81" customWidth="1"/>
    <col min="11" max="256" width="9" style="81" customWidth="1"/>
  </cols>
  <sheetData>
    <row r="1" ht="16" customHeight="1">
      <c r="A1" t="s" s="76">
        <v>55</v>
      </c>
      <c r="B1" s="11"/>
      <c r="C1" s="11"/>
      <c r="D1" s="11"/>
      <c r="E1" s="11"/>
      <c r="F1" s="11"/>
      <c r="G1" s="11"/>
      <c r="H1" s="11"/>
      <c r="I1" s="11"/>
      <c r="J1" s="11"/>
    </row>
    <row r="2" ht="8.5" customHeight="1">
      <c r="A2" s="82"/>
      <c r="B2" s="83"/>
      <c r="C2" s="83"/>
      <c r="D2" s="83"/>
      <c r="E2" s="83"/>
      <c r="F2" s="83"/>
      <c r="G2" s="83"/>
      <c r="H2" s="83"/>
      <c r="I2" s="83"/>
      <c r="J2" s="83"/>
    </row>
    <row r="3" ht="8" customHeight="1">
      <c r="A3" s="83"/>
      <c r="B3" s="83"/>
      <c r="C3" s="83"/>
      <c r="D3" s="83"/>
      <c r="E3" s="83"/>
      <c r="F3" s="83"/>
      <c r="G3" s="83"/>
      <c r="H3" s="83"/>
      <c r="I3" s="83"/>
      <c r="J3" s="83"/>
    </row>
    <row r="4" ht="8" customHeight="1">
      <c r="A4" s="83"/>
      <c r="B4" s="83"/>
      <c r="C4" s="83"/>
      <c r="D4" s="83"/>
      <c r="E4" s="83"/>
      <c r="F4" s="83"/>
      <c r="G4" s="83"/>
      <c r="H4" s="83"/>
      <c r="I4" s="83"/>
      <c r="J4" s="83"/>
    </row>
    <row r="5" ht="8" customHeight="1">
      <c r="A5" s="83"/>
      <c r="B5" s="83"/>
      <c r="C5" s="83"/>
      <c r="D5" s="83"/>
      <c r="E5" s="83"/>
      <c r="F5" s="83"/>
      <c r="G5" s="83"/>
      <c r="H5" s="83"/>
      <c r="I5" s="83"/>
      <c r="J5" s="83"/>
    </row>
    <row r="6" ht="8" customHeight="1">
      <c r="A6" s="83"/>
      <c r="B6" s="83"/>
      <c r="C6" s="83"/>
      <c r="D6" s="83"/>
      <c r="E6" s="83"/>
      <c r="F6" s="83"/>
      <c r="G6" s="83"/>
      <c r="H6" s="83"/>
      <c r="I6" s="83"/>
      <c r="J6" s="83"/>
    </row>
    <row r="7" ht="8" customHeight="1">
      <c r="A7" s="83"/>
      <c r="B7" s="83"/>
      <c r="C7" s="83"/>
      <c r="D7" s="83"/>
      <c r="E7" s="83"/>
      <c r="F7" s="83"/>
      <c r="G7" s="83"/>
      <c r="H7" s="83"/>
      <c r="I7" s="83"/>
      <c r="J7" s="83"/>
    </row>
    <row r="8" ht="8" customHeight="1">
      <c r="A8" s="83"/>
      <c r="B8" s="83"/>
      <c r="C8" s="83"/>
      <c r="D8" s="83"/>
      <c r="E8" s="83"/>
      <c r="F8" s="83"/>
      <c r="G8" s="83"/>
      <c r="H8" s="83"/>
      <c r="I8" s="83"/>
      <c r="J8" s="83"/>
    </row>
    <row r="9" ht="8.5" customHeight="1">
      <c r="A9" s="83"/>
      <c r="B9" s="83"/>
      <c r="C9" s="83"/>
      <c r="D9" s="83"/>
      <c r="E9" s="83"/>
      <c r="F9" s="83"/>
      <c r="G9" s="83"/>
      <c r="H9" s="83"/>
      <c r="I9" s="83"/>
      <c r="J9" s="83"/>
    </row>
    <row r="10" ht="16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ht="16" customHeight="1">
      <c r="A11" t="s" s="76">
        <v>56</v>
      </c>
      <c r="B11" s="11"/>
      <c r="C11" s="11"/>
      <c r="D11" s="11"/>
      <c r="E11" s="11"/>
      <c r="F11" s="11"/>
      <c r="G11" s="11"/>
      <c r="H11" s="11"/>
      <c r="I11" s="11"/>
      <c r="J11" s="11"/>
    </row>
    <row r="12" ht="8.5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</row>
    <row r="13" ht="8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</row>
    <row r="14" ht="8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</row>
    <row r="15" ht="8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</row>
    <row r="16" ht="8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</row>
    <row r="17" ht="8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</row>
    <row r="18" ht="8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</row>
    <row r="19" ht="8.5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</row>
    <row r="20" ht="16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ht="16" customHeight="1">
      <c r="A21" t="s" s="76">
        <v>57</v>
      </c>
      <c r="B21" s="11"/>
      <c r="C21" s="11"/>
      <c r="D21" s="11"/>
      <c r="E21" s="11"/>
      <c r="F21" s="11"/>
      <c r="G21" s="11"/>
      <c r="H21" s="11"/>
      <c r="I21" s="11"/>
      <c r="J21" s="11"/>
    </row>
    <row r="22" ht="8.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</row>
    <row r="23" ht="8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</row>
    <row r="24" ht="8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</row>
    <row r="25" ht="8" customHeight="1">
      <c r="A25" s="84"/>
      <c r="B25" s="84"/>
      <c r="C25" s="84"/>
      <c r="D25" s="84"/>
      <c r="E25" s="84"/>
      <c r="F25" s="84"/>
      <c r="G25" s="84"/>
      <c r="H25" s="84"/>
      <c r="I25" s="84"/>
      <c r="J25" s="84"/>
    </row>
    <row r="26" ht="8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</row>
    <row r="27" ht="8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</row>
    <row r="28" ht="8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</row>
    <row r="29" ht="8.5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</row>
  </sheetData>
  <mergeCells count="3">
    <mergeCell ref="A2:J9"/>
    <mergeCell ref="A12:J19"/>
    <mergeCell ref="A22:J29"/>
  </mergeCells>
  <pageMargins left="0.75" right="0.75" top="1" bottom="1" header="0.511111" footer="0.51111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I12"/>
  <sheetViews>
    <sheetView workbookViewId="0" showGridLines="0" defaultGridColor="1"/>
  </sheetViews>
  <sheetFormatPr defaultColWidth="8.85714" defaultRowHeight="17.25" customHeight="1" outlineLevelRow="0" outlineLevelCol="0"/>
  <cols>
    <col min="1" max="1" width="3.15625" style="86" customWidth="1"/>
    <col min="2" max="2" width="13.2891" style="86" customWidth="1"/>
    <col min="3" max="3" width="15.7344" style="86" customWidth="1"/>
    <col min="4" max="4" width="13" style="86" customWidth="1"/>
    <col min="5" max="9" width="15.8672" style="86" customWidth="1"/>
    <col min="10" max="256" width="8.86719" style="86" customWidth="1"/>
  </cols>
  <sheetData>
    <row r="1" ht="16" customHeight="1">
      <c r="A1" s="11"/>
      <c r="B1" s="11"/>
      <c r="C1" s="11"/>
      <c r="D1" s="11"/>
      <c r="E1" s="11"/>
      <c r="F1" s="11"/>
      <c r="G1" s="11"/>
      <c r="H1" s="11"/>
      <c r="I1" s="11"/>
    </row>
    <row r="2" ht="20" customHeight="1">
      <c r="A2" s="11"/>
      <c r="B2" t="s" s="87">
        <v>58</v>
      </c>
      <c r="C2" s="88"/>
      <c r="D2" s="11"/>
      <c r="E2" s="11"/>
      <c r="F2" s="11"/>
      <c r="G2" s="11"/>
      <c r="H2" s="11"/>
      <c r="I2" s="11"/>
    </row>
    <row r="3" ht="16" customHeight="1">
      <c r="A3" s="11"/>
      <c r="B3" s="12"/>
      <c r="C3" s="12"/>
      <c r="D3" s="12"/>
      <c r="E3" s="12"/>
      <c r="F3" s="12"/>
      <c r="G3" s="12"/>
      <c r="H3" s="12"/>
      <c r="I3" s="12"/>
    </row>
    <row r="4" ht="20" customHeight="1">
      <c r="A4" s="13"/>
      <c r="B4" t="s" s="89">
        <v>59</v>
      </c>
      <c r="C4" t="s" s="89">
        <v>17</v>
      </c>
      <c r="D4" t="s" s="89">
        <v>20</v>
      </c>
      <c r="E4" t="s" s="89">
        <v>60</v>
      </c>
      <c r="F4" t="s" s="89">
        <v>61</v>
      </c>
      <c r="G4" t="s" s="89">
        <v>60</v>
      </c>
      <c r="H4" t="s" s="89">
        <v>62</v>
      </c>
      <c r="I4" t="s" s="89">
        <v>60</v>
      </c>
    </row>
    <row r="5" ht="20" customHeight="1">
      <c r="A5" s="13"/>
      <c r="B5" t="s" s="90">
        <v>63</v>
      </c>
      <c r="C5" t="s" s="90">
        <v>64</v>
      </c>
      <c r="D5" s="91">
        <v>54</v>
      </c>
      <c r="E5" s="92">
        <v>42194</v>
      </c>
      <c r="F5" s="91">
        <v>100</v>
      </c>
      <c r="G5" s="92">
        <v>42197</v>
      </c>
      <c r="H5" s="91">
        <v>100</v>
      </c>
      <c r="I5" s="92">
        <v>42196</v>
      </c>
    </row>
    <row r="6" ht="20" customHeight="1">
      <c r="A6" s="13"/>
      <c r="B6" t="s" s="90">
        <v>63</v>
      </c>
      <c r="C6" t="s" s="90">
        <v>65</v>
      </c>
      <c r="D6" s="91">
        <v>46</v>
      </c>
      <c r="E6" s="92">
        <v>42195</v>
      </c>
      <c r="F6" s="26"/>
      <c r="G6" s="26"/>
      <c r="H6" s="26"/>
      <c r="I6" s="26"/>
    </row>
    <row r="7" ht="20" customHeight="1">
      <c r="A7" s="13"/>
      <c r="B7" t="s" s="90">
        <v>63</v>
      </c>
      <c r="C7" s="26"/>
      <c r="D7" s="26"/>
      <c r="E7" s="26"/>
      <c r="F7" s="26"/>
      <c r="G7" s="26"/>
      <c r="H7" s="26"/>
      <c r="I7" s="26"/>
    </row>
    <row r="8" ht="20" customHeight="1">
      <c r="A8" s="13"/>
      <c r="B8" t="s" s="90">
        <v>63</v>
      </c>
      <c r="C8" s="26"/>
      <c r="D8" s="26"/>
      <c r="E8" s="26"/>
      <c r="F8" s="26"/>
      <c r="G8" s="26"/>
      <c r="H8" s="26"/>
      <c r="I8" s="26"/>
    </row>
    <row r="9" ht="20" customHeight="1">
      <c r="A9" s="13"/>
      <c r="B9" t="s" s="90">
        <v>63</v>
      </c>
      <c r="C9" s="26"/>
      <c r="D9" s="26"/>
      <c r="E9" s="26"/>
      <c r="F9" s="26"/>
      <c r="G9" s="26"/>
      <c r="H9" s="26"/>
      <c r="I9" s="26"/>
    </row>
    <row r="10" ht="20" customHeight="1">
      <c r="A10" s="13"/>
      <c r="B10" t="s" s="90">
        <v>63</v>
      </c>
      <c r="C10" s="26"/>
      <c r="D10" s="26"/>
      <c r="E10" s="26"/>
      <c r="F10" s="26"/>
      <c r="G10" s="26"/>
      <c r="H10" s="26"/>
      <c r="I10" s="26"/>
    </row>
    <row r="11" ht="20" customHeight="1">
      <c r="A11" s="13"/>
      <c r="B11" t="s" s="90">
        <v>63</v>
      </c>
      <c r="C11" s="26"/>
      <c r="D11" s="26"/>
      <c r="E11" s="26"/>
      <c r="F11" s="26"/>
      <c r="G11" s="26"/>
      <c r="H11" s="26"/>
      <c r="I11" s="26"/>
    </row>
    <row r="12" ht="20" customHeight="1">
      <c r="A12" s="13"/>
      <c r="B12" t="s" s="90">
        <v>63</v>
      </c>
      <c r="C12" s="26"/>
      <c r="D12" s="26"/>
      <c r="E12" s="26"/>
      <c r="F12" s="26"/>
      <c r="G12" s="26"/>
      <c r="H12" s="26"/>
      <c r="I12" s="26"/>
    </row>
  </sheetData>
  <pageMargins left="0.75" right="0.75" top="1" bottom="1" header="0.511111" footer="0.511111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U993"/>
  <sheetViews>
    <sheetView workbookViewId="0" showGridLines="0" defaultGridColor="1"/>
  </sheetViews>
  <sheetFormatPr defaultColWidth="8.71429" defaultRowHeight="13.5" customHeight="1" outlineLevelRow="0" outlineLevelCol="0"/>
  <cols>
    <col min="1" max="1" width="2.86719" style="93" customWidth="1"/>
    <col min="2" max="18" width="6.57812" style="93" customWidth="1"/>
    <col min="19" max="21" width="8.73438" style="93" customWidth="1"/>
    <col min="22" max="256" width="8.73438" style="93" customWidth="1"/>
  </cols>
  <sheetData>
    <row r="1" ht="16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1"/>
      <c r="S1" s="7"/>
      <c r="T1" s="7"/>
      <c r="U1" s="7"/>
    </row>
    <row r="2" ht="16" customHeight="1">
      <c r="A2" s="13"/>
      <c r="B2" t="s" s="14">
        <v>17</v>
      </c>
      <c r="C2" s="15"/>
      <c r="D2" s="19"/>
      <c r="E2" s="19"/>
      <c r="F2" t="s" s="14">
        <v>19</v>
      </c>
      <c r="G2" s="15"/>
      <c r="H2" t="s" s="18">
        <v>20</v>
      </c>
      <c r="I2" s="19"/>
      <c r="J2" t="s" s="14">
        <v>21</v>
      </c>
      <c r="K2" s="15"/>
      <c r="L2" s="21">
        <f>C9</f>
        <v>1000000</v>
      </c>
      <c r="M2" s="19"/>
      <c r="N2" t="s" s="14">
        <v>22</v>
      </c>
      <c r="O2" s="15"/>
      <c r="P2" s="21">
        <f>C108+R108</f>
      </c>
      <c r="Q2" s="19"/>
      <c r="R2" s="22"/>
      <c r="S2" s="23"/>
      <c r="T2" s="23"/>
      <c r="U2" s="7"/>
    </row>
    <row r="3" ht="57" customHeight="1">
      <c r="A3" s="13"/>
      <c r="B3" t="s" s="14">
        <v>23</v>
      </c>
      <c r="C3" s="15"/>
      <c r="D3" t="s" s="25">
        <v>67</v>
      </c>
      <c r="E3" s="24"/>
      <c r="F3" s="24"/>
      <c r="G3" s="24"/>
      <c r="H3" s="24"/>
      <c r="I3" s="24"/>
      <c r="J3" t="s" s="14">
        <v>24</v>
      </c>
      <c r="K3" s="15"/>
      <c r="L3" t="s" s="25">
        <v>68</v>
      </c>
      <c r="M3" s="26"/>
      <c r="N3" s="26"/>
      <c r="O3" s="26"/>
      <c r="P3" s="26"/>
      <c r="Q3" s="26"/>
      <c r="R3" s="22"/>
      <c r="S3" s="23"/>
      <c r="T3" s="7"/>
      <c r="U3" s="7"/>
    </row>
    <row r="4" ht="16" customHeight="1">
      <c r="A4" s="13"/>
      <c r="B4" t="s" s="14">
        <v>26</v>
      </c>
      <c r="C4" s="15"/>
      <c r="D4" s="27">
        <f>SUM($R$9:$S$993)</f>
        <v>153684.210526316</v>
      </c>
      <c r="E4" s="27"/>
      <c r="F4" t="s" s="14">
        <v>27</v>
      </c>
      <c r="G4" s="15"/>
      <c r="H4" s="28">
        <f>SUM($T$9:$U$108)</f>
        <v>292</v>
      </c>
      <c r="I4" s="19"/>
      <c r="J4" t="s" s="14">
        <v>69</v>
      </c>
      <c r="K4" s="15"/>
      <c r="L4" s="21">
        <f>MAX($C$9:$D$990)-C9</f>
        <v>153684.21052632</v>
      </c>
      <c r="M4" s="21"/>
      <c r="N4" t="s" s="14">
        <v>70</v>
      </c>
      <c r="O4" s="15"/>
      <c r="P4" s="27">
        <f>MIN($C$9:$D$990)-C9</f>
        <v>0</v>
      </c>
      <c r="Q4" s="27"/>
      <c r="R4" s="22"/>
      <c r="S4" s="23"/>
      <c r="T4" s="23"/>
      <c r="U4" s="7"/>
    </row>
    <row r="5" ht="16" customHeight="1">
      <c r="A5" s="13"/>
      <c r="B5" t="s" s="14">
        <v>29</v>
      </c>
      <c r="C5" s="30">
        <f>COUNTIF($R$9:$R$990,"&gt;0")</f>
        <v>1</v>
      </c>
      <c r="D5" t="s" s="14">
        <v>30</v>
      </c>
      <c r="E5" s="30">
        <f>COUNTIF($R$9:$R$990,"&lt;0")</f>
        <v>0</v>
      </c>
      <c r="F5" t="s" s="14">
        <v>31</v>
      </c>
      <c r="G5" s="30">
        <f>COUNTIF($R$9:$R$990,"=0")</f>
        <v>0</v>
      </c>
      <c r="H5" t="s" s="14">
        <v>32</v>
      </c>
      <c r="I5" s="29">
        <f>C5/SUM(C5,E5,G5)</f>
        <v>1</v>
      </c>
      <c r="J5" t="s" s="14">
        <v>33</v>
      </c>
      <c r="K5" s="15"/>
      <c r="L5" s="31"/>
      <c r="M5" s="32"/>
      <c r="N5" t="s" s="33">
        <v>34</v>
      </c>
      <c r="O5" s="34"/>
      <c r="P5" s="31"/>
      <c r="Q5" s="32"/>
      <c r="R5" s="22"/>
      <c r="S5" s="23"/>
      <c r="T5" s="23"/>
      <c r="U5" s="7"/>
    </row>
    <row r="6" ht="16" customHeight="1">
      <c r="A6" s="11"/>
      <c r="B6" s="36"/>
      <c r="C6" s="36"/>
      <c r="D6" s="36"/>
      <c r="E6" s="36"/>
      <c r="F6" s="36"/>
      <c r="G6" s="36"/>
      <c r="H6" s="36"/>
      <c r="I6" s="37"/>
      <c r="J6" s="36"/>
      <c r="K6" s="36"/>
      <c r="L6" s="36"/>
      <c r="M6" s="36"/>
      <c r="N6" s="39"/>
      <c r="O6" s="39"/>
      <c r="P6" s="36"/>
      <c r="Q6" s="32"/>
      <c r="R6" s="40"/>
      <c r="S6" s="41"/>
      <c r="T6" s="41"/>
      <c r="U6" s="42"/>
    </row>
    <row r="7" ht="16" customHeight="1">
      <c r="A7" s="13"/>
      <c r="B7" t="s" s="14">
        <v>36</v>
      </c>
      <c r="C7" t="s" s="43">
        <v>37</v>
      </c>
      <c r="D7" s="44"/>
      <c r="E7" t="s" s="45">
        <v>38</v>
      </c>
      <c r="F7" s="46"/>
      <c r="G7" s="46"/>
      <c r="H7" s="46"/>
      <c r="I7" s="47"/>
      <c r="J7" t="s" s="48">
        <v>39</v>
      </c>
      <c r="K7" s="49"/>
      <c r="L7" s="50"/>
      <c r="M7" t="s" s="18">
        <v>40</v>
      </c>
      <c r="N7" t="s" s="51">
        <v>41</v>
      </c>
      <c r="O7" s="52"/>
      <c r="P7" s="52"/>
      <c r="Q7" s="53"/>
      <c r="R7" t="s" s="54">
        <v>42</v>
      </c>
      <c r="S7" s="55"/>
      <c r="T7" s="55"/>
      <c r="U7" s="55"/>
    </row>
    <row r="8" ht="16" customHeight="1">
      <c r="A8" s="13"/>
      <c r="B8" s="15"/>
      <c r="C8" s="58"/>
      <c r="D8" s="59"/>
      <c r="E8" t="s" s="60">
        <v>43</v>
      </c>
      <c r="F8" t="s" s="60">
        <v>44</v>
      </c>
      <c r="G8" t="s" s="60">
        <v>45</v>
      </c>
      <c r="H8" t="s" s="45">
        <v>46</v>
      </c>
      <c r="I8" s="47"/>
      <c r="J8" t="s" s="61">
        <v>47</v>
      </c>
      <c r="K8" t="s" s="48">
        <v>48</v>
      </c>
      <c r="L8" s="50"/>
      <c r="M8" s="19"/>
      <c r="N8" t="s" s="62">
        <v>43</v>
      </c>
      <c r="O8" t="s" s="62">
        <v>44</v>
      </c>
      <c r="P8" t="s" s="51">
        <v>46</v>
      </c>
      <c r="Q8" s="53"/>
      <c r="R8" t="s" s="54">
        <v>49</v>
      </c>
      <c r="S8" s="55"/>
      <c r="T8" t="s" s="54">
        <v>47</v>
      </c>
      <c r="U8" s="55"/>
    </row>
    <row r="9" ht="16" customHeight="1">
      <c r="A9" s="13"/>
      <c r="B9" s="30">
        <v>1</v>
      </c>
      <c r="C9" s="21">
        <v>1000000</v>
      </c>
      <c r="D9" s="21"/>
      <c r="E9" s="30">
        <v>2001</v>
      </c>
      <c r="F9" s="63">
        <v>42111</v>
      </c>
      <c r="G9" t="s" s="18">
        <v>52</v>
      </c>
      <c r="H9" s="30">
        <v>105.33</v>
      </c>
      <c r="I9" s="19"/>
      <c r="J9" s="30">
        <v>57</v>
      </c>
      <c r="K9" s="21">
        <f>IF(F9="","",C9*0.03)</f>
        <v>30000</v>
      </c>
      <c r="L9" s="21"/>
      <c r="M9" s="64">
        <f>IF(J9="","",(K9/J9)/1000)</f>
        <v>0.526315789473684</v>
      </c>
      <c r="N9" s="30">
        <v>2001</v>
      </c>
      <c r="O9" s="63">
        <v>42111</v>
      </c>
      <c r="P9" s="30">
        <v>108.25</v>
      </c>
      <c r="Q9" s="19"/>
      <c r="R9" s="27">
        <f>IF(O9="","",(IF(G9="売",H9-P9,P9-H9))*M9*100000)</f>
        <v>153684.210526316</v>
      </c>
      <c r="S9" s="65"/>
      <c r="T9" s="66">
        <f>IF(O9="","",IF(R9&lt;0,J9*(-1),IF(G9="買",(P9-H9)*100,(H9-P9)*100)))</f>
        <v>292</v>
      </c>
      <c r="U9" s="66"/>
    </row>
    <row r="10" ht="16" customHeight="1">
      <c r="A10" s="13"/>
      <c r="B10" s="30">
        <v>2</v>
      </c>
      <c r="C10" s="21">
        <f>IF(R9="","",C9+R9)</f>
        <v>1153684.21052632</v>
      </c>
      <c r="D10" s="21"/>
      <c r="E10" s="19"/>
      <c r="F10" s="63"/>
      <c r="G10" t="s" s="18">
        <v>52</v>
      </c>
      <c r="H10" s="19"/>
      <c r="I10" s="19"/>
      <c r="J10" s="19"/>
      <c r="K10" t="s" s="18">
        <f>IF(F10="","",C10*0.03)</f>
      </c>
      <c r="L10" s="21"/>
      <c r="M10" t="s" s="18">
        <f>IF(J10="","",(K10/J10)/1000)</f>
      </c>
      <c r="N10" s="19"/>
      <c r="O10" s="63"/>
      <c r="P10" s="19"/>
      <c r="Q10" s="19"/>
      <c r="R10" t="s" s="18">
        <f>IF(O10="","",(IF(G10="売",H10-P10,P10-H10))*M10*100000)</f>
      </c>
      <c r="S10" s="65"/>
      <c r="T10" t="s" s="74">
        <f>IF(O10="","",IF(R10&lt;0,J10*(-1),IF(G10="買",(P10-H10)*100,(H10-P10)*100)))</f>
      </c>
      <c r="U10" s="66"/>
    </row>
    <row r="11" ht="16" customHeight="1">
      <c r="A11" s="13"/>
      <c r="B11" s="30">
        <v>3</v>
      </c>
      <c r="C11" t="s" s="18">
        <f>IF(R10="","",C10+R10)</f>
      </c>
      <c r="D11" s="21"/>
      <c r="E11" s="19"/>
      <c r="F11" s="63"/>
      <c r="G11" t="s" s="18">
        <v>52</v>
      </c>
      <c r="H11" s="19"/>
      <c r="I11" s="19"/>
      <c r="J11" s="19"/>
      <c r="K11" t="s" s="18">
        <f>IF(F11="","",C11*0.03)</f>
      </c>
      <c r="L11" s="21"/>
      <c r="M11" t="s" s="18">
        <f>IF(J11="","",(K11/J11)/1000)</f>
      </c>
      <c r="N11" s="19"/>
      <c r="O11" s="63"/>
      <c r="P11" s="19"/>
      <c r="Q11" s="19"/>
      <c r="R11" t="s" s="18">
        <f>IF(O11="","",(IF(G11="売",H11-P11,P11-H11))*M11*100000)</f>
      </c>
      <c r="S11" s="65"/>
      <c r="T11" t="s" s="74">
        <f>IF(O11="","",IF(R11&lt;0,J11*(-1),IF(G11="買",(P11-H11)*100,(H11-P11)*100)))</f>
      </c>
      <c r="U11" s="66"/>
    </row>
    <row r="12" ht="16" customHeight="1">
      <c r="A12" s="13"/>
      <c r="B12" s="30">
        <v>4</v>
      </c>
      <c r="C12" t="s" s="18">
        <f>IF(R11="","",C11+R11)</f>
      </c>
      <c r="D12" s="21"/>
      <c r="E12" s="19"/>
      <c r="F12" s="63"/>
      <c r="G12" t="s" s="18">
        <v>51</v>
      </c>
      <c r="H12" s="19"/>
      <c r="I12" s="19"/>
      <c r="J12" s="19"/>
      <c r="K12" t="s" s="18">
        <f>IF(F12="","",C12*0.03)</f>
      </c>
      <c r="L12" s="21"/>
      <c r="M12" t="s" s="18">
        <f>IF(J12="","",(K12/J12)/1000)</f>
      </c>
      <c r="N12" s="19"/>
      <c r="O12" s="63"/>
      <c r="P12" s="19"/>
      <c r="Q12" s="19"/>
      <c r="R12" t="s" s="18">
        <f>IF(O12="","",(IF(G12="売",H12-P12,P12-H12))*M12*100000)</f>
      </c>
      <c r="S12" s="65"/>
      <c r="T12" t="s" s="74">
        <f>IF(O12="","",IF(R12&lt;0,J12*(-1),IF(G12="買",(P12-H12)*100,(H12-P12)*100)))</f>
      </c>
      <c r="U12" s="66"/>
    </row>
    <row r="13" ht="16" customHeight="1">
      <c r="A13" s="13"/>
      <c r="B13" s="30">
        <v>5</v>
      </c>
      <c r="C13" t="s" s="18">
        <f>IF(R12="","",C12+R12)</f>
      </c>
      <c r="D13" s="21"/>
      <c r="E13" s="19"/>
      <c r="F13" s="63"/>
      <c r="G13" t="s" s="18">
        <v>51</v>
      </c>
      <c r="H13" s="19"/>
      <c r="I13" s="19"/>
      <c r="J13" s="19"/>
      <c r="K13" t="s" s="18">
        <f>IF(F13="","",C13*0.03)</f>
      </c>
      <c r="L13" s="21"/>
      <c r="M13" t="s" s="18">
        <f>IF(J13="","",(K13/J13)/1000)</f>
      </c>
      <c r="N13" s="19"/>
      <c r="O13" s="63"/>
      <c r="P13" s="19"/>
      <c r="Q13" s="19"/>
      <c r="R13" t="s" s="18">
        <f>IF(O13="","",(IF(G13="売",H13-P13,P13-H13))*M13*100000)</f>
      </c>
      <c r="S13" s="65"/>
      <c r="T13" t="s" s="74">
        <f>IF(O13="","",IF(R13&lt;0,J13*(-1),IF(G13="買",(P13-H13)*100,(H13-P13)*100)))</f>
      </c>
      <c r="U13" s="66"/>
    </row>
    <row r="14" ht="16" customHeight="1">
      <c r="A14" s="13"/>
      <c r="B14" s="30">
        <v>6</v>
      </c>
      <c r="C14" t="s" s="18">
        <f>IF(R13="","",C13+R13)</f>
      </c>
      <c r="D14" s="21"/>
      <c r="E14" s="19"/>
      <c r="F14" s="63"/>
      <c r="G14" t="s" s="18">
        <v>52</v>
      </c>
      <c r="H14" s="19"/>
      <c r="I14" s="19"/>
      <c r="J14" s="19"/>
      <c r="K14" t="s" s="18">
        <f>IF(F14="","",C14*0.03)</f>
      </c>
      <c r="L14" s="21"/>
      <c r="M14" t="s" s="18">
        <f>IF(J14="","",(K14/J14)/1000)</f>
      </c>
      <c r="N14" s="19"/>
      <c r="O14" s="63"/>
      <c r="P14" s="19"/>
      <c r="Q14" s="19"/>
      <c r="R14" t="s" s="18">
        <f>IF(O14="","",(IF(G14="売",H14-P14,P14-H14))*M14*100000)</f>
      </c>
      <c r="S14" s="65"/>
      <c r="T14" t="s" s="74">
        <f>IF(O14="","",IF(R14&lt;0,J14*(-1),IF(G14="買",(P14-H14)*100,(H14-P14)*100)))</f>
      </c>
      <c r="U14" s="66"/>
    </row>
    <row r="15" ht="16" customHeight="1">
      <c r="A15" s="13"/>
      <c r="B15" s="30">
        <v>7</v>
      </c>
      <c r="C15" t="s" s="18">
        <f>IF(R14="","",C14+R14)</f>
      </c>
      <c r="D15" s="21"/>
      <c r="E15" s="19"/>
      <c r="F15" s="63"/>
      <c r="G15" t="s" s="18">
        <v>52</v>
      </c>
      <c r="H15" s="19"/>
      <c r="I15" s="19"/>
      <c r="J15" s="19"/>
      <c r="K15" t="s" s="18">
        <f>IF(F15="","",C15*0.03)</f>
      </c>
      <c r="L15" s="21"/>
      <c r="M15" t="s" s="18">
        <f>IF(J15="","",(K15/J15)/1000)</f>
      </c>
      <c r="N15" s="19"/>
      <c r="O15" s="63"/>
      <c r="P15" s="19"/>
      <c r="Q15" s="19"/>
      <c r="R15" t="s" s="18">
        <f>IF(O15="","",(IF(G15="売",H15-P15,P15-H15))*M15*100000)</f>
      </c>
      <c r="S15" s="65"/>
      <c r="T15" t="s" s="74">
        <f>IF(O15="","",IF(R15&lt;0,J15*(-1),IF(G15="買",(P15-H15)*100,(H15-P15)*100)))</f>
      </c>
      <c r="U15" s="66"/>
    </row>
    <row r="16" ht="16" customHeight="1">
      <c r="A16" s="13"/>
      <c r="B16" s="30">
        <v>8</v>
      </c>
      <c r="C16" t="s" s="18">
        <f>IF(R15="","",C15+R15)</f>
      </c>
      <c r="D16" s="21"/>
      <c r="E16" s="19"/>
      <c r="F16" s="63"/>
      <c r="G16" t="s" s="18">
        <v>52</v>
      </c>
      <c r="H16" s="19"/>
      <c r="I16" s="19"/>
      <c r="J16" s="19"/>
      <c r="K16" t="s" s="18">
        <f>IF(F16="","",C16*0.03)</f>
      </c>
      <c r="L16" s="21"/>
      <c r="M16" t="s" s="18">
        <f>IF(J16="","",(K16/J16)/1000)</f>
      </c>
      <c r="N16" s="19"/>
      <c r="O16" s="63"/>
      <c r="P16" s="19"/>
      <c r="Q16" s="19"/>
      <c r="R16" t="s" s="18">
        <f>IF(O16="","",(IF(G16="売",H16-P16,P16-H16))*M16*100000)</f>
      </c>
      <c r="S16" s="65"/>
      <c r="T16" t="s" s="74">
        <f>IF(O16="","",IF(R16&lt;0,J16*(-1),IF(G16="買",(P16-H16)*100,(H16-P16)*100)))</f>
      </c>
      <c r="U16" s="66"/>
    </row>
    <row r="17" ht="16" customHeight="1">
      <c r="A17" s="13"/>
      <c r="B17" s="30">
        <v>9</v>
      </c>
      <c r="C17" t="s" s="18">
        <f>IF(R16="","",C16+R16)</f>
      </c>
      <c r="D17" s="21"/>
      <c r="E17" s="19"/>
      <c r="F17" s="63"/>
      <c r="G17" t="s" s="18">
        <v>52</v>
      </c>
      <c r="H17" s="19"/>
      <c r="I17" s="19"/>
      <c r="J17" s="19"/>
      <c r="K17" t="s" s="18">
        <f>IF(F17="","",C17*0.03)</f>
      </c>
      <c r="L17" s="21"/>
      <c r="M17" t="s" s="18">
        <f>IF(J17="","",(K17/J17)/1000)</f>
      </c>
      <c r="N17" s="19"/>
      <c r="O17" s="63"/>
      <c r="P17" s="19"/>
      <c r="Q17" s="19"/>
      <c r="R17" t="s" s="18">
        <f>IF(O17="","",(IF(G17="売",H17-P17,P17-H17))*M17*100000)</f>
      </c>
      <c r="S17" s="65"/>
      <c r="T17" t="s" s="74">
        <f>IF(O17="","",IF(R17&lt;0,J17*(-1),IF(G17="買",(P17-H17)*100,(H17-P17)*100)))</f>
      </c>
      <c r="U17" s="66"/>
    </row>
    <row r="18" ht="16" customHeight="1">
      <c r="A18" s="13"/>
      <c r="B18" s="30">
        <v>10</v>
      </c>
      <c r="C18" t="s" s="18">
        <f>IF(R17="","",C17+R17)</f>
      </c>
      <c r="D18" s="21"/>
      <c r="E18" s="19"/>
      <c r="F18" s="63"/>
      <c r="G18" t="s" s="18">
        <v>52</v>
      </c>
      <c r="H18" s="19"/>
      <c r="I18" s="19"/>
      <c r="J18" s="19"/>
      <c r="K18" t="s" s="18">
        <f>IF(F18="","",C18*0.03)</f>
      </c>
      <c r="L18" s="21"/>
      <c r="M18" t="s" s="18">
        <f>IF(J18="","",(K18/J18)/1000)</f>
      </c>
      <c r="N18" s="19"/>
      <c r="O18" s="63"/>
      <c r="P18" s="19"/>
      <c r="Q18" s="19"/>
      <c r="R18" t="s" s="18">
        <f>IF(O18="","",(IF(G18="売",H18-P18,P18-H18))*M18*100000)</f>
      </c>
      <c r="S18" s="65"/>
      <c r="T18" t="s" s="74">
        <f>IF(O18="","",IF(R18&lt;0,J18*(-1),IF(G18="買",(P18-H18)*100,(H18-P18)*100)))</f>
      </c>
      <c r="U18" s="66"/>
    </row>
    <row r="19" ht="16" customHeight="1">
      <c r="A19" s="13"/>
      <c r="B19" s="30">
        <v>11</v>
      </c>
      <c r="C19" t="s" s="18">
        <f>IF(R18="","",C18+R18)</f>
      </c>
      <c r="D19" s="21"/>
      <c r="E19" s="19"/>
      <c r="F19" s="63"/>
      <c r="G19" t="s" s="18">
        <v>52</v>
      </c>
      <c r="H19" s="19"/>
      <c r="I19" s="19"/>
      <c r="J19" s="19"/>
      <c r="K19" t="s" s="18">
        <f>IF(F19="","",C19*0.03)</f>
      </c>
      <c r="L19" s="21"/>
      <c r="M19" t="s" s="18">
        <f>IF(J19="","",(K19/J19)/1000)</f>
      </c>
      <c r="N19" s="19"/>
      <c r="O19" s="63"/>
      <c r="P19" s="19"/>
      <c r="Q19" s="19"/>
      <c r="R19" t="s" s="18">
        <f>IF(O19="","",(IF(G19="売",H19-P19,P19-H19))*M19*100000)</f>
      </c>
      <c r="S19" s="65"/>
      <c r="T19" t="s" s="74">
        <f>IF(O19="","",IF(R19&lt;0,J19*(-1),IF(G19="買",(P19-H19)*100,(H19-P19)*100)))</f>
      </c>
      <c r="U19" s="66"/>
    </row>
    <row r="20" ht="16" customHeight="1">
      <c r="A20" s="13"/>
      <c r="B20" s="30">
        <v>12</v>
      </c>
      <c r="C20" t="s" s="18">
        <f>IF(R19="","",C19+R19)</f>
      </c>
      <c r="D20" s="21"/>
      <c r="E20" s="19"/>
      <c r="F20" s="63"/>
      <c r="G20" t="s" s="18">
        <v>52</v>
      </c>
      <c r="H20" s="19"/>
      <c r="I20" s="19"/>
      <c r="J20" s="19"/>
      <c r="K20" t="s" s="18">
        <f>IF(F20="","",C20*0.03)</f>
      </c>
      <c r="L20" s="21"/>
      <c r="M20" t="s" s="18">
        <f>IF(J20="","",(K20/J20)/1000)</f>
      </c>
      <c r="N20" s="19"/>
      <c r="O20" s="63"/>
      <c r="P20" s="19"/>
      <c r="Q20" s="19"/>
      <c r="R20" t="s" s="18">
        <f>IF(O20="","",(IF(G20="売",H20-P20,P20-H20))*M20*100000)</f>
      </c>
      <c r="S20" s="65"/>
      <c r="T20" t="s" s="74">
        <f>IF(O20="","",IF(R20&lt;0,J20*(-1),IF(G20="買",(P20-H20)*100,(H20-P20)*100)))</f>
      </c>
      <c r="U20" s="66"/>
    </row>
    <row r="21" ht="16" customHeight="1">
      <c r="A21" s="13"/>
      <c r="B21" s="30">
        <v>13</v>
      </c>
      <c r="C21" t="s" s="18">
        <f>IF(R20="","",C20+R20)</f>
      </c>
      <c r="D21" s="21"/>
      <c r="E21" s="19"/>
      <c r="F21" s="63"/>
      <c r="G21" t="s" s="18">
        <v>52</v>
      </c>
      <c r="H21" s="19"/>
      <c r="I21" s="19"/>
      <c r="J21" s="19"/>
      <c r="K21" t="s" s="18">
        <f>IF(F21="","",C21*0.03)</f>
      </c>
      <c r="L21" s="21"/>
      <c r="M21" t="s" s="18">
        <f>IF(J21="","",(K21/J21)/1000)</f>
      </c>
      <c r="N21" s="19"/>
      <c r="O21" s="63"/>
      <c r="P21" s="19"/>
      <c r="Q21" s="19"/>
      <c r="R21" t="s" s="18">
        <f>IF(O21="","",(IF(G21="売",H21-P21,P21-H21))*M21*100000)</f>
      </c>
      <c r="S21" s="65"/>
      <c r="T21" t="s" s="74">
        <f>IF(O21="","",IF(R21&lt;0,J21*(-1),IF(G21="買",(P21-H21)*100,(H21-P21)*100)))</f>
      </c>
      <c r="U21" s="66"/>
    </row>
    <row r="22" ht="16" customHeight="1">
      <c r="A22" s="13"/>
      <c r="B22" s="30">
        <v>14</v>
      </c>
      <c r="C22" t="s" s="18">
        <f>IF(R21="","",C21+R21)</f>
      </c>
      <c r="D22" s="21"/>
      <c r="E22" s="19"/>
      <c r="F22" s="63"/>
      <c r="G22" t="s" s="18">
        <v>51</v>
      </c>
      <c r="H22" s="19"/>
      <c r="I22" s="19"/>
      <c r="J22" s="19"/>
      <c r="K22" t="s" s="18">
        <f>IF(F22="","",C22*0.03)</f>
      </c>
      <c r="L22" s="21"/>
      <c r="M22" t="s" s="18">
        <f>IF(J22="","",(K22/J22)/1000)</f>
      </c>
      <c r="N22" s="19"/>
      <c r="O22" s="63"/>
      <c r="P22" s="19"/>
      <c r="Q22" s="19"/>
      <c r="R22" t="s" s="18">
        <f>IF(O22="","",(IF(G22="売",H22-P22,P22-H22))*M22*100000)</f>
      </c>
      <c r="S22" s="65"/>
      <c r="T22" t="s" s="74">
        <f>IF(O22="","",IF(R22&lt;0,J22*(-1),IF(G22="買",(P22-H22)*100,(H22-P22)*100)))</f>
      </c>
      <c r="U22" s="66"/>
    </row>
    <row r="23" ht="16" customHeight="1">
      <c r="A23" s="13"/>
      <c r="B23" s="30">
        <v>15</v>
      </c>
      <c r="C23" t="s" s="18">
        <f>IF(R22="","",C22+R22)</f>
      </c>
      <c r="D23" s="21"/>
      <c r="E23" s="19"/>
      <c r="F23" s="63"/>
      <c r="G23" t="s" s="18">
        <v>52</v>
      </c>
      <c r="H23" s="19"/>
      <c r="I23" s="19"/>
      <c r="J23" s="19"/>
      <c r="K23" t="s" s="18">
        <f>IF(F23="","",C23*0.03)</f>
      </c>
      <c r="L23" s="21"/>
      <c r="M23" t="s" s="18">
        <f>IF(J23="","",(K23/J23)/1000)</f>
      </c>
      <c r="N23" s="19"/>
      <c r="O23" s="63"/>
      <c r="P23" s="19"/>
      <c r="Q23" s="19"/>
      <c r="R23" t="s" s="18">
        <f>IF(O23="","",(IF(G23="売",H23-P23,P23-H23))*M23*100000)</f>
      </c>
      <c r="S23" s="65"/>
      <c r="T23" t="s" s="74">
        <f>IF(O23="","",IF(R23&lt;0,J23*(-1),IF(G23="買",(P23-H23)*100,(H23-P23)*100)))</f>
      </c>
      <c r="U23" s="66"/>
    </row>
    <row r="24" ht="16" customHeight="1">
      <c r="A24" s="13"/>
      <c r="B24" s="30">
        <v>16</v>
      </c>
      <c r="C24" t="s" s="18">
        <f>IF(R23="","",C23+R23)</f>
      </c>
      <c r="D24" s="21"/>
      <c r="E24" s="19"/>
      <c r="F24" s="63"/>
      <c r="G24" t="s" s="18">
        <v>52</v>
      </c>
      <c r="H24" s="19"/>
      <c r="I24" s="19"/>
      <c r="J24" s="19"/>
      <c r="K24" t="s" s="18">
        <f>IF(F24="","",C24*0.03)</f>
      </c>
      <c r="L24" s="21"/>
      <c r="M24" t="s" s="18">
        <f>IF(J24="","",(K24/J24)/1000)</f>
      </c>
      <c r="N24" s="19"/>
      <c r="O24" s="63"/>
      <c r="P24" s="19"/>
      <c r="Q24" s="19"/>
      <c r="R24" t="s" s="18">
        <f>IF(O24="","",(IF(G24="売",H24-P24,P24-H24))*M24*100000)</f>
      </c>
      <c r="S24" s="65"/>
      <c r="T24" t="s" s="74">
        <f>IF(O24="","",IF(R24&lt;0,J24*(-1),IF(G24="買",(P24-H24)*100,(H24-P24)*100)))</f>
      </c>
      <c r="U24" s="66"/>
    </row>
    <row r="25" ht="16" customHeight="1">
      <c r="A25" s="13"/>
      <c r="B25" s="30">
        <v>17</v>
      </c>
      <c r="C25" t="s" s="18">
        <f>IF(R24="","",C24+R24)</f>
      </c>
      <c r="D25" s="21"/>
      <c r="E25" s="19"/>
      <c r="F25" s="63"/>
      <c r="G25" t="s" s="18">
        <v>52</v>
      </c>
      <c r="H25" s="19"/>
      <c r="I25" s="19"/>
      <c r="J25" s="19"/>
      <c r="K25" t="s" s="18">
        <f>IF(F25="","",C25*0.03)</f>
      </c>
      <c r="L25" s="21"/>
      <c r="M25" t="s" s="18">
        <f>IF(J25="","",(K25/J25)/1000)</f>
      </c>
      <c r="N25" s="19"/>
      <c r="O25" s="63"/>
      <c r="P25" s="19"/>
      <c r="Q25" s="19"/>
      <c r="R25" t="s" s="18">
        <f>IF(O25="","",(IF(G25="売",H25-P25,P25-H25))*M25*100000)</f>
      </c>
      <c r="S25" s="65"/>
      <c r="T25" t="s" s="74">
        <f>IF(O25="","",IF(R25&lt;0,J25*(-1),IF(G25="買",(P25-H25)*100,(H25-P25)*100)))</f>
      </c>
      <c r="U25" s="66"/>
    </row>
    <row r="26" ht="16" customHeight="1">
      <c r="A26" s="13"/>
      <c r="B26" s="30">
        <v>18</v>
      </c>
      <c r="C26" t="s" s="18">
        <f>IF(R25="","",C25+R25)</f>
      </c>
      <c r="D26" s="21"/>
      <c r="E26" s="19"/>
      <c r="F26" s="63"/>
      <c r="G26" t="s" s="18">
        <v>52</v>
      </c>
      <c r="H26" s="19"/>
      <c r="I26" s="19"/>
      <c r="J26" s="19"/>
      <c r="K26" t="s" s="18">
        <f>IF(F26="","",C26*0.03)</f>
      </c>
      <c r="L26" s="21"/>
      <c r="M26" t="s" s="18">
        <f>IF(J26="","",(K26/J26)/1000)</f>
      </c>
      <c r="N26" s="19"/>
      <c r="O26" s="63"/>
      <c r="P26" s="19"/>
      <c r="Q26" s="19"/>
      <c r="R26" t="s" s="18">
        <f>IF(O26="","",(IF(G26="売",H26-P26,P26-H26))*M26*100000)</f>
      </c>
      <c r="S26" s="65"/>
      <c r="T26" t="s" s="74">
        <f>IF(O26="","",IF(R26&lt;0,J26*(-1),IF(G26="買",(P26-H26)*100,(H26-P26)*100)))</f>
      </c>
      <c r="U26" s="66"/>
    </row>
    <row r="27" ht="16" customHeight="1">
      <c r="A27" s="13"/>
      <c r="B27" s="30">
        <v>19</v>
      </c>
      <c r="C27" t="s" s="18">
        <f>IF(R26="","",C26+R26)</f>
      </c>
      <c r="D27" s="21"/>
      <c r="E27" s="19"/>
      <c r="F27" s="63"/>
      <c r="G27" t="s" s="18">
        <v>51</v>
      </c>
      <c r="H27" s="19"/>
      <c r="I27" s="19"/>
      <c r="J27" s="19"/>
      <c r="K27" t="s" s="18">
        <f>IF(F27="","",C27*0.03)</f>
      </c>
      <c r="L27" s="21"/>
      <c r="M27" t="s" s="18">
        <f>IF(J27="","",(K27/J27)/1000)</f>
      </c>
      <c r="N27" s="19"/>
      <c r="O27" s="63"/>
      <c r="P27" s="19"/>
      <c r="Q27" s="19"/>
      <c r="R27" t="s" s="18">
        <f>IF(O27="","",(IF(G27="売",H27-P27,P27-H27))*M27*100000)</f>
      </c>
      <c r="S27" s="65"/>
      <c r="T27" t="s" s="74">
        <f>IF(O27="","",IF(R27&lt;0,J27*(-1),IF(G27="買",(P27-H27)*100,(H27-P27)*100)))</f>
      </c>
      <c r="U27" s="66"/>
    </row>
    <row r="28" ht="16" customHeight="1">
      <c r="A28" s="13"/>
      <c r="B28" s="30">
        <v>20</v>
      </c>
      <c r="C28" t="s" s="18">
        <f>IF(R27="","",C27+R27)</f>
      </c>
      <c r="D28" s="21"/>
      <c r="E28" s="19"/>
      <c r="F28" s="63"/>
      <c r="G28" t="s" s="18">
        <v>52</v>
      </c>
      <c r="H28" s="19"/>
      <c r="I28" s="19"/>
      <c r="J28" s="19"/>
      <c r="K28" t="s" s="18">
        <f>IF(F28="","",C28*0.03)</f>
      </c>
      <c r="L28" s="21"/>
      <c r="M28" t="s" s="18">
        <f>IF(J28="","",(K28/J28)/1000)</f>
      </c>
      <c r="N28" s="19"/>
      <c r="O28" s="63"/>
      <c r="P28" s="19"/>
      <c r="Q28" s="19"/>
      <c r="R28" t="s" s="18">
        <f>IF(O28="","",(IF(G28="売",H28-P28,P28-H28))*M28*100000)</f>
      </c>
      <c r="S28" s="65"/>
      <c r="T28" t="s" s="74">
        <f>IF(O28="","",IF(R28&lt;0,J28*(-1),IF(G28="買",(P28-H28)*100,(H28-P28)*100)))</f>
      </c>
      <c r="U28" s="66"/>
    </row>
    <row r="29" ht="16" customHeight="1">
      <c r="A29" s="13"/>
      <c r="B29" s="30">
        <v>21</v>
      </c>
      <c r="C29" t="s" s="18">
        <f>IF(R28="","",C28+R28)</f>
      </c>
      <c r="D29" s="21"/>
      <c r="E29" s="19"/>
      <c r="F29" s="63"/>
      <c r="G29" t="s" s="18">
        <v>51</v>
      </c>
      <c r="H29" s="19"/>
      <c r="I29" s="19"/>
      <c r="J29" s="19"/>
      <c r="K29" t="s" s="18">
        <f>IF(F29="","",C29*0.03)</f>
      </c>
      <c r="L29" s="21"/>
      <c r="M29" t="s" s="18">
        <f>IF(J29="","",(K29/J29)/1000)</f>
      </c>
      <c r="N29" s="19"/>
      <c r="O29" s="63"/>
      <c r="P29" s="19"/>
      <c r="Q29" s="19"/>
      <c r="R29" t="s" s="18">
        <f>IF(O29="","",(IF(G29="売",H29-P29,P29-H29))*M29*100000)</f>
      </c>
      <c r="S29" s="65"/>
      <c r="T29" t="s" s="74">
        <f>IF(O29="","",IF(R29&lt;0,J29*(-1),IF(G29="買",(P29-H29)*100,(H29-P29)*100)))</f>
      </c>
      <c r="U29" s="66"/>
    </row>
    <row r="30" ht="16" customHeight="1">
      <c r="A30" s="13"/>
      <c r="B30" s="30">
        <v>22</v>
      </c>
      <c r="C30" t="s" s="18">
        <f>IF(R29="","",C29+R29)</f>
      </c>
      <c r="D30" s="21"/>
      <c r="E30" s="19"/>
      <c r="F30" s="63"/>
      <c r="G30" t="s" s="18">
        <v>51</v>
      </c>
      <c r="H30" s="19"/>
      <c r="I30" s="19"/>
      <c r="J30" s="19"/>
      <c r="K30" t="s" s="18">
        <f>IF(F30="","",C30*0.03)</f>
      </c>
      <c r="L30" s="21"/>
      <c r="M30" t="s" s="18">
        <f>IF(J30="","",(K30/J30)/1000)</f>
      </c>
      <c r="N30" s="19"/>
      <c r="O30" s="63"/>
      <c r="P30" s="19"/>
      <c r="Q30" s="19"/>
      <c r="R30" t="s" s="18">
        <f>IF(O30="","",(IF(G30="売",H30-P30,P30-H30))*M30*100000)</f>
      </c>
      <c r="S30" s="65"/>
      <c r="T30" t="s" s="74">
        <f>IF(O30="","",IF(R30&lt;0,J30*(-1),IF(G30="買",(P30-H30)*100,(H30-P30)*100)))</f>
      </c>
      <c r="U30" s="66"/>
    </row>
    <row r="31" ht="16" customHeight="1">
      <c r="A31" s="13"/>
      <c r="B31" s="30">
        <v>23</v>
      </c>
      <c r="C31" t="s" s="18">
        <f>IF(R30="","",C30+R30)</f>
      </c>
      <c r="D31" s="21"/>
      <c r="E31" s="19"/>
      <c r="F31" s="63"/>
      <c r="G31" t="s" s="18">
        <v>51</v>
      </c>
      <c r="H31" s="19"/>
      <c r="I31" s="19"/>
      <c r="J31" s="19"/>
      <c r="K31" t="s" s="18">
        <f>IF(F31="","",C31*0.03)</f>
      </c>
      <c r="L31" s="21"/>
      <c r="M31" t="s" s="18">
        <f>IF(J31="","",(K31/J31)/1000)</f>
      </c>
      <c r="N31" s="19"/>
      <c r="O31" s="63"/>
      <c r="P31" s="19"/>
      <c r="Q31" s="19"/>
      <c r="R31" t="s" s="18">
        <f>IF(O31="","",(IF(G31="売",H31-P31,P31-H31))*M31*100000)</f>
      </c>
      <c r="S31" s="65"/>
      <c r="T31" t="s" s="74">
        <f>IF(O31="","",IF(R31&lt;0,J31*(-1),IF(G31="買",(P31-H31)*100,(H31-P31)*100)))</f>
      </c>
      <c r="U31" s="66"/>
    </row>
    <row r="32" ht="16" customHeight="1">
      <c r="A32" s="13"/>
      <c r="B32" s="30">
        <v>24</v>
      </c>
      <c r="C32" t="s" s="18">
        <f>IF(R31="","",C31+R31)</f>
      </c>
      <c r="D32" s="21"/>
      <c r="E32" s="19"/>
      <c r="F32" s="63"/>
      <c r="G32" t="s" s="18">
        <v>51</v>
      </c>
      <c r="H32" s="19"/>
      <c r="I32" s="19"/>
      <c r="J32" s="19"/>
      <c r="K32" t="s" s="18">
        <f>IF(F32="","",C32*0.03)</f>
      </c>
      <c r="L32" s="21"/>
      <c r="M32" t="s" s="18">
        <f>IF(J32="","",(K32/J32)/1000)</f>
      </c>
      <c r="N32" s="19"/>
      <c r="O32" s="63"/>
      <c r="P32" s="19"/>
      <c r="Q32" s="19"/>
      <c r="R32" t="s" s="18">
        <f>IF(O32="","",(IF(G32="売",H32-P32,P32-H32))*M32*100000)</f>
      </c>
      <c r="S32" s="65"/>
      <c r="T32" t="s" s="74">
        <f>IF(O32="","",IF(R32&lt;0,J32*(-1),IF(G32="買",(P32-H32)*100,(H32-P32)*100)))</f>
      </c>
      <c r="U32" s="66"/>
    </row>
    <row r="33" ht="16" customHeight="1">
      <c r="A33" s="13"/>
      <c r="B33" s="30">
        <v>25</v>
      </c>
      <c r="C33" t="s" s="18">
        <f>IF(R32="","",C32+R32)</f>
      </c>
      <c r="D33" s="21"/>
      <c r="E33" s="19"/>
      <c r="F33" s="63"/>
      <c r="G33" t="s" s="18">
        <v>52</v>
      </c>
      <c r="H33" s="19"/>
      <c r="I33" s="19"/>
      <c r="J33" s="19"/>
      <c r="K33" t="s" s="18">
        <f>IF(F33="","",C33*0.03)</f>
      </c>
      <c r="L33" s="21"/>
      <c r="M33" t="s" s="18">
        <f>IF(J33="","",(K33/J33)/1000)</f>
      </c>
      <c r="N33" s="19"/>
      <c r="O33" s="63"/>
      <c r="P33" s="19"/>
      <c r="Q33" s="19"/>
      <c r="R33" t="s" s="18">
        <f>IF(O33="","",(IF(G33="売",H33-P33,P33-H33))*M33*100000)</f>
      </c>
      <c r="S33" s="65"/>
      <c r="T33" t="s" s="74">
        <f>IF(O33="","",IF(R33&lt;0,J33*(-1),IF(G33="買",(P33-H33)*100,(H33-P33)*100)))</f>
      </c>
      <c r="U33" s="66"/>
    </row>
    <row r="34" ht="16" customHeight="1">
      <c r="A34" s="13"/>
      <c r="B34" s="30">
        <v>26</v>
      </c>
      <c r="C34" t="s" s="18">
        <f>IF(R33="","",C33+R33)</f>
      </c>
      <c r="D34" s="21"/>
      <c r="E34" s="19"/>
      <c r="F34" s="63"/>
      <c r="G34" t="s" s="18">
        <v>51</v>
      </c>
      <c r="H34" s="19"/>
      <c r="I34" s="19"/>
      <c r="J34" s="19"/>
      <c r="K34" t="s" s="18">
        <f>IF(F34="","",C34*0.03)</f>
      </c>
      <c r="L34" s="21"/>
      <c r="M34" t="s" s="18">
        <f>IF(J34="","",(K34/J34)/1000)</f>
      </c>
      <c r="N34" s="19"/>
      <c r="O34" s="63"/>
      <c r="P34" s="19"/>
      <c r="Q34" s="19"/>
      <c r="R34" t="s" s="18">
        <f>IF(O34="","",(IF(G34="売",H34-P34,P34-H34))*M34*100000)</f>
      </c>
      <c r="S34" s="65"/>
      <c r="T34" t="s" s="74">
        <f>IF(O34="","",IF(R34&lt;0,J34*(-1),IF(G34="買",(P34-H34)*100,(H34-P34)*100)))</f>
      </c>
      <c r="U34" s="66"/>
    </row>
    <row r="35" ht="16" customHeight="1">
      <c r="A35" s="13"/>
      <c r="B35" s="30">
        <v>27</v>
      </c>
      <c r="C35" t="s" s="18">
        <f>IF(R34="","",C34+R34)</f>
      </c>
      <c r="D35" s="21"/>
      <c r="E35" s="19"/>
      <c r="F35" s="63"/>
      <c r="G35" t="s" s="18">
        <v>51</v>
      </c>
      <c r="H35" s="19"/>
      <c r="I35" s="19"/>
      <c r="J35" s="19"/>
      <c r="K35" t="s" s="18">
        <f>IF(F35="","",C35*0.03)</f>
      </c>
      <c r="L35" s="21"/>
      <c r="M35" t="s" s="18">
        <f>IF(J35="","",(K35/J35)/1000)</f>
      </c>
      <c r="N35" s="19"/>
      <c r="O35" s="63"/>
      <c r="P35" s="19"/>
      <c r="Q35" s="19"/>
      <c r="R35" t="s" s="18">
        <f>IF(O35="","",(IF(G35="売",H35-P35,P35-H35))*M35*100000)</f>
      </c>
      <c r="S35" s="65"/>
      <c r="T35" t="s" s="74">
        <f>IF(O35="","",IF(R35&lt;0,J35*(-1),IF(G35="買",(P35-H35)*100,(H35-P35)*100)))</f>
      </c>
      <c r="U35" s="66"/>
    </row>
    <row r="36" ht="16" customHeight="1">
      <c r="A36" s="13"/>
      <c r="B36" s="30">
        <v>28</v>
      </c>
      <c r="C36" t="s" s="18">
        <f>IF(R35="","",C35+R35)</f>
      </c>
      <c r="D36" s="21"/>
      <c r="E36" s="19"/>
      <c r="F36" s="63"/>
      <c r="G36" t="s" s="18">
        <v>51</v>
      </c>
      <c r="H36" s="19"/>
      <c r="I36" s="19"/>
      <c r="J36" s="19"/>
      <c r="K36" t="s" s="18">
        <f>IF(F36="","",C36*0.03)</f>
      </c>
      <c r="L36" s="21"/>
      <c r="M36" t="s" s="18">
        <f>IF(J36="","",(K36/J36)/1000)</f>
      </c>
      <c r="N36" s="19"/>
      <c r="O36" s="63"/>
      <c r="P36" s="19"/>
      <c r="Q36" s="19"/>
      <c r="R36" t="s" s="18">
        <f>IF(O36="","",(IF(G36="売",H36-P36,P36-H36))*M36*100000)</f>
      </c>
      <c r="S36" s="65"/>
      <c r="T36" t="s" s="74">
        <f>IF(O36="","",IF(R36&lt;0,J36*(-1),IF(G36="買",(P36-H36)*100,(H36-P36)*100)))</f>
      </c>
      <c r="U36" s="66"/>
    </row>
    <row r="37" ht="16" customHeight="1">
      <c r="A37" s="13"/>
      <c r="B37" s="30">
        <v>29</v>
      </c>
      <c r="C37" t="s" s="18">
        <f>IF(R36="","",C36+R36)</f>
      </c>
      <c r="D37" s="21"/>
      <c r="E37" s="19"/>
      <c r="F37" s="63"/>
      <c r="G37" t="s" s="18">
        <v>51</v>
      </c>
      <c r="H37" s="19"/>
      <c r="I37" s="19"/>
      <c r="J37" s="19"/>
      <c r="K37" t="s" s="18">
        <f>IF(F37="","",C37*0.03)</f>
      </c>
      <c r="L37" s="21"/>
      <c r="M37" t="s" s="18">
        <f>IF(J37="","",(K37/J37)/1000)</f>
      </c>
      <c r="N37" s="19"/>
      <c r="O37" s="63"/>
      <c r="P37" s="19"/>
      <c r="Q37" s="19"/>
      <c r="R37" t="s" s="18">
        <f>IF(O37="","",(IF(G37="売",H37-P37,P37-H37))*M37*100000)</f>
      </c>
      <c r="S37" s="65"/>
      <c r="T37" t="s" s="74">
        <f>IF(O37="","",IF(R37&lt;0,J37*(-1),IF(G37="買",(P37-H37)*100,(H37-P37)*100)))</f>
      </c>
      <c r="U37" s="66"/>
    </row>
    <row r="38" ht="16" customHeight="1">
      <c r="A38" s="13"/>
      <c r="B38" s="30">
        <v>30</v>
      </c>
      <c r="C38" t="s" s="18">
        <f>IF(R37="","",C37+R37)</f>
      </c>
      <c r="D38" s="21"/>
      <c r="E38" s="19"/>
      <c r="F38" s="63"/>
      <c r="G38" t="s" s="18">
        <v>52</v>
      </c>
      <c r="H38" s="19"/>
      <c r="I38" s="19"/>
      <c r="J38" s="19"/>
      <c r="K38" t="s" s="18">
        <f>IF(F38="","",C38*0.03)</f>
      </c>
      <c r="L38" s="21"/>
      <c r="M38" t="s" s="18">
        <f>IF(J38="","",(K38/J38)/1000)</f>
      </c>
      <c r="N38" s="19"/>
      <c r="O38" s="63"/>
      <c r="P38" s="19"/>
      <c r="Q38" s="19"/>
      <c r="R38" t="s" s="18">
        <f>IF(O38="","",(IF(G38="売",H38-P38,P38-H38))*M38*100000)</f>
      </c>
      <c r="S38" s="65"/>
      <c r="T38" t="s" s="74">
        <f>IF(O38="","",IF(R38&lt;0,J38*(-1),IF(G38="買",(P38-H38)*100,(H38-P38)*100)))</f>
      </c>
      <c r="U38" s="66"/>
    </row>
    <row r="39" ht="16" customHeight="1">
      <c r="A39" s="13"/>
      <c r="B39" s="30">
        <v>31</v>
      </c>
      <c r="C39" t="s" s="18">
        <f>IF(R38="","",C38+R38)</f>
      </c>
      <c r="D39" s="21"/>
      <c r="E39" s="19"/>
      <c r="F39" s="63"/>
      <c r="G39" t="s" s="18">
        <v>52</v>
      </c>
      <c r="H39" s="19"/>
      <c r="I39" s="19"/>
      <c r="J39" s="19"/>
      <c r="K39" t="s" s="18">
        <f>IF(F39="","",C39*0.03)</f>
      </c>
      <c r="L39" s="21"/>
      <c r="M39" t="s" s="18">
        <f>IF(J39="","",(K39/J39)/1000)</f>
      </c>
      <c r="N39" s="19"/>
      <c r="O39" s="63"/>
      <c r="P39" s="19"/>
      <c r="Q39" s="19"/>
      <c r="R39" t="s" s="18">
        <f>IF(O39="","",(IF(G39="売",H39-P39,P39-H39))*M39*100000)</f>
      </c>
      <c r="S39" s="65"/>
      <c r="T39" t="s" s="74">
        <f>IF(O39="","",IF(R39&lt;0,J39*(-1),IF(G39="買",(P39-H39)*100,(H39-P39)*100)))</f>
      </c>
      <c r="U39" s="66"/>
    </row>
    <row r="40" ht="16" customHeight="1">
      <c r="A40" s="13"/>
      <c r="B40" s="30">
        <v>32</v>
      </c>
      <c r="C40" t="s" s="18">
        <f>IF(R39="","",C39+R39)</f>
      </c>
      <c r="D40" s="21"/>
      <c r="E40" s="19"/>
      <c r="F40" s="63"/>
      <c r="G40" t="s" s="18">
        <v>52</v>
      </c>
      <c r="H40" s="19"/>
      <c r="I40" s="19"/>
      <c r="J40" s="19"/>
      <c r="K40" t="s" s="18">
        <f>IF(F40="","",C40*0.03)</f>
      </c>
      <c r="L40" s="21"/>
      <c r="M40" t="s" s="18">
        <f>IF(J40="","",(K40/J40)/1000)</f>
      </c>
      <c r="N40" s="19"/>
      <c r="O40" s="63"/>
      <c r="P40" s="19"/>
      <c r="Q40" s="19"/>
      <c r="R40" t="s" s="18">
        <f>IF(O40="","",(IF(G40="売",H40-P40,P40-H40))*M40*100000)</f>
      </c>
      <c r="S40" s="65"/>
      <c r="T40" t="s" s="74">
        <f>IF(O40="","",IF(R40&lt;0,J40*(-1),IF(G40="買",(P40-H40)*100,(H40-P40)*100)))</f>
      </c>
      <c r="U40" s="66"/>
    </row>
    <row r="41" ht="16" customHeight="1">
      <c r="A41" s="13"/>
      <c r="B41" s="30">
        <v>33</v>
      </c>
      <c r="C41" t="s" s="18">
        <f>IF(R40="","",C40+R40)</f>
      </c>
      <c r="D41" s="21"/>
      <c r="E41" s="19"/>
      <c r="F41" s="63"/>
      <c r="G41" t="s" s="18">
        <v>51</v>
      </c>
      <c r="H41" s="19"/>
      <c r="I41" s="19"/>
      <c r="J41" s="19"/>
      <c r="K41" t="s" s="18">
        <f>IF(F41="","",C41*0.03)</f>
      </c>
      <c r="L41" s="21"/>
      <c r="M41" t="s" s="18">
        <f>IF(J41="","",(K41/J41)/1000)</f>
      </c>
      <c r="N41" s="19"/>
      <c r="O41" s="63"/>
      <c r="P41" s="19"/>
      <c r="Q41" s="19"/>
      <c r="R41" t="s" s="18">
        <f>IF(O41="","",(IF(G41="売",H41-P41,P41-H41))*M41*100000)</f>
      </c>
      <c r="S41" s="65"/>
      <c r="T41" t="s" s="74">
        <f>IF(O41="","",IF(R41&lt;0,J41*(-1),IF(G41="買",(P41-H41)*100,(H41-P41)*100)))</f>
      </c>
      <c r="U41" s="66"/>
    </row>
    <row r="42" ht="16" customHeight="1">
      <c r="A42" s="13"/>
      <c r="B42" s="30">
        <v>34</v>
      </c>
      <c r="C42" t="s" s="18">
        <f>IF(R41="","",C41+R41)</f>
      </c>
      <c r="D42" s="21"/>
      <c r="E42" s="19"/>
      <c r="F42" s="63"/>
      <c r="G42" t="s" s="18">
        <v>52</v>
      </c>
      <c r="H42" s="19"/>
      <c r="I42" s="19"/>
      <c r="J42" s="19"/>
      <c r="K42" t="s" s="18">
        <f>IF(F42="","",C42*0.03)</f>
      </c>
      <c r="L42" s="21"/>
      <c r="M42" t="s" s="18">
        <f>IF(J42="","",(K42/J42)/1000)</f>
      </c>
      <c r="N42" s="19"/>
      <c r="O42" s="63"/>
      <c r="P42" s="19"/>
      <c r="Q42" s="19"/>
      <c r="R42" t="s" s="18">
        <f>IF(O42="","",(IF(G42="売",H42-P42,P42-H42))*M42*100000)</f>
      </c>
      <c r="S42" s="65"/>
      <c r="T42" t="s" s="74">
        <f>IF(O42="","",IF(R42&lt;0,J42*(-1),IF(G42="買",(P42-H42)*100,(H42-P42)*100)))</f>
      </c>
      <c r="U42" s="66"/>
    </row>
    <row r="43" ht="16" customHeight="1">
      <c r="A43" s="13"/>
      <c r="B43" s="30">
        <v>35</v>
      </c>
      <c r="C43" t="s" s="18">
        <f>IF(R42="","",C42+R42)</f>
      </c>
      <c r="D43" s="21"/>
      <c r="E43" s="19"/>
      <c r="F43" s="63"/>
      <c r="G43" t="s" s="18">
        <v>51</v>
      </c>
      <c r="H43" s="19"/>
      <c r="I43" s="19"/>
      <c r="J43" s="19"/>
      <c r="K43" t="s" s="18">
        <f>IF(F43="","",C43*0.03)</f>
      </c>
      <c r="L43" s="21"/>
      <c r="M43" t="s" s="18">
        <f>IF(J43="","",(K43/J43)/1000)</f>
      </c>
      <c r="N43" s="19"/>
      <c r="O43" s="63"/>
      <c r="P43" s="19"/>
      <c r="Q43" s="19"/>
      <c r="R43" t="s" s="18">
        <f>IF(O43="","",(IF(G43="売",H43-P43,P43-H43))*M43*100000)</f>
      </c>
      <c r="S43" s="65"/>
      <c r="T43" t="s" s="74">
        <f>IF(O43="","",IF(R43&lt;0,J43*(-1),IF(G43="買",(P43-H43)*100,(H43-P43)*100)))</f>
      </c>
      <c r="U43" s="66"/>
    </row>
    <row r="44" ht="16" customHeight="1">
      <c r="A44" s="13"/>
      <c r="B44" s="30">
        <v>36</v>
      </c>
      <c r="C44" t="s" s="18">
        <f>IF(R43="","",C43+R43)</f>
      </c>
      <c r="D44" s="21"/>
      <c r="E44" s="19"/>
      <c r="F44" s="63"/>
      <c r="G44" t="s" s="18">
        <v>52</v>
      </c>
      <c r="H44" s="19"/>
      <c r="I44" s="19"/>
      <c r="J44" s="19"/>
      <c r="K44" t="s" s="18">
        <f>IF(F44="","",C44*0.03)</f>
      </c>
      <c r="L44" s="21"/>
      <c r="M44" t="s" s="18">
        <f>IF(J44="","",(K44/J44)/1000)</f>
      </c>
      <c r="N44" s="19"/>
      <c r="O44" s="63"/>
      <c r="P44" s="19"/>
      <c r="Q44" s="19"/>
      <c r="R44" t="s" s="18">
        <f>IF(O44="","",(IF(G44="売",H44-P44,P44-H44))*M44*100000)</f>
      </c>
      <c r="S44" s="65"/>
      <c r="T44" t="s" s="74">
        <f>IF(O44="","",IF(R44&lt;0,J44*(-1),IF(G44="買",(P44-H44)*100,(H44-P44)*100)))</f>
      </c>
      <c r="U44" s="66"/>
    </row>
    <row r="45" ht="16" customHeight="1">
      <c r="A45" s="13"/>
      <c r="B45" s="30">
        <v>37</v>
      </c>
      <c r="C45" t="s" s="18">
        <f>IF(R44="","",C44+R44)</f>
      </c>
      <c r="D45" s="21"/>
      <c r="E45" s="19"/>
      <c r="F45" s="63"/>
      <c r="G45" t="s" s="18">
        <v>51</v>
      </c>
      <c r="H45" s="19"/>
      <c r="I45" s="19"/>
      <c r="J45" s="19"/>
      <c r="K45" t="s" s="18">
        <f>IF(F45="","",C45*0.03)</f>
      </c>
      <c r="L45" s="21"/>
      <c r="M45" t="s" s="18">
        <f>IF(J45="","",(K45/J45)/1000)</f>
      </c>
      <c r="N45" s="19"/>
      <c r="O45" s="63"/>
      <c r="P45" s="19"/>
      <c r="Q45" s="19"/>
      <c r="R45" t="s" s="18">
        <f>IF(O45="","",(IF(G45="売",H45-P45,P45-H45))*M45*100000)</f>
      </c>
      <c r="S45" s="65"/>
      <c r="T45" t="s" s="74">
        <f>IF(O45="","",IF(R45&lt;0,J45*(-1),IF(G45="買",(P45-H45)*100,(H45-P45)*100)))</f>
      </c>
      <c r="U45" s="66"/>
    </row>
    <row r="46" ht="16" customHeight="1">
      <c r="A46" s="13"/>
      <c r="B46" s="30">
        <v>38</v>
      </c>
      <c r="C46" t="s" s="18">
        <f>IF(R45="","",C45+R45)</f>
      </c>
      <c r="D46" s="21"/>
      <c r="E46" s="19"/>
      <c r="F46" s="63"/>
      <c r="G46" t="s" s="18">
        <v>52</v>
      </c>
      <c r="H46" s="19"/>
      <c r="I46" s="19"/>
      <c r="J46" s="19"/>
      <c r="K46" t="s" s="18">
        <f>IF(F46="","",C46*0.03)</f>
      </c>
      <c r="L46" s="21"/>
      <c r="M46" t="s" s="18">
        <f>IF(J46="","",(K46/J46)/1000)</f>
      </c>
      <c r="N46" s="19"/>
      <c r="O46" s="63"/>
      <c r="P46" s="19"/>
      <c r="Q46" s="19"/>
      <c r="R46" t="s" s="18">
        <f>IF(O46="","",(IF(G46="売",H46-P46,P46-H46))*M46*100000)</f>
      </c>
      <c r="S46" s="65"/>
      <c r="T46" t="s" s="74">
        <f>IF(O46="","",IF(R46&lt;0,J46*(-1),IF(G46="買",(P46-H46)*100,(H46-P46)*100)))</f>
      </c>
      <c r="U46" s="66"/>
    </row>
    <row r="47" ht="16" customHeight="1">
      <c r="A47" s="13"/>
      <c r="B47" s="30">
        <v>39</v>
      </c>
      <c r="C47" t="s" s="18">
        <f>IF(R46="","",C46+R46)</f>
      </c>
      <c r="D47" s="21"/>
      <c r="E47" s="19"/>
      <c r="F47" s="63"/>
      <c r="G47" t="s" s="18">
        <v>52</v>
      </c>
      <c r="H47" s="19"/>
      <c r="I47" s="19"/>
      <c r="J47" s="19"/>
      <c r="K47" t="s" s="18">
        <f>IF(F47="","",C47*0.03)</f>
      </c>
      <c r="L47" s="21"/>
      <c r="M47" t="s" s="18">
        <f>IF(J47="","",(K47/J47)/1000)</f>
      </c>
      <c r="N47" s="19"/>
      <c r="O47" s="63"/>
      <c r="P47" s="19"/>
      <c r="Q47" s="19"/>
      <c r="R47" t="s" s="18">
        <f>IF(O47="","",(IF(G47="売",H47-P47,P47-H47))*M47*100000)</f>
      </c>
      <c r="S47" s="65"/>
      <c r="T47" t="s" s="74">
        <f>IF(O47="","",IF(R47&lt;0,J47*(-1),IF(G47="買",(P47-H47)*100,(H47-P47)*100)))</f>
      </c>
      <c r="U47" s="66"/>
    </row>
    <row r="48" ht="16" customHeight="1">
      <c r="A48" s="13"/>
      <c r="B48" s="30">
        <v>40</v>
      </c>
      <c r="C48" t="s" s="18">
        <f>IF(R47="","",C47+R47)</f>
      </c>
      <c r="D48" s="21"/>
      <c r="E48" s="19"/>
      <c r="F48" s="63"/>
      <c r="G48" t="s" s="18">
        <v>51</v>
      </c>
      <c r="H48" s="19"/>
      <c r="I48" s="19"/>
      <c r="J48" s="19"/>
      <c r="K48" t="s" s="18">
        <f>IF(F48="","",C48*0.03)</f>
      </c>
      <c r="L48" s="21"/>
      <c r="M48" t="s" s="18">
        <f>IF(J48="","",(K48/J48)/1000)</f>
      </c>
      <c r="N48" s="19"/>
      <c r="O48" s="63"/>
      <c r="P48" s="19"/>
      <c r="Q48" s="19"/>
      <c r="R48" t="s" s="18">
        <f>IF(O48="","",(IF(G48="売",H48-P48,P48-H48))*M48*100000)</f>
      </c>
      <c r="S48" s="65"/>
      <c r="T48" t="s" s="74">
        <f>IF(O48="","",IF(R48&lt;0,J48*(-1),IF(G48="買",(P48-H48)*100,(H48-P48)*100)))</f>
      </c>
      <c r="U48" s="66"/>
    </row>
    <row r="49" ht="16" customHeight="1">
      <c r="A49" s="13"/>
      <c r="B49" s="30">
        <v>41</v>
      </c>
      <c r="C49" t="s" s="18">
        <f>IF(R48="","",C48+R48)</f>
      </c>
      <c r="D49" s="21"/>
      <c r="E49" s="19"/>
      <c r="F49" s="63"/>
      <c r="G49" t="s" s="18">
        <v>52</v>
      </c>
      <c r="H49" s="19"/>
      <c r="I49" s="19"/>
      <c r="J49" s="19"/>
      <c r="K49" t="s" s="18">
        <f>IF(F49="","",C49*0.03)</f>
      </c>
      <c r="L49" s="21"/>
      <c r="M49" t="s" s="18">
        <f>IF(J49="","",(K49/J49)/1000)</f>
      </c>
      <c r="N49" s="19"/>
      <c r="O49" s="63"/>
      <c r="P49" s="19"/>
      <c r="Q49" s="19"/>
      <c r="R49" t="s" s="18">
        <f>IF(O49="","",(IF(G49="売",H49-P49,P49-H49))*M49*100000)</f>
      </c>
      <c r="S49" s="65"/>
      <c r="T49" t="s" s="74">
        <f>IF(O49="","",IF(R49&lt;0,J49*(-1),IF(G49="買",(P49-H49)*100,(H49-P49)*100)))</f>
      </c>
      <c r="U49" s="66"/>
    </row>
    <row r="50" ht="16" customHeight="1">
      <c r="A50" s="13"/>
      <c r="B50" s="30">
        <v>42</v>
      </c>
      <c r="C50" t="s" s="18">
        <f>IF(R49="","",C49+R49)</f>
      </c>
      <c r="D50" s="21"/>
      <c r="E50" s="19"/>
      <c r="F50" s="63"/>
      <c r="G50" t="s" s="18">
        <v>52</v>
      </c>
      <c r="H50" s="19"/>
      <c r="I50" s="19"/>
      <c r="J50" s="19"/>
      <c r="K50" t="s" s="18">
        <f>IF(F50="","",C50*0.03)</f>
      </c>
      <c r="L50" s="21"/>
      <c r="M50" t="s" s="18">
        <f>IF(J50="","",(K50/J50)/1000)</f>
      </c>
      <c r="N50" s="19"/>
      <c r="O50" s="63"/>
      <c r="P50" s="19"/>
      <c r="Q50" s="19"/>
      <c r="R50" t="s" s="18">
        <f>IF(O50="","",(IF(G50="売",H50-P50,P50-H50))*M50*100000)</f>
      </c>
      <c r="S50" s="65"/>
      <c r="T50" t="s" s="74">
        <f>IF(O50="","",IF(R50&lt;0,J50*(-1),IF(G50="買",(P50-H50)*100,(H50-P50)*100)))</f>
      </c>
      <c r="U50" s="66"/>
    </row>
    <row r="51" ht="16" customHeight="1">
      <c r="A51" s="13"/>
      <c r="B51" s="30">
        <v>43</v>
      </c>
      <c r="C51" t="s" s="18">
        <f>IF(R50="","",C50+R50)</f>
      </c>
      <c r="D51" s="21"/>
      <c r="E51" s="19"/>
      <c r="F51" s="63"/>
      <c r="G51" t="s" s="18">
        <v>51</v>
      </c>
      <c r="H51" s="19"/>
      <c r="I51" s="19"/>
      <c r="J51" s="19"/>
      <c r="K51" t="s" s="18">
        <f>IF(F51="","",C51*0.03)</f>
      </c>
      <c r="L51" s="21"/>
      <c r="M51" t="s" s="18">
        <f>IF(J51="","",(K51/J51)/1000)</f>
      </c>
      <c r="N51" s="19"/>
      <c r="O51" s="63"/>
      <c r="P51" s="19"/>
      <c r="Q51" s="19"/>
      <c r="R51" t="s" s="18">
        <f>IF(O51="","",(IF(G51="売",H51-P51,P51-H51))*M51*100000)</f>
      </c>
      <c r="S51" s="65"/>
      <c r="T51" t="s" s="74">
        <f>IF(O51="","",IF(R51&lt;0,J51*(-1),IF(G51="買",(P51-H51)*100,(H51-P51)*100)))</f>
      </c>
      <c r="U51" s="66"/>
    </row>
    <row r="52" ht="16" customHeight="1">
      <c r="A52" s="13"/>
      <c r="B52" s="30">
        <v>44</v>
      </c>
      <c r="C52" t="s" s="18">
        <f>IF(R51="","",C51+R51)</f>
      </c>
      <c r="D52" s="21"/>
      <c r="E52" s="19"/>
      <c r="F52" s="63"/>
      <c r="G52" t="s" s="18">
        <v>51</v>
      </c>
      <c r="H52" s="19"/>
      <c r="I52" s="19"/>
      <c r="J52" s="19"/>
      <c r="K52" t="s" s="18">
        <f>IF(F52="","",C52*0.03)</f>
      </c>
      <c r="L52" s="21"/>
      <c r="M52" t="s" s="18">
        <f>IF(J52="","",(K52/J52)/1000)</f>
      </c>
      <c r="N52" s="19"/>
      <c r="O52" s="63"/>
      <c r="P52" s="19"/>
      <c r="Q52" s="19"/>
      <c r="R52" t="s" s="18">
        <f>IF(O52="","",(IF(G52="売",H52-P52,P52-H52))*M52*100000)</f>
      </c>
      <c r="S52" s="65"/>
      <c r="T52" t="s" s="74">
        <f>IF(O52="","",IF(R52&lt;0,J52*(-1),IF(G52="買",(P52-H52)*100,(H52-P52)*100)))</f>
      </c>
      <c r="U52" s="66"/>
    </row>
    <row r="53" ht="16" customHeight="1">
      <c r="A53" s="13"/>
      <c r="B53" s="30">
        <v>45</v>
      </c>
      <c r="C53" t="s" s="18">
        <f>IF(R52="","",C52+R52)</f>
      </c>
      <c r="D53" s="21"/>
      <c r="E53" s="19"/>
      <c r="F53" s="63"/>
      <c r="G53" t="s" s="18">
        <v>52</v>
      </c>
      <c r="H53" s="19"/>
      <c r="I53" s="19"/>
      <c r="J53" s="19"/>
      <c r="K53" t="s" s="18">
        <f>IF(F53="","",C53*0.03)</f>
      </c>
      <c r="L53" s="21"/>
      <c r="M53" t="s" s="18">
        <f>IF(J53="","",(K53/J53)/1000)</f>
      </c>
      <c r="N53" s="19"/>
      <c r="O53" s="63"/>
      <c r="P53" s="19"/>
      <c r="Q53" s="19"/>
      <c r="R53" t="s" s="18">
        <f>IF(O53="","",(IF(G53="売",H53-P53,P53-H53))*M53*100000)</f>
      </c>
      <c r="S53" s="65"/>
      <c r="T53" t="s" s="74">
        <f>IF(O53="","",IF(R53&lt;0,J53*(-1),IF(G53="買",(P53-H53)*100,(H53-P53)*100)))</f>
      </c>
      <c r="U53" s="66"/>
    </row>
    <row r="54" ht="16" customHeight="1">
      <c r="A54" s="13"/>
      <c r="B54" s="30">
        <v>46</v>
      </c>
      <c r="C54" t="s" s="18">
        <f>IF(R53="","",C53+R53)</f>
      </c>
      <c r="D54" s="21"/>
      <c r="E54" s="19"/>
      <c r="F54" s="63"/>
      <c r="G54" t="s" s="18">
        <v>52</v>
      </c>
      <c r="H54" s="19"/>
      <c r="I54" s="19"/>
      <c r="J54" s="19"/>
      <c r="K54" t="s" s="18">
        <f>IF(F54="","",C54*0.03)</f>
      </c>
      <c r="L54" s="21"/>
      <c r="M54" t="s" s="18">
        <f>IF(J54="","",(K54/J54)/1000)</f>
      </c>
      <c r="N54" s="19"/>
      <c r="O54" s="63"/>
      <c r="P54" s="19"/>
      <c r="Q54" s="19"/>
      <c r="R54" t="s" s="18">
        <f>IF(O54="","",(IF(G54="売",H54-P54,P54-H54))*M54*100000)</f>
      </c>
      <c r="S54" s="65"/>
      <c r="T54" t="s" s="74">
        <f>IF(O54="","",IF(R54&lt;0,J54*(-1),IF(G54="買",(P54-H54)*100,(H54-P54)*100)))</f>
      </c>
      <c r="U54" s="66"/>
    </row>
    <row r="55" ht="16" customHeight="1">
      <c r="A55" s="13"/>
      <c r="B55" s="30">
        <v>47</v>
      </c>
      <c r="C55" t="s" s="18">
        <f>IF(R54="","",C54+R54)</f>
      </c>
      <c r="D55" s="21"/>
      <c r="E55" s="19"/>
      <c r="F55" s="63"/>
      <c r="G55" t="s" s="18">
        <v>51</v>
      </c>
      <c r="H55" s="19"/>
      <c r="I55" s="19"/>
      <c r="J55" s="19"/>
      <c r="K55" t="s" s="18">
        <f>IF(F55="","",C55*0.03)</f>
      </c>
      <c r="L55" s="21"/>
      <c r="M55" t="s" s="18">
        <f>IF(J55="","",(K55/J55)/1000)</f>
      </c>
      <c r="N55" s="19"/>
      <c r="O55" s="63"/>
      <c r="P55" s="19"/>
      <c r="Q55" s="19"/>
      <c r="R55" t="s" s="18">
        <f>IF(O55="","",(IF(G55="売",H55-P55,P55-H55))*M55*100000)</f>
      </c>
      <c r="S55" s="65"/>
      <c r="T55" t="s" s="74">
        <f>IF(O55="","",IF(R55&lt;0,J55*(-1),IF(G55="買",(P55-H55)*100,(H55-P55)*100)))</f>
      </c>
      <c r="U55" s="66"/>
    </row>
    <row r="56" ht="16" customHeight="1">
      <c r="A56" s="13"/>
      <c r="B56" s="30">
        <v>48</v>
      </c>
      <c r="C56" t="s" s="18">
        <f>IF(R55="","",C55+R55)</f>
      </c>
      <c r="D56" s="21"/>
      <c r="E56" s="19"/>
      <c r="F56" s="63"/>
      <c r="G56" t="s" s="18">
        <v>51</v>
      </c>
      <c r="H56" s="19"/>
      <c r="I56" s="19"/>
      <c r="J56" s="19"/>
      <c r="K56" t="s" s="18">
        <f>IF(F56="","",C56*0.03)</f>
      </c>
      <c r="L56" s="21"/>
      <c r="M56" t="s" s="18">
        <f>IF(J56="","",(K56/J56)/1000)</f>
      </c>
      <c r="N56" s="19"/>
      <c r="O56" s="63"/>
      <c r="P56" s="19"/>
      <c r="Q56" s="19"/>
      <c r="R56" t="s" s="18">
        <f>IF(O56="","",(IF(G56="売",H56-P56,P56-H56))*M56*100000)</f>
      </c>
      <c r="S56" s="65"/>
      <c r="T56" t="s" s="74">
        <f>IF(O56="","",IF(R56&lt;0,J56*(-1),IF(G56="買",(P56-H56)*100,(H56-P56)*100)))</f>
      </c>
      <c r="U56" s="66"/>
    </row>
    <row r="57" ht="16" customHeight="1">
      <c r="A57" s="13"/>
      <c r="B57" s="30">
        <v>49</v>
      </c>
      <c r="C57" t="s" s="18">
        <f>IF(R56="","",C56+R56)</f>
      </c>
      <c r="D57" s="21"/>
      <c r="E57" s="19"/>
      <c r="F57" s="63"/>
      <c r="G57" t="s" s="18">
        <v>51</v>
      </c>
      <c r="H57" s="19"/>
      <c r="I57" s="19"/>
      <c r="J57" s="19"/>
      <c r="K57" t="s" s="18">
        <f>IF(F57="","",C57*0.03)</f>
      </c>
      <c r="L57" s="21"/>
      <c r="M57" t="s" s="18">
        <f>IF(J57="","",(K57/J57)/1000)</f>
      </c>
      <c r="N57" s="19"/>
      <c r="O57" s="63"/>
      <c r="P57" s="19"/>
      <c r="Q57" s="19"/>
      <c r="R57" t="s" s="18">
        <f>IF(O57="","",(IF(G57="売",H57-P57,P57-H57))*M57*100000)</f>
      </c>
      <c r="S57" s="65"/>
      <c r="T57" t="s" s="74">
        <f>IF(O57="","",IF(R57&lt;0,J57*(-1),IF(G57="買",(P57-H57)*100,(H57-P57)*100)))</f>
      </c>
      <c r="U57" s="66"/>
    </row>
    <row r="58" ht="16" customHeight="1">
      <c r="A58" s="13"/>
      <c r="B58" s="30">
        <v>50</v>
      </c>
      <c r="C58" t="s" s="18">
        <f>IF(R57="","",C57+R57)</f>
      </c>
      <c r="D58" s="21"/>
      <c r="E58" s="19"/>
      <c r="F58" s="63"/>
      <c r="G58" t="s" s="18">
        <v>51</v>
      </c>
      <c r="H58" s="19"/>
      <c r="I58" s="19"/>
      <c r="J58" s="19"/>
      <c r="K58" t="s" s="18">
        <f>IF(F58="","",C58*0.03)</f>
      </c>
      <c r="L58" s="21"/>
      <c r="M58" t="s" s="18">
        <f>IF(J58="","",(K58/J58)/1000)</f>
      </c>
      <c r="N58" s="19"/>
      <c r="O58" s="63"/>
      <c r="P58" s="19"/>
      <c r="Q58" s="19"/>
      <c r="R58" t="s" s="18">
        <f>IF(O58="","",(IF(G58="売",H58-P58,P58-H58))*M58*100000)</f>
      </c>
      <c r="S58" s="65"/>
      <c r="T58" t="s" s="74">
        <f>IF(O58="","",IF(R58&lt;0,J58*(-1),IF(G58="買",(P58-H58)*100,(H58-P58)*100)))</f>
      </c>
      <c r="U58" s="66"/>
    </row>
    <row r="59" ht="16" customHeight="1">
      <c r="A59" s="13"/>
      <c r="B59" s="30">
        <v>51</v>
      </c>
      <c r="C59" t="s" s="18">
        <f>IF(R58="","",C58+R58)</f>
      </c>
      <c r="D59" s="21"/>
      <c r="E59" s="19"/>
      <c r="F59" s="63"/>
      <c r="G59" t="s" s="18">
        <v>51</v>
      </c>
      <c r="H59" s="19"/>
      <c r="I59" s="19"/>
      <c r="J59" s="19"/>
      <c r="K59" t="s" s="18">
        <f>IF(F59="","",C59*0.03)</f>
      </c>
      <c r="L59" s="21"/>
      <c r="M59" t="s" s="18">
        <f>IF(J59="","",(K59/J59)/1000)</f>
      </c>
      <c r="N59" s="19"/>
      <c r="O59" s="63"/>
      <c r="P59" s="19"/>
      <c r="Q59" s="19"/>
      <c r="R59" t="s" s="18">
        <f>IF(O59="","",(IF(G59="売",H59-P59,P59-H59))*M59*100000)</f>
      </c>
      <c r="S59" s="65"/>
      <c r="T59" t="s" s="74">
        <f>IF(O59="","",IF(R59&lt;0,J59*(-1),IF(G59="買",(P59-H59)*100,(H59-P59)*100)))</f>
      </c>
      <c r="U59" s="66"/>
    </row>
    <row r="60" ht="16" customHeight="1">
      <c r="A60" s="13"/>
      <c r="B60" s="30">
        <v>52</v>
      </c>
      <c r="C60" t="s" s="18">
        <f>IF(R59="","",C59+R59)</f>
      </c>
      <c r="D60" s="21"/>
      <c r="E60" s="19"/>
      <c r="F60" s="63"/>
      <c r="G60" t="s" s="18">
        <v>51</v>
      </c>
      <c r="H60" s="19"/>
      <c r="I60" s="19"/>
      <c r="J60" s="19"/>
      <c r="K60" t="s" s="18">
        <f>IF(F60="","",C60*0.03)</f>
      </c>
      <c r="L60" s="21"/>
      <c r="M60" t="s" s="18">
        <f>IF(J60="","",(K60/J60)/1000)</f>
      </c>
      <c r="N60" s="19"/>
      <c r="O60" s="63"/>
      <c r="P60" s="19"/>
      <c r="Q60" s="19"/>
      <c r="R60" t="s" s="18">
        <f>IF(O60="","",(IF(G60="売",H60-P60,P60-H60))*M60*100000)</f>
      </c>
      <c r="S60" s="65"/>
      <c r="T60" t="s" s="74">
        <f>IF(O60="","",IF(R60&lt;0,J60*(-1),IF(G60="買",(P60-H60)*100,(H60-P60)*100)))</f>
      </c>
      <c r="U60" s="66"/>
    </row>
    <row r="61" ht="16" customHeight="1">
      <c r="A61" s="13"/>
      <c r="B61" s="30">
        <v>53</v>
      </c>
      <c r="C61" t="s" s="18">
        <f>IF(R60="","",C60+R60)</f>
      </c>
      <c r="D61" s="21"/>
      <c r="E61" s="19"/>
      <c r="F61" s="63"/>
      <c r="G61" t="s" s="18">
        <v>51</v>
      </c>
      <c r="H61" s="19"/>
      <c r="I61" s="19"/>
      <c r="J61" s="19"/>
      <c r="K61" t="s" s="18">
        <f>IF(F61="","",C61*0.03)</f>
      </c>
      <c r="L61" s="21"/>
      <c r="M61" t="s" s="18">
        <f>IF(J61="","",(K61/J61)/1000)</f>
      </c>
      <c r="N61" s="19"/>
      <c r="O61" s="63"/>
      <c r="P61" s="19"/>
      <c r="Q61" s="19"/>
      <c r="R61" t="s" s="18">
        <f>IF(O61="","",(IF(G61="売",H61-P61,P61-H61))*M61*100000)</f>
      </c>
      <c r="S61" s="65"/>
      <c r="T61" t="s" s="74">
        <f>IF(O61="","",IF(R61&lt;0,J61*(-1),IF(G61="買",(P61-H61)*100,(H61-P61)*100)))</f>
      </c>
      <c r="U61" s="66"/>
    </row>
    <row r="62" ht="16" customHeight="1">
      <c r="A62" s="13"/>
      <c r="B62" s="30">
        <v>54</v>
      </c>
      <c r="C62" t="s" s="18">
        <f>IF(R61="","",C61+R61)</f>
      </c>
      <c r="D62" s="21"/>
      <c r="E62" s="19"/>
      <c r="F62" s="63"/>
      <c r="G62" t="s" s="18">
        <v>51</v>
      </c>
      <c r="H62" s="19"/>
      <c r="I62" s="19"/>
      <c r="J62" s="19"/>
      <c r="K62" t="s" s="18">
        <f>IF(F62="","",C62*0.03)</f>
      </c>
      <c r="L62" s="21"/>
      <c r="M62" t="s" s="18">
        <f>IF(J62="","",(K62/J62)/1000)</f>
      </c>
      <c r="N62" s="19"/>
      <c r="O62" s="63"/>
      <c r="P62" s="19"/>
      <c r="Q62" s="19"/>
      <c r="R62" t="s" s="18">
        <f>IF(O62="","",(IF(G62="売",H62-P62,P62-H62))*M62*100000)</f>
      </c>
      <c r="S62" s="65"/>
      <c r="T62" t="s" s="74">
        <f>IF(O62="","",IF(R62&lt;0,J62*(-1),IF(G62="買",(P62-H62)*100,(H62-P62)*100)))</f>
      </c>
      <c r="U62" s="66"/>
    </row>
    <row r="63" ht="16" customHeight="1">
      <c r="A63" s="13"/>
      <c r="B63" s="30">
        <v>55</v>
      </c>
      <c r="C63" t="s" s="18">
        <f>IF(R62="","",C62+R62)</f>
      </c>
      <c r="D63" s="21"/>
      <c r="E63" s="19"/>
      <c r="F63" s="63"/>
      <c r="G63" t="s" s="18">
        <v>52</v>
      </c>
      <c r="H63" s="19"/>
      <c r="I63" s="19"/>
      <c r="J63" s="19"/>
      <c r="K63" t="s" s="18">
        <f>IF(F63="","",C63*0.03)</f>
      </c>
      <c r="L63" s="21"/>
      <c r="M63" t="s" s="18">
        <f>IF(J63="","",(K63/J63)/1000)</f>
      </c>
      <c r="N63" s="19"/>
      <c r="O63" s="63"/>
      <c r="P63" s="19"/>
      <c r="Q63" s="19"/>
      <c r="R63" t="s" s="18">
        <f>IF(O63="","",(IF(G63="売",H63-P63,P63-H63))*M63*100000)</f>
      </c>
      <c r="S63" s="65"/>
      <c r="T63" t="s" s="74">
        <f>IF(O63="","",IF(R63&lt;0,J63*(-1),IF(G63="買",(P63-H63)*100,(H63-P63)*100)))</f>
      </c>
      <c r="U63" s="66"/>
    </row>
    <row r="64" ht="16" customHeight="1">
      <c r="A64" s="13"/>
      <c r="B64" s="30">
        <v>56</v>
      </c>
      <c r="C64" t="s" s="18">
        <f>IF(R63="","",C63+R63)</f>
      </c>
      <c r="D64" s="21"/>
      <c r="E64" s="19"/>
      <c r="F64" s="63"/>
      <c r="G64" t="s" s="18">
        <v>51</v>
      </c>
      <c r="H64" s="19"/>
      <c r="I64" s="19"/>
      <c r="J64" s="19"/>
      <c r="K64" t="s" s="18">
        <f>IF(F64="","",C64*0.03)</f>
      </c>
      <c r="L64" s="21"/>
      <c r="M64" t="s" s="18">
        <f>IF(J64="","",(K64/J64)/1000)</f>
      </c>
      <c r="N64" s="19"/>
      <c r="O64" s="63"/>
      <c r="P64" s="19"/>
      <c r="Q64" s="19"/>
      <c r="R64" t="s" s="18">
        <f>IF(O64="","",(IF(G64="売",H64-P64,P64-H64))*M64*100000)</f>
      </c>
      <c r="S64" s="65"/>
      <c r="T64" t="s" s="74">
        <f>IF(O64="","",IF(R64&lt;0,J64*(-1),IF(G64="買",(P64-H64)*100,(H64-P64)*100)))</f>
      </c>
      <c r="U64" s="66"/>
    </row>
    <row r="65" ht="16" customHeight="1">
      <c r="A65" s="13"/>
      <c r="B65" s="30">
        <v>57</v>
      </c>
      <c r="C65" t="s" s="18">
        <f>IF(R64="","",C64+R64)</f>
      </c>
      <c r="D65" s="21"/>
      <c r="E65" s="19"/>
      <c r="F65" s="63"/>
      <c r="G65" t="s" s="18">
        <v>51</v>
      </c>
      <c r="H65" s="19"/>
      <c r="I65" s="19"/>
      <c r="J65" s="19"/>
      <c r="K65" t="s" s="18">
        <f>IF(F65="","",C65*0.03)</f>
      </c>
      <c r="L65" s="21"/>
      <c r="M65" t="s" s="18">
        <f>IF(J65="","",(K65/J65)/1000)</f>
      </c>
      <c r="N65" s="19"/>
      <c r="O65" s="63"/>
      <c r="P65" s="19"/>
      <c r="Q65" s="19"/>
      <c r="R65" t="s" s="18">
        <f>IF(O65="","",(IF(G65="売",H65-P65,P65-H65))*M65*100000)</f>
      </c>
      <c r="S65" s="65"/>
      <c r="T65" t="s" s="74">
        <f>IF(O65="","",IF(R65&lt;0,J65*(-1),IF(G65="買",(P65-H65)*100,(H65-P65)*100)))</f>
      </c>
      <c r="U65" s="66"/>
    </row>
    <row r="66" ht="16" customHeight="1">
      <c r="A66" s="13"/>
      <c r="B66" s="30">
        <v>58</v>
      </c>
      <c r="C66" t="s" s="18">
        <f>IF(R65="","",C65+R65)</f>
      </c>
      <c r="D66" s="21"/>
      <c r="E66" s="19"/>
      <c r="F66" s="63"/>
      <c r="G66" t="s" s="18">
        <v>51</v>
      </c>
      <c r="H66" s="19"/>
      <c r="I66" s="19"/>
      <c r="J66" s="19"/>
      <c r="K66" t="s" s="18">
        <f>IF(F66="","",C66*0.03)</f>
      </c>
      <c r="L66" s="21"/>
      <c r="M66" t="s" s="18">
        <f>IF(J66="","",(K66/J66)/1000)</f>
      </c>
      <c r="N66" s="19"/>
      <c r="O66" s="63"/>
      <c r="P66" s="19"/>
      <c r="Q66" s="19"/>
      <c r="R66" t="s" s="18">
        <f>IF(O66="","",(IF(G66="売",H66-P66,P66-H66))*M66*100000)</f>
      </c>
      <c r="S66" s="65"/>
      <c r="T66" t="s" s="74">
        <f>IF(O66="","",IF(R66&lt;0,J66*(-1),IF(G66="買",(P66-H66)*100,(H66-P66)*100)))</f>
      </c>
      <c r="U66" s="66"/>
    </row>
    <row r="67" ht="16" customHeight="1">
      <c r="A67" s="13"/>
      <c r="B67" s="30">
        <v>59</v>
      </c>
      <c r="C67" t="s" s="18">
        <f>IF(R66="","",C66+R66)</f>
      </c>
      <c r="D67" s="21"/>
      <c r="E67" s="19"/>
      <c r="F67" s="63"/>
      <c r="G67" t="s" s="18">
        <v>51</v>
      </c>
      <c r="H67" s="19"/>
      <c r="I67" s="19"/>
      <c r="J67" s="19"/>
      <c r="K67" t="s" s="18">
        <f>IF(F67="","",C67*0.03)</f>
      </c>
      <c r="L67" s="21"/>
      <c r="M67" t="s" s="18">
        <f>IF(J67="","",(K67/J67)/1000)</f>
      </c>
      <c r="N67" s="19"/>
      <c r="O67" s="63"/>
      <c r="P67" s="19"/>
      <c r="Q67" s="19"/>
      <c r="R67" t="s" s="18">
        <f>IF(O67="","",(IF(G67="売",H67-P67,P67-H67))*M67*100000)</f>
      </c>
      <c r="S67" s="65"/>
      <c r="T67" t="s" s="74">
        <f>IF(O67="","",IF(R67&lt;0,J67*(-1),IF(G67="買",(P67-H67)*100,(H67-P67)*100)))</f>
      </c>
      <c r="U67" s="66"/>
    </row>
    <row r="68" ht="16" customHeight="1">
      <c r="A68" s="13"/>
      <c r="B68" s="30">
        <v>60</v>
      </c>
      <c r="C68" t="s" s="18">
        <f>IF(R67="","",C67+R67)</f>
      </c>
      <c r="D68" s="21"/>
      <c r="E68" s="19"/>
      <c r="F68" s="63"/>
      <c r="G68" t="s" s="18">
        <v>52</v>
      </c>
      <c r="H68" s="19"/>
      <c r="I68" s="19"/>
      <c r="J68" s="19"/>
      <c r="K68" t="s" s="18">
        <f>IF(F68="","",C68*0.03)</f>
      </c>
      <c r="L68" s="21"/>
      <c r="M68" t="s" s="18">
        <f>IF(J68="","",(K68/J68)/1000)</f>
      </c>
      <c r="N68" s="19"/>
      <c r="O68" s="63"/>
      <c r="P68" s="19"/>
      <c r="Q68" s="19"/>
      <c r="R68" t="s" s="18">
        <f>IF(O68="","",(IF(G68="売",H68-P68,P68-H68))*M68*100000)</f>
      </c>
      <c r="S68" s="65"/>
      <c r="T68" t="s" s="74">
        <f>IF(O68="","",IF(R68&lt;0,J68*(-1),IF(G68="買",(P68-H68)*100,(H68-P68)*100)))</f>
      </c>
      <c r="U68" s="66"/>
    </row>
    <row r="69" ht="16" customHeight="1">
      <c r="A69" s="13"/>
      <c r="B69" s="30">
        <v>61</v>
      </c>
      <c r="C69" t="s" s="18">
        <f>IF(R68="","",C68+R68)</f>
      </c>
      <c r="D69" s="21"/>
      <c r="E69" s="19"/>
      <c r="F69" s="63"/>
      <c r="G69" t="s" s="18">
        <v>52</v>
      </c>
      <c r="H69" s="19"/>
      <c r="I69" s="19"/>
      <c r="J69" s="19"/>
      <c r="K69" t="s" s="18">
        <f>IF(F69="","",C69*0.03)</f>
      </c>
      <c r="L69" s="21"/>
      <c r="M69" t="s" s="18">
        <f>IF(J69="","",(K69/J69)/1000)</f>
      </c>
      <c r="N69" s="19"/>
      <c r="O69" s="63"/>
      <c r="P69" s="19"/>
      <c r="Q69" s="19"/>
      <c r="R69" t="s" s="18">
        <f>IF(O69="","",(IF(G69="売",H69-P69,P69-H69))*M69*100000)</f>
      </c>
      <c r="S69" s="65"/>
      <c r="T69" t="s" s="74">
        <f>IF(O69="","",IF(R69&lt;0,J69*(-1),IF(G69="買",(P69-H69)*100,(H69-P69)*100)))</f>
      </c>
      <c r="U69" s="66"/>
    </row>
    <row r="70" ht="16" customHeight="1">
      <c r="A70" s="13"/>
      <c r="B70" s="30">
        <v>62</v>
      </c>
      <c r="C70" t="s" s="18">
        <f>IF(R69="","",C69+R69)</f>
      </c>
      <c r="D70" s="21"/>
      <c r="E70" s="19"/>
      <c r="F70" s="63"/>
      <c r="G70" t="s" s="18">
        <v>51</v>
      </c>
      <c r="H70" s="19"/>
      <c r="I70" s="19"/>
      <c r="J70" s="19"/>
      <c r="K70" t="s" s="18">
        <f>IF(F70="","",C70*0.03)</f>
      </c>
      <c r="L70" s="21"/>
      <c r="M70" t="s" s="18">
        <f>IF(J70="","",(K70/J70)/1000)</f>
      </c>
      <c r="N70" s="19"/>
      <c r="O70" s="63"/>
      <c r="P70" s="19"/>
      <c r="Q70" s="19"/>
      <c r="R70" t="s" s="18">
        <f>IF(O70="","",(IF(G70="売",H70-P70,P70-H70))*M70*100000)</f>
      </c>
      <c r="S70" s="65"/>
      <c r="T70" t="s" s="74">
        <f>IF(O70="","",IF(R70&lt;0,J70*(-1),IF(G70="買",(P70-H70)*100,(H70-P70)*100)))</f>
      </c>
      <c r="U70" s="66"/>
    </row>
    <row r="71" ht="16" customHeight="1">
      <c r="A71" s="13"/>
      <c r="B71" s="30">
        <v>63</v>
      </c>
      <c r="C71" t="s" s="18">
        <f>IF(R70="","",C70+R70)</f>
      </c>
      <c r="D71" s="21"/>
      <c r="E71" s="19"/>
      <c r="F71" s="63"/>
      <c r="G71" t="s" s="18">
        <v>52</v>
      </c>
      <c r="H71" s="19"/>
      <c r="I71" s="19"/>
      <c r="J71" s="19"/>
      <c r="K71" t="s" s="18">
        <f>IF(F71="","",C71*0.03)</f>
      </c>
      <c r="L71" s="21"/>
      <c r="M71" t="s" s="18">
        <f>IF(J71="","",(K71/J71)/1000)</f>
      </c>
      <c r="N71" s="19"/>
      <c r="O71" s="63"/>
      <c r="P71" s="19"/>
      <c r="Q71" s="19"/>
      <c r="R71" t="s" s="18">
        <f>IF(O71="","",(IF(G71="売",H71-P71,P71-H71))*M71*100000)</f>
      </c>
      <c r="S71" s="65"/>
      <c r="T71" t="s" s="74">
        <f>IF(O71="","",IF(R71&lt;0,J71*(-1),IF(G71="買",(P71-H71)*100,(H71-P71)*100)))</f>
      </c>
      <c r="U71" s="66"/>
    </row>
    <row r="72" ht="16" customHeight="1">
      <c r="A72" s="13"/>
      <c r="B72" s="30">
        <v>64</v>
      </c>
      <c r="C72" t="s" s="18">
        <f>IF(R71="","",C71+R71)</f>
      </c>
      <c r="D72" s="21"/>
      <c r="E72" s="19"/>
      <c r="F72" s="63"/>
      <c r="G72" t="s" s="18">
        <v>51</v>
      </c>
      <c r="H72" s="19"/>
      <c r="I72" s="19"/>
      <c r="J72" s="19"/>
      <c r="K72" t="s" s="18">
        <f>IF(F72="","",C72*0.03)</f>
      </c>
      <c r="L72" s="21"/>
      <c r="M72" t="s" s="18">
        <f>IF(J72="","",(K72/J72)/1000)</f>
      </c>
      <c r="N72" s="19"/>
      <c r="O72" s="63"/>
      <c r="P72" s="19"/>
      <c r="Q72" s="19"/>
      <c r="R72" t="s" s="18">
        <f>IF(O72="","",(IF(G72="売",H72-P72,P72-H72))*M72*100000)</f>
      </c>
      <c r="S72" s="65"/>
      <c r="T72" t="s" s="74">
        <f>IF(O72="","",IF(R72&lt;0,J72*(-1),IF(G72="買",(P72-H72)*100,(H72-P72)*100)))</f>
      </c>
      <c r="U72" s="66"/>
    </row>
    <row r="73" ht="16" customHeight="1">
      <c r="A73" s="13"/>
      <c r="B73" s="30">
        <v>65</v>
      </c>
      <c r="C73" t="s" s="18">
        <f>IF(R72="","",C72+R72)</f>
      </c>
      <c r="D73" s="21"/>
      <c r="E73" s="19"/>
      <c r="F73" s="63"/>
      <c r="G73" t="s" s="18">
        <v>52</v>
      </c>
      <c r="H73" s="19"/>
      <c r="I73" s="19"/>
      <c r="J73" s="19"/>
      <c r="K73" t="s" s="18">
        <f>IF(F73="","",C73*0.03)</f>
      </c>
      <c r="L73" s="21"/>
      <c r="M73" t="s" s="18">
        <f>IF(J73="","",(K73/J73)/1000)</f>
      </c>
      <c r="N73" s="19"/>
      <c r="O73" s="63"/>
      <c r="P73" s="19"/>
      <c r="Q73" s="19"/>
      <c r="R73" t="s" s="18">
        <f>IF(O73="","",(IF(G73="売",H73-P73,P73-H73))*M73*100000)</f>
      </c>
      <c r="S73" s="65"/>
      <c r="T73" t="s" s="74">
        <f>IF(O73="","",IF(R73&lt;0,J73*(-1),IF(G73="買",(P73-H73)*100,(H73-P73)*100)))</f>
      </c>
      <c r="U73" s="66"/>
    </row>
    <row r="74" ht="16" customHeight="1">
      <c r="A74" s="13"/>
      <c r="B74" s="30">
        <v>66</v>
      </c>
      <c r="C74" t="s" s="18">
        <f>IF(R73="","",C73+R73)</f>
      </c>
      <c r="D74" s="21"/>
      <c r="E74" s="19"/>
      <c r="F74" s="63"/>
      <c r="G74" t="s" s="18">
        <v>52</v>
      </c>
      <c r="H74" s="19"/>
      <c r="I74" s="19"/>
      <c r="J74" s="19"/>
      <c r="K74" t="s" s="18">
        <f>IF(F74="","",C74*0.03)</f>
      </c>
      <c r="L74" s="21"/>
      <c r="M74" t="s" s="18">
        <f>IF(J74="","",(K74/J74)/1000)</f>
      </c>
      <c r="N74" s="19"/>
      <c r="O74" s="63"/>
      <c r="P74" s="19"/>
      <c r="Q74" s="19"/>
      <c r="R74" t="s" s="18">
        <f>IF(O74="","",(IF(G74="売",H74-P74,P74-H74))*M74*100000)</f>
      </c>
      <c r="S74" s="65"/>
      <c r="T74" t="s" s="74">
        <f>IF(O74="","",IF(R74&lt;0,J74*(-1),IF(G74="買",(P74-H74)*100,(H74-P74)*100)))</f>
      </c>
      <c r="U74" s="66"/>
    </row>
    <row r="75" ht="16" customHeight="1">
      <c r="A75" s="13"/>
      <c r="B75" s="30">
        <v>67</v>
      </c>
      <c r="C75" t="s" s="18">
        <f>IF(R74="","",C74+R74)</f>
      </c>
      <c r="D75" s="21"/>
      <c r="E75" s="19"/>
      <c r="F75" s="63"/>
      <c r="G75" t="s" s="18">
        <v>51</v>
      </c>
      <c r="H75" s="19"/>
      <c r="I75" s="19"/>
      <c r="J75" s="19"/>
      <c r="K75" t="s" s="18">
        <f>IF(F75="","",C75*0.03)</f>
      </c>
      <c r="L75" s="21"/>
      <c r="M75" t="s" s="18">
        <f>IF(J75="","",(K75/J75)/1000)</f>
      </c>
      <c r="N75" s="19"/>
      <c r="O75" s="63"/>
      <c r="P75" s="19"/>
      <c r="Q75" s="19"/>
      <c r="R75" t="s" s="18">
        <f>IF(O75="","",(IF(G75="売",H75-P75,P75-H75))*M75*100000)</f>
      </c>
      <c r="S75" s="65"/>
      <c r="T75" t="s" s="74">
        <f>IF(O75="","",IF(R75&lt;0,J75*(-1),IF(G75="買",(P75-H75)*100,(H75-P75)*100)))</f>
      </c>
      <c r="U75" s="66"/>
    </row>
    <row r="76" ht="16" customHeight="1">
      <c r="A76" s="13"/>
      <c r="B76" s="30">
        <v>68</v>
      </c>
      <c r="C76" t="s" s="18">
        <f>IF(R75="","",C75+R75)</f>
      </c>
      <c r="D76" s="21"/>
      <c r="E76" s="19"/>
      <c r="F76" s="63"/>
      <c r="G76" t="s" s="18">
        <v>51</v>
      </c>
      <c r="H76" s="19"/>
      <c r="I76" s="19"/>
      <c r="J76" s="19"/>
      <c r="K76" t="s" s="18">
        <f>IF(F76="","",C76*0.03)</f>
      </c>
      <c r="L76" s="21"/>
      <c r="M76" t="s" s="18">
        <f>IF(J76="","",(K76/J76)/1000)</f>
      </c>
      <c r="N76" s="19"/>
      <c r="O76" s="63"/>
      <c r="P76" s="19"/>
      <c r="Q76" s="19"/>
      <c r="R76" t="s" s="18">
        <f>IF(O76="","",(IF(G76="売",H76-P76,P76-H76))*M76*100000)</f>
      </c>
      <c r="S76" s="65"/>
      <c r="T76" t="s" s="74">
        <f>IF(O76="","",IF(R76&lt;0,J76*(-1),IF(G76="買",(P76-H76)*100,(H76-P76)*100)))</f>
      </c>
      <c r="U76" s="66"/>
    </row>
    <row r="77" ht="16" customHeight="1">
      <c r="A77" s="13"/>
      <c r="B77" s="30">
        <v>69</v>
      </c>
      <c r="C77" t="s" s="18">
        <f>IF(R76="","",C76+R76)</f>
      </c>
      <c r="D77" s="21"/>
      <c r="E77" s="19"/>
      <c r="F77" s="63"/>
      <c r="G77" t="s" s="18">
        <v>51</v>
      </c>
      <c r="H77" s="19"/>
      <c r="I77" s="19"/>
      <c r="J77" s="19"/>
      <c r="K77" t="s" s="18">
        <f>IF(F77="","",C77*0.03)</f>
      </c>
      <c r="L77" s="21"/>
      <c r="M77" t="s" s="18">
        <f>IF(J77="","",(K77/J77)/1000)</f>
      </c>
      <c r="N77" s="19"/>
      <c r="O77" s="63"/>
      <c r="P77" s="19"/>
      <c r="Q77" s="19"/>
      <c r="R77" t="s" s="18">
        <f>IF(O77="","",(IF(G77="売",H77-P77,P77-H77))*M77*100000)</f>
      </c>
      <c r="S77" s="65"/>
      <c r="T77" t="s" s="74">
        <f>IF(O77="","",IF(R77&lt;0,J77*(-1),IF(G77="買",(P77-H77)*100,(H77-P77)*100)))</f>
      </c>
      <c r="U77" s="66"/>
    </row>
    <row r="78" ht="16" customHeight="1">
      <c r="A78" s="13"/>
      <c r="B78" s="30">
        <v>70</v>
      </c>
      <c r="C78" t="s" s="18">
        <f>IF(R77="","",C77+R77)</f>
      </c>
      <c r="D78" s="21"/>
      <c r="E78" s="19"/>
      <c r="F78" s="63"/>
      <c r="G78" t="s" s="18">
        <v>52</v>
      </c>
      <c r="H78" s="19"/>
      <c r="I78" s="19"/>
      <c r="J78" s="19"/>
      <c r="K78" t="s" s="18">
        <f>IF(F78="","",C78*0.03)</f>
      </c>
      <c r="L78" s="21"/>
      <c r="M78" t="s" s="18">
        <f>IF(J78="","",(K78/J78)/1000)</f>
      </c>
      <c r="N78" s="19"/>
      <c r="O78" s="63"/>
      <c r="P78" s="19"/>
      <c r="Q78" s="19"/>
      <c r="R78" t="s" s="18">
        <f>IF(O78="","",(IF(G78="売",H78-P78,P78-H78))*M78*100000)</f>
      </c>
      <c r="S78" s="65"/>
      <c r="T78" t="s" s="74">
        <f>IF(O78="","",IF(R78&lt;0,J78*(-1),IF(G78="買",(P78-H78)*100,(H78-P78)*100)))</f>
      </c>
      <c r="U78" s="66"/>
    </row>
    <row r="79" ht="16" customHeight="1">
      <c r="A79" s="13"/>
      <c r="B79" s="30">
        <v>71</v>
      </c>
      <c r="C79" t="s" s="18">
        <f>IF(R78="","",C78+R78)</f>
      </c>
      <c r="D79" s="21"/>
      <c r="E79" s="19"/>
      <c r="F79" s="63"/>
      <c r="G79" t="s" s="18">
        <v>51</v>
      </c>
      <c r="H79" s="19"/>
      <c r="I79" s="19"/>
      <c r="J79" s="19"/>
      <c r="K79" t="s" s="18">
        <f>IF(F79="","",C79*0.03)</f>
      </c>
      <c r="L79" s="21"/>
      <c r="M79" t="s" s="18">
        <f>IF(J79="","",(K79/J79)/1000)</f>
      </c>
      <c r="N79" s="19"/>
      <c r="O79" s="63"/>
      <c r="P79" s="19"/>
      <c r="Q79" s="19"/>
      <c r="R79" t="s" s="18">
        <f>IF(O79="","",(IF(G79="売",H79-P79,P79-H79))*M79*100000)</f>
      </c>
      <c r="S79" s="65"/>
      <c r="T79" t="s" s="74">
        <f>IF(O79="","",IF(R79&lt;0,J79*(-1),IF(G79="買",(P79-H79)*100,(H79-P79)*100)))</f>
      </c>
      <c r="U79" s="66"/>
    </row>
    <row r="80" ht="16" customHeight="1">
      <c r="A80" s="13"/>
      <c r="B80" s="30">
        <v>72</v>
      </c>
      <c r="C80" t="s" s="18">
        <f>IF(R79="","",C79+R79)</f>
      </c>
      <c r="D80" s="21"/>
      <c r="E80" s="19"/>
      <c r="F80" s="63"/>
      <c r="G80" t="s" s="18">
        <v>52</v>
      </c>
      <c r="H80" s="19"/>
      <c r="I80" s="19"/>
      <c r="J80" s="19"/>
      <c r="K80" t="s" s="18">
        <f>IF(F80="","",C80*0.03)</f>
      </c>
      <c r="L80" s="21"/>
      <c r="M80" t="s" s="18">
        <f>IF(J80="","",(K80/J80)/1000)</f>
      </c>
      <c r="N80" s="19"/>
      <c r="O80" s="63"/>
      <c r="P80" s="19"/>
      <c r="Q80" s="19"/>
      <c r="R80" t="s" s="18">
        <f>IF(O80="","",(IF(G80="売",H80-P80,P80-H80))*M80*100000)</f>
      </c>
      <c r="S80" s="65"/>
      <c r="T80" t="s" s="74">
        <f>IF(O80="","",IF(R80&lt;0,J80*(-1),IF(G80="買",(P80-H80)*100,(H80-P80)*100)))</f>
      </c>
      <c r="U80" s="66"/>
    </row>
    <row r="81" ht="16" customHeight="1">
      <c r="A81" s="13"/>
      <c r="B81" s="30">
        <v>73</v>
      </c>
      <c r="C81" t="s" s="18">
        <f>IF(R80="","",C80+R80)</f>
      </c>
      <c r="D81" s="21"/>
      <c r="E81" s="19"/>
      <c r="F81" s="63"/>
      <c r="G81" t="s" s="18">
        <v>51</v>
      </c>
      <c r="H81" s="19"/>
      <c r="I81" s="19"/>
      <c r="J81" s="19"/>
      <c r="K81" t="s" s="18">
        <f>IF(F81="","",C81*0.03)</f>
      </c>
      <c r="L81" s="21"/>
      <c r="M81" t="s" s="18">
        <f>IF(J81="","",(K81/J81)/1000)</f>
      </c>
      <c r="N81" s="19"/>
      <c r="O81" s="63"/>
      <c r="P81" s="19"/>
      <c r="Q81" s="19"/>
      <c r="R81" t="s" s="18">
        <f>IF(O81="","",(IF(G81="売",H81-P81,P81-H81))*M81*100000)</f>
      </c>
      <c r="S81" s="65"/>
      <c r="T81" t="s" s="74">
        <f>IF(O81="","",IF(R81&lt;0,J81*(-1),IF(G81="買",(P81-H81)*100,(H81-P81)*100)))</f>
      </c>
      <c r="U81" s="66"/>
    </row>
    <row r="82" ht="16" customHeight="1">
      <c r="A82" s="13"/>
      <c r="B82" s="30">
        <v>74</v>
      </c>
      <c r="C82" t="s" s="18">
        <f>IF(R81="","",C81+R81)</f>
      </c>
      <c r="D82" s="21"/>
      <c r="E82" s="19"/>
      <c r="F82" s="63"/>
      <c r="G82" t="s" s="18">
        <v>51</v>
      </c>
      <c r="H82" s="19"/>
      <c r="I82" s="19"/>
      <c r="J82" s="19"/>
      <c r="K82" t="s" s="18">
        <f>IF(F82="","",C82*0.03)</f>
      </c>
      <c r="L82" s="21"/>
      <c r="M82" t="s" s="18">
        <f>IF(J82="","",(K82/J82)/1000)</f>
      </c>
      <c r="N82" s="19"/>
      <c r="O82" s="63"/>
      <c r="P82" s="19"/>
      <c r="Q82" s="19"/>
      <c r="R82" t="s" s="18">
        <f>IF(O82="","",(IF(G82="売",H82-P82,P82-H82))*M82*100000)</f>
      </c>
      <c r="S82" s="65"/>
      <c r="T82" t="s" s="74">
        <f>IF(O82="","",IF(R82&lt;0,J82*(-1),IF(G82="買",(P82-H82)*100,(H82-P82)*100)))</f>
      </c>
      <c r="U82" s="66"/>
    </row>
    <row r="83" ht="16" customHeight="1">
      <c r="A83" s="13"/>
      <c r="B83" s="30">
        <v>75</v>
      </c>
      <c r="C83" t="s" s="18">
        <f>IF(R82="","",C82+R82)</f>
      </c>
      <c r="D83" s="21"/>
      <c r="E83" s="19"/>
      <c r="F83" s="63"/>
      <c r="G83" t="s" s="18">
        <v>51</v>
      </c>
      <c r="H83" s="19"/>
      <c r="I83" s="19"/>
      <c r="J83" s="19"/>
      <c r="K83" t="s" s="18">
        <f>IF(F83="","",C83*0.03)</f>
      </c>
      <c r="L83" s="21"/>
      <c r="M83" t="s" s="18">
        <f>IF(J83="","",(K83/J83)/1000)</f>
      </c>
      <c r="N83" s="19"/>
      <c r="O83" s="63"/>
      <c r="P83" s="19"/>
      <c r="Q83" s="19"/>
      <c r="R83" t="s" s="18">
        <f>IF(O83="","",(IF(G83="売",H83-P83,P83-H83))*M83*100000)</f>
      </c>
      <c r="S83" s="65"/>
      <c r="T83" t="s" s="74">
        <f>IF(O83="","",IF(R83&lt;0,J83*(-1),IF(G83="買",(P83-H83)*100,(H83-P83)*100)))</f>
      </c>
      <c r="U83" s="66"/>
    </row>
    <row r="84" ht="16" customHeight="1">
      <c r="A84" s="13"/>
      <c r="B84" s="30">
        <v>76</v>
      </c>
      <c r="C84" t="s" s="18">
        <f>IF(R83="","",C83+R83)</f>
      </c>
      <c r="D84" s="21"/>
      <c r="E84" s="19"/>
      <c r="F84" s="63"/>
      <c r="G84" t="s" s="18">
        <v>51</v>
      </c>
      <c r="H84" s="19"/>
      <c r="I84" s="19"/>
      <c r="J84" s="19"/>
      <c r="K84" t="s" s="18">
        <f>IF(F84="","",C84*0.03)</f>
      </c>
      <c r="L84" s="21"/>
      <c r="M84" t="s" s="18">
        <f>IF(J84="","",(K84/J84)/1000)</f>
      </c>
      <c r="N84" s="19"/>
      <c r="O84" s="63"/>
      <c r="P84" s="19"/>
      <c r="Q84" s="19"/>
      <c r="R84" t="s" s="18">
        <f>IF(O84="","",(IF(G84="売",H84-P84,P84-H84))*M84*100000)</f>
      </c>
      <c r="S84" s="65"/>
      <c r="T84" t="s" s="74">
        <f>IF(O84="","",IF(R84&lt;0,J84*(-1),IF(G84="買",(P84-H84)*100,(H84-P84)*100)))</f>
      </c>
      <c r="U84" s="66"/>
    </row>
    <row r="85" ht="16" customHeight="1">
      <c r="A85" s="13"/>
      <c r="B85" s="30">
        <v>77</v>
      </c>
      <c r="C85" t="s" s="18">
        <f>IF(R84="","",C84+R84)</f>
      </c>
      <c r="D85" s="21"/>
      <c r="E85" s="19"/>
      <c r="F85" s="63"/>
      <c r="G85" t="s" s="18">
        <v>52</v>
      </c>
      <c r="H85" s="19"/>
      <c r="I85" s="19"/>
      <c r="J85" s="19"/>
      <c r="K85" t="s" s="18">
        <f>IF(F85="","",C85*0.03)</f>
      </c>
      <c r="L85" s="21"/>
      <c r="M85" t="s" s="18">
        <f>IF(J85="","",(K85/J85)/1000)</f>
      </c>
      <c r="N85" s="19"/>
      <c r="O85" s="63"/>
      <c r="P85" s="19"/>
      <c r="Q85" s="19"/>
      <c r="R85" t="s" s="18">
        <f>IF(O85="","",(IF(G85="売",H85-P85,P85-H85))*M85*100000)</f>
      </c>
      <c r="S85" s="65"/>
      <c r="T85" t="s" s="74">
        <f>IF(O85="","",IF(R85&lt;0,J85*(-1),IF(G85="買",(P85-H85)*100,(H85-P85)*100)))</f>
      </c>
      <c r="U85" s="66"/>
    </row>
    <row r="86" ht="16" customHeight="1">
      <c r="A86" s="13"/>
      <c r="B86" s="30">
        <v>78</v>
      </c>
      <c r="C86" t="s" s="18">
        <f>IF(R85="","",C85+R85)</f>
      </c>
      <c r="D86" s="21"/>
      <c r="E86" s="19"/>
      <c r="F86" s="63"/>
      <c r="G86" t="s" s="18">
        <v>51</v>
      </c>
      <c r="H86" s="19"/>
      <c r="I86" s="19"/>
      <c r="J86" s="19"/>
      <c r="K86" t="s" s="18">
        <f>IF(F86="","",C86*0.03)</f>
      </c>
      <c r="L86" s="21"/>
      <c r="M86" t="s" s="18">
        <f>IF(J86="","",(K86/J86)/1000)</f>
      </c>
      <c r="N86" s="19"/>
      <c r="O86" s="63"/>
      <c r="P86" s="19"/>
      <c r="Q86" s="19"/>
      <c r="R86" t="s" s="18">
        <f>IF(O86="","",(IF(G86="売",H86-P86,P86-H86))*M86*100000)</f>
      </c>
      <c r="S86" s="65"/>
      <c r="T86" t="s" s="74">
        <f>IF(O86="","",IF(R86&lt;0,J86*(-1),IF(G86="買",(P86-H86)*100,(H86-P86)*100)))</f>
      </c>
      <c r="U86" s="66"/>
    </row>
    <row r="87" ht="16" customHeight="1">
      <c r="A87" s="13"/>
      <c r="B87" s="30">
        <v>79</v>
      </c>
      <c r="C87" t="s" s="18">
        <f>IF(R86="","",C86+R86)</f>
      </c>
      <c r="D87" s="21"/>
      <c r="E87" s="19"/>
      <c r="F87" s="63"/>
      <c r="G87" t="s" s="18">
        <v>52</v>
      </c>
      <c r="H87" s="19"/>
      <c r="I87" s="19"/>
      <c r="J87" s="19"/>
      <c r="K87" t="s" s="18">
        <f>IF(F87="","",C87*0.03)</f>
      </c>
      <c r="L87" s="21"/>
      <c r="M87" t="s" s="18">
        <f>IF(J87="","",(K87/J87)/1000)</f>
      </c>
      <c r="N87" s="19"/>
      <c r="O87" s="63"/>
      <c r="P87" s="19"/>
      <c r="Q87" s="19"/>
      <c r="R87" t="s" s="18">
        <f>IF(O87="","",(IF(G87="売",H87-P87,P87-H87))*M87*100000)</f>
      </c>
      <c r="S87" s="65"/>
      <c r="T87" t="s" s="74">
        <f>IF(O87="","",IF(R87&lt;0,J87*(-1),IF(G87="買",(P87-H87)*100,(H87-P87)*100)))</f>
      </c>
      <c r="U87" s="66"/>
    </row>
    <row r="88" ht="16" customHeight="1">
      <c r="A88" s="13"/>
      <c r="B88" s="30">
        <v>80</v>
      </c>
      <c r="C88" t="s" s="18">
        <f>IF(R87="","",C87+R87)</f>
      </c>
      <c r="D88" s="21"/>
      <c r="E88" s="19"/>
      <c r="F88" s="63"/>
      <c r="G88" t="s" s="18">
        <v>52</v>
      </c>
      <c r="H88" s="19"/>
      <c r="I88" s="19"/>
      <c r="J88" s="19"/>
      <c r="K88" t="s" s="18">
        <f>IF(F88="","",C88*0.03)</f>
      </c>
      <c r="L88" s="21"/>
      <c r="M88" t="s" s="18">
        <f>IF(J88="","",(K88/J88)/1000)</f>
      </c>
      <c r="N88" s="19"/>
      <c r="O88" s="63"/>
      <c r="P88" s="19"/>
      <c r="Q88" s="19"/>
      <c r="R88" t="s" s="18">
        <f>IF(O88="","",(IF(G88="売",H88-P88,P88-H88))*M88*100000)</f>
      </c>
      <c r="S88" s="65"/>
      <c r="T88" t="s" s="74">
        <f>IF(O88="","",IF(R88&lt;0,J88*(-1),IF(G88="買",(P88-H88)*100,(H88-P88)*100)))</f>
      </c>
      <c r="U88" s="66"/>
    </row>
    <row r="89" ht="16" customHeight="1">
      <c r="A89" s="13"/>
      <c r="B89" s="30">
        <v>81</v>
      </c>
      <c r="C89" t="s" s="18">
        <f>IF(R88="","",C88+R88)</f>
      </c>
      <c r="D89" s="21"/>
      <c r="E89" s="19"/>
      <c r="F89" s="63"/>
      <c r="G89" t="s" s="18">
        <v>52</v>
      </c>
      <c r="H89" s="19"/>
      <c r="I89" s="19"/>
      <c r="J89" s="19"/>
      <c r="K89" t="s" s="18">
        <f>IF(F89="","",C89*0.03)</f>
      </c>
      <c r="L89" s="21"/>
      <c r="M89" t="s" s="18">
        <f>IF(J89="","",(K89/J89)/1000)</f>
      </c>
      <c r="N89" s="19"/>
      <c r="O89" s="63"/>
      <c r="P89" s="19"/>
      <c r="Q89" s="19"/>
      <c r="R89" t="s" s="18">
        <f>IF(O89="","",(IF(G89="売",H89-P89,P89-H89))*M89*100000)</f>
      </c>
      <c r="S89" s="65"/>
      <c r="T89" t="s" s="74">
        <f>IF(O89="","",IF(R89&lt;0,J89*(-1),IF(G89="買",(P89-H89)*100,(H89-P89)*100)))</f>
      </c>
      <c r="U89" s="66"/>
    </row>
    <row r="90" ht="16" customHeight="1">
      <c r="A90" s="13"/>
      <c r="B90" s="30">
        <v>82</v>
      </c>
      <c r="C90" t="s" s="18">
        <f>IF(R89="","",C89+R89)</f>
      </c>
      <c r="D90" s="21"/>
      <c r="E90" s="19"/>
      <c r="F90" s="63"/>
      <c r="G90" t="s" s="18">
        <v>52</v>
      </c>
      <c r="H90" s="19"/>
      <c r="I90" s="19"/>
      <c r="J90" s="19"/>
      <c r="K90" t="s" s="18">
        <f>IF(F90="","",C90*0.03)</f>
      </c>
      <c r="L90" s="21"/>
      <c r="M90" t="s" s="18">
        <f>IF(J90="","",(K90/J90)/1000)</f>
      </c>
      <c r="N90" s="19"/>
      <c r="O90" s="63"/>
      <c r="P90" s="19"/>
      <c r="Q90" s="19"/>
      <c r="R90" t="s" s="18">
        <f>IF(O90="","",(IF(G90="売",H90-P90,P90-H90))*M90*100000)</f>
      </c>
      <c r="S90" s="65"/>
      <c r="T90" t="s" s="74">
        <f>IF(O90="","",IF(R90&lt;0,J90*(-1),IF(G90="買",(P90-H90)*100,(H90-P90)*100)))</f>
      </c>
      <c r="U90" s="66"/>
    </row>
    <row r="91" ht="16" customHeight="1">
      <c r="A91" s="13"/>
      <c r="B91" s="30">
        <v>83</v>
      </c>
      <c r="C91" t="s" s="18">
        <f>IF(R90="","",C90+R90)</f>
      </c>
      <c r="D91" s="21"/>
      <c r="E91" s="19"/>
      <c r="F91" s="63"/>
      <c r="G91" t="s" s="18">
        <v>52</v>
      </c>
      <c r="H91" s="19"/>
      <c r="I91" s="19"/>
      <c r="J91" s="19"/>
      <c r="K91" t="s" s="18">
        <f>IF(F91="","",C91*0.03)</f>
      </c>
      <c r="L91" s="21"/>
      <c r="M91" t="s" s="18">
        <f>IF(J91="","",(K91/J91)/1000)</f>
      </c>
      <c r="N91" s="19"/>
      <c r="O91" s="63"/>
      <c r="P91" s="19"/>
      <c r="Q91" s="19"/>
      <c r="R91" t="s" s="18">
        <f>IF(O91="","",(IF(G91="売",H91-P91,P91-H91))*M91*100000)</f>
      </c>
      <c r="S91" s="65"/>
      <c r="T91" t="s" s="74">
        <f>IF(O91="","",IF(R91&lt;0,J91*(-1),IF(G91="買",(P91-H91)*100,(H91-P91)*100)))</f>
      </c>
      <c r="U91" s="66"/>
    </row>
    <row r="92" ht="16" customHeight="1">
      <c r="A92" s="13"/>
      <c r="B92" s="30">
        <v>84</v>
      </c>
      <c r="C92" t="s" s="18">
        <f>IF(R91="","",C91+R91)</f>
      </c>
      <c r="D92" s="21"/>
      <c r="E92" s="19"/>
      <c r="F92" s="63"/>
      <c r="G92" t="s" s="18">
        <v>51</v>
      </c>
      <c r="H92" s="19"/>
      <c r="I92" s="19"/>
      <c r="J92" s="19"/>
      <c r="K92" t="s" s="18">
        <f>IF(F92="","",C92*0.03)</f>
      </c>
      <c r="L92" s="21"/>
      <c r="M92" t="s" s="18">
        <f>IF(J92="","",(K92/J92)/1000)</f>
      </c>
      <c r="N92" s="19"/>
      <c r="O92" s="63"/>
      <c r="P92" s="19"/>
      <c r="Q92" s="19"/>
      <c r="R92" t="s" s="18">
        <f>IF(O92="","",(IF(G92="売",H92-P92,P92-H92))*M92*100000)</f>
      </c>
      <c r="S92" s="65"/>
      <c r="T92" t="s" s="74">
        <f>IF(O92="","",IF(R92&lt;0,J92*(-1),IF(G92="買",(P92-H92)*100,(H92-P92)*100)))</f>
      </c>
      <c r="U92" s="66"/>
    </row>
    <row r="93" ht="16" customHeight="1">
      <c r="A93" s="13"/>
      <c r="B93" s="30">
        <v>85</v>
      </c>
      <c r="C93" t="s" s="18">
        <f>IF(R92="","",C92+R92)</f>
      </c>
      <c r="D93" s="21"/>
      <c r="E93" s="19"/>
      <c r="F93" s="63"/>
      <c r="G93" t="s" s="18">
        <v>52</v>
      </c>
      <c r="H93" s="19"/>
      <c r="I93" s="19"/>
      <c r="J93" s="19"/>
      <c r="K93" t="s" s="18">
        <f>IF(F93="","",C93*0.03)</f>
      </c>
      <c r="L93" s="21"/>
      <c r="M93" t="s" s="18">
        <f>IF(J93="","",(K93/J93)/1000)</f>
      </c>
      <c r="N93" s="19"/>
      <c r="O93" s="63"/>
      <c r="P93" s="19"/>
      <c r="Q93" s="19"/>
      <c r="R93" t="s" s="18">
        <f>IF(O93="","",(IF(G93="売",H93-P93,P93-H93))*M93*100000)</f>
      </c>
      <c r="S93" s="65"/>
      <c r="T93" t="s" s="74">
        <f>IF(O93="","",IF(R93&lt;0,J93*(-1),IF(G93="買",(P93-H93)*100,(H93-P93)*100)))</f>
      </c>
      <c r="U93" s="66"/>
    </row>
    <row r="94" ht="16" customHeight="1">
      <c r="A94" s="13"/>
      <c r="B94" s="30">
        <v>86</v>
      </c>
      <c r="C94" t="s" s="18">
        <f>IF(R93="","",C93+R93)</f>
      </c>
      <c r="D94" s="21"/>
      <c r="E94" s="19"/>
      <c r="F94" s="63"/>
      <c r="G94" t="s" s="18">
        <v>51</v>
      </c>
      <c r="H94" s="19"/>
      <c r="I94" s="19"/>
      <c r="J94" s="19"/>
      <c r="K94" t="s" s="18">
        <f>IF(F94="","",C94*0.03)</f>
      </c>
      <c r="L94" s="21"/>
      <c r="M94" t="s" s="18">
        <f>IF(J94="","",(K94/J94)/1000)</f>
      </c>
      <c r="N94" s="19"/>
      <c r="O94" s="63"/>
      <c r="P94" s="19"/>
      <c r="Q94" s="19"/>
      <c r="R94" t="s" s="18">
        <f>IF(O94="","",(IF(G94="売",H94-P94,P94-H94))*M94*100000)</f>
      </c>
      <c r="S94" s="65"/>
      <c r="T94" t="s" s="74">
        <f>IF(O94="","",IF(R94&lt;0,J94*(-1),IF(G94="買",(P94-H94)*100,(H94-P94)*100)))</f>
      </c>
      <c r="U94" s="66"/>
    </row>
    <row r="95" ht="16" customHeight="1">
      <c r="A95" s="13"/>
      <c r="B95" s="30">
        <v>87</v>
      </c>
      <c r="C95" t="s" s="18">
        <f>IF(R94="","",C94+R94)</f>
      </c>
      <c r="D95" s="21"/>
      <c r="E95" s="19"/>
      <c r="F95" s="63"/>
      <c r="G95" t="s" s="18">
        <v>52</v>
      </c>
      <c r="H95" s="19"/>
      <c r="I95" s="19"/>
      <c r="J95" s="19"/>
      <c r="K95" t="s" s="18">
        <f>IF(F95="","",C95*0.03)</f>
      </c>
      <c r="L95" s="21"/>
      <c r="M95" t="s" s="18">
        <f>IF(J95="","",(K95/J95)/1000)</f>
      </c>
      <c r="N95" s="19"/>
      <c r="O95" s="63"/>
      <c r="P95" s="19"/>
      <c r="Q95" s="19"/>
      <c r="R95" t="s" s="18">
        <f>IF(O95="","",(IF(G95="売",H95-P95,P95-H95))*M95*100000)</f>
      </c>
      <c r="S95" s="65"/>
      <c r="T95" t="s" s="74">
        <f>IF(O95="","",IF(R95&lt;0,J95*(-1),IF(G95="買",(P95-H95)*100,(H95-P95)*100)))</f>
      </c>
      <c r="U95" s="66"/>
    </row>
    <row r="96" ht="16" customHeight="1">
      <c r="A96" s="13"/>
      <c r="B96" s="30">
        <v>88</v>
      </c>
      <c r="C96" t="s" s="18">
        <f>IF(R95="","",C95+R95)</f>
      </c>
      <c r="D96" s="21"/>
      <c r="E96" s="19"/>
      <c r="F96" s="63"/>
      <c r="G96" t="s" s="18">
        <v>51</v>
      </c>
      <c r="H96" s="19"/>
      <c r="I96" s="19"/>
      <c r="J96" s="19"/>
      <c r="K96" t="s" s="18">
        <f>IF(F96="","",C96*0.03)</f>
      </c>
      <c r="L96" s="21"/>
      <c r="M96" t="s" s="18">
        <f>IF(J96="","",(K96/J96)/1000)</f>
      </c>
      <c r="N96" s="19"/>
      <c r="O96" s="63"/>
      <c r="P96" s="19"/>
      <c r="Q96" s="19"/>
      <c r="R96" t="s" s="18">
        <f>IF(O96="","",(IF(G96="売",H96-P96,P96-H96))*M96*100000)</f>
      </c>
      <c r="S96" s="65"/>
      <c r="T96" t="s" s="74">
        <f>IF(O96="","",IF(R96&lt;0,J96*(-1),IF(G96="買",(P96-H96)*100,(H96-P96)*100)))</f>
      </c>
      <c r="U96" s="66"/>
    </row>
    <row r="97" ht="16" customHeight="1">
      <c r="A97" s="13"/>
      <c r="B97" s="30">
        <v>89</v>
      </c>
      <c r="C97" t="s" s="18">
        <f>IF(R96="","",C96+R96)</f>
      </c>
      <c r="D97" s="21"/>
      <c r="E97" s="19"/>
      <c r="F97" s="63"/>
      <c r="G97" t="s" s="18">
        <v>52</v>
      </c>
      <c r="H97" s="19"/>
      <c r="I97" s="19"/>
      <c r="J97" s="19"/>
      <c r="K97" t="s" s="18">
        <f>IF(F97="","",C97*0.03)</f>
      </c>
      <c r="L97" s="21"/>
      <c r="M97" t="s" s="18">
        <f>IF(J97="","",(K97/J97)/1000)</f>
      </c>
      <c r="N97" s="19"/>
      <c r="O97" s="63"/>
      <c r="P97" s="19"/>
      <c r="Q97" s="19"/>
      <c r="R97" t="s" s="18">
        <f>IF(O97="","",(IF(G97="売",H97-P97,P97-H97))*M97*100000)</f>
      </c>
      <c r="S97" s="65"/>
      <c r="T97" t="s" s="74">
        <f>IF(O97="","",IF(R97&lt;0,J97*(-1),IF(G97="買",(P97-H97)*100,(H97-P97)*100)))</f>
      </c>
      <c r="U97" s="66"/>
    </row>
    <row r="98" ht="16" customHeight="1">
      <c r="A98" s="13"/>
      <c r="B98" s="30">
        <v>90</v>
      </c>
      <c r="C98" t="s" s="18">
        <f>IF(R97="","",C97+R97)</f>
      </c>
      <c r="D98" s="21"/>
      <c r="E98" s="19"/>
      <c r="F98" s="63"/>
      <c r="G98" t="s" s="18">
        <v>51</v>
      </c>
      <c r="H98" s="19"/>
      <c r="I98" s="19"/>
      <c r="J98" s="19"/>
      <c r="K98" t="s" s="18">
        <f>IF(F98="","",C98*0.03)</f>
      </c>
      <c r="L98" s="21"/>
      <c r="M98" t="s" s="18">
        <f>IF(J98="","",(K98/J98)/1000)</f>
      </c>
      <c r="N98" s="19"/>
      <c r="O98" s="63"/>
      <c r="P98" s="19"/>
      <c r="Q98" s="19"/>
      <c r="R98" t="s" s="18">
        <f>IF(O98="","",(IF(G98="売",H98-P98,P98-H98))*M98*100000)</f>
      </c>
      <c r="S98" s="65"/>
      <c r="T98" t="s" s="74">
        <f>IF(O98="","",IF(R98&lt;0,J98*(-1),IF(G98="買",(P98-H98)*100,(H98-P98)*100)))</f>
      </c>
      <c r="U98" s="66"/>
    </row>
    <row r="99" ht="16" customHeight="1">
      <c r="A99" s="13"/>
      <c r="B99" s="30">
        <v>91</v>
      </c>
      <c r="C99" t="s" s="18">
        <f>IF(R98="","",C98+R98)</f>
      </c>
      <c r="D99" s="21"/>
      <c r="E99" s="19"/>
      <c r="F99" s="63"/>
      <c r="G99" t="s" s="18">
        <v>52</v>
      </c>
      <c r="H99" s="19"/>
      <c r="I99" s="19"/>
      <c r="J99" s="19"/>
      <c r="K99" t="s" s="18">
        <f>IF(F99="","",C99*0.03)</f>
      </c>
      <c r="L99" s="21"/>
      <c r="M99" t="s" s="18">
        <f>IF(J99="","",(K99/J99)/1000)</f>
      </c>
      <c r="N99" s="19"/>
      <c r="O99" s="63"/>
      <c r="P99" s="19"/>
      <c r="Q99" s="19"/>
      <c r="R99" t="s" s="18">
        <f>IF(O99="","",(IF(G99="売",H99-P99,P99-H99))*M99*100000)</f>
      </c>
      <c r="S99" s="65"/>
      <c r="T99" t="s" s="74">
        <f>IF(O99="","",IF(R99&lt;0,J99*(-1),IF(G99="買",(P99-H99)*100,(H99-P99)*100)))</f>
      </c>
      <c r="U99" s="66"/>
    </row>
    <row r="100" ht="16" customHeight="1">
      <c r="A100" s="13"/>
      <c r="B100" s="30">
        <v>92</v>
      </c>
      <c r="C100" t="s" s="18">
        <f>IF(R99="","",C99+R99)</f>
      </c>
      <c r="D100" s="21"/>
      <c r="E100" s="19"/>
      <c r="F100" s="63"/>
      <c r="G100" t="s" s="18">
        <v>52</v>
      </c>
      <c r="H100" s="19"/>
      <c r="I100" s="19"/>
      <c r="J100" s="19"/>
      <c r="K100" t="s" s="18">
        <f>IF(F100="","",C100*0.03)</f>
      </c>
      <c r="L100" s="21"/>
      <c r="M100" t="s" s="18">
        <f>IF(J100="","",(K100/J100)/1000)</f>
      </c>
      <c r="N100" s="19"/>
      <c r="O100" s="63"/>
      <c r="P100" s="19"/>
      <c r="Q100" s="19"/>
      <c r="R100" t="s" s="18">
        <f>IF(O100="","",(IF(G100="売",H100-P100,P100-H100))*M100*100000)</f>
      </c>
      <c r="S100" s="65"/>
      <c r="T100" t="s" s="74">
        <f>IF(O100="","",IF(R100&lt;0,J100*(-1),IF(G100="買",(P100-H100)*100,(H100-P100)*100)))</f>
      </c>
      <c r="U100" s="66"/>
    </row>
    <row r="101" ht="16" customHeight="1">
      <c r="A101" s="13"/>
      <c r="B101" s="30">
        <v>93</v>
      </c>
      <c r="C101" t="s" s="18">
        <f>IF(R100="","",C100+R100)</f>
      </c>
      <c r="D101" s="21"/>
      <c r="E101" s="19"/>
      <c r="F101" s="63"/>
      <c r="G101" t="s" s="18">
        <v>51</v>
      </c>
      <c r="H101" s="19"/>
      <c r="I101" s="19"/>
      <c r="J101" s="19"/>
      <c r="K101" t="s" s="18">
        <f>IF(F101="","",C101*0.03)</f>
      </c>
      <c r="L101" s="21"/>
      <c r="M101" t="s" s="18">
        <f>IF(J101="","",(K101/J101)/1000)</f>
      </c>
      <c r="N101" s="19"/>
      <c r="O101" s="63"/>
      <c r="P101" s="19"/>
      <c r="Q101" s="19"/>
      <c r="R101" t="s" s="18">
        <f>IF(O101="","",(IF(G101="売",H101-P101,P101-H101))*M101*100000)</f>
      </c>
      <c r="S101" s="65"/>
      <c r="T101" t="s" s="74">
        <f>IF(O101="","",IF(R101&lt;0,J101*(-1),IF(G101="買",(P101-H101)*100,(H101-P101)*100)))</f>
      </c>
      <c r="U101" s="66"/>
    </row>
    <row r="102" ht="16" customHeight="1">
      <c r="A102" s="13"/>
      <c r="B102" s="30">
        <v>94</v>
      </c>
      <c r="C102" t="s" s="18">
        <f>IF(R101="","",C101+R101)</f>
      </c>
      <c r="D102" s="21"/>
      <c r="E102" s="19"/>
      <c r="F102" s="63"/>
      <c r="G102" t="s" s="18">
        <v>51</v>
      </c>
      <c r="H102" s="19"/>
      <c r="I102" s="19"/>
      <c r="J102" s="19"/>
      <c r="K102" t="s" s="18">
        <f>IF(F102="","",C102*0.03)</f>
      </c>
      <c r="L102" s="21"/>
      <c r="M102" t="s" s="18">
        <f>IF(J102="","",(K102/J102)/1000)</f>
      </c>
      <c r="N102" s="19"/>
      <c r="O102" s="63"/>
      <c r="P102" s="19"/>
      <c r="Q102" s="19"/>
      <c r="R102" t="s" s="18">
        <f>IF(O102="","",(IF(G102="売",H102-P102,P102-H102))*M102*100000)</f>
      </c>
      <c r="S102" s="65"/>
      <c r="T102" t="s" s="74">
        <f>IF(O102="","",IF(R102&lt;0,J102*(-1),IF(G102="買",(P102-H102)*100,(H102-P102)*100)))</f>
      </c>
      <c r="U102" s="66"/>
    </row>
    <row r="103" ht="16" customHeight="1">
      <c r="A103" s="13"/>
      <c r="B103" s="30">
        <v>95</v>
      </c>
      <c r="C103" t="s" s="18">
        <f>IF(R102="","",C102+R102)</f>
      </c>
      <c r="D103" s="21"/>
      <c r="E103" s="19"/>
      <c r="F103" s="63"/>
      <c r="G103" t="s" s="18">
        <v>51</v>
      </c>
      <c r="H103" s="19"/>
      <c r="I103" s="19"/>
      <c r="J103" s="19"/>
      <c r="K103" t="s" s="18">
        <f>IF(F103="","",C103*0.03)</f>
      </c>
      <c r="L103" s="21"/>
      <c r="M103" t="s" s="18">
        <f>IF(J103="","",(K103/J103)/1000)</f>
      </c>
      <c r="N103" s="19"/>
      <c r="O103" s="63"/>
      <c r="P103" s="19"/>
      <c r="Q103" s="19"/>
      <c r="R103" t="s" s="18">
        <f>IF(O103="","",(IF(G103="売",H103-P103,P103-H103))*M103*100000)</f>
      </c>
      <c r="S103" s="65"/>
      <c r="T103" t="s" s="74">
        <f>IF(O103="","",IF(R103&lt;0,J103*(-1),IF(G103="買",(P103-H103)*100,(H103-P103)*100)))</f>
      </c>
      <c r="U103" s="66"/>
    </row>
    <row r="104" ht="16" customHeight="1">
      <c r="A104" s="13"/>
      <c r="B104" s="30">
        <v>96</v>
      </c>
      <c r="C104" t="s" s="18">
        <f>IF(R103="","",C103+R103)</f>
      </c>
      <c r="D104" s="21"/>
      <c r="E104" s="19"/>
      <c r="F104" s="63"/>
      <c r="G104" t="s" s="18">
        <v>52</v>
      </c>
      <c r="H104" s="19"/>
      <c r="I104" s="19"/>
      <c r="J104" s="19"/>
      <c r="K104" t="s" s="18">
        <f>IF(F104="","",C104*0.03)</f>
      </c>
      <c r="L104" s="21"/>
      <c r="M104" t="s" s="18">
        <f>IF(J104="","",(K104/J104)/1000)</f>
      </c>
      <c r="N104" s="19"/>
      <c r="O104" s="63"/>
      <c r="P104" s="19"/>
      <c r="Q104" s="19"/>
      <c r="R104" t="s" s="18">
        <f>IF(O104="","",(IF(G104="売",H104-P104,P104-H104))*M104*100000)</f>
      </c>
      <c r="S104" s="65"/>
      <c r="T104" t="s" s="74">
        <f>IF(O104="","",IF(R104&lt;0,J104*(-1),IF(G104="買",(P104-H104)*100,(H104-P104)*100)))</f>
      </c>
      <c r="U104" s="66"/>
    </row>
    <row r="105" ht="16" customHeight="1">
      <c r="A105" s="13"/>
      <c r="B105" s="30">
        <v>97</v>
      </c>
      <c r="C105" t="s" s="18">
        <f>IF(R104="","",C104+R104)</f>
      </c>
      <c r="D105" s="21"/>
      <c r="E105" s="19"/>
      <c r="F105" s="63"/>
      <c r="G105" t="s" s="18">
        <v>51</v>
      </c>
      <c r="H105" s="19"/>
      <c r="I105" s="19"/>
      <c r="J105" s="19"/>
      <c r="K105" t="s" s="18">
        <f>IF(F105="","",C105*0.03)</f>
      </c>
      <c r="L105" s="21"/>
      <c r="M105" t="s" s="18">
        <f>IF(J105="","",(K105/J105)/1000)</f>
      </c>
      <c r="N105" s="19"/>
      <c r="O105" s="63"/>
      <c r="P105" s="19"/>
      <c r="Q105" s="19"/>
      <c r="R105" t="s" s="18">
        <f>IF(O105="","",(IF(G105="売",H105-P105,P105-H105))*M105*100000)</f>
      </c>
      <c r="S105" s="65"/>
      <c r="T105" t="s" s="74">
        <f>IF(O105="","",IF(R105&lt;0,J105*(-1),IF(G105="買",(P105-H105)*100,(H105-P105)*100)))</f>
      </c>
      <c r="U105" s="66"/>
    </row>
    <row r="106" ht="16" customHeight="1">
      <c r="A106" s="13"/>
      <c r="B106" s="30">
        <v>98</v>
      </c>
      <c r="C106" t="s" s="18">
        <f>IF(R105="","",C105+R105)</f>
      </c>
      <c r="D106" s="21"/>
      <c r="E106" s="19"/>
      <c r="F106" s="63"/>
      <c r="G106" t="s" s="18">
        <v>52</v>
      </c>
      <c r="H106" s="19"/>
      <c r="I106" s="19"/>
      <c r="J106" s="19"/>
      <c r="K106" t="s" s="18">
        <f>IF(F106="","",C106*0.03)</f>
      </c>
      <c r="L106" s="21"/>
      <c r="M106" t="s" s="18">
        <f>IF(J106="","",(K106/J106)/1000)</f>
      </c>
      <c r="N106" s="19"/>
      <c r="O106" s="63"/>
      <c r="P106" s="19"/>
      <c r="Q106" s="19"/>
      <c r="R106" t="s" s="18">
        <f>IF(O106="","",(IF(G106="売",H106-P106,P106-H106))*M106*100000)</f>
      </c>
      <c r="S106" s="65"/>
      <c r="T106" t="s" s="74">
        <f>IF(O106="","",IF(R106&lt;0,J106*(-1),IF(G106="買",(P106-H106)*100,(H106-P106)*100)))</f>
      </c>
      <c r="U106" s="66"/>
    </row>
    <row r="107" ht="16" customHeight="1">
      <c r="A107" s="13"/>
      <c r="B107" s="30">
        <v>99</v>
      </c>
      <c r="C107" t="s" s="18">
        <f>IF(R106="","",C106+R106)</f>
      </c>
      <c r="D107" s="21"/>
      <c r="E107" s="19"/>
      <c r="F107" s="63"/>
      <c r="G107" t="s" s="18">
        <v>52</v>
      </c>
      <c r="H107" s="19"/>
      <c r="I107" s="19"/>
      <c r="J107" s="19"/>
      <c r="K107" t="s" s="18">
        <f>IF(F107="","",C107*0.03)</f>
      </c>
      <c r="L107" s="21"/>
      <c r="M107" t="s" s="18">
        <f>IF(J107="","",(K107/J107)/1000)</f>
      </c>
      <c r="N107" s="19"/>
      <c r="O107" s="63"/>
      <c r="P107" s="19"/>
      <c r="Q107" s="19"/>
      <c r="R107" t="s" s="18">
        <f>IF(O107="","",(IF(G107="売",H107-P107,P107-H107))*M107*100000)</f>
      </c>
      <c r="S107" s="65"/>
      <c r="T107" t="s" s="74">
        <f>IF(O107="","",IF(R107&lt;0,J107*(-1),IF(G107="買",(P107-H107)*100,(H107-P107)*100)))</f>
      </c>
      <c r="U107" s="66"/>
    </row>
    <row r="108" ht="16" customHeight="1">
      <c r="A108" s="13"/>
      <c r="B108" s="30">
        <v>100</v>
      </c>
      <c r="C108" t="s" s="18">
        <f>IF(R107="","",C107+R107)</f>
      </c>
      <c r="D108" s="21"/>
      <c r="E108" s="19"/>
      <c r="F108" s="63"/>
      <c r="G108" t="s" s="18">
        <v>51</v>
      </c>
      <c r="H108" s="19"/>
      <c r="I108" s="19"/>
      <c r="J108" s="19"/>
      <c r="K108" t="s" s="18">
        <f>IF(F108="","",C108*0.03)</f>
      </c>
      <c r="L108" s="21"/>
      <c r="M108" t="s" s="18">
        <f>IF(J108="","",(K108/J108)/1000)</f>
      </c>
      <c r="N108" s="19"/>
      <c r="O108" s="63"/>
      <c r="P108" s="19"/>
      <c r="Q108" s="19"/>
      <c r="R108" t="s" s="18">
        <f>IF(O108="","",(IF(G108="売",H108-P108,P108-H108))*M108*100000)</f>
      </c>
      <c r="S108" s="65"/>
      <c r="T108" t="s" s="74">
        <f>IF(O108="","",IF(R108&lt;0,J108*(-1),IF(G108="買",(P108-H108)*100,(H108-P108)*100)))</f>
      </c>
      <c r="U108" s="66"/>
    </row>
    <row r="109" ht="16" customHeight="1">
      <c r="A109" s="11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9"/>
      <c r="T109" s="79"/>
      <c r="U109" s="79"/>
    </row>
    <row r="110" ht="16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7"/>
      <c r="T110" s="7"/>
      <c r="U110" s="7"/>
    </row>
    <row r="111" ht="16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7"/>
      <c r="T111" s="7"/>
      <c r="U111" s="7"/>
    </row>
    <row r="112" ht="16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7"/>
      <c r="T112" s="7"/>
      <c r="U112" s="7"/>
    </row>
    <row r="113" ht="16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7"/>
      <c r="T113" s="7"/>
      <c r="U113" s="7"/>
    </row>
    <row r="114" ht="16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7"/>
      <c r="T114" s="7"/>
      <c r="U114" s="7"/>
    </row>
    <row r="115" ht="16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7"/>
      <c r="T115" s="7"/>
      <c r="U115" s="7"/>
    </row>
    <row r="116" ht="16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7"/>
      <c r="T116" s="7"/>
      <c r="U116" s="7"/>
    </row>
    <row r="117" ht="16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7"/>
      <c r="T117" s="7"/>
      <c r="U117" s="7"/>
    </row>
    <row r="118" ht="16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7"/>
      <c r="T118" s="7"/>
      <c r="U118" s="7"/>
    </row>
    <row r="119" ht="16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7"/>
      <c r="T119" s="7"/>
      <c r="U119" s="7"/>
    </row>
    <row r="120" ht="16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7"/>
      <c r="T120" s="7"/>
      <c r="U120" s="7"/>
    </row>
    <row r="121" ht="16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7"/>
      <c r="T121" s="7"/>
      <c r="U121" s="7"/>
    </row>
    <row r="122" ht="1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7"/>
      <c r="T122" s="7"/>
      <c r="U122" s="7"/>
    </row>
    <row r="123" ht="16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7"/>
      <c r="T123" s="7"/>
      <c r="U123" s="7"/>
    </row>
    <row r="124" ht="16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7"/>
      <c r="T124" s="7"/>
      <c r="U124" s="7"/>
    </row>
    <row r="125" ht="16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7"/>
      <c r="T125" s="7"/>
      <c r="U125" s="7"/>
    </row>
    <row r="126" ht="16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7"/>
      <c r="T126" s="7"/>
      <c r="U126" s="7"/>
    </row>
    <row r="127" ht="16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7"/>
      <c r="T127" s="7"/>
      <c r="U127" s="7"/>
    </row>
    <row r="128" ht="16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7"/>
      <c r="T128" s="7"/>
      <c r="U128" s="7"/>
    </row>
    <row r="129" ht="16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7"/>
      <c r="T129" s="7"/>
      <c r="U129" s="7"/>
    </row>
    <row r="130" ht="16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7"/>
      <c r="T130" s="7"/>
      <c r="U130" s="7"/>
    </row>
    <row r="131" ht="16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7"/>
      <c r="T131" s="7"/>
      <c r="U131" s="7"/>
    </row>
    <row r="132" ht="16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7"/>
      <c r="T132" s="7"/>
      <c r="U132" s="7"/>
    </row>
    <row r="133" ht="16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7"/>
      <c r="T133" s="7"/>
      <c r="U133" s="7"/>
    </row>
    <row r="134" ht="16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7"/>
      <c r="T134" s="7"/>
      <c r="U134" s="7"/>
    </row>
    <row r="135" ht="16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7"/>
      <c r="T135" s="7"/>
      <c r="U135" s="7"/>
    </row>
    <row r="136" ht="16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7"/>
      <c r="T136" s="7"/>
      <c r="U136" s="7"/>
    </row>
    <row r="137" ht="16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7"/>
      <c r="T137" s="7"/>
      <c r="U137" s="7"/>
    </row>
    <row r="138" ht="16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7"/>
      <c r="T138" s="7"/>
      <c r="U138" s="7"/>
    </row>
    <row r="139" ht="16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7"/>
      <c r="T139" s="7"/>
      <c r="U139" s="7"/>
    </row>
    <row r="140" ht="16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7"/>
      <c r="T140" s="7"/>
      <c r="U140" s="7"/>
    </row>
    <row r="141" ht="16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7"/>
      <c r="T141" s="7"/>
      <c r="U141" s="7"/>
    </row>
    <row r="142" ht="16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7"/>
      <c r="T142" s="7"/>
      <c r="U142" s="7"/>
    </row>
    <row r="143" ht="16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7"/>
      <c r="T143" s="7"/>
      <c r="U143" s="7"/>
    </row>
    <row r="144" ht="16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7"/>
      <c r="T144" s="7"/>
      <c r="U144" s="7"/>
    </row>
    <row r="145" ht="16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7"/>
      <c r="T145" s="7"/>
      <c r="U145" s="7"/>
    </row>
    <row r="146" ht="16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7"/>
      <c r="T146" s="7"/>
      <c r="U146" s="7"/>
    </row>
    <row r="147" ht="16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7"/>
      <c r="T147" s="7"/>
      <c r="U147" s="7"/>
    </row>
    <row r="148" ht="16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7"/>
      <c r="T148" s="7"/>
      <c r="U148" s="7"/>
    </row>
    <row r="149" ht="16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7"/>
      <c r="T149" s="7"/>
      <c r="U149" s="7"/>
    </row>
    <row r="150" ht="16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7"/>
      <c r="T150" s="7"/>
      <c r="U150" s="7"/>
    </row>
    <row r="151" ht="16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7"/>
      <c r="T151" s="7"/>
      <c r="U151" s="7"/>
    </row>
    <row r="152" ht="16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7"/>
      <c r="T152" s="7"/>
      <c r="U152" s="7"/>
    </row>
    <row r="153" ht="1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7"/>
      <c r="T153" s="7"/>
      <c r="U153" s="7"/>
    </row>
    <row r="154" ht="16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7"/>
      <c r="T154" s="7"/>
      <c r="U154" s="7"/>
    </row>
    <row r="155" ht="16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7"/>
      <c r="T155" s="7"/>
      <c r="U155" s="7"/>
    </row>
    <row r="156" ht="16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7"/>
      <c r="T156" s="7"/>
      <c r="U156" s="7"/>
    </row>
    <row r="157" ht="16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7"/>
      <c r="T157" s="7"/>
      <c r="U157" s="7"/>
    </row>
    <row r="158" ht="16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7"/>
      <c r="T158" s="7"/>
      <c r="U158" s="7"/>
    </row>
    <row r="159" ht="16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7"/>
      <c r="T159" s="7"/>
      <c r="U159" s="7"/>
    </row>
    <row r="160" ht="16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7"/>
      <c r="T160" s="7"/>
      <c r="U160" s="7"/>
    </row>
    <row r="161" ht="16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7"/>
      <c r="T161" s="7"/>
      <c r="U161" s="7"/>
    </row>
    <row r="162" ht="16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7"/>
      <c r="T162" s="7"/>
      <c r="U162" s="7"/>
    </row>
    <row r="163" ht="16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7"/>
      <c r="T163" s="7"/>
      <c r="U163" s="7"/>
    </row>
    <row r="164" ht="16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7"/>
      <c r="T164" s="7"/>
      <c r="U164" s="7"/>
    </row>
    <row r="165" ht="16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7"/>
      <c r="T165" s="7"/>
      <c r="U165" s="7"/>
    </row>
    <row r="166" ht="16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7"/>
      <c r="T166" s="7"/>
      <c r="U166" s="7"/>
    </row>
    <row r="167" ht="16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7"/>
      <c r="T167" s="7"/>
      <c r="U167" s="7"/>
    </row>
    <row r="168" ht="16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7"/>
      <c r="T168" s="7"/>
      <c r="U168" s="7"/>
    </row>
    <row r="169" ht="16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7"/>
      <c r="T169" s="7"/>
      <c r="U169" s="7"/>
    </row>
    <row r="170" ht="16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7"/>
      <c r="T170" s="7"/>
      <c r="U170" s="7"/>
    </row>
    <row r="171" ht="16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7"/>
      <c r="T171" s="7"/>
      <c r="U171" s="7"/>
    </row>
    <row r="172" ht="16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7"/>
      <c r="T172" s="7"/>
      <c r="U172" s="7"/>
    </row>
    <row r="173" ht="16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7"/>
      <c r="T173" s="7"/>
      <c r="U173" s="7"/>
    </row>
    <row r="174" ht="16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7"/>
      <c r="T174" s="7"/>
      <c r="U174" s="7"/>
    </row>
    <row r="175" ht="16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7"/>
      <c r="T175" s="7"/>
      <c r="U175" s="7"/>
    </row>
    <row r="176" ht="16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7"/>
      <c r="T176" s="7"/>
      <c r="U176" s="7"/>
    </row>
    <row r="177" ht="16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7"/>
      <c r="T177" s="7"/>
      <c r="U177" s="7"/>
    </row>
    <row r="178" ht="16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7"/>
      <c r="T178" s="7"/>
      <c r="U178" s="7"/>
    </row>
    <row r="179" ht="16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7"/>
      <c r="T179" s="7"/>
      <c r="U179" s="7"/>
    </row>
    <row r="180" ht="16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7"/>
      <c r="T180" s="7"/>
      <c r="U180" s="7"/>
    </row>
    <row r="181" ht="16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7"/>
      <c r="T181" s="7"/>
      <c r="U181" s="7"/>
    </row>
    <row r="182" ht="16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7"/>
      <c r="T182" s="7"/>
      <c r="U182" s="7"/>
    </row>
    <row r="183" ht="16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7"/>
      <c r="T183" s="7"/>
      <c r="U183" s="7"/>
    </row>
    <row r="184" ht="16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7"/>
      <c r="T184" s="7"/>
      <c r="U184" s="7"/>
    </row>
    <row r="185" ht="16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7"/>
      <c r="T185" s="7"/>
      <c r="U185" s="7"/>
    </row>
    <row r="186" ht="16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7"/>
      <c r="T186" s="7"/>
      <c r="U186" s="7"/>
    </row>
    <row r="187" ht="16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7"/>
      <c r="T187" s="7"/>
      <c r="U187" s="7"/>
    </row>
    <row r="188" ht="16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7"/>
      <c r="T188" s="7"/>
      <c r="U188" s="7"/>
    </row>
    <row r="189" ht="16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7"/>
      <c r="T189" s="7"/>
      <c r="U189" s="7"/>
    </row>
    <row r="190" ht="16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7"/>
      <c r="T190" s="7"/>
      <c r="U190" s="7"/>
    </row>
    <row r="191" ht="16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7"/>
      <c r="T191" s="7"/>
      <c r="U191" s="7"/>
    </row>
    <row r="192" ht="16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7"/>
      <c r="T192" s="7"/>
      <c r="U192" s="7"/>
    </row>
    <row r="193" ht="16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7"/>
      <c r="T193" s="7"/>
      <c r="U193" s="7"/>
    </row>
    <row r="194" ht="16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7"/>
      <c r="T194" s="7"/>
      <c r="U194" s="7"/>
    </row>
    <row r="195" ht="16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7"/>
      <c r="T195" s="7"/>
      <c r="U195" s="7"/>
    </row>
    <row r="196" ht="16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7"/>
      <c r="T196" s="7"/>
      <c r="U196" s="7"/>
    </row>
    <row r="197" ht="16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7"/>
      <c r="T197" s="7"/>
      <c r="U197" s="7"/>
    </row>
    <row r="198" ht="16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7"/>
      <c r="T198" s="7"/>
      <c r="U198" s="7"/>
    </row>
    <row r="199" ht="16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7"/>
      <c r="T199" s="7"/>
      <c r="U199" s="7"/>
    </row>
    <row r="200" ht="16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7"/>
      <c r="T200" s="7"/>
      <c r="U200" s="7"/>
    </row>
    <row r="201" ht="16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7"/>
      <c r="T201" s="7"/>
      <c r="U201" s="7"/>
    </row>
    <row r="202" ht="16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7"/>
      <c r="T202" s="7"/>
      <c r="U202" s="7"/>
    </row>
    <row r="203" ht="16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7"/>
      <c r="T203" s="7"/>
      <c r="U203" s="7"/>
    </row>
    <row r="204" ht="16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7"/>
      <c r="T204" s="7"/>
      <c r="U204" s="7"/>
    </row>
    <row r="205" ht="16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7"/>
      <c r="T205" s="7"/>
      <c r="U205" s="7"/>
    </row>
    <row r="206" ht="16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7"/>
      <c r="T206" s="7"/>
      <c r="U206" s="7"/>
    </row>
    <row r="207" ht="16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7"/>
      <c r="T207" s="7"/>
      <c r="U207" s="7"/>
    </row>
    <row r="208" ht="16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7"/>
      <c r="T208" s="7"/>
      <c r="U208" s="7"/>
    </row>
    <row r="209" ht="16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7"/>
      <c r="T209" s="7"/>
      <c r="U209" s="7"/>
    </row>
    <row r="210" ht="16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7"/>
      <c r="T210" s="7"/>
      <c r="U210" s="7"/>
    </row>
    <row r="211" ht="16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7"/>
      <c r="T211" s="7"/>
      <c r="U211" s="7"/>
    </row>
    <row r="212" ht="16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7"/>
      <c r="T212" s="7"/>
      <c r="U212" s="7"/>
    </row>
    <row r="213" ht="16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7"/>
      <c r="T213" s="7"/>
      <c r="U213" s="7"/>
    </row>
    <row r="214" ht="16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7"/>
      <c r="T214" s="7"/>
      <c r="U214" s="7"/>
    </row>
    <row r="215" ht="16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7"/>
      <c r="T215" s="7"/>
      <c r="U215" s="7"/>
    </row>
    <row r="216" ht="16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7"/>
      <c r="T216" s="7"/>
      <c r="U216" s="7"/>
    </row>
    <row r="217" ht="16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7"/>
      <c r="T217" s="7"/>
      <c r="U217" s="7"/>
    </row>
    <row r="218" ht="16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7"/>
      <c r="T218" s="7"/>
      <c r="U218" s="7"/>
    </row>
    <row r="219" ht="16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7"/>
      <c r="T219" s="7"/>
      <c r="U219" s="7"/>
    </row>
    <row r="220" ht="16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7"/>
      <c r="T220" s="7"/>
      <c r="U220" s="7"/>
    </row>
    <row r="221" ht="16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7"/>
      <c r="T221" s="7"/>
      <c r="U221" s="7"/>
    </row>
    <row r="222" ht="16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7"/>
      <c r="T222" s="7"/>
      <c r="U222" s="7"/>
    </row>
    <row r="223" ht="16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7"/>
      <c r="T223" s="7"/>
      <c r="U223" s="7"/>
    </row>
    <row r="224" ht="16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7"/>
      <c r="T224" s="7"/>
      <c r="U224" s="7"/>
    </row>
    <row r="225" ht="16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7"/>
      <c r="T225" s="7"/>
      <c r="U225" s="7"/>
    </row>
    <row r="226" ht="16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7"/>
      <c r="T226" s="7"/>
      <c r="U226" s="7"/>
    </row>
    <row r="227" ht="16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7"/>
      <c r="T227" s="7"/>
      <c r="U227" s="7"/>
    </row>
    <row r="228" ht="16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7"/>
      <c r="T228" s="7"/>
      <c r="U228" s="7"/>
    </row>
    <row r="229" ht="16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7"/>
      <c r="T229" s="7"/>
      <c r="U229" s="7"/>
    </row>
    <row r="230" ht="16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7"/>
      <c r="T230" s="7"/>
      <c r="U230" s="7"/>
    </row>
    <row r="231" ht="16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7"/>
      <c r="T231" s="7"/>
      <c r="U231" s="7"/>
    </row>
    <row r="232" ht="16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7"/>
      <c r="T232" s="7"/>
      <c r="U232" s="7"/>
    </row>
    <row r="233" ht="16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7"/>
      <c r="T233" s="7"/>
      <c r="U233" s="7"/>
    </row>
    <row r="234" ht="16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7"/>
      <c r="T234" s="7"/>
      <c r="U234" s="7"/>
    </row>
    <row r="235" ht="16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7"/>
      <c r="T235" s="7"/>
      <c r="U235" s="7"/>
    </row>
    <row r="236" ht="16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7"/>
      <c r="T236" s="7"/>
      <c r="U236" s="7"/>
    </row>
    <row r="237" ht="16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7"/>
      <c r="T237" s="7"/>
      <c r="U237" s="7"/>
    </row>
    <row r="238" ht="16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7"/>
      <c r="T238" s="7"/>
      <c r="U238" s="7"/>
    </row>
    <row r="239" ht="16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7"/>
      <c r="T239" s="7"/>
      <c r="U239" s="7"/>
    </row>
    <row r="240" ht="16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7"/>
      <c r="T240" s="7"/>
      <c r="U240" s="7"/>
    </row>
    <row r="241" ht="16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7"/>
      <c r="T241" s="7"/>
      <c r="U241" s="7"/>
    </row>
    <row r="242" ht="16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7"/>
      <c r="T242" s="7"/>
      <c r="U242" s="7"/>
    </row>
    <row r="243" ht="16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7"/>
      <c r="T243" s="7"/>
      <c r="U243" s="7"/>
    </row>
    <row r="244" ht="16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7"/>
      <c r="T244" s="7"/>
      <c r="U244" s="7"/>
    </row>
    <row r="245" ht="16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7"/>
      <c r="T245" s="7"/>
      <c r="U245" s="7"/>
    </row>
    <row r="246" ht="16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7"/>
      <c r="T246" s="7"/>
      <c r="U246" s="7"/>
    </row>
    <row r="247" ht="16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7"/>
      <c r="T247" s="7"/>
      <c r="U247" s="7"/>
    </row>
    <row r="248" ht="16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7"/>
      <c r="T248" s="7"/>
      <c r="U248" s="7"/>
    </row>
    <row r="249" ht="16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7"/>
      <c r="T249" s="7"/>
      <c r="U249" s="7"/>
    </row>
    <row r="250" ht="16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7"/>
      <c r="T250" s="7"/>
      <c r="U250" s="7"/>
    </row>
    <row r="251" ht="16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7"/>
      <c r="T251" s="7"/>
      <c r="U251" s="7"/>
    </row>
    <row r="252" ht="16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7"/>
      <c r="T252" s="7"/>
      <c r="U252" s="7"/>
    </row>
    <row r="253" ht="16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7"/>
      <c r="T253" s="7"/>
      <c r="U253" s="7"/>
    </row>
    <row r="254" ht="16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7"/>
      <c r="T254" s="7"/>
      <c r="U254" s="7"/>
    </row>
    <row r="255" ht="16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7"/>
      <c r="T255" s="7"/>
      <c r="U255" s="7"/>
    </row>
    <row r="256" ht="16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7"/>
      <c r="T256" s="7"/>
      <c r="U256" s="7"/>
    </row>
    <row r="257" ht="16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7"/>
      <c r="T257" s="7"/>
      <c r="U257" s="7"/>
    </row>
    <row r="258" ht="16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7"/>
      <c r="T258" s="7"/>
      <c r="U258" s="7"/>
    </row>
    <row r="259" ht="16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7"/>
      <c r="T259" s="7"/>
      <c r="U259" s="7"/>
    </row>
    <row r="260" ht="16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7"/>
      <c r="T260" s="7"/>
      <c r="U260" s="7"/>
    </row>
    <row r="261" ht="16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7"/>
      <c r="T261" s="7"/>
      <c r="U261" s="7"/>
    </row>
    <row r="262" ht="16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7"/>
      <c r="T262" s="7"/>
      <c r="U262" s="7"/>
    </row>
    <row r="263" ht="16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7"/>
      <c r="T263" s="7"/>
      <c r="U263" s="7"/>
    </row>
    <row r="264" ht="1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7"/>
      <c r="T264" s="7"/>
      <c r="U264" s="7"/>
    </row>
    <row r="265" ht="16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7"/>
      <c r="T265" s="7"/>
      <c r="U265" s="7"/>
    </row>
    <row r="266" ht="16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7"/>
      <c r="T266" s="7"/>
      <c r="U266" s="7"/>
    </row>
    <row r="267" ht="16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7"/>
      <c r="T267" s="7"/>
      <c r="U267" s="7"/>
    </row>
    <row r="268" ht="16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7"/>
      <c r="T268" s="7"/>
      <c r="U268" s="7"/>
    </row>
    <row r="269" ht="16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7"/>
      <c r="T269" s="7"/>
      <c r="U269" s="7"/>
    </row>
    <row r="270" ht="16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7"/>
      <c r="T270" s="7"/>
      <c r="U270" s="7"/>
    </row>
    <row r="271" ht="16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7"/>
      <c r="T271" s="7"/>
      <c r="U271" s="7"/>
    </row>
    <row r="272" ht="16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7"/>
      <c r="T272" s="7"/>
      <c r="U272" s="7"/>
    </row>
    <row r="273" ht="16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7"/>
      <c r="T273" s="7"/>
      <c r="U273" s="7"/>
    </row>
    <row r="274" ht="16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7"/>
      <c r="T274" s="7"/>
      <c r="U274" s="7"/>
    </row>
    <row r="275" ht="16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7"/>
      <c r="T275" s="7"/>
      <c r="U275" s="7"/>
    </row>
    <row r="276" ht="16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7"/>
      <c r="T276" s="7"/>
      <c r="U276" s="7"/>
    </row>
    <row r="277" ht="16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7"/>
      <c r="T277" s="7"/>
      <c r="U277" s="7"/>
    </row>
    <row r="278" ht="16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7"/>
      <c r="T278" s="7"/>
      <c r="U278" s="7"/>
    </row>
    <row r="279" ht="16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7"/>
      <c r="T279" s="7"/>
      <c r="U279" s="7"/>
    </row>
    <row r="280" ht="16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7"/>
      <c r="T280" s="7"/>
      <c r="U280" s="7"/>
    </row>
    <row r="281" ht="16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7"/>
      <c r="T281" s="7"/>
      <c r="U281" s="7"/>
    </row>
    <row r="282" ht="16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7"/>
      <c r="T282" s="7"/>
      <c r="U282" s="7"/>
    </row>
    <row r="283" ht="16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7"/>
      <c r="T283" s="7"/>
      <c r="U283" s="7"/>
    </row>
    <row r="284" ht="16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7"/>
      <c r="T284" s="7"/>
      <c r="U284" s="7"/>
    </row>
    <row r="285" ht="16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7"/>
      <c r="T285" s="7"/>
      <c r="U285" s="7"/>
    </row>
    <row r="286" ht="16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7"/>
      <c r="T286" s="7"/>
      <c r="U286" s="7"/>
    </row>
    <row r="287" ht="16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7"/>
      <c r="T287" s="7"/>
      <c r="U287" s="7"/>
    </row>
    <row r="288" ht="16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7"/>
      <c r="T288" s="7"/>
      <c r="U288" s="7"/>
    </row>
    <row r="289" ht="16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7"/>
      <c r="T289" s="7"/>
      <c r="U289" s="7"/>
    </row>
    <row r="290" ht="16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7"/>
      <c r="T290" s="7"/>
      <c r="U290" s="7"/>
    </row>
    <row r="291" ht="16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7"/>
      <c r="T291" s="7"/>
      <c r="U291" s="7"/>
    </row>
    <row r="292" ht="16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7"/>
      <c r="T292" s="7"/>
      <c r="U292" s="7"/>
    </row>
    <row r="293" ht="16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7"/>
      <c r="T293" s="7"/>
      <c r="U293" s="7"/>
    </row>
    <row r="294" ht="16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7"/>
      <c r="T294" s="7"/>
      <c r="U294" s="7"/>
    </row>
    <row r="295" ht="1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7"/>
      <c r="T295" s="7"/>
      <c r="U295" s="7"/>
    </row>
    <row r="296" ht="16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7"/>
      <c r="T296" s="7"/>
      <c r="U296" s="7"/>
    </row>
    <row r="297" ht="16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7"/>
      <c r="T297" s="7"/>
      <c r="U297" s="7"/>
    </row>
    <row r="298" ht="16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7"/>
      <c r="T298" s="7"/>
      <c r="U298" s="7"/>
    </row>
    <row r="299" ht="16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7"/>
      <c r="T299" s="7"/>
      <c r="U299" s="7"/>
    </row>
    <row r="300" ht="16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7"/>
      <c r="T300" s="7"/>
      <c r="U300" s="7"/>
    </row>
    <row r="301" ht="16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7"/>
      <c r="T301" s="7"/>
      <c r="U301" s="7"/>
    </row>
    <row r="302" ht="16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7"/>
      <c r="T302" s="7"/>
      <c r="U302" s="7"/>
    </row>
    <row r="303" ht="16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7"/>
      <c r="T303" s="7"/>
      <c r="U303" s="7"/>
    </row>
    <row r="304" ht="16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7"/>
      <c r="T304" s="7"/>
      <c r="U304" s="7"/>
    </row>
    <row r="305" ht="16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7"/>
      <c r="T305" s="7"/>
      <c r="U305" s="7"/>
    </row>
    <row r="306" ht="16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7"/>
      <c r="T306" s="7"/>
      <c r="U306" s="7"/>
    </row>
    <row r="307" ht="16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7"/>
      <c r="T307" s="7"/>
      <c r="U307" s="7"/>
    </row>
    <row r="308" ht="16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7"/>
      <c r="T308" s="7"/>
      <c r="U308" s="7"/>
    </row>
    <row r="309" ht="16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7"/>
      <c r="T309" s="7"/>
      <c r="U309" s="7"/>
    </row>
    <row r="310" ht="16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7"/>
      <c r="T310" s="7"/>
      <c r="U310" s="7"/>
    </row>
    <row r="311" ht="16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7"/>
      <c r="T311" s="7"/>
      <c r="U311" s="7"/>
    </row>
    <row r="312" ht="16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7"/>
      <c r="T312" s="7"/>
      <c r="U312" s="7"/>
    </row>
    <row r="313" ht="16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7"/>
      <c r="T313" s="7"/>
      <c r="U313" s="7"/>
    </row>
    <row r="314" ht="16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7"/>
      <c r="T314" s="7"/>
      <c r="U314" s="7"/>
    </row>
    <row r="315" ht="16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7"/>
      <c r="T315" s="7"/>
      <c r="U315" s="7"/>
    </row>
    <row r="316" ht="16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7"/>
      <c r="T316" s="7"/>
      <c r="U316" s="7"/>
    </row>
    <row r="317" ht="16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7"/>
      <c r="T317" s="7"/>
      <c r="U317" s="7"/>
    </row>
    <row r="318" ht="16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7"/>
      <c r="T318" s="7"/>
      <c r="U318" s="7"/>
    </row>
    <row r="319" ht="16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7"/>
      <c r="T319" s="7"/>
      <c r="U319" s="7"/>
    </row>
    <row r="320" ht="16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7"/>
      <c r="T320" s="7"/>
      <c r="U320" s="7"/>
    </row>
    <row r="321" ht="16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7"/>
      <c r="T321" s="7"/>
      <c r="U321" s="7"/>
    </row>
    <row r="322" ht="16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7"/>
      <c r="T322" s="7"/>
      <c r="U322" s="7"/>
    </row>
    <row r="323" ht="16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7"/>
      <c r="T323" s="7"/>
      <c r="U323" s="7"/>
    </row>
    <row r="324" ht="16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7"/>
      <c r="T324" s="7"/>
      <c r="U324" s="7"/>
    </row>
    <row r="325" ht="16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7"/>
      <c r="T325" s="7"/>
      <c r="U325" s="7"/>
    </row>
    <row r="326" ht="1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7"/>
      <c r="T326" s="7"/>
      <c r="U326" s="7"/>
    </row>
    <row r="327" ht="16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7"/>
      <c r="T327" s="7"/>
      <c r="U327" s="7"/>
    </row>
    <row r="328" ht="16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7"/>
      <c r="T328" s="7"/>
      <c r="U328" s="7"/>
    </row>
    <row r="329" ht="16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7"/>
      <c r="T329" s="7"/>
      <c r="U329" s="7"/>
    </row>
    <row r="330" ht="16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7"/>
      <c r="T330" s="7"/>
      <c r="U330" s="7"/>
    </row>
    <row r="331" ht="16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7"/>
      <c r="T331" s="7"/>
      <c r="U331" s="7"/>
    </row>
    <row r="332" ht="16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7"/>
      <c r="T332" s="7"/>
      <c r="U332" s="7"/>
    </row>
    <row r="333" ht="16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7"/>
      <c r="T333" s="7"/>
      <c r="U333" s="7"/>
    </row>
    <row r="334" ht="16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7"/>
      <c r="T334" s="7"/>
      <c r="U334" s="7"/>
    </row>
    <row r="335" ht="16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7"/>
      <c r="T335" s="7"/>
      <c r="U335" s="7"/>
    </row>
    <row r="336" ht="16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7"/>
      <c r="T336" s="7"/>
      <c r="U336" s="7"/>
    </row>
    <row r="337" ht="16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7"/>
      <c r="T337" s="7"/>
      <c r="U337" s="7"/>
    </row>
    <row r="338" ht="16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7"/>
      <c r="T338" s="7"/>
      <c r="U338" s="7"/>
    </row>
    <row r="339" ht="16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7"/>
      <c r="T339" s="7"/>
      <c r="U339" s="7"/>
    </row>
    <row r="340" ht="16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7"/>
      <c r="T340" s="7"/>
      <c r="U340" s="7"/>
    </row>
    <row r="341" ht="16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7"/>
      <c r="T341" s="7"/>
      <c r="U341" s="7"/>
    </row>
    <row r="342" ht="16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7"/>
      <c r="T342" s="7"/>
      <c r="U342" s="7"/>
    </row>
    <row r="343" ht="16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7"/>
      <c r="T343" s="7"/>
      <c r="U343" s="7"/>
    </row>
    <row r="344" ht="16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7"/>
      <c r="T344" s="7"/>
      <c r="U344" s="7"/>
    </row>
    <row r="345" ht="16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7"/>
      <c r="T345" s="7"/>
      <c r="U345" s="7"/>
    </row>
    <row r="346" ht="16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7"/>
      <c r="T346" s="7"/>
      <c r="U346" s="7"/>
    </row>
    <row r="347" ht="16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7"/>
      <c r="T347" s="7"/>
      <c r="U347" s="7"/>
    </row>
    <row r="348" ht="16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7"/>
      <c r="T348" s="7"/>
      <c r="U348" s="7"/>
    </row>
    <row r="349" ht="16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7"/>
      <c r="T349" s="7"/>
      <c r="U349" s="7"/>
    </row>
    <row r="350" ht="16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7"/>
      <c r="T350" s="7"/>
      <c r="U350" s="7"/>
    </row>
    <row r="351" ht="16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7"/>
      <c r="T351" s="7"/>
      <c r="U351" s="7"/>
    </row>
    <row r="352" ht="16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7"/>
      <c r="T352" s="7"/>
      <c r="U352" s="7"/>
    </row>
    <row r="353" ht="16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7"/>
      <c r="T353" s="7"/>
      <c r="U353" s="7"/>
    </row>
    <row r="354" ht="16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7"/>
      <c r="T354" s="7"/>
      <c r="U354" s="7"/>
    </row>
    <row r="355" ht="16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7"/>
      <c r="T355" s="7"/>
      <c r="U355" s="7"/>
    </row>
    <row r="356" ht="16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7"/>
      <c r="T356" s="7"/>
      <c r="U356" s="7"/>
    </row>
    <row r="357" ht="1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7"/>
      <c r="T357" s="7"/>
      <c r="U357" s="7"/>
    </row>
    <row r="358" ht="16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7"/>
      <c r="T358" s="7"/>
      <c r="U358" s="7"/>
    </row>
    <row r="359" ht="16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7"/>
      <c r="T359" s="7"/>
      <c r="U359" s="7"/>
    </row>
    <row r="360" ht="16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7"/>
      <c r="T360" s="7"/>
      <c r="U360" s="7"/>
    </row>
    <row r="361" ht="16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7"/>
      <c r="T361" s="7"/>
      <c r="U361" s="7"/>
    </row>
    <row r="362" ht="16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7"/>
      <c r="T362" s="7"/>
      <c r="U362" s="7"/>
    </row>
    <row r="363" ht="16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7"/>
      <c r="T363" s="7"/>
      <c r="U363" s="7"/>
    </row>
    <row r="364" ht="16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7"/>
      <c r="T364" s="7"/>
      <c r="U364" s="7"/>
    </row>
    <row r="365" ht="16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7"/>
      <c r="T365" s="7"/>
      <c r="U365" s="7"/>
    </row>
    <row r="366" ht="16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7"/>
      <c r="T366" s="7"/>
      <c r="U366" s="7"/>
    </row>
    <row r="367" ht="16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7"/>
      <c r="T367" s="7"/>
      <c r="U367" s="7"/>
    </row>
    <row r="368" ht="16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7"/>
      <c r="T368" s="7"/>
      <c r="U368" s="7"/>
    </row>
    <row r="369" ht="16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7"/>
      <c r="T369" s="7"/>
      <c r="U369" s="7"/>
    </row>
    <row r="370" ht="16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7"/>
      <c r="T370" s="7"/>
      <c r="U370" s="7"/>
    </row>
    <row r="371" ht="16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7"/>
      <c r="T371" s="7"/>
      <c r="U371" s="7"/>
    </row>
    <row r="372" ht="16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7"/>
      <c r="T372" s="7"/>
      <c r="U372" s="7"/>
    </row>
    <row r="373" ht="16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7"/>
      <c r="T373" s="7"/>
      <c r="U373" s="7"/>
    </row>
    <row r="374" ht="16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7"/>
      <c r="T374" s="7"/>
      <c r="U374" s="7"/>
    </row>
    <row r="375" ht="16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7"/>
      <c r="T375" s="7"/>
      <c r="U375" s="7"/>
    </row>
    <row r="376" ht="16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7"/>
      <c r="T376" s="7"/>
      <c r="U376" s="7"/>
    </row>
    <row r="377" ht="16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7"/>
      <c r="T377" s="7"/>
      <c r="U377" s="7"/>
    </row>
    <row r="378" ht="16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7"/>
      <c r="T378" s="7"/>
      <c r="U378" s="7"/>
    </row>
    <row r="379" ht="16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7"/>
      <c r="T379" s="7"/>
      <c r="U379" s="7"/>
    </row>
    <row r="380" ht="16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7"/>
      <c r="T380" s="7"/>
      <c r="U380" s="7"/>
    </row>
    <row r="381" ht="16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7"/>
      <c r="T381" s="7"/>
      <c r="U381" s="7"/>
    </row>
    <row r="382" ht="16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7"/>
      <c r="T382" s="7"/>
      <c r="U382" s="7"/>
    </row>
    <row r="383" ht="16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7"/>
      <c r="T383" s="7"/>
      <c r="U383" s="7"/>
    </row>
    <row r="384" ht="16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7"/>
      <c r="T384" s="7"/>
      <c r="U384" s="7"/>
    </row>
    <row r="385" ht="16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7"/>
      <c r="T385" s="7"/>
      <c r="U385" s="7"/>
    </row>
    <row r="386" ht="16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7"/>
      <c r="T386" s="7"/>
      <c r="U386" s="7"/>
    </row>
    <row r="387" ht="16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7"/>
      <c r="T387" s="7"/>
      <c r="U387" s="7"/>
    </row>
    <row r="388" ht="16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7"/>
      <c r="T388" s="7"/>
      <c r="U388" s="7"/>
    </row>
    <row r="389" ht="16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7"/>
      <c r="T389" s="7"/>
      <c r="U389" s="7"/>
    </row>
    <row r="390" ht="16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7"/>
      <c r="T390" s="7"/>
      <c r="U390" s="7"/>
    </row>
    <row r="391" ht="16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7"/>
      <c r="T391" s="7"/>
      <c r="U391" s="7"/>
    </row>
    <row r="392" ht="16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7"/>
      <c r="T392" s="7"/>
      <c r="U392" s="7"/>
    </row>
    <row r="393" ht="16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7"/>
      <c r="T393" s="7"/>
      <c r="U393" s="7"/>
    </row>
    <row r="394" ht="16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7"/>
      <c r="T394" s="7"/>
      <c r="U394" s="7"/>
    </row>
    <row r="395" ht="16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7"/>
      <c r="T395" s="7"/>
      <c r="U395" s="7"/>
    </row>
    <row r="396" ht="16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7"/>
      <c r="T396" s="7"/>
      <c r="U396" s="7"/>
    </row>
    <row r="397" ht="16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7"/>
      <c r="T397" s="7"/>
      <c r="U397" s="7"/>
    </row>
    <row r="398" ht="16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7"/>
      <c r="T398" s="7"/>
      <c r="U398" s="7"/>
    </row>
    <row r="399" ht="16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7"/>
      <c r="T399" s="7"/>
      <c r="U399" s="7"/>
    </row>
    <row r="400" ht="16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7"/>
      <c r="T400" s="7"/>
      <c r="U400" s="7"/>
    </row>
    <row r="401" ht="16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7"/>
      <c r="T401" s="7"/>
      <c r="U401" s="7"/>
    </row>
    <row r="402" ht="16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7"/>
      <c r="T402" s="7"/>
      <c r="U402" s="7"/>
    </row>
    <row r="403" ht="16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7"/>
      <c r="T403" s="7"/>
      <c r="U403" s="7"/>
    </row>
    <row r="404" ht="16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7"/>
      <c r="T404" s="7"/>
      <c r="U404" s="7"/>
    </row>
    <row r="405" ht="16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7"/>
      <c r="T405" s="7"/>
      <c r="U405" s="7"/>
    </row>
    <row r="406" ht="16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7"/>
      <c r="T406" s="7"/>
      <c r="U406" s="7"/>
    </row>
    <row r="407" ht="16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7"/>
      <c r="T407" s="7"/>
      <c r="U407" s="7"/>
    </row>
    <row r="408" ht="16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7"/>
      <c r="T408" s="7"/>
      <c r="U408" s="7"/>
    </row>
    <row r="409" ht="16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7"/>
      <c r="T409" s="7"/>
      <c r="U409" s="7"/>
    </row>
    <row r="410" ht="16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7"/>
      <c r="T410" s="7"/>
      <c r="U410" s="7"/>
    </row>
    <row r="411" ht="16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7"/>
      <c r="T411" s="7"/>
      <c r="U411" s="7"/>
    </row>
    <row r="412" ht="16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7"/>
      <c r="T412" s="7"/>
      <c r="U412" s="7"/>
    </row>
    <row r="413" ht="16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7"/>
      <c r="T413" s="7"/>
      <c r="U413" s="7"/>
    </row>
    <row r="414" ht="16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7"/>
      <c r="T414" s="7"/>
      <c r="U414" s="7"/>
    </row>
    <row r="415" ht="16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7"/>
      <c r="T415" s="7"/>
      <c r="U415" s="7"/>
    </row>
    <row r="416" ht="16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7"/>
      <c r="T416" s="7"/>
      <c r="U416" s="7"/>
    </row>
    <row r="417" ht="16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7"/>
      <c r="T417" s="7"/>
      <c r="U417" s="7"/>
    </row>
    <row r="418" ht="16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7"/>
      <c r="T418" s="7"/>
      <c r="U418" s="7"/>
    </row>
    <row r="419" ht="16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7"/>
      <c r="T419" s="7"/>
      <c r="U419" s="7"/>
    </row>
    <row r="420" ht="16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7"/>
      <c r="T420" s="7"/>
      <c r="U420" s="7"/>
    </row>
    <row r="421" ht="16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7"/>
      <c r="T421" s="7"/>
      <c r="U421" s="7"/>
    </row>
    <row r="422" ht="16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7"/>
      <c r="T422" s="7"/>
      <c r="U422" s="7"/>
    </row>
    <row r="423" ht="16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7"/>
      <c r="T423" s="7"/>
      <c r="U423" s="7"/>
    </row>
    <row r="424" ht="16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7"/>
      <c r="T424" s="7"/>
      <c r="U424" s="7"/>
    </row>
    <row r="425" ht="16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7"/>
      <c r="T425" s="7"/>
      <c r="U425" s="7"/>
    </row>
    <row r="426" ht="16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7"/>
      <c r="T426" s="7"/>
      <c r="U426" s="7"/>
    </row>
    <row r="427" ht="16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7"/>
      <c r="T427" s="7"/>
      <c r="U427" s="7"/>
    </row>
    <row r="428" ht="16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7"/>
      <c r="T428" s="7"/>
      <c r="U428" s="7"/>
    </row>
    <row r="429" ht="16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7"/>
      <c r="T429" s="7"/>
      <c r="U429" s="7"/>
    </row>
    <row r="430" ht="16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7"/>
      <c r="T430" s="7"/>
      <c r="U430" s="7"/>
    </row>
    <row r="431" ht="16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7"/>
      <c r="T431" s="7"/>
      <c r="U431" s="7"/>
    </row>
    <row r="432" ht="16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7"/>
      <c r="T432" s="7"/>
      <c r="U432" s="7"/>
    </row>
    <row r="433" ht="16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7"/>
      <c r="T433" s="7"/>
      <c r="U433" s="7"/>
    </row>
    <row r="434" ht="16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7"/>
      <c r="T434" s="7"/>
      <c r="U434" s="7"/>
    </row>
    <row r="435" ht="16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7"/>
      <c r="T435" s="7"/>
      <c r="U435" s="7"/>
    </row>
    <row r="436" ht="16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7"/>
      <c r="T436" s="7"/>
      <c r="U436" s="7"/>
    </row>
    <row r="437" ht="16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7"/>
      <c r="T437" s="7"/>
      <c r="U437" s="7"/>
    </row>
    <row r="438" ht="16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7"/>
      <c r="T438" s="7"/>
      <c r="U438" s="7"/>
    </row>
    <row r="439" ht="16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7"/>
      <c r="T439" s="7"/>
      <c r="U439" s="7"/>
    </row>
    <row r="440" ht="16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7"/>
      <c r="T440" s="7"/>
      <c r="U440" s="7"/>
    </row>
    <row r="441" ht="16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7"/>
      <c r="T441" s="7"/>
      <c r="U441" s="7"/>
    </row>
    <row r="442" ht="16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7"/>
      <c r="T442" s="7"/>
      <c r="U442" s="7"/>
    </row>
    <row r="443" ht="16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7"/>
      <c r="T443" s="7"/>
      <c r="U443" s="7"/>
    </row>
    <row r="444" ht="16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7"/>
      <c r="T444" s="7"/>
      <c r="U444" s="7"/>
    </row>
    <row r="445" ht="16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7"/>
      <c r="T445" s="7"/>
      <c r="U445" s="7"/>
    </row>
    <row r="446" ht="16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7"/>
      <c r="T446" s="7"/>
      <c r="U446" s="7"/>
    </row>
    <row r="447" ht="16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7"/>
      <c r="T447" s="7"/>
      <c r="U447" s="7"/>
    </row>
    <row r="448" ht="16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7"/>
      <c r="T448" s="7"/>
      <c r="U448" s="7"/>
    </row>
    <row r="449" ht="16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7"/>
      <c r="T449" s="7"/>
      <c r="U449" s="7"/>
    </row>
    <row r="450" ht="16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7"/>
      <c r="T450" s="7"/>
      <c r="U450" s="7"/>
    </row>
    <row r="451" ht="16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7"/>
      <c r="T451" s="7"/>
      <c r="U451" s="7"/>
    </row>
    <row r="452" ht="16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7"/>
      <c r="T452" s="7"/>
      <c r="U452" s="7"/>
    </row>
    <row r="453" ht="16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7"/>
      <c r="T453" s="7"/>
      <c r="U453" s="7"/>
    </row>
    <row r="454" ht="16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7"/>
      <c r="T454" s="7"/>
      <c r="U454" s="7"/>
    </row>
    <row r="455" ht="16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7"/>
      <c r="T455" s="7"/>
      <c r="U455" s="7"/>
    </row>
    <row r="456" ht="16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7"/>
      <c r="T456" s="7"/>
      <c r="U456" s="7"/>
    </row>
    <row r="457" ht="16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7"/>
      <c r="T457" s="7"/>
      <c r="U457" s="7"/>
    </row>
    <row r="458" ht="16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7"/>
      <c r="T458" s="7"/>
      <c r="U458" s="7"/>
    </row>
    <row r="459" ht="16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7"/>
      <c r="T459" s="7"/>
      <c r="U459" s="7"/>
    </row>
    <row r="460" ht="16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7"/>
      <c r="T460" s="7"/>
      <c r="U460" s="7"/>
    </row>
    <row r="461" ht="16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7"/>
      <c r="T461" s="7"/>
      <c r="U461" s="7"/>
    </row>
    <row r="462" ht="16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7"/>
      <c r="T462" s="7"/>
      <c r="U462" s="7"/>
    </row>
    <row r="463" ht="16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7"/>
      <c r="T463" s="7"/>
      <c r="U463" s="7"/>
    </row>
    <row r="464" ht="16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7"/>
      <c r="T464" s="7"/>
      <c r="U464" s="7"/>
    </row>
    <row r="465" ht="16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7"/>
      <c r="T465" s="7"/>
      <c r="U465" s="7"/>
    </row>
    <row r="466" ht="16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7"/>
      <c r="T466" s="7"/>
      <c r="U466" s="7"/>
    </row>
    <row r="467" ht="16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7"/>
      <c r="T467" s="7"/>
      <c r="U467" s="7"/>
    </row>
    <row r="468" ht="16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7"/>
      <c r="T468" s="7"/>
      <c r="U468" s="7"/>
    </row>
    <row r="469" ht="16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7"/>
      <c r="T469" s="7"/>
      <c r="U469" s="7"/>
    </row>
    <row r="470" ht="16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7"/>
      <c r="T470" s="7"/>
      <c r="U470" s="7"/>
    </row>
    <row r="471" ht="16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7"/>
      <c r="T471" s="7"/>
      <c r="U471" s="7"/>
    </row>
    <row r="472" ht="16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7"/>
      <c r="T472" s="7"/>
      <c r="U472" s="7"/>
    </row>
    <row r="473" ht="16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7"/>
      <c r="T473" s="7"/>
      <c r="U473" s="7"/>
    </row>
    <row r="474" ht="16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7"/>
      <c r="T474" s="7"/>
      <c r="U474" s="7"/>
    </row>
    <row r="475" ht="16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7"/>
      <c r="T475" s="7"/>
      <c r="U475" s="7"/>
    </row>
    <row r="476" ht="16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7"/>
      <c r="T476" s="7"/>
      <c r="U476" s="7"/>
    </row>
    <row r="477" ht="16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7"/>
      <c r="T477" s="7"/>
      <c r="U477" s="7"/>
    </row>
    <row r="478" ht="16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7"/>
      <c r="T478" s="7"/>
      <c r="U478" s="7"/>
    </row>
    <row r="479" ht="16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7"/>
      <c r="T479" s="7"/>
      <c r="U479" s="7"/>
    </row>
    <row r="480" ht="16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7"/>
      <c r="T480" s="7"/>
      <c r="U480" s="7"/>
    </row>
    <row r="481" ht="16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7"/>
      <c r="T481" s="7"/>
      <c r="U481" s="7"/>
    </row>
    <row r="482" ht="16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7"/>
      <c r="T482" s="7"/>
      <c r="U482" s="7"/>
    </row>
    <row r="483" ht="16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7"/>
      <c r="T483" s="7"/>
      <c r="U483" s="7"/>
    </row>
    <row r="484" ht="16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7"/>
      <c r="T484" s="7"/>
      <c r="U484" s="7"/>
    </row>
    <row r="485" ht="16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7"/>
      <c r="T485" s="7"/>
      <c r="U485" s="7"/>
    </row>
    <row r="486" ht="16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7"/>
      <c r="T486" s="7"/>
      <c r="U486" s="7"/>
    </row>
    <row r="487" ht="16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7"/>
      <c r="T487" s="7"/>
      <c r="U487" s="7"/>
    </row>
    <row r="488" ht="16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7"/>
      <c r="T488" s="7"/>
      <c r="U488" s="7"/>
    </row>
    <row r="489" ht="16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7"/>
      <c r="T489" s="7"/>
      <c r="U489" s="7"/>
    </row>
    <row r="490" ht="16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7"/>
      <c r="T490" s="7"/>
      <c r="U490" s="7"/>
    </row>
    <row r="491" ht="16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7"/>
      <c r="T491" s="7"/>
      <c r="U491" s="7"/>
    </row>
    <row r="492" ht="16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7"/>
      <c r="T492" s="7"/>
      <c r="U492" s="7"/>
    </row>
    <row r="493" ht="16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7"/>
      <c r="T493" s="7"/>
      <c r="U493" s="7"/>
    </row>
    <row r="494" ht="16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7"/>
      <c r="T494" s="7"/>
      <c r="U494" s="7"/>
    </row>
    <row r="495" ht="16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7"/>
      <c r="T495" s="7"/>
      <c r="U495" s="7"/>
    </row>
    <row r="496" ht="16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7"/>
      <c r="T496" s="7"/>
      <c r="U496" s="7"/>
    </row>
    <row r="497" ht="16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7"/>
      <c r="T497" s="7"/>
      <c r="U497" s="7"/>
    </row>
    <row r="498" ht="16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7"/>
      <c r="T498" s="7"/>
      <c r="U498" s="7"/>
    </row>
    <row r="499" ht="16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7"/>
      <c r="T499" s="7"/>
      <c r="U499" s="7"/>
    </row>
    <row r="500" ht="16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7"/>
      <c r="T500" s="7"/>
      <c r="U500" s="7"/>
    </row>
    <row r="501" ht="16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7"/>
      <c r="T501" s="7"/>
      <c r="U501" s="7"/>
    </row>
    <row r="502" ht="16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7"/>
      <c r="T502" s="7"/>
      <c r="U502" s="7"/>
    </row>
    <row r="503" ht="16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7"/>
      <c r="T503" s="7"/>
      <c r="U503" s="7"/>
    </row>
    <row r="504" ht="16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7"/>
      <c r="T504" s="7"/>
      <c r="U504" s="7"/>
    </row>
    <row r="505" ht="16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7"/>
      <c r="T505" s="7"/>
      <c r="U505" s="7"/>
    </row>
    <row r="506" ht="16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7"/>
      <c r="T506" s="7"/>
      <c r="U506" s="7"/>
    </row>
    <row r="507" ht="16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7"/>
      <c r="T507" s="7"/>
      <c r="U507" s="7"/>
    </row>
    <row r="508" ht="16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7"/>
      <c r="T508" s="7"/>
      <c r="U508" s="7"/>
    </row>
    <row r="509" ht="16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7"/>
      <c r="T509" s="7"/>
      <c r="U509" s="7"/>
    </row>
    <row r="510" ht="16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7"/>
      <c r="T510" s="7"/>
      <c r="U510" s="7"/>
    </row>
    <row r="511" ht="16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7"/>
      <c r="T511" s="7"/>
      <c r="U511" s="7"/>
    </row>
    <row r="512" ht="16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7"/>
      <c r="T512" s="7"/>
      <c r="U512" s="7"/>
    </row>
    <row r="513" ht="16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7"/>
      <c r="T513" s="7"/>
      <c r="U513" s="7"/>
    </row>
    <row r="514" ht="16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7"/>
      <c r="T514" s="7"/>
      <c r="U514" s="7"/>
    </row>
    <row r="515" ht="16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7"/>
      <c r="T515" s="7"/>
      <c r="U515" s="7"/>
    </row>
    <row r="516" ht="16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7"/>
      <c r="T516" s="7"/>
      <c r="U516" s="7"/>
    </row>
    <row r="517" ht="16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7"/>
      <c r="T517" s="7"/>
      <c r="U517" s="7"/>
    </row>
    <row r="518" ht="16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7"/>
      <c r="T518" s="7"/>
      <c r="U518" s="7"/>
    </row>
    <row r="519" ht="16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7"/>
      <c r="T519" s="7"/>
      <c r="U519" s="7"/>
    </row>
    <row r="520" ht="16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7"/>
      <c r="T520" s="7"/>
      <c r="U520" s="7"/>
    </row>
    <row r="521" ht="16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7"/>
      <c r="T521" s="7"/>
      <c r="U521" s="7"/>
    </row>
    <row r="522" ht="16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7"/>
      <c r="T522" s="7"/>
      <c r="U522" s="7"/>
    </row>
    <row r="523" ht="16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7"/>
      <c r="T523" s="7"/>
      <c r="U523" s="7"/>
    </row>
    <row r="524" ht="16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7"/>
      <c r="T524" s="7"/>
      <c r="U524" s="7"/>
    </row>
    <row r="525" ht="16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7"/>
      <c r="T525" s="7"/>
      <c r="U525" s="7"/>
    </row>
    <row r="526" ht="16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7"/>
      <c r="T526" s="7"/>
      <c r="U526" s="7"/>
    </row>
    <row r="527" ht="16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7"/>
      <c r="T527" s="7"/>
      <c r="U527" s="7"/>
    </row>
    <row r="528" ht="16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7"/>
      <c r="T528" s="7"/>
      <c r="U528" s="7"/>
    </row>
    <row r="529" ht="16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7"/>
      <c r="T529" s="7"/>
      <c r="U529" s="7"/>
    </row>
    <row r="530" ht="16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7"/>
      <c r="T530" s="7"/>
      <c r="U530" s="7"/>
    </row>
    <row r="531" ht="16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7"/>
      <c r="T531" s="7"/>
      <c r="U531" s="7"/>
    </row>
    <row r="532" ht="16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7"/>
      <c r="T532" s="7"/>
      <c r="U532" s="7"/>
    </row>
    <row r="533" ht="16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7"/>
      <c r="T533" s="7"/>
      <c r="U533" s="7"/>
    </row>
    <row r="534" ht="16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7"/>
      <c r="T534" s="7"/>
      <c r="U534" s="7"/>
    </row>
    <row r="535" ht="16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7"/>
      <c r="T535" s="7"/>
      <c r="U535" s="7"/>
    </row>
    <row r="536" ht="16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7"/>
      <c r="T536" s="7"/>
      <c r="U536" s="7"/>
    </row>
    <row r="537" ht="16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7"/>
      <c r="T537" s="7"/>
      <c r="U537" s="7"/>
    </row>
    <row r="538" ht="16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7"/>
      <c r="T538" s="7"/>
      <c r="U538" s="7"/>
    </row>
    <row r="539" ht="16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7"/>
      <c r="T539" s="7"/>
      <c r="U539" s="7"/>
    </row>
    <row r="540" ht="16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7"/>
      <c r="T540" s="7"/>
      <c r="U540" s="7"/>
    </row>
    <row r="541" ht="16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7"/>
      <c r="T541" s="7"/>
      <c r="U541" s="7"/>
    </row>
    <row r="542" ht="16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7"/>
      <c r="T542" s="7"/>
      <c r="U542" s="7"/>
    </row>
    <row r="543" ht="16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7"/>
      <c r="T543" s="7"/>
      <c r="U543" s="7"/>
    </row>
    <row r="544" ht="16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7"/>
      <c r="T544" s="7"/>
      <c r="U544" s="7"/>
    </row>
    <row r="545" ht="16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7"/>
      <c r="T545" s="7"/>
      <c r="U545" s="7"/>
    </row>
    <row r="546" ht="16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7"/>
      <c r="T546" s="7"/>
      <c r="U546" s="7"/>
    </row>
    <row r="547" ht="16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7"/>
      <c r="T547" s="7"/>
      <c r="U547" s="7"/>
    </row>
    <row r="548" ht="16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7"/>
      <c r="T548" s="7"/>
      <c r="U548" s="7"/>
    </row>
    <row r="549" ht="16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7"/>
      <c r="T549" s="7"/>
      <c r="U549" s="7"/>
    </row>
    <row r="550" ht="16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7"/>
      <c r="T550" s="7"/>
      <c r="U550" s="7"/>
    </row>
    <row r="551" ht="16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7"/>
      <c r="T551" s="7"/>
      <c r="U551" s="7"/>
    </row>
    <row r="552" ht="16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7"/>
      <c r="T552" s="7"/>
      <c r="U552" s="7"/>
    </row>
    <row r="553" ht="16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7"/>
      <c r="T553" s="7"/>
      <c r="U553" s="7"/>
    </row>
    <row r="554" ht="16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7"/>
      <c r="T554" s="7"/>
      <c r="U554" s="7"/>
    </row>
    <row r="555" ht="16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7"/>
      <c r="T555" s="7"/>
      <c r="U555" s="7"/>
    </row>
    <row r="556" ht="16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7"/>
      <c r="T556" s="7"/>
      <c r="U556" s="7"/>
    </row>
    <row r="557" ht="16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7"/>
      <c r="T557" s="7"/>
      <c r="U557" s="7"/>
    </row>
    <row r="558" ht="16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7"/>
      <c r="T558" s="7"/>
      <c r="U558" s="7"/>
    </row>
    <row r="559" ht="16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7"/>
      <c r="T559" s="7"/>
      <c r="U559" s="7"/>
    </row>
    <row r="560" ht="16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7"/>
      <c r="T560" s="7"/>
      <c r="U560" s="7"/>
    </row>
    <row r="561" ht="16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7"/>
      <c r="T561" s="7"/>
      <c r="U561" s="7"/>
    </row>
    <row r="562" ht="16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7"/>
      <c r="T562" s="7"/>
      <c r="U562" s="7"/>
    </row>
    <row r="563" ht="16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7"/>
      <c r="T563" s="7"/>
      <c r="U563" s="7"/>
    </row>
    <row r="564" ht="16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7"/>
      <c r="T564" s="7"/>
      <c r="U564" s="7"/>
    </row>
    <row r="565" ht="16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7"/>
      <c r="T565" s="7"/>
      <c r="U565" s="7"/>
    </row>
    <row r="566" ht="16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7"/>
      <c r="T566" s="7"/>
      <c r="U566" s="7"/>
    </row>
    <row r="567" ht="16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7"/>
      <c r="T567" s="7"/>
      <c r="U567" s="7"/>
    </row>
    <row r="568" ht="16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7"/>
      <c r="T568" s="7"/>
      <c r="U568" s="7"/>
    </row>
    <row r="569" ht="16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7"/>
      <c r="T569" s="7"/>
      <c r="U569" s="7"/>
    </row>
    <row r="570" ht="16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7"/>
      <c r="T570" s="7"/>
      <c r="U570" s="7"/>
    </row>
    <row r="571" ht="16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7"/>
      <c r="T571" s="7"/>
      <c r="U571" s="7"/>
    </row>
    <row r="572" ht="16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7"/>
      <c r="T572" s="7"/>
      <c r="U572" s="7"/>
    </row>
    <row r="573" ht="16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7"/>
      <c r="T573" s="7"/>
      <c r="U573" s="7"/>
    </row>
    <row r="574" ht="16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7"/>
      <c r="T574" s="7"/>
      <c r="U574" s="7"/>
    </row>
    <row r="575" ht="16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7"/>
      <c r="T575" s="7"/>
      <c r="U575" s="7"/>
    </row>
    <row r="576" ht="16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7"/>
      <c r="T576" s="7"/>
      <c r="U576" s="7"/>
    </row>
    <row r="577" ht="16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7"/>
      <c r="T577" s="7"/>
      <c r="U577" s="7"/>
    </row>
    <row r="578" ht="16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7"/>
      <c r="T578" s="7"/>
      <c r="U578" s="7"/>
    </row>
    <row r="579" ht="16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7"/>
      <c r="T579" s="7"/>
      <c r="U579" s="7"/>
    </row>
    <row r="580" ht="16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7"/>
      <c r="T580" s="7"/>
      <c r="U580" s="7"/>
    </row>
    <row r="581" ht="16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7"/>
      <c r="T581" s="7"/>
      <c r="U581" s="7"/>
    </row>
    <row r="582" ht="16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7"/>
      <c r="T582" s="7"/>
      <c r="U582" s="7"/>
    </row>
    <row r="583" ht="16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7"/>
      <c r="T583" s="7"/>
      <c r="U583" s="7"/>
    </row>
    <row r="584" ht="16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7"/>
      <c r="T584" s="7"/>
      <c r="U584" s="7"/>
    </row>
    <row r="585" ht="16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7"/>
      <c r="T585" s="7"/>
      <c r="U585" s="7"/>
    </row>
    <row r="586" ht="16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7"/>
      <c r="T586" s="7"/>
      <c r="U586" s="7"/>
    </row>
    <row r="587" ht="16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7"/>
      <c r="T587" s="7"/>
      <c r="U587" s="7"/>
    </row>
    <row r="588" ht="16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7"/>
      <c r="T588" s="7"/>
      <c r="U588" s="7"/>
    </row>
    <row r="589" ht="16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7"/>
      <c r="T589" s="7"/>
      <c r="U589" s="7"/>
    </row>
    <row r="590" ht="16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7"/>
      <c r="T590" s="7"/>
      <c r="U590" s="7"/>
    </row>
    <row r="591" ht="16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7"/>
      <c r="T591" s="7"/>
      <c r="U591" s="7"/>
    </row>
    <row r="592" ht="16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7"/>
      <c r="T592" s="7"/>
      <c r="U592" s="7"/>
    </row>
    <row r="593" ht="16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7"/>
      <c r="T593" s="7"/>
      <c r="U593" s="7"/>
    </row>
    <row r="594" ht="16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7"/>
      <c r="T594" s="7"/>
      <c r="U594" s="7"/>
    </row>
    <row r="595" ht="16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7"/>
      <c r="T595" s="7"/>
      <c r="U595" s="7"/>
    </row>
    <row r="596" ht="16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7"/>
      <c r="T596" s="7"/>
      <c r="U596" s="7"/>
    </row>
    <row r="597" ht="16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7"/>
      <c r="T597" s="7"/>
      <c r="U597" s="7"/>
    </row>
    <row r="598" ht="16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7"/>
      <c r="T598" s="7"/>
      <c r="U598" s="7"/>
    </row>
    <row r="599" ht="16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7"/>
      <c r="T599" s="7"/>
      <c r="U599" s="7"/>
    </row>
    <row r="600" ht="16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7"/>
      <c r="T600" s="7"/>
      <c r="U600" s="7"/>
    </row>
    <row r="601" ht="16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7"/>
      <c r="T601" s="7"/>
      <c r="U601" s="7"/>
    </row>
    <row r="602" ht="16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7"/>
      <c r="T602" s="7"/>
      <c r="U602" s="7"/>
    </row>
    <row r="603" ht="16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7"/>
      <c r="T603" s="7"/>
      <c r="U603" s="7"/>
    </row>
    <row r="604" ht="16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7"/>
      <c r="T604" s="7"/>
      <c r="U604" s="7"/>
    </row>
    <row r="605" ht="16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7"/>
      <c r="T605" s="7"/>
      <c r="U605" s="7"/>
    </row>
    <row r="606" ht="16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7"/>
      <c r="T606" s="7"/>
      <c r="U606" s="7"/>
    </row>
    <row r="607" ht="16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7"/>
      <c r="T607" s="7"/>
      <c r="U607" s="7"/>
    </row>
    <row r="608" ht="16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7"/>
      <c r="T608" s="7"/>
      <c r="U608" s="7"/>
    </row>
    <row r="609" ht="16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7"/>
      <c r="T609" s="7"/>
      <c r="U609" s="7"/>
    </row>
    <row r="610" ht="16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7"/>
      <c r="T610" s="7"/>
      <c r="U610" s="7"/>
    </row>
    <row r="611" ht="16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7"/>
      <c r="T611" s="7"/>
      <c r="U611" s="7"/>
    </row>
    <row r="612" ht="16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7"/>
      <c r="T612" s="7"/>
      <c r="U612" s="7"/>
    </row>
    <row r="613" ht="16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7"/>
      <c r="T613" s="7"/>
      <c r="U613" s="7"/>
    </row>
    <row r="614" ht="16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7"/>
      <c r="T614" s="7"/>
      <c r="U614" s="7"/>
    </row>
    <row r="615" ht="16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7"/>
      <c r="T615" s="7"/>
      <c r="U615" s="7"/>
    </row>
    <row r="616" ht="16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7"/>
      <c r="T616" s="7"/>
      <c r="U616" s="7"/>
    </row>
    <row r="617" ht="16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7"/>
      <c r="T617" s="7"/>
      <c r="U617" s="7"/>
    </row>
    <row r="618" ht="16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7"/>
      <c r="T618" s="7"/>
      <c r="U618" s="7"/>
    </row>
    <row r="619" ht="16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7"/>
      <c r="T619" s="7"/>
      <c r="U619" s="7"/>
    </row>
    <row r="620" ht="16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7"/>
      <c r="T620" s="7"/>
      <c r="U620" s="7"/>
    </row>
    <row r="621" ht="16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7"/>
      <c r="T621" s="7"/>
      <c r="U621" s="7"/>
    </row>
    <row r="622" ht="16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7"/>
      <c r="T622" s="7"/>
      <c r="U622" s="7"/>
    </row>
    <row r="623" ht="16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7"/>
      <c r="T623" s="7"/>
      <c r="U623" s="7"/>
    </row>
    <row r="624" ht="16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7"/>
      <c r="T624" s="7"/>
      <c r="U624" s="7"/>
    </row>
    <row r="625" ht="16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7"/>
      <c r="T625" s="7"/>
      <c r="U625" s="7"/>
    </row>
    <row r="626" ht="16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7"/>
      <c r="T626" s="7"/>
      <c r="U626" s="7"/>
    </row>
    <row r="627" ht="16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7"/>
      <c r="T627" s="7"/>
      <c r="U627" s="7"/>
    </row>
    <row r="628" ht="16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7"/>
      <c r="T628" s="7"/>
      <c r="U628" s="7"/>
    </row>
    <row r="629" ht="16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7"/>
      <c r="T629" s="7"/>
      <c r="U629" s="7"/>
    </row>
    <row r="630" ht="16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7"/>
      <c r="T630" s="7"/>
      <c r="U630" s="7"/>
    </row>
    <row r="631" ht="16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7"/>
      <c r="T631" s="7"/>
      <c r="U631" s="7"/>
    </row>
    <row r="632" ht="16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7"/>
      <c r="T632" s="7"/>
      <c r="U632" s="7"/>
    </row>
    <row r="633" ht="16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7"/>
      <c r="T633" s="7"/>
      <c r="U633" s="7"/>
    </row>
    <row r="634" ht="16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7"/>
      <c r="T634" s="7"/>
      <c r="U634" s="7"/>
    </row>
    <row r="635" ht="16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7"/>
      <c r="T635" s="7"/>
      <c r="U635" s="7"/>
    </row>
    <row r="636" ht="16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7"/>
      <c r="T636" s="7"/>
      <c r="U636" s="7"/>
    </row>
    <row r="637" ht="16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7"/>
      <c r="T637" s="7"/>
      <c r="U637" s="7"/>
    </row>
    <row r="638" ht="16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7"/>
      <c r="T638" s="7"/>
      <c r="U638" s="7"/>
    </row>
    <row r="639" ht="16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7"/>
      <c r="T639" s="7"/>
      <c r="U639" s="7"/>
    </row>
    <row r="640" ht="16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7"/>
      <c r="T640" s="7"/>
      <c r="U640" s="7"/>
    </row>
    <row r="641" ht="16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7"/>
      <c r="T641" s="7"/>
      <c r="U641" s="7"/>
    </row>
    <row r="642" ht="16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7"/>
      <c r="T642" s="7"/>
      <c r="U642" s="7"/>
    </row>
    <row r="643" ht="16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7"/>
      <c r="T643" s="7"/>
      <c r="U643" s="7"/>
    </row>
    <row r="644" ht="16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7"/>
      <c r="T644" s="7"/>
      <c r="U644" s="7"/>
    </row>
    <row r="645" ht="16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7"/>
      <c r="T645" s="7"/>
      <c r="U645" s="7"/>
    </row>
    <row r="646" ht="16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7"/>
      <c r="T646" s="7"/>
      <c r="U646" s="7"/>
    </row>
    <row r="647" ht="16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7"/>
      <c r="T647" s="7"/>
      <c r="U647" s="7"/>
    </row>
    <row r="648" ht="16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7"/>
      <c r="T648" s="7"/>
      <c r="U648" s="7"/>
    </row>
    <row r="649" ht="16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7"/>
      <c r="T649" s="7"/>
      <c r="U649" s="7"/>
    </row>
    <row r="650" ht="16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7"/>
      <c r="T650" s="7"/>
      <c r="U650" s="7"/>
    </row>
    <row r="651" ht="16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7"/>
      <c r="T651" s="7"/>
      <c r="U651" s="7"/>
    </row>
    <row r="652" ht="16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7"/>
      <c r="T652" s="7"/>
      <c r="U652" s="7"/>
    </row>
    <row r="653" ht="16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7"/>
      <c r="T653" s="7"/>
      <c r="U653" s="7"/>
    </row>
    <row r="654" ht="16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7"/>
      <c r="T654" s="7"/>
      <c r="U654" s="7"/>
    </row>
    <row r="655" ht="16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7"/>
      <c r="T655" s="7"/>
      <c r="U655" s="7"/>
    </row>
    <row r="656" ht="16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7"/>
      <c r="T656" s="7"/>
      <c r="U656" s="7"/>
    </row>
    <row r="657" ht="16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7"/>
      <c r="T657" s="7"/>
      <c r="U657" s="7"/>
    </row>
    <row r="658" ht="16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7"/>
      <c r="T658" s="7"/>
      <c r="U658" s="7"/>
    </row>
    <row r="659" ht="16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7"/>
      <c r="T659" s="7"/>
      <c r="U659" s="7"/>
    </row>
    <row r="660" ht="16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7"/>
      <c r="T660" s="7"/>
      <c r="U660" s="7"/>
    </row>
    <row r="661" ht="16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7"/>
      <c r="T661" s="7"/>
      <c r="U661" s="7"/>
    </row>
    <row r="662" ht="16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7"/>
      <c r="T662" s="7"/>
      <c r="U662" s="7"/>
    </row>
    <row r="663" ht="16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7"/>
      <c r="T663" s="7"/>
      <c r="U663" s="7"/>
    </row>
    <row r="664" ht="16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7"/>
      <c r="T664" s="7"/>
      <c r="U664" s="7"/>
    </row>
    <row r="665" ht="16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7"/>
      <c r="T665" s="7"/>
      <c r="U665" s="7"/>
    </row>
    <row r="666" ht="16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7"/>
      <c r="T666" s="7"/>
      <c r="U666" s="7"/>
    </row>
    <row r="667" ht="16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7"/>
      <c r="T667" s="7"/>
      <c r="U667" s="7"/>
    </row>
    <row r="668" ht="16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7"/>
      <c r="T668" s="7"/>
      <c r="U668" s="7"/>
    </row>
    <row r="669" ht="16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7"/>
      <c r="T669" s="7"/>
      <c r="U669" s="7"/>
    </row>
    <row r="670" ht="16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7"/>
      <c r="T670" s="7"/>
      <c r="U670" s="7"/>
    </row>
    <row r="671" ht="16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7"/>
      <c r="T671" s="7"/>
      <c r="U671" s="7"/>
    </row>
    <row r="672" ht="16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7"/>
      <c r="T672" s="7"/>
      <c r="U672" s="7"/>
    </row>
    <row r="673" ht="16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7"/>
      <c r="T673" s="7"/>
      <c r="U673" s="7"/>
    </row>
    <row r="674" ht="16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7"/>
      <c r="T674" s="7"/>
      <c r="U674" s="7"/>
    </row>
    <row r="675" ht="16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7"/>
      <c r="T675" s="7"/>
      <c r="U675" s="7"/>
    </row>
    <row r="676" ht="16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7"/>
      <c r="T676" s="7"/>
      <c r="U676" s="7"/>
    </row>
    <row r="677" ht="16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7"/>
      <c r="T677" s="7"/>
      <c r="U677" s="7"/>
    </row>
    <row r="678" ht="16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7"/>
      <c r="T678" s="7"/>
      <c r="U678" s="7"/>
    </row>
    <row r="679" ht="16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7"/>
      <c r="T679" s="7"/>
      <c r="U679" s="7"/>
    </row>
    <row r="680" ht="16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7"/>
      <c r="T680" s="7"/>
      <c r="U680" s="7"/>
    </row>
    <row r="681" ht="16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7"/>
      <c r="T681" s="7"/>
      <c r="U681" s="7"/>
    </row>
    <row r="682" ht="16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7"/>
      <c r="T682" s="7"/>
      <c r="U682" s="7"/>
    </row>
    <row r="683" ht="16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7"/>
      <c r="T683" s="7"/>
      <c r="U683" s="7"/>
    </row>
    <row r="684" ht="16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7"/>
      <c r="T684" s="7"/>
      <c r="U684" s="7"/>
    </row>
    <row r="685" ht="16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7"/>
      <c r="T685" s="7"/>
      <c r="U685" s="7"/>
    </row>
    <row r="686" ht="16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7"/>
      <c r="T686" s="7"/>
      <c r="U686" s="7"/>
    </row>
    <row r="687" ht="16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7"/>
      <c r="T687" s="7"/>
      <c r="U687" s="7"/>
    </row>
    <row r="688" ht="16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7"/>
      <c r="T688" s="7"/>
      <c r="U688" s="7"/>
    </row>
    <row r="689" ht="16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7"/>
      <c r="T689" s="7"/>
      <c r="U689" s="7"/>
    </row>
    <row r="690" ht="16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7"/>
      <c r="T690" s="7"/>
      <c r="U690" s="7"/>
    </row>
    <row r="691" ht="16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7"/>
      <c r="T691" s="7"/>
      <c r="U691" s="7"/>
    </row>
    <row r="692" ht="16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7"/>
      <c r="T692" s="7"/>
      <c r="U692" s="7"/>
    </row>
    <row r="693" ht="16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7"/>
      <c r="T693" s="7"/>
      <c r="U693" s="7"/>
    </row>
    <row r="694" ht="16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7"/>
      <c r="T694" s="7"/>
      <c r="U694" s="7"/>
    </row>
    <row r="695" ht="16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7"/>
      <c r="T695" s="7"/>
      <c r="U695" s="7"/>
    </row>
    <row r="696" ht="16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7"/>
      <c r="T696" s="7"/>
      <c r="U696" s="7"/>
    </row>
    <row r="697" ht="16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7"/>
      <c r="T697" s="7"/>
      <c r="U697" s="7"/>
    </row>
    <row r="698" ht="16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7"/>
      <c r="T698" s="7"/>
      <c r="U698" s="7"/>
    </row>
    <row r="699" ht="16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7"/>
      <c r="T699" s="7"/>
      <c r="U699" s="7"/>
    </row>
    <row r="700" ht="16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7"/>
      <c r="T700" s="7"/>
      <c r="U700" s="7"/>
    </row>
    <row r="701" ht="16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7"/>
      <c r="T701" s="7"/>
      <c r="U701" s="7"/>
    </row>
    <row r="702" ht="16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7"/>
      <c r="T702" s="7"/>
      <c r="U702" s="7"/>
    </row>
    <row r="703" ht="16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7"/>
      <c r="T703" s="7"/>
      <c r="U703" s="7"/>
    </row>
    <row r="704" ht="16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7"/>
      <c r="T704" s="7"/>
      <c r="U704" s="7"/>
    </row>
    <row r="705" ht="16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7"/>
      <c r="T705" s="7"/>
      <c r="U705" s="7"/>
    </row>
    <row r="706" ht="16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7"/>
      <c r="T706" s="7"/>
      <c r="U706" s="7"/>
    </row>
    <row r="707" ht="16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7"/>
      <c r="T707" s="7"/>
      <c r="U707" s="7"/>
    </row>
    <row r="708" ht="16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7"/>
      <c r="T708" s="7"/>
      <c r="U708" s="7"/>
    </row>
    <row r="709" ht="16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7"/>
      <c r="T709" s="7"/>
      <c r="U709" s="7"/>
    </row>
    <row r="710" ht="16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7"/>
      <c r="T710" s="7"/>
      <c r="U710" s="7"/>
    </row>
    <row r="711" ht="16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7"/>
      <c r="T711" s="7"/>
      <c r="U711" s="7"/>
    </row>
    <row r="712" ht="16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7"/>
      <c r="T712" s="7"/>
      <c r="U712" s="7"/>
    </row>
    <row r="713" ht="16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7"/>
      <c r="T713" s="7"/>
      <c r="U713" s="7"/>
    </row>
    <row r="714" ht="16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7"/>
      <c r="T714" s="7"/>
      <c r="U714" s="7"/>
    </row>
    <row r="715" ht="16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7"/>
      <c r="T715" s="7"/>
      <c r="U715" s="7"/>
    </row>
    <row r="716" ht="16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7"/>
      <c r="T716" s="7"/>
      <c r="U716" s="7"/>
    </row>
    <row r="717" ht="16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7"/>
      <c r="T717" s="7"/>
      <c r="U717" s="7"/>
    </row>
    <row r="718" ht="16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7"/>
      <c r="T718" s="7"/>
      <c r="U718" s="7"/>
    </row>
    <row r="719" ht="16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7"/>
      <c r="T719" s="7"/>
      <c r="U719" s="7"/>
    </row>
    <row r="720" ht="16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7"/>
      <c r="T720" s="7"/>
      <c r="U720" s="7"/>
    </row>
    <row r="721" ht="16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7"/>
      <c r="T721" s="7"/>
      <c r="U721" s="7"/>
    </row>
    <row r="722" ht="16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7"/>
      <c r="T722" s="7"/>
      <c r="U722" s="7"/>
    </row>
    <row r="723" ht="16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7"/>
      <c r="T723" s="7"/>
      <c r="U723" s="7"/>
    </row>
    <row r="724" ht="16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7"/>
      <c r="T724" s="7"/>
      <c r="U724" s="7"/>
    </row>
    <row r="725" ht="16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7"/>
      <c r="T725" s="7"/>
      <c r="U725" s="7"/>
    </row>
    <row r="726" ht="16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7"/>
      <c r="T726" s="7"/>
      <c r="U726" s="7"/>
    </row>
    <row r="727" ht="16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7"/>
      <c r="T727" s="7"/>
      <c r="U727" s="7"/>
    </row>
    <row r="728" ht="16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7"/>
      <c r="T728" s="7"/>
      <c r="U728" s="7"/>
    </row>
    <row r="729" ht="16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7"/>
      <c r="T729" s="7"/>
      <c r="U729" s="7"/>
    </row>
    <row r="730" ht="16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7"/>
      <c r="T730" s="7"/>
      <c r="U730" s="7"/>
    </row>
    <row r="731" ht="16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7"/>
      <c r="T731" s="7"/>
      <c r="U731" s="7"/>
    </row>
    <row r="732" ht="16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7"/>
      <c r="T732" s="7"/>
      <c r="U732" s="7"/>
    </row>
    <row r="733" ht="16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7"/>
      <c r="T733" s="7"/>
      <c r="U733" s="7"/>
    </row>
    <row r="734" ht="16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7"/>
      <c r="T734" s="7"/>
      <c r="U734" s="7"/>
    </row>
    <row r="735" ht="16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7"/>
      <c r="T735" s="7"/>
      <c r="U735" s="7"/>
    </row>
    <row r="736" ht="16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7"/>
      <c r="T736" s="7"/>
      <c r="U736" s="7"/>
    </row>
    <row r="737" ht="16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7"/>
      <c r="T737" s="7"/>
      <c r="U737" s="7"/>
    </row>
    <row r="738" ht="16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7"/>
      <c r="T738" s="7"/>
      <c r="U738" s="7"/>
    </row>
    <row r="739" ht="16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7"/>
      <c r="T739" s="7"/>
      <c r="U739" s="7"/>
    </row>
    <row r="740" ht="16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7"/>
      <c r="T740" s="7"/>
      <c r="U740" s="7"/>
    </row>
    <row r="741" ht="16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7"/>
      <c r="T741" s="7"/>
      <c r="U741" s="7"/>
    </row>
    <row r="742" ht="16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7"/>
      <c r="T742" s="7"/>
      <c r="U742" s="7"/>
    </row>
    <row r="743" ht="16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7"/>
      <c r="T743" s="7"/>
      <c r="U743" s="7"/>
    </row>
    <row r="744" ht="16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7"/>
      <c r="T744" s="7"/>
      <c r="U744" s="7"/>
    </row>
    <row r="745" ht="16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7"/>
      <c r="T745" s="7"/>
      <c r="U745" s="7"/>
    </row>
    <row r="746" ht="16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7"/>
      <c r="T746" s="7"/>
      <c r="U746" s="7"/>
    </row>
    <row r="747" ht="16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7"/>
      <c r="T747" s="7"/>
      <c r="U747" s="7"/>
    </row>
    <row r="748" ht="16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7"/>
      <c r="T748" s="7"/>
      <c r="U748" s="7"/>
    </row>
    <row r="749" ht="16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7"/>
      <c r="T749" s="7"/>
      <c r="U749" s="7"/>
    </row>
    <row r="750" ht="16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7"/>
      <c r="T750" s="7"/>
      <c r="U750" s="7"/>
    </row>
    <row r="751" ht="16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7"/>
      <c r="T751" s="7"/>
      <c r="U751" s="7"/>
    </row>
    <row r="752" ht="16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7"/>
      <c r="T752" s="7"/>
      <c r="U752" s="7"/>
    </row>
    <row r="753" ht="16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7"/>
      <c r="T753" s="7"/>
      <c r="U753" s="7"/>
    </row>
    <row r="754" ht="16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7"/>
      <c r="T754" s="7"/>
      <c r="U754" s="7"/>
    </row>
    <row r="755" ht="16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7"/>
      <c r="T755" s="7"/>
      <c r="U755" s="7"/>
    </row>
    <row r="756" ht="16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7"/>
      <c r="T756" s="7"/>
      <c r="U756" s="7"/>
    </row>
    <row r="757" ht="16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7"/>
      <c r="T757" s="7"/>
      <c r="U757" s="7"/>
    </row>
    <row r="758" ht="16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7"/>
      <c r="T758" s="7"/>
      <c r="U758" s="7"/>
    </row>
    <row r="759" ht="16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7"/>
      <c r="T759" s="7"/>
      <c r="U759" s="7"/>
    </row>
    <row r="760" ht="16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7"/>
      <c r="T760" s="7"/>
      <c r="U760" s="7"/>
    </row>
    <row r="761" ht="16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7"/>
      <c r="T761" s="7"/>
      <c r="U761" s="7"/>
    </row>
    <row r="762" ht="16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7"/>
      <c r="T762" s="7"/>
      <c r="U762" s="7"/>
    </row>
    <row r="763" ht="16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7"/>
      <c r="T763" s="7"/>
      <c r="U763" s="7"/>
    </row>
    <row r="764" ht="16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7"/>
      <c r="T764" s="7"/>
      <c r="U764" s="7"/>
    </row>
    <row r="765" ht="16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7"/>
      <c r="T765" s="7"/>
      <c r="U765" s="7"/>
    </row>
    <row r="766" ht="16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7"/>
      <c r="T766" s="7"/>
      <c r="U766" s="7"/>
    </row>
    <row r="767" ht="16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7"/>
      <c r="T767" s="7"/>
      <c r="U767" s="7"/>
    </row>
    <row r="768" ht="16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7"/>
      <c r="T768" s="7"/>
      <c r="U768" s="7"/>
    </row>
    <row r="769" ht="16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7"/>
      <c r="T769" s="7"/>
      <c r="U769" s="7"/>
    </row>
    <row r="770" ht="16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7"/>
      <c r="T770" s="7"/>
      <c r="U770" s="7"/>
    </row>
    <row r="771" ht="16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7"/>
      <c r="T771" s="7"/>
      <c r="U771" s="7"/>
    </row>
    <row r="772" ht="16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7"/>
      <c r="T772" s="7"/>
      <c r="U772" s="7"/>
    </row>
    <row r="773" ht="16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7"/>
      <c r="T773" s="7"/>
      <c r="U773" s="7"/>
    </row>
    <row r="774" ht="16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7"/>
      <c r="T774" s="7"/>
      <c r="U774" s="7"/>
    </row>
    <row r="775" ht="16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7"/>
      <c r="T775" s="7"/>
      <c r="U775" s="7"/>
    </row>
    <row r="776" ht="16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7"/>
      <c r="T776" s="7"/>
      <c r="U776" s="7"/>
    </row>
    <row r="777" ht="16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7"/>
      <c r="T777" s="7"/>
      <c r="U777" s="7"/>
    </row>
    <row r="778" ht="16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7"/>
      <c r="T778" s="7"/>
      <c r="U778" s="7"/>
    </row>
    <row r="779" ht="16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7"/>
      <c r="T779" s="7"/>
      <c r="U779" s="7"/>
    </row>
    <row r="780" ht="16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7"/>
      <c r="T780" s="7"/>
      <c r="U780" s="7"/>
    </row>
    <row r="781" ht="16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7"/>
      <c r="T781" s="7"/>
      <c r="U781" s="7"/>
    </row>
    <row r="782" ht="16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7"/>
      <c r="T782" s="7"/>
      <c r="U782" s="7"/>
    </row>
    <row r="783" ht="16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7"/>
      <c r="T783" s="7"/>
      <c r="U783" s="7"/>
    </row>
    <row r="784" ht="16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7"/>
      <c r="T784" s="7"/>
      <c r="U784" s="7"/>
    </row>
    <row r="785" ht="16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7"/>
      <c r="T785" s="7"/>
      <c r="U785" s="7"/>
    </row>
    <row r="786" ht="16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7"/>
      <c r="T786" s="7"/>
      <c r="U786" s="7"/>
    </row>
    <row r="787" ht="16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7"/>
      <c r="T787" s="7"/>
      <c r="U787" s="7"/>
    </row>
    <row r="788" ht="16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7"/>
      <c r="T788" s="7"/>
      <c r="U788" s="7"/>
    </row>
    <row r="789" ht="16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7"/>
      <c r="T789" s="7"/>
      <c r="U789" s="7"/>
    </row>
    <row r="790" ht="16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7"/>
      <c r="T790" s="7"/>
      <c r="U790" s="7"/>
    </row>
    <row r="791" ht="16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7"/>
      <c r="T791" s="7"/>
      <c r="U791" s="7"/>
    </row>
    <row r="792" ht="16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7"/>
      <c r="T792" s="7"/>
      <c r="U792" s="7"/>
    </row>
    <row r="793" ht="16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7"/>
      <c r="T793" s="7"/>
      <c r="U793" s="7"/>
    </row>
    <row r="794" ht="16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7"/>
      <c r="T794" s="7"/>
      <c r="U794" s="7"/>
    </row>
    <row r="795" ht="16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7"/>
      <c r="T795" s="7"/>
      <c r="U795" s="7"/>
    </row>
    <row r="796" ht="16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7"/>
      <c r="T796" s="7"/>
      <c r="U796" s="7"/>
    </row>
    <row r="797" ht="16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7"/>
      <c r="T797" s="7"/>
      <c r="U797" s="7"/>
    </row>
    <row r="798" ht="16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7"/>
      <c r="T798" s="7"/>
      <c r="U798" s="7"/>
    </row>
    <row r="799" ht="16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7"/>
      <c r="T799" s="7"/>
      <c r="U799" s="7"/>
    </row>
    <row r="800" ht="16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7"/>
      <c r="T800" s="7"/>
      <c r="U800" s="7"/>
    </row>
    <row r="801" ht="16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7"/>
      <c r="T801" s="7"/>
      <c r="U801" s="7"/>
    </row>
    <row r="802" ht="16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7"/>
      <c r="T802" s="7"/>
      <c r="U802" s="7"/>
    </row>
    <row r="803" ht="16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7"/>
      <c r="T803" s="7"/>
      <c r="U803" s="7"/>
    </row>
    <row r="804" ht="16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7"/>
      <c r="T804" s="7"/>
      <c r="U804" s="7"/>
    </row>
    <row r="805" ht="16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7"/>
      <c r="T805" s="7"/>
      <c r="U805" s="7"/>
    </row>
    <row r="806" ht="16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7"/>
      <c r="T806" s="7"/>
      <c r="U806" s="7"/>
    </row>
    <row r="807" ht="16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7"/>
      <c r="T807" s="7"/>
      <c r="U807" s="7"/>
    </row>
    <row r="808" ht="16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7"/>
      <c r="T808" s="7"/>
      <c r="U808" s="7"/>
    </row>
    <row r="809" ht="16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7"/>
      <c r="T809" s="7"/>
      <c r="U809" s="7"/>
    </row>
    <row r="810" ht="16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7"/>
      <c r="T810" s="7"/>
      <c r="U810" s="7"/>
    </row>
    <row r="811" ht="16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7"/>
      <c r="T811" s="7"/>
      <c r="U811" s="7"/>
    </row>
    <row r="812" ht="16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7"/>
      <c r="T812" s="7"/>
      <c r="U812" s="7"/>
    </row>
    <row r="813" ht="16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7"/>
      <c r="T813" s="7"/>
      <c r="U813" s="7"/>
    </row>
    <row r="814" ht="16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7"/>
      <c r="T814" s="7"/>
      <c r="U814" s="7"/>
    </row>
    <row r="815" ht="16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7"/>
      <c r="T815" s="7"/>
      <c r="U815" s="7"/>
    </row>
    <row r="816" ht="16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7"/>
      <c r="T816" s="7"/>
      <c r="U816" s="7"/>
    </row>
    <row r="817" ht="16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7"/>
      <c r="T817" s="7"/>
      <c r="U817" s="7"/>
    </row>
    <row r="818" ht="16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7"/>
      <c r="T818" s="7"/>
      <c r="U818" s="7"/>
    </row>
    <row r="819" ht="16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7"/>
      <c r="T819" s="7"/>
      <c r="U819" s="7"/>
    </row>
    <row r="820" ht="16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7"/>
      <c r="T820" s="7"/>
      <c r="U820" s="7"/>
    </row>
    <row r="821" ht="16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7"/>
      <c r="T821" s="7"/>
      <c r="U821" s="7"/>
    </row>
    <row r="822" ht="16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7"/>
      <c r="T822" s="7"/>
      <c r="U822" s="7"/>
    </row>
    <row r="823" ht="16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7"/>
      <c r="T823" s="7"/>
      <c r="U823" s="7"/>
    </row>
    <row r="824" ht="16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7"/>
      <c r="T824" s="7"/>
      <c r="U824" s="7"/>
    </row>
    <row r="825" ht="16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7"/>
      <c r="T825" s="7"/>
      <c r="U825" s="7"/>
    </row>
    <row r="826" ht="16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7"/>
      <c r="T826" s="7"/>
      <c r="U826" s="7"/>
    </row>
    <row r="827" ht="16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7"/>
      <c r="T827" s="7"/>
      <c r="U827" s="7"/>
    </row>
    <row r="828" ht="16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7"/>
      <c r="T828" s="7"/>
      <c r="U828" s="7"/>
    </row>
    <row r="829" ht="16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7"/>
      <c r="T829" s="7"/>
      <c r="U829" s="7"/>
    </row>
    <row r="830" ht="16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7"/>
      <c r="T830" s="7"/>
      <c r="U830" s="7"/>
    </row>
    <row r="831" ht="16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7"/>
      <c r="T831" s="7"/>
      <c r="U831" s="7"/>
    </row>
    <row r="832" ht="16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7"/>
      <c r="T832" s="7"/>
      <c r="U832" s="7"/>
    </row>
    <row r="833" ht="16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7"/>
      <c r="T833" s="7"/>
      <c r="U833" s="7"/>
    </row>
    <row r="834" ht="16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7"/>
      <c r="T834" s="7"/>
      <c r="U834" s="7"/>
    </row>
    <row r="835" ht="16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7"/>
      <c r="T835" s="7"/>
      <c r="U835" s="7"/>
    </row>
    <row r="836" ht="16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7"/>
      <c r="T836" s="7"/>
      <c r="U836" s="7"/>
    </row>
    <row r="837" ht="16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7"/>
      <c r="T837" s="7"/>
      <c r="U837" s="7"/>
    </row>
    <row r="838" ht="16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7"/>
      <c r="T838" s="7"/>
      <c r="U838" s="7"/>
    </row>
    <row r="839" ht="16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7"/>
      <c r="T839" s="7"/>
      <c r="U839" s="7"/>
    </row>
    <row r="840" ht="16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7"/>
      <c r="T840" s="7"/>
      <c r="U840" s="7"/>
    </row>
    <row r="841" ht="16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7"/>
      <c r="T841" s="7"/>
      <c r="U841" s="7"/>
    </row>
    <row r="842" ht="16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7"/>
      <c r="T842" s="7"/>
      <c r="U842" s="7"/>
    </row>
    <row r="843" ht="16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7"/>
      <c r="T843" s="7"/>
      <c r="U843" s="7"/>
    </row>
    <row r="844" ht="16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7"/>
      <c r="T844" s="7"/>
      <c r="U844" s="7"/>
    </row>
    <row r="845" ht="16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7"/>
      <c r="T845" s="7"/>
      <c r="U845" s="7"/>
    </row>
    <row r="846" ht="16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7"/>
      <c r="T846" s="7"/>
      <c r="U846" s="7"/>
    </row>
    <row r="847" ht="16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7"/>
      <c r="T847" s="7"/>
      <c r="U847" s="7"/>
    </row>
    <row r="848" ht="16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7"/>
      <c r="T848" s="7"/>
      <c r="U848" s="7"/>
    </row>
    <row r="849" ht="16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7"/>
      <c r="T849" s="7"/>
      <c r="U849" s="7"/>
    </row>
    <row r="850" ht="16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7"/>
      <c r="T850" s="7"/>
      <c r="U850" s="7"/>
    </row>
    <row r="851" ht="16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7"/>
      <c r="T851" s="7"/>
      <c r="U851" s="7"/>
    </row>
    <row r="852" ht="16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7"/>
      <c r="T852" s="7"/>
      <c r="U852" s="7"/>
    </row>
    <row r="853" ht="16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7"/>
      <c r="T853" s="7"/>
      <c r="U853" s="7"/>
    </row>
    <row r="854" ht="16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7"/>
      <c r="T854" s="7"/>
      <c r="U854" s="7"/>
    </row>
    <row r="855" ht="16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7"/>
      <c r="T855" s="7"/>
      <c r="U855" s="7"/>
    </row>
    <row r="856" ht="16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7"/>
      <c r="T856" s="7"/>
      <c r="U856" s="7"/>
    </row>
    <row r="857" ht="16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7"/>
      <c r="T857" s="7"/>
      <c r="U857" s="7"/>
    </row>
    <row r="858" ht="16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7"/>
      <c r="T858" s="7"/>
      <c r="U858" s="7"/>
    </row>
    <row r="859" ht="16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7"/>
      <c r="T859" s="7"/>
      <c r="U859" s="7"/>
    </row>
    <row r="860" ht="16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7"/>
      <c r="T860" s="7"/>
      <c r="U860" s="7"/>
    </row>
    <row r="861" ht="16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7"/>
      <c r="T861" s="7"/>
      <c r="U861" s="7"/>
    </row>
    <row r="862" ht="16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7"/>
      <c r="T862" s="7"/>
      <c r="U862" s="7"/>
    </row>
    <row r="863" ht="16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7"/>
      <c r="T863" s="7"/>
      <c r="U863" s="7"/>
    </row>
    <row r="864" ht="16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7"/>
      <c r="T864" s="7"/>
      <c r="U864" s="7"/>
    </row>
    <row r="865" ht="16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7"/>
      <c r="T865" s="7"/>
      <c r="U865" s="7"/>
    </row>
    <row r="866" ht="16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7"/>
      <c r="T866" s="7"/>
      <c r="U866" s="7"/>
    </row>
    <row r="867" ht="16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7"/>
      <c r="T867" s="7"/>
      <c r="U867" s="7"/>
    </row>
    <row r="868" ht="16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7"/>
      <c r="T868" s="7"/>
      <c r="U868" s="7"/>
    </row>
    <row r="869" ht="16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7"/>
      <c r="T869" s="7"/>
      <c r="U869" s="7"/>
    </row>
    <row r="870" ht="16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7"/>
      <c r="T870" s="7"/>
      <c r="U870" s="7"/>
    </row>
    <row r="871" ht="16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7"/>
      <c r="T871" s="7"/>
      <c r="U871" s="7"/>
    </row>
    <row r="872" ht="16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7"/>
      <c r="T872" s="7"/>
      <c r="U872" s="7"/>
    </row>
    <row r="873" ht="16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7"/>
      <c r="T873" s="7"/>
      <c r="U873" s="7"/>
    </row>
    <row r="874" ht="16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7"/>
      <c r="T874" s="7"/>
      <c r="U874" s="7"/>
    </row>
    <row r="875" ht="16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7"/>
      <c r="T875" s="7"/>
      <c r="U875" s="7"/>
    </row>
    <row r="876" ht="16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7"/>
      <c r="T876" s="7"/>
      <c r="U876" s="7"/>
    </row>
    <row r="877" ht="16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7"/>
      <c r="T877" s="7"/>
      <c r="U877" s="7"/>
    </row>
    <row r="878" ht="16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7"/>
      <c r="T878" s="7"/>
      <c r="U878" s="7"/>
    </row>
    <row r="879" ht="16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7"/>
      <c r="T879" s="7"/>
      <c r="U879" s="7"/>
    </row>
    <row r="880" ht="16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7"/>
      <c r="T880" s="7"/>
      <c r="U880" s="7"/>
    </row>
    <row r="881" ht="16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7"/>
      <c r="T881" s="7"/>
      <c r="U881" s="7"/>
    </row>
    <row r="882" ht="16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7"/>
      <c r="T882" s="7"/>
      <c r="U882" s="7"/>
    </row>
    <row r="883" ht="16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7"/>
      <c r="T883" s="7"/>
      <c r="U883" s="7"/>
    </row>
    <row r="884" ht="16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7"/>
      <c r="T884" s="7"/>
      <c r="U884" s="7"/>
    </row>
    <row r="885" ht="16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7"/>
      <c r="T885" s="7"/>
      <c r="U885" s="7"/>
    </row>
    <row r="886" ht="16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7"/>
      <c r="T886" s="7"/>
      <c r="U886" s="7"/>
    </row>
    <row r="887" ht="16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7"/>
      <c r="T887" s="7"/>
      <c r="U887" s="7"/>
    </row>
    <row r="888" ht="16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7"/>
      <c r="T888" s="7"/>
      <c r="U888" s="7"/>
    </row>
    <row r="889" ht="16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7"/>
      <c r="T889" s="7"/>
      <c r="U889" s="7"/>
    </row>
    <row r="890" ht="16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7"/>
      <c r="T890" s="7"/>
      <c r="U890" s="7"/>
    </row>
    <row r="891" ht="16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7"/>
      <c r="T891" s="7"/>
      <c r="U891" s="7"/>
    </row>
    <row r="892" ht="16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7"/>
      <c r="T892" s="7"/>
      <c r="U892" s="7"/>
    </row>
    <row r="893" ht="16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7"/>
      <c r="T893" s="7"/>
      <c r="U893" s="7"/>
    </row>
    <row r="894" ht="16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7"/>
      <c r="T894" s="7"/>
      <c r="U894" s="7"/>
    </row>
    <row r="895" ht="16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7"/>
      <c r="T895" s="7"/>
      <c r="U895" s="7"/>
    </row>
    <row r="896" ht="16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7"/>
      <c r="T896" s="7"/>
      <c r="U896" s="7"/>
    </row>
    <row r="897" ht="16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7"/>
      <c r="T897" s="7"/>
      <c r="U897" s="7"/>
    </row>
    <row r="898" ht="16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7"/>
      <c r="T898" s="7"/>
      <c r="U898" s="7"/>
    </row>
    <row r="899" ht="16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7"/>
      <c r="T899" s="7"/>
      <c r="U899" s="7"/>
    </row>
    <row r="900" ht="16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7"/>
      <c r="T900" s="7"/>
      <c r="U900" s="7"/>
    </row>
    <row r="901" ht="16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7"/>
      <c r="T901" s="7"/>
      <c r="U901" s="7"/>
    </row>
    <row r="902" ht="16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7"/>
      <c r="T902" s="7"/>
      <c r="U902" s="7"/>
    </row>
    <row r="903" ht="16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7"/>
      <c r="T903" s="7"/>
      <c r="U903" s="7"/>
    </row>
    <row r="904" ht="16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7"/>
      <c r="T904" s="7"/>
      <c r="U904" s="7"/>
    </row>
    <row r="905" ht="16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7"/>
      <c r="T905" s="7"/>
      <c r="U905" s="7"/>
    </row>
    <row r="906" ht="16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7"/>
      <c r="T906" s="7"/>
      <c r="U906" s="7"/>
    </row>
    <row r="907" ht="16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7"/>
      <c r="T907" s="7"/>
      <c r="U907" s="7"/>
    </row>
    <row r="908" ht="16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7"/>
      <c r="T908" s="7"/>
      <c r="U908" s="7"/>
    </row>
    <row r="909" ht="16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7"/>
      <c r="T909" s="7"/>
      <c r="U909" s="7"/>
    </row>
    <row r="910" ht="16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7"/>
      <c r="T910" s="7"/>
      <c r="U910" s="7"/>
    </row>
    <row r="911" ht="16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7"/>
      <c r="T911" s="7"/>
      <c r="U911" s="7"/>
    </row>
    <row r="912" ht="16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7"/>
      <c r="T912" s="7"/>
      <c r="U912" s="7"/>
    </row>
    <row r="913" ht="16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7"/>
      <c r="T913" s="7"/>
      <c r="U913" s="7"/>
    </row>
    <row r="914" ht="16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7"/>
      <c r="T914" s="7"/>
      <c r="U914" s="7"/>
    </row>
    <row r="915" ht="16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7"/>
      <c r="T915" s="7"/>
      <c r="U915" s="7"/>
    </row>
    <row r="916" ht="16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7"/>
      <c r="T916" s="7"/>
      <c r="U916" s="7"/>
    </row>
    <row r="917" ht="16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7"/>
      <c r="T917" s="7"/>
      <c r="U917" s="7"/>
    </row>
    <row r="918" ht="16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7"/>
      <c r="T918" s="7"/>
      <c r="U918" s="7"/>
    </row>
    <row r="919" ht="16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7"/>
      <c r="T919" s="7"/>
      <c r="U919" s="7"/>
    </row>
    <row r="920" ht="16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7"/>
      <c r="T920" s="7"/>
      <c r="U920" s="7"/>
    </row>
    <row r="921" ht="16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7"/>
      <c r="T921" s="7"/>
      <c r="U921" s="7"/>
    </row>
    <row r="922" ht="16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7"/>
      <c r="T922" s="7"/>
      <c r="U922" s="7"/>
    </row>
    <row r="923" ht="16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7"/>
      <c r="T923" s="7"/>
      <c r="U923" s="7"/>
    </row>
    <row r="924" ht="16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7"/>
      <c r="T924" s="7"/>
      <c r="U924" s="7"/>
    </row>
    <row r="925" ht="16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7"/>
      <c r="T925" s="7"/>
      <c r="U925" s="7"/>
    </row>
    <row r="926" ht="16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7"/>
      <c r="T926" s="7"/>
      <c r="U926" s="7"/>
    </row>
    <row r="927" ht="16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7"/>
      <c r="T927" s="7"/>
      <c r="U927" s="7"/>
    </row>
    <row r="928" ht="16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7"/>
      <c r="T928" s="7"/>
      <c r="U928" s="7"/>
    </row>
    <row r="929" ht="16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7"/>
      <c r="T929" s="7"/>
      <c r="U929" s="7"/>
    </row>
    <row r="930" ht="16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7"/>
      <c r="T930" s="7"/>
      <c r="U930" s="7"/>
    </row>
    <row r="931" ht="16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7"/>
      <c r="T931" s="7"/>
      <c r="U931" s="7"/>
    </row>
    <row r="932" ht="16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7"/>
      <c r="T932" s="7"/>
      <c r="U932" s="7"/>
    </row>
    <row r="933" ht="16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7"/>
      <c r="T933" s="7"/>
      <c r="U933" s="7"/>
    </row>
    <row r="934" ht="16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7"/>
      <c r="T934" s="7"/>
      <c r="U934" s="7"/>
    </row>
    <row r="935" ht="16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7"/>
      <c r="T935" s="7"/>
      <c r="U935" s="7"/>
    </row>
    <row r="936" ht="16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7"/>
      <c r="T936" s="7"/>
      <c r="U936" s="7"/>
    </row>
    <row r="937" ht="16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7"/>
      <c r="T937" s="7"/>
      <c r="U937" s="7"/>
    </row>
    <row r="938" ht="16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7"/>
      <c r="T938" s="7"/>
      <c r="U938" s="7"/>
    </row>
    <row r="939" ht="16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7"/>
      <c r="T939" s="7"/>
      <c r="U939" s="7"/>
    </row>
    <row r="940" ht="16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7"/>
      <c r="T940" s="7"/>
      <c r="U940" s="7"/>
    </row>
    <row r="941" ht="16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7"/>
      <c r="T941" s="7"/>
      <c r="U941" s="7"/>
    </row>
    <row r="942" ht="16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7"/>
      <c r="T942" s="7"/>
      <c r="U942" s="7"/>
    </row>
    <row r="943" ht="16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7"/>
      <c r="T943" s="7"/>
      <c r="U943" s="7"/>
    </row>
    <row r="944" ht="16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7"/>
      <c r="T944" s="7"/>
      <c r="U944" s="7"/>
    </row>
    <row r="945" ht="16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7"/>
      <c r="T945" s="7"/>
      <c r="U945" s="7"/>
    </row>
    <row r="946" ht="16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7"/>
      <c r="T946" s="7"/>
      <c r="U946" s="7"/>
    </row>
    <row r="947" ht="16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7"/>
      <c r="T947" s="7"/>
      <c r="U947" s="7"/>
    </row>
    <row r="948" ht="16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7"/>
      <c r="T948" s="7"/>
      <c r="U948" s="7"/>
    </row>
    <row r="949" ht="16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7"/>
      <c r="T949" s="7"/>
      <c r="U949" s="7"/>
    </row>
    <row r="950" ht="16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7"/>
      <c r="T950" s="7"/>
      <c r="U950" s="7"/>
    </row>
    <row r="951" ht="16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7"/>
      <c r="T951" s="7"/>
      <c r="U951" s="7"/>
    </row>
    <row r="952" ht="16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7"/>
      <c r="T952" s="7"/>
      <c r="U952" s="7"/>
    </row>
    <row r="953" ht="16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7"/>
      <c r="T953" s="7"/>
      <c r="U953" s="7"/>
    </row>
    <row r="954" ht="16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7"/>
      <c r="T954" s="7"/>
      <c r="U954" s="7"/>
    </row>
    <row r="955" ht="16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7"/>
      <c r="T955" s="7"/>
      <c r="U955" s="7"/>
    </row>
    <row r="956" ht="16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7"/>
      <c r="T956" s="7"/>
      <c r="U956" s="7"/>
    </row>
    <row r="957" ht="16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7"/>
      <c r="T957" s="7"/>
      <c r="U957" s="7"/>
    </row>
    <row r="958" ht="16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7"/>
      <c r="T958" s="7"/>
      <c r="U958" s="7"/>
    </row>
    <row r="959" ht="16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7"/>
      <c r="T959" s="7"/>
      <c r="U959" s="7"/>
    </row>
    <row r="960" ht="16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7"/>
      <c r="T960" s="7"/>
      <c r="U960" s="7"/>
    </row>
    <row r="961" ht="16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7"/>
      <c r="T961" s="7"/>
      <c r="U961" s="7"/>
    </row>
    <row r="962" ht="16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7"/>
      <c r="T962" s="7"/>
      <c r="U962" s="7"/>
    </row>
    <row r="963" ht="16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7"/>
      <c r="T963" s="7"/>
      <c r="U963" s="7"/>
    </row>
    <row r="964" ht="16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7"/>
      <c r="T964" s="7"/>
      <c r="U964" s="7"/>
    </row>
    <row r="965" ht="16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7"/>
      <c r="T965" s="7"/>
      <c r="U965" s="7"/>
    </row>
    <row r="966" ht="16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7"/>
      <c r="T966" s="7"/>
      <c r="U966" s="7"/>
    </row>
    <row r="967" ht="16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7"/>
      <c r="T967" s="7"/>
      <c r="U967" s="7"/>
    </row>
    <row r="968" ht="16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7"/>
      <c r="T968" s="7"/>
      <c r="U968" s="7"/>
    </row>
    <row r="969" ht="16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7"/>
      <c r="T969" s="7"/>
      <c r="U969" s="7"/>
    </row>
    <row r="970" ht="16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7"/>
      <c r="T970" s="7"/>
      <c r="U970" s="7"/>
    </row>
    <row r="971" ht="16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7"/>
      <c r="T971" s="7"/>
      <c r="U971" s="7"/>
    </row>
    <row r="972" ht="16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7"/>
      <c r="T972" s="7"/>
      <c r="U972" s="7"/>
    </row>
    <row r="973" ht="16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7"/>
      <c r="T973" s="7"/>
      <c r="U973" s="7"/>
    </row>
    <row r="974" ht="16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7"/>
      <c r="T974" s="7"/>
      <c r="U974" s="7"/>
    </row>
    <row r="975" ht="16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7"/>
      <c r="T975" s="7"/>
      <c r="U975" s="7"/>
    </row>
    <row r="976" ht="16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7"/>
      <c r="T976" s="7"/>
      <c r="U976" s="7"/>
    </row>
    <row r="977" ht="16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7"/>
      <c r="T977" s="7"/>
      <c r="U977" s="7"/>
    </row>
    <row r="978" ht="16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7"/>
      <c r="T978" s="7"/>
      <c r="U978" s="7"/>
    </row>
    <row r="979" ht="16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7"/>
      <c r="T979" s="7"/>
      <c r="U979" s="7"/>
    </row>
    <row r="980" ht="16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7"/>
      <c r="T980" s="7"/>
      <c r="U980" s="7"/>
    </row>
    <row r="981" ht="16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7"/>
      <c r="T981" s="7"/>
      <c r="U981" s="7"/>
    </row>
    <row r="982" ht="16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7"/>
      <c r="T982" s="7"/>
      <c r="U982" s="7"/>
    </row>
    <row r="983" ht="16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7"/>
      <c r="T983" s="7"/>
      <c r="U983" s="7"/>
    </row>
    <row r="984" ht="16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7"/>
      <c r="T984" s="7"/>
      <c r="U984" s="7"/>
    </row>
    <row r="985" ht="16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7"/>
      <c r="T985" s="7"/>
      <c r="U985" s="7"/>
    </row>
    <row r="986" ht="16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7"/>
      <c r="T986" s="7"/>
      <c r="U986" s="7"/>
    </row>
    <row r="987" ht="16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7"/>
      <c r="T987" s="7"/>
      <c r="U987" s="7"/>
    </row>
    <row r="988" ht="16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7"/>
      <c r="T988" s="7"/>
      <c r="U988" s="7"/>
    </row>
    <row r="989" ht="16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7"/>
      <c r="T989" s="7"/>
      <c r="U989" s="7"/>
    </row>
    <row r="990" ht="16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7"/>
      <c r="T990" s="7"/>
      <c r="U990" s="7"/>
    </row>
    <row r="991" ht="16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7"/>
      <c r="T991" s="7"/>
      <c r="U991" s="7"/>
    </row>
    <row r="992" ht="16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7"/>
      <c r="T992" s="7"/>
      <c r="U992" s="7"/>
    </row>
    <row r="993" ht="16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7"/>
      <c r="T993" s="7"/>
      <c r="U993" s="7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</mergeCells>
  <conditionalFormatting sqref="D4:E4 H4 P4:Q4 R9:U108">
    <cfRule type="cellIs" dxfId="3" priority="1" operator="lessThan" stopIfTrue="1">
      <formula>0</formula>
    </cfRule>
  </conditionalFormatting>
  <conditionalFormatting sqref="G9:G108">
    <cfRule type="cellIs" dxfId="4" priority="1" operator="equal" stopIfTrue="1">
      <formula>"買"</formula>
    </cfRule>
    <cfRule type="cellIs" dxfId="5" priority="2" operator="equal" stopIfTrue="1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