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5" windowWidth="19335" windowHeight="7320"/>
  </bookViews>
  <sheets>
    <sheet name="ルール＆合計" sheetId="1" r:id="rId1"/>
    <sheet name="2015年8月" sheetId="10" state="hidden" r:id="rId2"/>
    <sheet name="2019年8月" sheetId="6" r:id="rId3"/>
    <sheet name="2019年9月" sheetId="11" r:id="rId4"/>
    <sheet name="画像" sheetId="7" r:id="rId5"/>
    <sheet name="気づき" sheetId="9" r:id="rId6"/>
  </sheets>
  <calcPr calcId="145621"/>
</workbook>
</file>

<file path=xl/calcChain.xml><?xml version="1.0" encoding="utf-8"?>
<calcChain xmlns="http://schemas.openxmlformats.org/spreadsheetml/2006/main">
  <c r="M27" i="11" l="1"/>
  <c r="N27" i="11"/>
  <c r="O27" i="11"/>
  <c r="J63" i="11" l="1"/>
  <c r="I54" i="11"/>
  <c r="H54" i="11"/>
  <c r="G54" i="11"/>
  <c r="N27" i="6"/>
  <c r="M27" i="6"/>
  <c r="O27" i="6"/>
  <c r="G54" i="6"/>
  <c r="H54" i="6"/>
  <c r="I54" i="6"/>
  <c r="J63" i="6"/>
  <c r="G54" i="10"/>
  <c r="H54" i="10"/>
  <c r="I54" i="10"/>
  <c r="J63" i="10"/>
  <c r="D8" i="1"/>
  <c r="D17" i="1" s="1"/>
  <c r="B3" i="1" s="1"/>
  <c r="H8" i="1"/>
  <c r="I8" i="1"/>
  <c r="J8" i="1"/>
  <c r="L8" i="1"/>
  <c r="D9" i="1"/>
  <c r="G9" i="1"/>
  <c r="H9" i="1" s="1"/>
  <c r="I9" i="1"/>
  <c r="J9" i="1"/>
  <c r="J17" i="1" s="1"/>
  <c r="L9" i="1"/>
  <c r="D10" i="1"/>
  <c r="G10" i="1"/>
  <c r="H10" i="1"/>
  <c r="I10" i="1"/>
  <c r="K10" i="1" s="1"/>
  <c r="J10" i="1"/>
  <c r="L10" i="1"/>
  <c r="D11" i="1"/>
  <c r="G11" i="1"/>
  <c r="H11" i="1" s="1"/>
  <c r="I11" i="1"/>
  <c r="J11" i="1"/>
  <c r="K11" i="1"/>
  <c r="L11" i="1"/>
  <c r="D12" i="1"/>
  <c r="G12" i="1"/>
  <c r="I12" i="1"/>
  <c r="K12" i="1" s="1"/>
  <c r="J12" i="1"/>
  <c r="L12" i="1"/>
  <c r="D13" i="1"/>
  <c r="G13" i="1"/>
  <c r="H13" i="1"/>
  <c r="I13" i="1"/>
  <c r="K13" i="1" s="1"/>
  <c r="J13" i="1"/>
  <c r="L13" i="1"/>
  <c r="D14" i="1"/>
  <c r="G14" i="1"/>
  <c r="H14" i="1"/>
  <c r="I14" i="1"/>
  <c r="J14" i="1"/>
  <c r="K14" i="1"/>
  <c r="L14" i="1"/>
  <c r="D15" i="1"/>
  <c r="G15" i="1"/>
  <c r="H15" i="1" s="1"/>
  <c r="I15" i="1"/>
  <c r="J15" i="1"/>
  <c r="K15" i="1"/>
  <c r="L15" i="1"/>
  <c r="D16" i="1"/>
  <c r="G16" i="1"/>
  <c r="H16" i="1"/>
  <c r="I16" i="1"/>
  <c r="J16" i="1"/>
  <c r="K16" i="1" s="1"/>
  <c r="L16" i="1"/>
  <c r="B17" i="1"/>
  <c r="C17" i="1"/>
  <c r="E17" i="1"/>
  <c r="F17" i="1"/>
  <c r="K8" i="1"/>
  <c r="G17" i="1" l="1"/>
  <c r="H17" i="1"/>
  <c r="K9" i="1"/>
  <c r="K17" i="1" s="1"/>
  <c r="L17" i="1"/>
  <c r="I17" i="1"/>
  <c r="I3" i="1"/>
  <c r="G3" i="1"/>
  <c r="H12" i="1"/>
</calcChain>
</file>

<file path=xl/sharedStrings.xml><?xml version="1.0" encoding="utf-8"?>
<sst xmlns="http://schemas.openxmlformats.org/spreadsheetml/2006/main" count="433" uniqueCount="200">
  <si>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</si>
  <si>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</si>
  <si>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</si>
  <si>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</si>
  <si>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</si>
  <si>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</si>
  <si>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</si>
  <si>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</si>
  <si>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</si>
  <si>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</si>
  <si>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</si>
  <si>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</si>
  <si>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</si>
  <si>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</si>
  <si>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</si>
  <si>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</si>
  <si>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</si>
  <si>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</si>
  <si>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</si>
  <si>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</si>
  <si>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</si>
  <si>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</si>
  <si>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</si>
  <si>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</si>
  <si>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</si>
  <si>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</si>
  <si>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</si>
  <si>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</si>
  <si>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</si>
  <si>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</si>
  <si>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</si>
  <si>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</si>
  <si>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</si>
  <si>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</si>
  <si>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</si>
  <si>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</si>
  <si>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USD/JPY</t>
  </si>
  <si>
    <t>買い</t>
  </si>
  <si>
    <t>1万通貨</t>
  </si>
  <si>
    <t>PB</t>
  </si>
  <si>
    <t>60分</t>
  </si>
  <si>
    <t>2015.07.02.10:00</t>
  </si>
  <si>
    <t>2015.07.02.15:00</t>
  </si>
  <si>
    <t>ストップ切り上げ</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</si>
  <si>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</si>
  <si>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</si>
  <si>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</si>
  <si>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</si>
  <si>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</si>
  <si>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</si>
  <si>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</si>
  <si>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</si>
  <si>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</si>
  <si>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</si>
  <si>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</si>
  <si>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</si>
  <si>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</si>
  <si>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</si>
  <si>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</si>
  <si>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</si>
  <si>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</si>
  <si>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</si>
  <si>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</si>
  <si>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</si>
  <si>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</si>
  <si>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</si>
  <si>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</si>
  <si>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</si>
  <si>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</si>
  <si>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</si>
  <si>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</si>
  <si>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</si>
  <si>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</si>
  <si>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</si>
  <si>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CHF/JPY</t>
    <phoneticPr fontId="13"/>
  </si>
  <si>
    <t>売り</t>
    <rPh sb="0" eb="1">
      <t>ウ</t>
    </rPh>
    <phoneticPr fontId="13"/>
  </si>
  <si>
    <t>EB</t>
    <phoneticPr fontId="13"/>
  </si>
  <si>
    <t>4時間</t>
    <rPh sb="1" eb="3">
      <t>ジカン</t>
    </rPh>
    <phoneticPr fontId="13"/>
  </si>
  <si>
    <t>高値こえたので見送り</t>
    <rPh sb="0" eb="2">
      <t>タカネ</t>
    </rPh>
    <rPh sb="7" eb="9">
      <t>ミオク</t>
    </rPh>
    <phoneticPr fontId="13"/>
  </si>
  <si>
    <t>2019/8/9 .18</t>
    <phoneticPr fontId="13"/>
  </si>
  <si>
    <t>2019.08.09.22:00</t>
    <phoneticPr fontId="13"/>
  </si>
  <si>
    <t>USD/CHF</t>
    <phoneticPr fontId="13"/>
  </si>
  <si>
    <t>2019.08.12.8:00</t>
    <phoneticPr fontId="13"/>
  </si>
  <si>
    <t>ロスカット</t>
    <phoneticPr fontId="13"/>
  </si>
  <si>
    <t>負け</t>
    <rPh sb="0" eb="1">
      <t>マ</t>
    </rPh>
    <phoneticPr fontId="13"/>
  </si>
  <si>
    <t>CAD/JPY</t>
    <phoneticPr fontId="13"/>
  </si>
  <si>
    <t>４時間</t>
    <rPh sb="1" eb="3">
      <t>ジカン</t>
    </rPh>
    <phoneticPr fontId="13"/>
  </si>
  <si>
    <t>USD/JPY</t>
    <phoneticPr fontId="13"/>
  </si>
  <si>
    <t>2019.08.13.8:00</t>
    <phoneticPr fontId="13"/>
  </si>
  <si>
    <t>2019.08.13.16:00</t>
    <phoneticPr fontId="13"/>
  </si>
  <si>
    <t>急に円安へ</t>
    <rPh sb="0" eb="1">
      <t>キュウ</t>
    </rPh>
    <rPh sb="2" eb="4">
      <t>エンヤス</t>
    </rPh>
    <phoneticPr fontId="13"/>
  </si>
  <si>
    <t>2019.08.19.12:00</t>
    <phoneticPr fontId="13"/>
  </si>
  <si>
    <t>AUD/JPY</t>
    <phoneticPr fontId="13"/>
  </si>
  <si>
    <t>買い</t>
    <rPh sb="0" eb="1">
      <t>カ</t>
    </rPh>
    <phoneticPr fontId="13"/>
  </si>
  <si>
    <t>エントリーミス</t>
    <phoneticPr fontId="13"/>
  </si>
  <si>
    <t>2019.08.20.15:53</t>
    <phoneticPr fontId="13"/>
  </si>
  <si>
    <t>PB</t>
    <phoneticPr fontId="13"/>
  </si>
  <si>
    <t>GBP/JPY</t>
    <phoneticPr fontId="13"/>
  </si>
  <si>
    <t>GBP/USD</t>
    <phoneticPr fontId="13"/>
  </si>
  <si>
    <t>GBP/CHF</t>
    <phoneticPr fontId="13"/>
  </si>
  <si>
    <t>2019.08.21.12:15</t>
    <phoneticPr fontId="13"/>
  </si>
  <si>
    <t>安値こえたので見送り</t>
    <rPh sb="0" eb="2">
      <t>ヤスネ</t>
    </rPh>
    <rPh sb="7" eb="9">
      <t>ミオク</t>
    </rPh>
    <phoneticPr fontId="13"/>
  </si>
  <si>
    <t>2019.08.22.11:11</t>
    <phoneticPr fontId="13"/>
  </si>
  <si>
    <t>FIB1.27</t>
    <phoneticPr fontId="13"/>
  </si>
  <si>
    <t>勝ち</t>
    <phoneticPr fontId="13"/>
  </si>
  <si>
    <t>AUD/USD</t>
    <phoneticPr fontId="13"/>
  </si>
  <si>
    <t>2019.8.29.16:31</t>
    <phoneticPr fontId="13"/>
  </si>
  <si>
    <t>2019.08.30.04:29</t>
    <phoneticPr fontId="13"/>
  </si>
  <si>
    <t>NZD/JPY</t>
    <phoneticPr fontId="13"/>
  </si>
  <si>
    <t>2019.08.28.00:22</t>
    <phoneticPr fontId="13"/>
  </si>
  <si>
    <t>2019.09.03.05:46</t>
    <phoneticPr fontId="13"/>
  </si>
  <si>
    <t>エントリーミス　本来、６７．２でエントリー</t>
    <rPh sb="8" eb="10">
      <t>ホンライ</t>
    </rPh>
    <phoneticPr fontId="13"/>
  </si>
  <si>
    <t>2019年　　合計</t>
    <phoneticPr fontId="13"/>
  </si>
  <si>
    <t>監視通貨が多いので各通貨で負け続けた場合の損失を把握する必要がある</t>
    <rPh sb="0" eb="2">
      <t>カンシ</t>
    </rPh>
    <rPh sb="2" eb="4">
      <t>ツウカ</t>
    </rPh>
    <rPh sb="5" eb="6">
      <t>オオ</t>
    </rPh>
    <rPh sb="9" eb="10">
      <t>カク</t>
    </rPh>
    <rPh sb="10" eb="12">
      <t>ツウカ</t>
    </rPh>
    <rPh sb="13" eb="14">
      <t>マ</t>
    </rPh>
    <rPh sb="15" eb="16">
      <t>ツヅ</t>
    </rPh>
    <rPh sb="18" eb="20">
      <t>バアイ</t>
    </rPh>
    <rPh sb="21" eb="23">
      <t>ソンシツ</t>
    </rPh>
    <rPh sb="24" eb="26">
      <t>ハアク</t>
    </rPh>
    <rPh sb="28" eb="30">
      <t>ヒツヨウ</t>
    </rPh>
    <phoneticPr fontId="13"/>
  </si>
  <si>
    <t>CAD/JPY</t>
    <phoneticPr fontId="13"/>
  </si>
  <si>
    <t>ＰＢ</t>
    <phoneticPr fontId="13"/>
  </si>
  <si>
    <t>USD/JPY</t>
    <phoneticPr fontId="13"/>
  </si>
  <si>
    <t>買い</t>
    <rPh sb="0" eb="1">
      <t>カ</t>
    </rPh>
    <phoneticPr fontId="13"/>
  </si>
  <si>
    <t>PB</t>
    <phoneticPr fontId="13"/>
  </si>
  <si>
    <t>４時間</t>
    <rPh sb="1" eb="2">
      <t>ジ</t>
    </rPh>
    <rPh sb="2" eb="3">
      <t>アイダ</t>
    </rPh>
    <phoneticPr fontId="13"/>
  </si>
  <si>
    <t>2019.09.06.17:02</t>
    <phoneticPr fontId="13"/>
  </si>
  <si>
    <t>2019.09.06.23:18</t>
    <phoneticPr fontId="13"/>
  </si>
  <si>
    <t>４時間</t>
    <rPh sb="1" eb="3">
      <t>ジカン</t>
    </rPh>
    <phoneticPr fontId="13"/>
  </si>
  <si>
    <t>2019.09.10.02:54</t>
    <phoneticPr fontId="13"/>
  </si>
  <si>
    <t>勝ち</t>
    <rPh sb="0" eb="1">
      <t>カ</t>
    </rPh>
    <phoneticPr fontId="13"/>
  </si>
  <si>
    <t>USD/CHF</t>
    <phoneticPr fontId="13"/>
  </si>
  <si>
    <t>EB</t>
    <phoneticPr fontId="13"/>
  </si>
  <si>
    <t>４時間</t>
    <rPh sb="1" eb="3">
      <t>ジカン</t>
    </rPh>
    <phoneticPr fontId="13"/>
  </si>
  <si>
    <t>2019.09.11.13:28</t>
    <phoneticPr fontId="13"/>
  </si>
  <si>
    <t>４時間</t>
    <rPh sb="1" eb="3">
      <t>ジカン</t>
    </rPh>
    <phoneticPr fontId="13"/>
  </si>
  <si>
    <t>EB</t>
    <phoneticPr fontId="13"/>
  </si>
  <si>
    <t>４時間</t>
    <rPh sb="1" eb="3">
      <t>ジカン</t>
    </rPh>
    <phoneticPr fontId="13"/>
  </si>
  <si>
    <t>2019.09.12.16:00</t>
    <phoneticPr fontId="13"/>
  </si>
  <si>
    <t>EUR/GBP</t>
    <phoneticPr fontId="13"/>
  </si>
  <si>
    <t>EB</t>
    <phoneticPr fontId="13"/>
  </si>
  <si>
    <t>４時間</t>
    <rPh sb="1" eb="3">
      <t>ジカン</t>
    </rPh>
    <phoneticPr fontId="13"/>
  </si>
  <si>
    <t>2019.09.10.18:51</t>
    <phoneticPr fontId="13"/>
  </si>
  <si>
    <t>FIB1.27</t>
    <phoneticPr fontId="13"/>
  </si>
  <si>
    <t>2019.09.12.11:03</t>
    <phoneticPr fontId="13"/>
  </si>
  <si>
    <t>FIB1.27</t>
    <phoneticPr fontId="13"/>
  </si>
  <si>
    <t>負け</t>
    <rPh sb="0" eb="1">
      <t>マ</t>
    </rPh>
    <phoneticPr fontId="13"/>
  </si>
  <si>
    <t>2019.09.16.17:05</t>
    <phoneticPr fontId="13"/>
  </si>
  <si>
    <t>CHF/JPY</t>
    <phoneticPr fontId="13"/>
  </si>
  <si>
    <t>PB</t>
    <phoneticPr fontId="13"/>
  </si>
  <si>
    <t>４時間</t>
    <rPh sb="1" eb="3">
      <t>ジカン</t>
    </rPh>
    <phoneticPr fontId="13"/>
  </si>
  <si>
    <t>2019.09.19.15:55</t>
    <phoneticPr fontId="13"/>
  </si>
  <si>
    <t>AUD/USD</t>
    <phoneticPr fontId="13"/>
  </si>
  <si>
    <t>売</t>
    <rPh sb="0" eb="1">
      <t>ウリ</t>
    </rPh>
    <phoneticPr fontId="13"/>
  </si>
  <si>
    <t>PB</t>
    <phoneticPr fontId="13"/>
  </si>
  <si>
    <t>４時間</t>
    <rPh sb="1" eb="3">
      <t>ジカン</t>
    </rPh>
    <phoneticPr fontId="13"/>
  </si>
  <si>
    <t>2019.09.20.14:04</t>
    <phoneticPr fontId="13"/>
  </si>
  <si>
    <t>AUD/JPY</t>
    <phoneticPr fontId="13"/>
  </si>
  <si>
    <t>PB</t>
    <phoneticPr fontId="13"/>
  </si>
  <si>
    <t>2019.09.20.15:28</t>
    <phoneticPr fontId="13"/>
  </si>
  <si>
    <t>2019.09.19.17:44</t>
    <phoneticPr fontId="13"/>
  </si>
  <si>
    <t>負け</t>
    <rPh sb="0" eb="1">
      <t>マ</t>
    </rPh>
    <phoneticPr fontId="13"/>
  </si>
  <si>
    <t>2019.09.20.15:42</t>
    <phoneticPr fontId="13"/>
  </si>
  <si>
    <t>勝ち</t>
    <rPh sb="0" eb="1">
      <t>カ</t>
    </rPh>
    <phoneticPr fontId="13"/>
  </si>
  <si>
    <t>2019.09.20.19:37</t>
    <phoneticPr fontId="13"/>
  </si>
  <si>
    <t>入力ミス。目標が0.67683のところ、0.67863と入力</t>
    <rPh sb="0" eb="2">
      <t>ニュウリョク</t>
    </rPh>
    <rPh sb="5" eb="7">
      <t>モクヒョウ</t>
    </rPh>
    <rPh sb="28" eb="30">
      <t>ニュウリョク</t>
    </rPh>
    <phoneticPr fontId="13"/>
  </si>
  <si>
    <t>入力ミス。数量０．０９で入力を０．０５に</t>
    <rPh sb="0" eb="2">
      <t>ニュウリョク</t>
    </rPh>
    <rPh sb="5" eb="7">
      <t>スウリョウ</t>
    </rPh>
    <rPh sb="12" eb="14">
      <t>ニュウリョク</t>
    </rPh>
    <phoneticPr fontId="13"/>
  </si>
  <si>
    <t>GBP/CHF</t>
    <phoneticPr fontId="13"/>
  </si>
  <si>
    <t>売</t>
    <rPh sb="0" eb="1">
      <t>ウリ</t>
    </rPh>
    <phoneticPr fontId="13"/>
  </si>
  <si>
    <t>2019.09.23.09:49</t>
    <phoneticPr fontId="13"/>
  </si>
  <si>
    <t>2019.09.23.10:30</t>
    <phoneticPr fontId="13"/>
  </si>
  <si>
    <t>USD/CHF</t>
    <phoneticPr fontId="13"/>
  </si>
  <si>
    <t>2019.09.23.11:06</t>
    <phoneticPr fontId="13"/>
  </si>
  <si>
    <t>2019.09.24.19:35</t>
    <phoneticPr fontId="13"/>
  </si>
  <si>
    <t>負け</t>
    <rPh sb="0" eb="1">
      <t>マ</t>
    </rPh>
    <phoneticPr fontId="13"/>
  </si>
  <si>
    <t>2019.09.25.10：36</t>
    <phoneticPr fontId="13"/>
  </si>
  <si>
    <t>勝ち</t>
    <rPh sb="0" eb="1">
      <t>カ</t>
    </rPh>
    <phoneticPr fontId="13"/>
  </si>
  <si>
    <t>売</t>
    <rPh sb="0" eb="1">
      <t>ウリ</t>
    </rPh>
    <phoneticPr fontId="13"/>
  </si>
  <si>
    <t>2019.09.24.04.35</t>
    <phoneticPr fontId="13"/>
  </si>
  <si>
    <t>2019.09.24.07.49</t>
    <phoneticPr fontId="13"/>
  </si>
  <si>
    <t>2019.09.24.23:13</t>
    <phoneticPr fontId="13"/>
  </si>
  <si>
    <t>EUR/JPY</t>
    <phoneticPr fontId="13"/>
  </si>
  <si>
    <t>2019.09.25.03:51</t>
    <phoneticPr fontId="13"/>
  </si>
  <si>
    <t>2019.09.25.03:51</t>
    <phoneticPr fontId="13"/>
  </si>
  <si>
    <t>EB</t>
    <phoneticPr fontId="13"/>
  </si>
  <si>
    <t>PB</t>
    <phoneticPr fontId="13"/>
  </si>
  <si>
    <t>AUD/USD</t>
    <phoneticPr fontId="13"/>
  </si>
  <si>
    <t>USD/JPY</t>
    <phoneticPr fontId="13"/>
  </si>
  <si>
    <t>PB</t>
    <phoneticPr fontId="13"/>
  </si>
  <si>
    <t>EB</t>
    <phoneticPr fontId="13"/>
  </si>
  <si>
    <t>2019.09.25.17:54</t>
    <phoneticPr fontId="13"/>
  </si>
  <si>
    <t>FIB1.27</t>
    <phoneticPr fontId="13"/>
  </si>
  <si>
    <t>負け</t>
    <rPh sb="0" eb="1">
      <t>マ</t>
    </rPh>
    <phoneticPr fontId="13"/>
  </si>
  <si>
    <t>2019.09.24.19:33</t>
    <phoneticPr fontId="13"/>
  </si>
  <si>
    <t>NZD/USD</t>
    <phoneticPr fontId="13"/>
  </si>
  <si>
    <t>売</t>
    <rPh sb="0" eb="1">
      <t>ウリ</t>
    </rPh>
    <phoneticPr fontId="13"/>
  </si>
  <si>
    <t>EB</t>
    <phoneticPr fontId="13"/>
  </si>
  <si>
    <t>４時間</t>
    <rPh sb="1" eb="3">
      <t>ジカン</t>
    </rPh>
    <phoneticPr fontId="13"/>
  </si>
  <si>
    <t>2019.09.26.16:06</t>
    <phoneticPr fontId="13"/>
  </si>
  <si>
    <t>2019.09.26.23:45</t>
    <phoneticPr fontId="13"/>
  </si>
  <si>
    <t>負け</t>
    <rPh sb="0" eb="1">
      <t>マ</t>
    </rPh>
    <phoneticPr fontId="13"/>
  </si>
  <si>
    <t>2019.09.27.03:37</t>
    <phoneticPr fontId="13"/>
  </si>
  <si>
    <t>勝ち</t>
    <rPh sb="0" eb="1">
      <t>カ</t>
    </rPh>
    <phoneticPr fontId="13"/>
  </si>
  <si>
    <t>2019.09.26.22:25</t>
    <phoneticPr fontId="13"/>
  </si>
  <si>
    <t>2019.09.27.21:02</t>
    <phoneticPr fontId="13"/>
  </si>
  <si>
    <t>入力ミス</t>
    <rPh sb="0" eb="2">
      <t>ニュウリョク</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</si>
</sst>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176" formatCode="0.00_ ;[Red]\-0.00\ "/>
    <numFmt numFmtId="177" formatCode="0.00_ "/>
    <numFmt numFmtId="178" formatCode="0.0_);[Red]\(0.0\)"/>
    <numFmt numFmtId="179" formatCode="m/d;@"/>
    <numFmt numFmtId="180" formatCode="&quot;¥&quot;#,##0_);[Red]\(&quot;¥&quot;#,##0\)"/>
    <numFmt numFmtId="181" formatCode="0_);[Red]\(0\)"/>
    <numFmt numFmtId="182" formatCode="#,##0_ ;[Red]\-#,##0\ "/>
    <numFmt numFmtId="183" formatCode="0.0%"/>
    <numFmt numFmtId="184" formatCode="yyyy/m/d;@"/>
  </numFmts>
  <fonts count="14">
    <font>
      <sz val="11"/>
      <color indexed="8"/>
      <name val="ＭＳ Ｐゴシック"/>
      <family val="3"/>
      <charset val="128"/>
    </font>
    <font>
      <sz val="11"/>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2"/>
      <color indexed="8"/>
      <name val="ＭＳ Ｐゴシック"/>
      <family val="3"/>
      <charset val="128"/>
    </font>
    <font>
      <sz val="12"/>
      <color indexed="8"/>
      <name val="ＭＳ Ｐゴシック"/>
      <family val="3"/>
      <charset val="128"/>
    </font>
    <font>
      <sz val="12"/>
      <name val="MS PGothic"/>
      <family val="3"/>
      <charset val="128"/>
    </font>
    <font>
      <sz val="9"/>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0"/>
      </left>
      <right style="medium">
        <color indexed="60"/>
      </right>
      <top style="medium">
        <color indexed="60"/>
      </top>
      <bottom style="medium">
        <color indexed="60"/>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12" fillId="0" borderId="0">
      <alignment vertical="center"/>
    </xf>
    <xf numFmtId="0" fontId="12" fillId="0" borderId="0">
      <alignment vertical="center"/>
    </xf>
    <xf numFmtId="0" fontId="1" fillId="0" borderId="0">
      <alignment vertical="center"/>
    </xf>
  </cellStyleXfs>
  <cellXfs count="148">
    <xf numFmtId="0" fontId="0" fillId="0" borderId="0" xfId="0">
      <alignment vertical="center"/>
    </xf>
    <xf numFmtId="0" fontId="0" fillId="0" borderId="1"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9" fontId="0"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176" fontId="0"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0" fillId="0" borderId="1" xfId="0" applyNumberFormat="1" applyFont="1" applyFill="1" applyBorder="1" applyAlignment="1" applyProtection="1">
      <alignment vertical="center"/>
    </xf>
    <xf numFmtId="177" fontId="0" fillId="0" borderId="1" xfId="0" applyNumberFormat="1" applyFont="1" applyFill="1" applyBorder="1" applyAlignment="1" applyProtection="1">
      <alignment vertical="center"/>
    </xf>
    <xf numFmtId="0" fontId="0" fillId="0" borderId="9"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xf>
    <xf numFmtId="0" fontId="4" fillId="2" borderId="21" xfId="0" applyNumberFormat="1" applyFont="1" applyFill="1" applyBorder="1" applyAlignment="1" applyProtection="1">
      <alignment horizontal="center" vertical="center"/>
    </xf>
    <xf numFmtId="0" fontId="4" fillId="2" borderId="22"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vertical="center"/>
    </xf>
    <xf numFmtId="0" fontId="0" fillId="0" borderId="23" xfId="0" applyNumberFormat="1" applyFont="1" applyFill="1" applyBorder="1" applyAlignment="1" applyProtection="1">
      <alignment vertical="center"/>
    </xf>
    <xf numFmtId="0" fontId="0" fillId="0" borderId="24"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vertical="center"/>
    </xf>
    <xf numFmtId="0" fontId="0" fillId="0" borderId="21" xfId="0" applyNumberFormat="1" applyFont="1" applyFill="1" applyBorder="1" applyAlignment="1" applyProtection="1">
      <alignment vertical="center"/>
    </xf>
    <xf numFmtId="0" fontId="0" fillId="3" borderId="27" xfId="0" applyNumberFormat="1" applyFont="1" applyFill="1" applyBorder="1" applyAlignment="1" applyProtection="1">
      <alignment vertical="center"/>
    </xf>
    <xf numFmtId="0" fontId="0" fillId="3" borderId="19" xfId="0" applyNumberFormat="1" applyFont="1" applyFill="1" applyBorder="1" applyAlignment="1" applyProtection="1">
      <alignment vertical="center"/>
    </xf>
    <xf numFmtId="0" fontId="0" fillId="3" borderId="21" xfId="0" applyNumberFormat="1" applyFont="1" applyFill="1" applyBorder="1" applyAlignment="1" applyProtection="1">
      <alignment vertical="center"/>
    </xf>
    <xf numFmtId="0" fontId="0" fillId="0" borderId="28" xfId="0" applyNumberFormat="1" applyFont="1" applyFill="1" applyBorder="1" applyAlignment="1" applyProtection="1">
      <alignment vertical="center"/>
    </xf>
    <xf numFmtId="176" fontId="0" fillId="0" borderId="28"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0" fillId="0" borderId="21" xfId="0" applyNumberFormat="1" applyFont="1" applyFill="1" applyBorder="1" applyAlignment="1" applyProtection="1">
      <alignment horizontal="center" vertical="center"/>
    </xf>
    <xf numFmtId="0" fontId="6" fillId="0" borderId="0" xfId="2" applyNumberFormat="1" applyFont="1" applyFill="1" applyBorder="1" applyAlignment="1" applyProtection="1">
      <alignment vertical="center"/>
    </xf>
    <xf numFmtId="0" fontId="6" fillId="4" borderId="29" xfId="2" applyNumberFormat="1" applyFont="1" applyFill="1" applyBorder="1" applyAlignment="1" applyProtection="1">
      <alignment vertical="center"/>
    </xf>
    <xf numFmtId="178" fontId="6" fillId="4" borderId="27" xfId="2" applyNumberFormat="1" applyFont="1" applyFill="1" applyBorder="1" applyAlignment="1" applyProtection="1">
      <alignment vertical="center"/>
    </xf>
    <xf numFmtId="9" fontId="6" fillId="0" borderId="30" xfId="2" applyNumberFormat="1" applyFont="1" applyFill="1" applyBorder="1" applyAlignment="1" applyProtection="1">
      <alignment horizontal="center" vertical="center"/>
    </xf>
    <xf numFmtId="5" fontId="6" fillId="0" borderId="22" xfId="2" applyNumberFormat="1" applyFont="1" applyFill="1" applyBorder="1" applyAlignment="1" applyProtection="1">
      <alignment horizontal="center" vertical="center"/>
    </xf>
    <xf numFmtId="5" fontId="6" fillId="0" borderId="0" xfId="2" applyNumberFormat="1" applyFont="1" applyFill="1" applyBorder="1" applyAlignment="1" applyProtection="1">
      <alignment horizontal="center" vertical="center"/>
    </xf>
    <xf numFmtId="6" fontId="6" fillId="4" borderId="27" xfId="2" applyNumberFormat="1" applyFont="1" applyFill="1" applyBorder="1" applyAlignment="1" applyProtection="1">
      <alignment vertical="center"/>
    </xf>
    <xf numFmtId="6" fontId="6" fillId="0" borderId="31" xfId="2"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7" fillId="0" borderId="13" xfId="2" applyNumberFormat="1" applyFont="1" applyFill="1" applyBorder="1" applyAlignment="1" applyProtection="1">
      <alignment horizontal="center" vertical="center"/>
    </xf>
    <xf numFmtId="0" fontId="6" fillId="4" borderId="32" xfId="2" applyNumberFormat="1" applyFont="1" applyFill="1" applyBorder="1" applyAlignment="1" applyProtection="1">
      <alignment horizontal="center" vertical="center"/>
    </xf>
    <xf numFmtId="0" fontId="6" fillId="4" borderId="33" xfId="2" applyNumberFormat="1" applyFont="1" applyFill="1" applyBorder="1" applyAlignment="1" applyProtection="1">
      <alignment horizontal="center" vertical="center" wrapText="1"/>
    </xf>
    <xf numFmtId="0" fontId="6" fillId="4" borderId="34" xfId="2" applyNumberFormat="1" applyFont="1" applyFill="1" applyBorder="1" applyAlignment="1" applyProtection="1">
      <alignment horizontal="center" vertical="center"/>
    </xf>
    <xf numFmtId="178" fontId="6" fillId="4" borderId="33" xfId="2" applyNumberFormat="1" applyFont="1" applyFill="1" applyBorder="1" applyAlignment="1" applyProtection="1">
      <alignment horizontal="center" vertical="center" wrapText="1"/>
    </xf>
    <xf numFmtId="179" fontId="6" fillId="4" borderId="33" xfId="2" applyNumberFormat="1" applyFont="1" applyFill="1" applyBorder="1" applyAlignment="1" applyProtection="1">
      <alignment horizontal="center" vertical="center"/>
    </xf>
    <xf numFmtId="0" fontId="6" fillId="4" borderId="35" xfId="2" applyNumberFormat="1" applyFont="1" applyFill="1" applyBorder="1" applyAlignment="1" applyProtection="1">
      <alignment horizontal="center" vertical="center" wrapText="1"/>
    </xf>
    <xf numFmtId="178" fontId="6" fillId="4" borderId="36" xfId="2" applyNumberFormat="1" applyFont="1" applyFill="1" applyBorder="1" applyAlignment="1" applyProtection="1">
      <alignment vertical="center"/>
    </xf>
    <xf numFmtId="180" fontId="6" fillId="4" borderId="37" xfId="2" applyNumberFormat="1" applyFont="1" applyFill="1" applyBorder="1" applyAlignment="1" applyProtection="1">
      <alignment horizontal="center" vertical="center"/>
    </xf>
    <xf numFmtId="180" fontId="7" fillId="0" borderId="38" xfId="2" applyNumberFormat="1" applyFont="1" applyFill="1" applyBorder="1" applyAlignment="1" applyProtection="1">
      <alignment horizontal="right" vertical="center"/>
    </xf>
    <xf numFmtId="180" fontId="7" fillId="0" borderId="39" xfId="2" applyNumberFormat="1" applyFont="1" applyFill="1" applyBorder="1" applyAlignment="1" applyProtection="1">
      <alignment horizontal="right" vertical="center"/>
    </xf>
    <xf numFmtId="181" fontId="7" fillId="0" borderId="39" xfId="2" applyNumberFormat="1" applyFont="1" applyFill="1" applyBorder="1" applyAlignment="1" applyProtection="1">
      <alignment horizontal="right" vertical="center"/>
    </xf>
    <xf numFmtId="182" fontId="7" fillId="0" borderId="39" xfId="2" applyNumberFormat="1" applyFont="1" applyFill="1" applyBorder="1" applyAlignment="1" applyProtection="1">
      <alignment horizontal="right" vertical="center"/>
    </xf>
    <xf numFmtId="183" fontId="7" fillId="0" borderId="39" xfId="2" applyNumberFormat="1" applyFont="1" applyFill="1" applyBorder="1" applyAlignment="1" applyProtection="1">
      <alignment vertical="center"/>
    </xf>
    <xf numFmtId="180" fontId="7" fillId="0" borderId="39" xfId="2" applyNumberFormat="1" applyFont="1" applyFill="1" applyBorder="1" applyAlignment="1" applyProtection="1">
      <alignment vertical="center"/>
    </xf>
    <xf numFmtId="177" fontId="7" fillId="0" borderId="39" xfId="2" applyNumberFormat="1" applyFont="1" applyFill="1" applyBorder="1" applyAlignment="1" applyProtection="1">
      <alignment vertical="center"/>
    </xf>
    <xf numFmtId="177" fontId="7" fillId="0" borderId="40" xfId="2" applyNumberFormat="1" applyFont="1" applyFill="1" applyBorder="1" applyAlignment="1" applyProtection="1">
      <alignment vertical="center"/>
    </xf>
    <xf numFmtId="180" fontId="0" fillId="0" borderId="38" xfId="0" applyNumberFormat="1" applyFont="1" applyFill="1" applyBorder="1" applyAlignment="1" applyProtection="1">
      <alignment vertical="center"/>
    </xf>
    <xf numFmtId="180" fontId="0" fillId="0" borderId="39" xfId="0" applyNumberFormat="1" applyFont="1" applyFill="1" applyBorder="1" applyAlignment="1" applyProtection="1">
      <alignment vertical="center"/>
    </xf>
    <xf numFmtId="0" fontId="0" fillId="0" borderId="39" xfId="0" applyNumberFormat="1" applyFont="1" applyFill="1" applyBorder="1" applyAlignment="1" applyProtection="1">
      <alignment vertical="center"/>
    </xf>
    <xf numFmtId="180" fontId="0" fillId="0" borderId="41" xfId="0" applyNumberFormat="1" applyFont="1" applyFill="1" applyBorder="1" applyAlignment="1" applyProtection="1">
      <alignment vertical="center"/>
    </xf>
    <xf numFmtId="180" fontId="0" fillId="0" borderId="42" xfId="0" applyNumberFormat="1" applyFont="1" applyFill="1" applyBorder="1" applyAlignment="1" applyProtection="1">
      <alignment vertical="center"/>
    </xf>
    <xf numFmtId="0" fontId="0" fillId="0" borderId="42" xfId="0" applyNumberFormat="1" applyFont="1" applyFill="1" applyBorder="1" applyAlignment="1" applyProtection="1">
      <alignment vertical="center"/>
    </xf>
    <xf numFmtId="181" fontId="7" fillId="0" borderId="42" xfId="2" applyNumberFormat="1" applyFont="1" applyFill="1" applyBorder="1" applyAlignment="1" applyProtection="1">
      <alignment horizontal="right" vertical="center"/>
    </xf>
    <xf numFmtId="183" fontId="7" fillId="0" borderId="42" xfId="2" applyNumberFormat="1" applyFont="1" applyFill="1" applyBorder="1" applyAlignment="1" applyProtection="1">
      <alignment vertical="center"/>
    </xf>
    <xf numFmtId="180" fontId="7" fillId="0" borderId="42" xfId="2" applyNumberFormat="1" applyFont="1" applyFill="1" applyBorder="1" applyAlignment="1" applyProtection="1">
      <alignment vertical="center"/>
    </xf>
    <xf numFmtId="177" fontId="7" fillId="0" borderId="42" xfId="2" applyNumberFormat="1" applyFont="1" applyFill="1" applyBorder="1" applyAlignment="1" applyProtection="1">
      <alignment vertical="center"/>
    </xf>
    <xf numFmtId="177" fontId="7" fillId="0" borderId="43" xfId="2" applyNumberFormat="1" applyFont="1" applyFill="1" applyBorder="1" applyAlignment="1" applyProtection="1">
      <alignment vertical="center"/>
    </xf>
    <xf numFmtId="6" fontId="7" fillId="0" borderId="39" xfId="2" applyNumberFormat="1" applyFont="1" applyFill="1" applyBorder="1" applyAlignment="1" applyProtection="1">
      <alignment horizontal="right" vertical="center"/>
    </xf>
    <xf numFmtId="6" fontId="7" fillId="0" borderId="42" xfId="2" applyNumberFormat="1" applyFont="1" applyFill="1" applyBorder="1" applyAlignment="1" applyProtection="1">
      <alignment horizontal="right" vertical="center"/>
    </xf>
    <xf numFmtId="5" fontId="1" fillId="0" borderId="44" xfId="0" applyNumberFormat="1" applyFont="1" applyFill="1" applyBorder="1" applyAlignment="1" applyProtection="1">
      <alignment vertical="center"/>
    </xf>
    <xf numFmtId="180" fontId="1" fillId="0" borderId="45" xfId="0" applyNumberFormat="1" applyFont="1" applyFill="1" applyBorder="1" applyAlignment="1" applyProtection="1">
      <alignment vertical="center"/>
    </xf>
    <xf numFmtId="6" fontId="1" fillId="0" borderId="45" xfId="0" applyNumberFormat="1" applyFont="1" applyFill="1" applyBorder="1" applyAlignment="1" applyProtection="1">
      <alignment vertical="center"/>
    </xf>
    <xf numFmtId="182" fontId="1" fillId="0" borderId="45" xfId="0" applyNumberFormat="1" applyFont="1" applyFill="1" applyBorder="1" applyAlignment="1" applyProtection="1">
      <alignment vertical="center"/>
    </xf>
    <xf numFmtId="181" fontId="1" fillId="0" borderId="45" xfId="0" applyNumberFormat="1" applyFont="1" applyFill="1" applyBorder="1" applyAlignment="1" applyProtection="1">
      <alignment vertical="center"/>
    </xf>
    <xf numFmtId="183" fontId="8" fillId="0" borderId="45" xfId="0" applyNumberFormat="1" applyFont="1" applyFill="1" applyBorder="1" applyAlignment="1" applyProtection="1">
      <alignment vertical="center"/>
    </xf>
    <xf numFmtId="177" fontId="1" fillId="0" borderId="46" xfId="0" applyNumberFormat="1" applyFont="1" applyFill="1" applyBorder="1" applyAlignment="1" applyProtection="1">
      <alignment vertical="center"/>
    </xf>
    <xf numFmtId="177" fontId="1" fillId="0" borderId="47" xfId="0" applyNumberFormat="1" applyFont="1" applyFill="1" applyBorder="1" applyAlignment="1" applyProtection="1">
      <alignment vertical="center"/>
    </xf>
    <xf numFmtId="0" fontId="0" fillId="0" borderId="48" xfId="0" applyNumberFormat="1" applyFont="1" applyFill="1" applyBorder="1" applyAlignment="1" applyProtection="1">
      <alignment vertical="center"/>
    </xf>
    <xf numFmtId="0" fontId="9" fillId="0" borderId="40" xfId="0" applyNumberFormat="1" applyFont="1" applyFill="1" applyBorder="1" applyAlignment="1" applyProtection="1">
      <alignment vertical="center"/>
    </xf>
    <xf numFmtId="0" fontId="6" fillId="5" borderId="0" xfId="2" applyNumberFormat="1" applyFont="1" applyFill="1" applyBorder="1" applyAlignment="1" applyProtection="1">
      <alignment vertical="center"/>
    </xf>
    <xf numFmtId="5" fontId="6" fillId="5" borderId="0" xfId="2" applyNumberFormat="1" applyFont="1" applyFill="1" applyBorder="1" applyAlignment="1" applyProtection="1">
      <alignment horizontal="center" vertical="center"/>
    </xf>
    <xf numFmtId="178" fontId="6" fillId="5" borderId="0" xfId="2" applyNumberFormat="1" applyFont="1" applyFill="1" applyBorder="1" applyAlignment="1" applyProtection="1">
      <alignment vertical="center"/>
    </xf>
    <xf numFmtId="6" fontId="6" fillId="5" borderId="0" xfId="2" applyNumberFormat="1" applyFont="1" applyFill="1" applyBorder="1" applyAlignment="1" applyProtection="1">
      <alignment vertical="center"/>
    </xf>
    <xf numFmtId="6" fontId="6" fillId="5" borderId="0" xfId="2" applyNumberFormat="1" applyFont="1" applyFill="1" applyBorder="1" applyAlignment="1" applyProtection="1">
      <alignment horizontal="center" vertical="center"/>
    </xf>
    <xf numFmtId="0" fontId="0" fillId="5" borderId="0" xfId="0" applyNumberFormat="1" applyFont="1" applyFill="1" applyBorder="1" applyAlignment="1" applyProtection="1">
      <alignment vertical="center"/>
    </xf>
    <xf numFmtId="0" fontId="6" fillId="5" borderId="49" xfId="2" applyNumberFormat="1" applyFont="1" applyFill="1" applyBorder="1" applyAlignment="1" applyProtection="1">
      <alignment vertical="center"/>
    </xf>
    <xf numFmtId="5" fontId="6" fillId="5" borderId="49" xfId="2" applyNumberFormat="1" applyFont="1" applyFill="1" applyBorder="1" applyAlignment="1" applyProtection="1">
      <alignment horizontal="center" vertical="center"/>
    </xf>
    <xf numFmtId="178" fontId="6" fillId="5" borderId="49" xfId="2" applyNumberFormat="1" applyFont="1" applyFill="1" applyBorder="1" applyAlignment="1" applyProtection="1">
      <alignment vertical="center"/>
    </xf>
    <xf numFmtId="6" fontId="6" fillId="5" borderId="49" xfId="2" applyNumberFormat="1" applyFont="1" applyFill="1" applyBorder="1" applyAlignment="1" applyProtection="1">
      <alignment vertical="center"/>
    </xf>
    <xf numFmtId="6" fontId="6" fillId="5" borderId="49" xfId="2" applyNumberFormat="1" applyFont="1" applyFill="1" applyBorder="1" applyAlignment="1" applyProtection="1">
      <alignment horizontal="center" vertical="center"/>
    </xf>
    <xf numFmtId="0" fontId="0" fillId="5" borderId="49" xfId="0" applyNumberFormat="1" applyFont="1" applyFill="1" applyBorder="1" applyAlignment="1" applyProtection="1">
      <alignment vertical="center"/>
    </xf>
    <xf numFmtId="0" fontId="0" fillId="0" borderId="49" xfId="0" applyNumberFormat="1" applyFont="1" applyFill="1" applyBorder="1" applyAlignment="1" applyProtection="1">
      <alignment vertical="center"/>
    </xf>
    <xf numFmtId="0" fontId="0" fillId="0" borderId="50" xfId="0" applyNumberFormat="1" applyFont="1" applyFill="1" applyBorder="1" applyAlignment="1" applyProtection="1">
      <alignment vertical="center"/>
    </xf>
    <xf numFmtId="5" fontId="7" fillId="6" borderId="50" xfId="2" applyNumberFormat="1" applyFont="1" applyFill="1" applyBorder="1" applyAlignment="1" applyProtection="1">
      <alignment horizontal="center"/>
    </xf>
    <xf numFmtId="5" fontId="6" fillId="0" borderId="50" xfId="2" applyNumberFormat="1" applyFont="1" applyFill="1" applyBorder="1" applyAlignment="1" applyProtection="1">
      <alignment horizontal="center" vertical="center"/>
    </xf>
    <xf numFmtId="0" fontId="6" fillId="0" borderId="50" xfId="2" applyNumberFormat="1" applyFont="1" applyFill="1" applyBorder="1" applyAlignment="1" applyProtection="1"/>
    <xf numFmtId="5" fontId="7" fillId="6" borderId="11" xfId="2" applyNumberFormat="1" applyFont="1" applyFill="1" applyBorder="1" applyAlignment="1" applyProtection="1">
      <alignment horizontal="center"/>
    </xf>
    <xf numFmtId="0" fontId="10" fillId="4" borderId="51" xfId="2" applyNumberFormat="1" applyFont="1" applyFill="1" applyBorder="1" applyAlignment="1" applyProtection="1">
      <alignment horizontal="center" vertical="center"/>
    </xf>
    <xf numFmtId="5" fontId="10" fillId="5" borderId="49" xfId="2" applyNumberFormat="1" applyFont="1" applyFill="1" applyBorder="1" applyAlignment="1" applyProtection="1">
      <alignment horizontal="center" vertical="center"/>
    </xf>
    <xf numFmtId="9" fontId="6" fillId="5" borderId="52" xfId="2" applyNumberFormat="1" applyFont="1" applyFill="1" applyBorder="1" applyAlignment="1" applyProtection="1">
      <alignment horizontal="center" vertical="center"/>
    </xf>
    <xf numFmtId="5" fontId="7" fillId="6" borderId="53" xfId="2" applyNumberFormat="1" applyFont="1" applyFill="1" applyBorder="1" applyAlignment="1" applyProtection="1">
      <alignment horizontal="center"/>
    </xf>
    <xf numFmtId="0" fontId="0" fillId="0" borderId="54" xfId="0" applyNumberFormat="1" applyFont="1" applyFill="1" applyBorder="1" applyAlignment="1" applyProtection="1">
      <alignment vertical="center"/>
    </xf>
    <xf numFmtId="0" fontId="0" fillId="0" borderId="55" xfId="0" applyNumberFormat="1" applyFont="1" applyFill="1" applyBorder="1" applyAlignment="1" applyProtection="1">
      <alignment vertical="center"/>
    </xf>
    <xf numFmtId="0" fontId="0" fillId="0" borderId="56" xfId="0" applyNumberFormat="1" applyFont="1" applyFill="1" applyBorder="1" applyAlignment="1" applyProtection="1">
      <alignment vertical="center"/>
    </xf>
    <xf numFmtId="0" fontId="6" fillId="4" borderId="27" xfId="2"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0" fillId="0" borderId="57" xfId="0" applyNumberFormat="1" applyFont="1" applyFill="1" applyBorder="1" applyAlignment="1" applyProtection="1">
      <alignment vertical="center"/>
    </xf>
    <xf numFmtId="0" fontId="0" fillId="3" borderId="31" xfId="0" applyNumberFormat="1" applyFont="1" applyFill="1" applyBorder="1" applyAlignment="1" applyProtection="1">
      <alignment vertical="center"/>
    </xf>
    <xf numFmtId="0" fontId="1" fillId="0" borderId="0" xfId="3">
      <alignment vertical="center"/>
    </xf>
    <xf numFmtId="0" fontId="1" fillId="0" borderId="58" xfId="3" applyBorder="1">
      <alignment vertical="center"/>
    </xf>
    <xf numFmtId="0" fontId="1" fillId="0" borderId="59" xfId="3" applyBorder="1">
      <alignment vertical="center"/>
    </xf>
    <xf numFmtId="0" fontId="1" fillId="0" borderId="60" xfId="3" applyBorder="1">
      <alignment vertical="center"/>
    </xf>
    <xf numFmtId="0" fontId="1" fillId="0" borderId="28" xfId="3" applyBorder="1">
      <alignment vertical="center"/>
    </xf>
    <xf numFmtId="0" fontId="1" fillId="0" borderId="0" xfId="3" applyBorder="1">
      <alignment vertical="center"/>
    </xf>
    <xf numFmtId="55" fontId="0" fillId="0" borderId="12" xfId="0" applyNumberForma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1" fontId="0" fillId="0" borderId="0" xfId="0" applyNumberFormat="1">
      <alignment vertical="center"/>
    </xf>
    <xf numFmtId="0" fontId="0" fillId="0" borderId="0" xfId="0" applyFill="1">
      <alignment vertical="center"/>
    </xf>
    <xf numFmtId="5" fontId="7" fillId="6" borderId="13" xfId="2" applyNumberFormat="1" applyFont="1" applyFill="1" applyBorder="1" applyAlignment="1" applyProtection="1">
      <alignment horizontal="center"/>
    </xf>
    <xf numFmtId="5" fontId="7" fillId="6" borderId="52" xfId="2" applyNumberFormat="1" applyFont="1" applyFill="1" applyBorder="1" applyAlignment="1" applyProtection="1">
      <alignment horizontal="center"/>
    </xf>
    <xf numFmtId="5" fontId="7" fillId="6" borderId="40" xfId="2" applyNumberFormat="1" applyFont="1" applyFill="1" applyBorder="1" applyAlignment="1" applyProtection="1">
      <alignment horizontal="center"/>
    </xf>
    <xf numFmtId="5" fontId="7" fillId="6" borderId="54" xfId="2" applyNumberFormat="1" applyFont="1" applyFill="1" applyBorder="1" applyAlignment="1" applyProtection="1">
      <alignment horizontal="center"/>
    </xf>
    <xf numFmtId="5" fontId="7" fillId="6" borderId="61" xfId="2" applyNumberFormat="1" applyFont="1" applyFill="1" applyBorder="1" applyAlignment="1" applyProtection="1">
      <alignment horizontal="center"/>
    </xf>
    <xf numFmtId="5" fontId="11" fillId="0" borderId="11" xfId="2" applyNumberFormat="1" applyFont="1" applyFill="1" applyBorder="1" applyAlignment="1" applyProtection="1">
      <alignment horizontal="center" vertical="center"/>
    </xf>
    <xf numFmtId="184" fontId="6" fillId="0" borderId="20" xfId="2" applyNumberFormat="1" applyFont="1" applyFill="1" applyBorder="1" applyAlignment="1" applyProtection="1">
      <alignment horizontal="center" vertical="center"/>
    </xf>
    <xf numFmtId="184" fontId="6" fillId="0" borderId="31" xfId="2" applyNumberFormat="1" applyFont="1" applyFill="1" applyBorder="1" applyAlignment="1" applyProtection="1">
      <alignment horizontal="center" vertical="center"/>
    </xf>
    <xf numFmtId="5" fontId="6" fillId="0" borderId="61" xfId="2" applyNumberFormat="1" applyFont="1" applyFill="1" applyBorder="1" applyAlignment="1" applyProtection="1">
      <alignment horizontal="center" vertical="center"/>
    </xf>
    <xf numFmtId="5" fontId="6" fillId="0" borderId="62" xfId="2" applyNumberFormat="1" applyFont="1" applyFill="1" applyBorder="1" applyAlignment="1" applyProtection="1">
      <alignment horizontal="center" vertical="center"/>
    </xf>
    <xf numFmtId="0" fontId="4" fillId="2" borderId="63" xfId="0" applyNumberFormat="1" applyFont="1" applyFill="1" applyBorder="1" applyAlignment="1" applyProtection="1">
      <alignment horizontal="center" vertical="center"/>
    </xf>
    <xf numFmtId="0" fontId="4" fillId="2" borderId="31" xfId="0" applyNumberFormat="1"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cellXfs>
  <cellStyles count="4">
    <cellStyle name="標準" xfId="0" builtinId="0"/>
    <cellStyle name="標準 2" xfId="1"/>
    <cellStyle name="標準 3" xfId="2"/>
    <cellStyle name="標準_気づ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16</xdr:col>
      <xdr:colOff>409575</xdr:colOff>
      <xdr:row>25</xdr:row>
      <xdr:rowOff>47625</xdr:rowOff>
    </xdr:to>
    <xdr:pic>
      <xdr:nvPicPr>
        <xdr:cNvPr id="2084" name="図 1" descr="2019-08-10_06h21_49.png"/>
        <xdr:cNvPicPr>
          <a:picLocks noChangeAspect="1"/>
        </xdr:cNvPicPr>
      </xdr:nvPicPr>
      <xdr:blipFill>
        <a:blip xmlns:r="http://schemas.openxmlformats.org/officeDocument/2006/relationships" r:embed="rId1" cstate="print"/>
        <a:srcRect/>
        <a:stretch>
          <a:fillRect/>
        </a:stretch>
      </xdr:blipFill>
      <xdr:spPr bwMode="auto">
        <a:xfrm>
          <a:off x="0" y="28575"/>
          <a:ext cx="11229975" cy="4305300"/>
        </a:xfrm>
        <a:prstGeom prst="rect">
          <a:avLst/>
        </a:prstGeom>
        <a:noFill/>
        <a:ln w="9525">
          <a:noFill/>
          <a:miter lim="800000"/>
          <a:headEnd/>
          <a:tailEnd/>
        </a:ln>
      </xdr:spPr>
    </xdr:pic>
    <xdr:clientData/>
  </xdr:twoCellAnchor>
  <xdr:twoCellAnchor editAs="oneCell">
    <xdr:from>
      <xdr:col>0</xdr:col>
      <xdr:colOff>0</xdr:colOff>
      <xdr:row>26</xdr:row>
      <xdr:rowOff>0</xdr:rowOff>
    </xdr:from>
    <xdr:to>
      <xdr:col>16</xdr:col>
      <xdr:colOff>409575</xdr:colOff>
      <xdr:row>51</xdr:row>
      <xdr:rowOff>19050</xdr:rowOff>
    </xdr:to>
    <xdr:pic>
      <xdr:nvPicPr>
        <xdr:cNvPr id="2085" name="図 2" descr="2019-08-13_19h55_52.png"/>
        <xdr:cNvPicPr>
          <a:picLocks noChangeAspect="1"/>
        </xdr:cNvPicPr>
      </xdr:nvPicPr>
      <xdr:blipFill>
        <a:blip xmlns:r="http://schemas.openxmlformats.org/officeDocument/2006/relationships" r:embed="rId2" cstate="print"/>
        <a:srcRect/>
        <a:stretch>
          <a:fillRect/>
        </a:stretch>
      </xdr:blipFill>
      <xdr:spPr bwMode="auto">
        <a:xfrm>
          <a:off x="0" y="4457700"/>
          <a:ext cx="11229975" cy="4305300"/>
        </a:xfrm>
        <a:prstGeom prst="rect">
          <a:avLst/>
        </a:prstGeom>
        <a:noFill/>
        <a:ln w="9525">
          <a:noFill/>
          <a:miter lim="800000"/>
          <a:headEnd/>
          <a:tailEnd/>
        </a:ln>
      </xdr:spPr>
    </xdr:pic>
    <xdr:clientData/>
  </xdr:twoCellAnchor>
  <xdr:twoCellAnchor editAs="oneCell">
    <xdr:from>
      <xdr:col>0</xdr:col>
      <xdr:colOff>0</xdr:colOff>
      <xdr:row>52</xdr:row>
      <xdr:rowOff>0</xdr:rowOff>
    </xdr:from>
    <xdr:to>
      <xdr:col>16</xdr:col>
      <xdr:colOff>409575</xdr:colOff>
      <xdr:row>77</xdr:row>
      <xdr:rowOff>19050</xdr:rowOff>
    </xdr:to>
    <xdr:pic>
      <xdr:nvPicPr>
        <xdr:cNvPr id="2086" name="図 3" descr="2019-08-13_19h56_29.png"/>
        <xdr:cNvPicPr>
          <a:picLocks noChangeAspect="1"/>
        </xdr:cNvPicPr>
      </xdr:nvPicPr>
      <xdr:blipFill>
        <a:blip xmlns:r="http://schemas.openxmlformats.org/officeDocument/2006/relationships" r:embed="rId3" cstate="print"/>
        <a:srcRect/>
        <a:stretch>
          <a:fillRect/>
        </a:stretch>
      </xdr:blipFill>
      <xdr:spPr bwMode="auto">
        <a:xfrm>
          <a:off x="0" y="8915400"/>
          <a:ext cx="11229975" cy="4305300"/>
        </a:xfrm>
        <a:prstGeom prst="rect">
          <a:avLst/>
        </a:prstGeom>
        <a:noFill/>
        <a:ln w="9525">
          <a:noFill/>
          <a:miter lim="800000"/>
          <a:headEnd/>
          <a:tailEnd/>
        </a:ln>
      </xdr:spPr>
    </xdr:pic>
    <xdr:clientData/>
  </xdr:twoCellAnchor>
  <xdr:twoCellAnchor editAs="oneCell">
    <xdr:from>
      <xdr:col>0</xdr:col>
      <xdr:colOff>0</xdr:colOff>
      <xdr:row>78</xdr:row>
      <xdr:rowOff>0</xdr:rowOff>
    </xdr:from>
    <xdr:to>
      <xdr:col>16</xdr:col>
      <xdr:colOff>409575</xdr:colOff>
      <xdr:row>103</xdr:row>
      <xdr:rowOff>38100</xdr:rowOff>
    </xdr:to>
    <xdr:pic>
      <xdr:nvPicPr>
        <xdr:cNvPr id="2087" name="図 4" descr="2019-08-20_19h02_55.png"/>
        <xdr:cNvPicPr>
          <a:picLocks noChangeAspect="1"/>
        </xdr:cNvPicPr>
      </xdr:nvPicPr>
      <xdr:blipFill>
        <a:blip xmlns:r="http://schemas.openxmlformats.org/officeDocument/2006/relationships" r:embed="rId4" cstate="print"/>
        <a:srcRect/>
        <a:stretch>
          <a:fillRect/>
        </a:stretch>
      </xdr:blipFill>
      <xdr:spPr bwMode="auto">
        <a:xfrm>
          <a:off x="0" y="13373100"/>
          <a:ext cx="11229975" cy="4324350"/>
        </a:xfrm>
        <a:prstGeom prst="rect">
          <a:avLst/>
        </a:prstGeom>
        <a:noFill/>
        <a:ln w="9525">
          <a:noFill/>
          <a:miter lim="800000"/>
          <a:headEnd/>
          <a:tailEnd/>
        </a:ln>
      </xdr:spPr>
    </xdr:pic>
    <xdr:clientData/>
  </xdr:twoCellAnchor>
  <xdr:twoCellAnchor editAs="oneCell">
    <xdr:from>
      <xdr:col>0</xdr:col>
      <xdr:colOff>0</xdr:colOff>
      <xdr:row>104</xdr:row>
      <xdr:rowOff>0</xdr:rowOff>
    </xdr:from>
    <xdr:to>
      <xdr:col>16</xdr:col>
      <xdr:colOff>409575</xdr:colOff>
      <xdr:row>129</xdr:row>
      <xdr:rowOff>38100</xdr:rowOff>
    </xdr:to>
    <xdr:pic>
      <xdr:nvPicPr>
        <xdr:cNvPr id="2088" name="図 5" descr="2019-08-20_19h04_13.png"/>
        <xdr:cNvPicPr>
          <a:picLocks noChangeAspect="1"/>
        </xdr:cNvPicPr>
      </xdr:nvPicPr>
      <xdr:blipFill>
        <a:blip xmlns:r="http://schemas.openxmlformats.org/officeDocument/2006/relationships" r:embed="rId5" cstate="print"/>
        <a:srcRect/>
        <a:stretch>
          <a:fillRect/>
        </a:stretch>
      </xdr:blipFill>
      <xdr:spPr bwMode="auto">
        <a:xfrm>
          <a:off x="0" y="17830800"/>
          <a:ext cx="11229975" cy="4324350"/>
        </a:xfrm>
        <a:prstGeom prst="rect">
          <a:avLst/>
        </a:prstGeom>
        <a:noFill/>
        <a:ln w="9525">
          <a:noFill/>
          <a:miter lim="800000"/>
          <a:headEnd/>
          <a:tailEnd/>
        </a:ln>
      </xdr:spPr>
    </xdr:pic>
    <xdr:clientData/>
  </xdr:twoCellAnchor>
  <xdr:twoCellAnchor editAs="oneCell">
    <xdr:from>
      <xdr:col>0</xdr:col>
      <xdr:colOff>0</xdr:colOff>
      <xdr:row>129</xdr:row>
      <xdr:rowOff>0</xdr:rowOff>
    </xdr:from>
    <xdr:to>
      <xdr:col>16</xdr:col>
      <xdr:colOff>409575</xdr:colOff>
      <xdr:row>154</xdr:row>
      <xdr:rowOff>38100</xdr:rowOff>
    </xdr:to>
    <xdr:pic>
      <xdr:nvPicPr>
        <xdr:cNvPr id="2089" name="図 9" descr="2019-08-28_05h05_21.png"/>
        <xdr:cNvPicPr>
          <a:picLocks noChangeAspect="1"/>
        </xdr:cNvPicPr>
      </xdr:nvPicPr>
      <xdr:blipFill>
        <a:blip xmlns:r="http://schemas.openxmlformats.org/officeDocument/2006/relationships" r:embed="rId6" cstate="print"/>
        <a:srcRect/>
        <a:stretch>
          <a:fillRect/>
        </a:stretch>
      </xdr:blipFill>
      <xdr:spPr bwMode="auto">
        <a:xfrm>
          <a:off x="0" y="22117050"/>
          <a:ext cx="11229975" cy="4324350"/>
        </a:xfrm>
        <a:prstGeom prst="rect">
          <a:avLst/>
        </a:prstGeom>
        <a:noFill/>
        <a:ln w="9525">
          <a:noFill/>
          <a:miter lim="800000"/>
          <a:headEnd/>
          <a:tailEnd/>
        </a:ln>
      </xdr:spPr>
    </xdr:pic>
    <xdr:clientData/>
  </xdr:twoCellAnchor>
  <xdr:twoCellAnchor editAs="oneCell">
    <xdr:from>
      <xdr:col>0</xdr:col>
      <xdr:colOff>0</xdr:colOff>
      <xdr:row>154</xdr:row>
      <xdr:rowOff>85725</xdr:rowOff>
    </xdr:from>
    <xdr:to>
      <xdr:col>16</xdr:col>
      <xdr:colOff>409575</xdr:colOff>
      <xdr:row>179</xdr:row>
      <xdr:rowOff>123825</xdr:rowOff>
    </xdr:to>
    <xdr:pic>
      <xdr:nvPicPr>
        <xdr:cNvPr id="2090" name="図 10" descr="2019-08-28_06h14_11.png"/>
        <xdr:cNvPicPr>
          <a:picLocks noChangeAspect="1"/>
        </xdr:cNvPicPr>
      </xdr:nvPicPr>
      <xdr:blipFill>
        <a:blip xmlns:r="http://schemas.openxmlformats.org/officeDocument/2006/relationships" r:embed="rId7" cstate="print"/>
        <a:srcRect/>
        <a:stretch>
          <a:fillRect/>
        </a:stretch>
      </xdr:blipFill>
      <xdr:spPr bwMode="auto">
        <a:xfrm>
          <a:off x="0" y="26489025"/>
          <a:ext cx="11229975" cy="432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SheetLayoutView="100" workbookViewId="0">
      <selection activeCell="A9" sqref="A9"/>
    </sheetView>
  </sheetViews>
  <sheetFormatPr defaultColWidth="10" defaultRowHeight="13.5" customHeight="1"/>
  <cols>
    <col min="1" max="1" width="22.75" customWidth="1"/>
    <col min="2" max="2" width="13.625" customWidth="1"/>
    <col min="3" max="3" width="13.875" customWidth="1"/>
    <col min="4" max="4" width="15.625" customWidth="1"/>
    <col min="5" max="5" width="12.375" customWidth="1"/>
    <col min="6" max="6" width="12.25" customWidth="1"/>
    <col min="7" max="7" width="13.25" customWidth="1"/>
    <col min="9" max="9" width="15.75" customWidth="1"/>
    <col min="10" max="10" width="13.125" customWidth="1"/>
    <col min="11" max="11" width="15.5" customWidth="1"/>
    <col min="12" max="12" width="17.625" customWidth="1"/>
  </cols>
  <sheetData>
    <row r="1" spans="1:12" ht="19.5" customHeight="1">
      <c r="A1" s="118"/>
      <c r="B1" s="134" t="s">
        <v>0</v>
      </c>
      <c r="C1" s="135"/>
      <c r="D1" s="136"/>
      <c r="E1" s="117"/>
      <c r="F1" s="137" t="s">
        <v>0</v>
      </c>
      <c r="G1" s="138"/>
      <c r="H1" s="119"/>
    </row>
    <row r="2" spans="1:12" ht="25.5" customHeight="1">
      <c r="A2" s="120" t="s">
        <v>1</v>
      </c>
      <c r="B2" s="139">
        <v>100000</v>
      </c>
      <c r="C2" s="139"/>
      <c r="D2" s="139"/>
      <c r="E2" s="62" t="s">
        <v>2</v>
      </c>
      <c r="F2" s="140">
        <v>43678</v>
      </c>
      <c r="G2" s="141"/>
      <c r="H2" s="46"/>
      <c r="I2" s="46"/>
    </row>
    <row r="3" spans="1:12" ht="27" customHeight="1">
      <c r="A3" s="47" t="s">
        <v>3</v>
      </c>
      <c r="B3" s="142">
        <f>SUM(B2+D17)</f>
        <v>93949</v>
      </c>
      <c r="C3" s="142"/>
      <c r="D3" s="143"/>
      <c r="E3" s="48" t="s">
        <v>4</v>
      </c>
      <c r="F3" s="49">
        <v>0.03</v>
      </c>
      <c r="G3" s="50">
        <f>B3*F3</f>
        <v>2818.47</v>
      </c>
      <c r="H3" s="52" t="s">
        <v>5</v>
      </c>
      <c r="I3" s="53">
        <f>(B3-B2)</f>
        <v>-6051</v>
      </c>
      <c r="K3" s="121"/>
    </row>
    <row r="4" spans="1:12" s="100" customFormat="1" ht="17.25" customHeight="1">
      <c r="A4" s="95"/>
      <c r="B4" s="96"/>
      <c r="C4" s="96"/>
      <c r="D4" s="96"/>
      <c r="E4" s="97"/>
      <c r="F4" s="116" t="s">
        <v>0</v>
      </c>
      <c r="G4" s="96"/>
      <c r="H4" s="98"/>
      <c r="I4" s="99"/>
    </row>
    <row r="5" spans="1:12" ht="39" customHeight="1">
      <c r="A5" s="101"/>
      <c r="B5" s="102"/>
      <c r="C5" s="102"/>
      <c r="D5" s="114"/>
      <c r="E5" s="103"/>
      <c r="F5" s="115"/>
      <c r="G5" s="102"/>
      <c r="H5" s="104"/>
      <c r="I5" s="105"/>
      <c r="J5" s="106"/>
      <c r="K5" s="107"/>
      <c r="L5" s="107"/>
    </row>
    <row r="6" spans="1:12" ht="21" customHeight="1">
      <c r="A6" s="111" t="s">
        <v>6</v>
      </c>
      <c r="B6" s="109" t="s">
        <v>0</v>
      </c>
      <c r="C6" s="109" t="s">
        <v>0</v>
      </c>
      <c r="D6" s="110"/>
      <c r="E6" s="109" t="s">
        <v>0</v>
      </c>
      <c r="F6" s="112" t="s">
        <v>0</v>
      </c>
      <c r="G6" s="51"/>
      <c r="H6" s="46"/>
      <c r="I6" s="46"/>
      <c r="L6" s="108"/>
    </row>
    <row r="7" spans="1:12" ht="28.5">
      <c r="A7" s="113" t="s">
        <v>7</v>
      </c>
      <c r="B7" s="56" t="s">
        <v>8</v>
      </c>
      <c r="C7" s="57" t="s">
        <v>9</v>
      </c>
      <c r="D7" s="58" t="s">
        <v>10</v>
      </c>
      <c r="E7" s="59" t="s">
        <v>11</v>
      </c>
      <c r="F7" s="57" t="s">
        <v>12</v>
      </c>
      <c r="G7" s="59" t="s">
        <v>13</v>
      </c>
      <c r="H7" s="58" t="s">
        <v>14</v>
      </c>
      <c r="I7" s="60" t="s">
        <v>15</v>
      </c>
      <c r="J7" s="63" t="s">
        <v>16</v>
      </c>
      <c r="K7" s="57" t="s">
        <v>17</v>
      </c>
      <c r="L7" s="61" t="s">
        <v>18</v>
      </c>
    </row>
    <row r="8" spans="1:12" ht="24.95" customHeight="1">
      <c r="A8" s="55">
        <v>43678</v>
      </c>
      <c r="B8" s="64">
        <v>10973</v>
      </c>
      <c r="C8" s="65">
        <v>11430</v>
      </c>
      <c r="D8" s="83">
        <f t="shared" ref="D8:D16" si="0">SUM(B8-C8)</f>
        <v>-457</v>
      </c>
      <c r="E8" s="66">
        <v>3</v>
      </c>
      <c r="F8" s="67">
        <v>4</v>
      </c>
      <c r="G8" s="66">
        <v>7</v>
      </c>
      <c r="H8" s="68">
        <f t="shared" ref="H8:H16" si="1">E8/G8</f>
        <v>0.42857142857142855</v>
      </c>
      <c r="I8" s="69">
        <f t="shared" ref="I8:I16" si="2">B8/E8</f>
        <v>3657.6666666666665</v>
      </c>
      <c r="J8" s="69">
        <f t="shared" ref="J8:J16" si="3">C8/F8</f>
        <v>2857.5</v>
      </c>
      <c r="K8" s="70">
        <f t="shared" ref="K8:K16" si="4">I8/J8</f>
        <v>1.2800233304170312</v>
      </c>
      <c r="L8" s="71">
        <f t="shared" ref="L8:L16" si="5">B8/C8</f>
        <v>0.96001749781277346</v>
      </c>
    </row>
    <row r="9" spans="1:12" ht="24.95" customHeight="1">
      <c r="A9" s="55">
        <v>43709</v>
      </c>
      <c r="B9" s="72">
        <v>18397</v>
      </c>
      <c r="C9" s="73">
        <v>23991</v>
      </c>
      <c r="D9" s="83">
        <f t="shared" si="0"/>
        <v>-5594</v>
      </c>
      <c r="E9" s="74">
        <v>8</v>
      </c>
      <c r="F9" s="74">
        <v>8</v>
      </c>
      <c r="G9" s="66">
        <f t="shared" ref="G9:G16" si="6">SUM(E9+F9)</f>
        <v>16</v>
      </c>
      <c r="H9" s="68">
        <f t="shared" si="1"/>
        <v>0.5</v>
      </c>
      <c r="I9" s="69">
        <f t="shared" si="2"/>
        <v>2299.625</v>
      </c>
      <c r="J9" s="69">
        <f t="shared" si="3"/>
        <v>2998.875</v>
      </c>
      <c r="K9" s="70">
        <f t="shared" si="4"/>
        <v>0.76682922762702677</v>
      </c>
      <c r="L9" s="71">
        <f t="shared" si="5"/>
        <v>0.76682922762702677</v>
      </c>
    </row>
    <row r="10" spans="1:12" ht="24.95" customHeight="1">
      <c r="A10" s="55">
        <v>43739</v>
      </c>
      <c r="B10" s="72"/>
      <c r="C10" s="73"/>
      <c r="D10" s="83">
        <f t="shared" si="0"/>
        <v>0</v>
      </c>
      <c r="E10" s="74"/>
      <c r="F10" s="74"/>
      <c r="G10" s="66">
        <f t="shared" si="6"/>
        <v>0</v>
      </c>
      <c r="H10" s="68" t="e">
        <f t="shared" si="1"/>
        <v>#DIV/0!</v>
      </c>
      <c r="I10" s="69" t="e">
        <f t="shared" si="2"/>
        <v>#DIV/0!</v>
      </c>
      <c r="J10" s="69" t="e">
        <f t="shared" si="3"/>
        <v>#DIV/0!</v>
      </c>
      <c r="K10" s="70" t="e">
        <f t="shared" si="4"/>
        <v>#DIV/0!</v>
      </c>
      <c r="L10" s="71" t="e">
        <f t="shared" si="5"/>
        <v>#DIV/0!</v>
      </c>
    </row>
    <row r="11" spans="1:12" ht="24.95" customHeight="1">
      <c r="A11" s="55">
        <v>43770</v>
      </c>
      <c r="B11" s="72"/>
      <c r="C11" s="73"/>
      <c r="D11" s="83">
        <f t="shared" si="0"/>
        <v>0</v>
      </c>
      <c r="E11" s="74"/>
      <c r="F11" s="74"/>
      <c r="G11" s="66">
        <f t="shared" si="6"/>
        <v>0</v>
      </c>
      <c r="H11" s="68" t="e">
        <f t="shared" si="1"/>
        <v>#DIV/0!</v>
      </c>
      <c r="I11" s="69" t="e">
        <f t="shared" si="2"/>
        <v>#DIV/0!</v>
      </c>
      <c r="J11" s="69" t="e">
        <f t="shared" si="3"/>
        <v>#DIV/0!</v>
      </c>
      <c r="K11" s="70" t="e">
        <f t="shared" si="4"/>
        <v>#DIV/0!</v>
      </c>
      <c r="L11" s="71" t="e">
        <f t="shared" si="5"/>
        <v>#DIV/0!</v>
      </c>
    </row>
    <row r="12" spans="1:12" ht="24.95" customHeight="1">
      <c r="A12" s="55">
        <v>43800</v>
      </c>
      <c r="B12" s="72"/>
      <c r="C12" s="65"/>
      <c r="D12" s="83">
        <f t="shared" si="0"/>
        <v>0</v>
      </c>
      <c r="E12" s="74"/>
      <c r="F12" s="74"/>
      <c r="G12" s="66">
        <f t="shared" si="6"/>
        <v>0</v>
      </c>
      <c r="H12" s="68" t="e">
        <f t="shared" si="1"/>
        <v>#DIV/0!</v>
      </c>
      <c r="I12" s="69" t="e">
        <f t="shared" si="2"/>
        <v>#DIV/0!</v>
      </c>
      <c r="J12" s="69" t="e">
        <f t="shared" si="3"/>
        <v>#DIV/0!</v>
      </c>
      <c r="K12" s="70" t="e">
        <f t="shared" si="4"/>
        <v>#DIV/0!</v>
      </c>
      <c r="L12" s="71" t="e">
        <f t="shared" si="5"/>
        <v>#DIV/0!</v>
      </c>
    </row>
    <row r="13" spans="1:12" ht="24.95" customHeight="1">
      <c r="A13" s="55">
        <v>43831</v>
      </c>
      <c r="B13" s="72"/>
      <c r="C13" s="73"/>
      <c r="D13" s="83">
        <f t="shared" si="0"/>
        <v>0</v>
      </c>
      <c r="E13" s="74"/>
      <c r="F13" s="74"/>
      <c r="G13" s="66">
        <f t="shared" si="6"/>
        <v>0</v>
      </c>
      <c r="H13" s="68" t="e">
        <f t="shared" si="1"/>
        <v>#DIV/0!</v>
      </c>
      <c r="I13" s="69" t="e">
        <f t="shared" si="2"/>
        <v>#DIV/0!</v>
      </c>
      <c r="J13" s="69" t="e">
        <f t="shared" si="3"/>
        <v>#DIV/0!</v>
      </c>
      <c r="K13" s="70" t="e">
        <f t="shared" si="4"/>
        <v>#DIV/0!</v>
      </c>
      <c r="L13" s="71" t="e">
        <f t="shared" si="5"/>
        <v>#DIV/0!</v>
      </c>
    </row>
    <row r="14" spans="1:12" ht="24.95" customHeight="1">
      <c r="A14" s="55">
        <v>43862</v>
      </c>
      <c r="B14" s="72"/>
      <c r="C14" s="65"/>
      <c r="D14" s="83">
        <f t="shared" si="0"/>
        <v>0</v>
      </c>
      <c r="E14" s="74"/>
      <c r="F14" s="74"/>
      <c r="G14" s="66">
        <f t="shared" si="6"/>
        <v>0</v>
      </c>
      <c r="H14" s="68" t="e">
        <f t="shared" si="1"/>
        <v>#DIV/0!</v>
      </c>
      <c r="I14" s="69" t="e">
        <f t="shared" si="2"/>
        <v>#DIV/0!</v>
      </c>
      <c r="J14" s="69" t="e">
        <f t="shared" si="3"/>
        <v>#DIV/0!</v>
      </c>
      <c r="K14" s="70" t="e">
        <f t="shared" si="4"/>
        <v>#DIV/0!</v>
      </c>
      <c r="L14" s="71" t="e">
        <f t="shared" si="5"/>
        <v>#DIV/0!</v>
      </c>
    </row>
    <row r="15" spans="1:12" ht="24.95" customHeight="1">
      <c r="A15" s="55">
        <v>43891</v>
      </c>
      <c r="B15" s="72"/>
      <c r="C15" s="65"/>
      <c r="D15" s="83">
        <f t="shared" si="0"/>
        <v>0</v>
      </c>
      <c r="E15" s="74"/>
      <c r="F15" s="74"/>
      <c r="G15" s="66">
        <f t="shared" si="6"/>
        <v>0</v>
      </c>
      <c r="H15" s="68" t="e">
        <f t="shared" si="1"/>
        <v>#DIV/0!</v>
      </c>
      <c r="I15" s="69" t="e">
        <f t="shared" si="2"/>
        <v>#DIV/0!</v>
      </c>
      <c r="J15" s="69" t="e">
        <f t="shared" si="3"/>
        <v>#DIV/0!</v>
      </c>
      <c r="K15" s="70" t="e">
        <f t="shared" si="4"/>
        <v>#DIV/0!</v>
      </c>
      <c r="L15" s="71" t="e">
        <f t="shared" si="5"/>
        <v>#DIV/0!</v>
      </c>
    </row>
    <row r="16" spans="1:12" ht="24.95" customHeight="1">
      <c r="A16" s="55">
        <v>43922</v>
      </c>
      <c r="B16" s="75"/>
      <c r="C16" s="76"/>
      <c r="D16" s="84">
        <f t="shared" si="0"/>
        <v>0</v>
      </c>
      <c r="E16" s="77"/>
      <c r="F16" s="77"/>
      <c r="G16" s="78">
        <f t="shared" si="6"/>
        <v>0</v>
      </c>
      <c r="H16" s="79" t="e">
        <f t="shared" si="1"/>
        <v>#DIV/0!</v>
      </c>
      <c r="I16" s="80" t="e">
        <f t="shared" si="2"/>
        <v>#DIV/0!</v>
      </c>
      <c r="J16" s="80" t="e">
        <f t="shared" si="3"/>
        <v>#DIV/0!</v>
      </c>
      <c r="K16" s="81" t="e">
        <f t="shared" si="4"/>
        <v>#DIV/0!</v>
      </c>
      <c r="L16" s="82" t="e">
        <f t="shared" si="5"/>
        <v>#DIV/0!</v>
      </c>
    </row>
    <row r="17" spans="1:12" ht="24.95" customHeight="1">
      <c r="A17" s="130" t="s">
        <v>112</v>
      </c>
      <c r="B17" s="85">
        <f t="shared" ref="B17:G17" si="7">SUM(B8:B16)</f>
        <v>29370</v>
      </c>
      <c r="C17" s="86">
        <f t="shared" si="7"/>
        <v>35421</v>
      </c>
      <c r="D17" s="87">
        <f t="shared" si="7"/>
        <v>-6051</v>
      </c>
      <c r="E17" s="88">
        <f t="shared" si="7"/>
        <v>11</v>
      </c>
      <c r="F17" s="89">
        <f t="shared" si="7"/>
        <v>12</v>
      </c>
      <c r="G17" s="88">
        <f t="shared" si="7"/>
        <v>23</v>
      </c>
      <c r="H17" s="90" t="e">
        <f>AVERAGE(H8:H16)</f>
        <v>#DIV/0!</v>
      </c>
      <c r="I17" s="86" t="e">
        <f>AVERAGE(I8:I16)</f>
        <v>#DIV/0!</v>
      </c>
      <c r="J17" s="86" t="e">
        <f>AVERAGE(J8:J16)</f>
        <v>#DIV/0!</v>
      </c>
      <c r="K17" s="91" t="e">
        <f>AVERAGE(K8:K16)</f>
        <v>#DIV/0!</v>
      </c>
      <c r="L17" s="92" t="e">
        <f>AVERAGE(L8:L16)</f>
        <v>#DIV/0!</v>
      </c>
    </row>
    <row r="18" spans="1:12">
      <c r="A18" s="54"/>
      <c r="J18" s="93"/>
      <c r="K18" s="94" t="s">
        <v>19</v>
      </c>
      <c r="L18" s="94" t="s">
        <v>20</v>
      </c>
    </row>
    <row r="19" spans="1:12">
      <c r="A19" s="54"/>
    </row>
  </sheetData>
  <mergeCells count="5">
    <mergeCell ref="B1:D1"/>
    <mergeCell ref="F1:G1"/>
    <mergeCell ref="B2:D2"/>
    <mergeCell ref="F2:G2"/>
    <mergeCell ref="B3:D3"/>
  </mergeCells>
  <phoneticPr fontId="13"/>
  <pageMargins left="0.69861111111111107" right="0.69861111111111107" top="0.75" bottom="0.75" header="0.3" footer="0.3"/>
  <pageSetup paperSize="9" firstPageNumber="4294963191"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SheetLayoutView="100" workbookViewId="0">
      <pane activePane="bottomRight" state="frozen"/>
      <selection activeCell="D21" sqref="D21"/>
    </sheetView>
  </sheetViews>
  <sheetFormatPr defaultColWidth="10" defaultRowHeight="13.5" customHeight="1"/>
  <cols>
    <col min="1" max="1" width="9.625" customWidth="1"/>
    <col min="3" max="3" width="17.25" customWidth="1"/>
    <col min="4" max="4" width="32.75" customWidth="1"/>
    <col min="5" max="5" width="6.875" customWidth="1"/>
    <col min="6" max="6" width="15.875" customWidth="1"/>
    <col min="7" max="7" width="13.125" customWidth="1"/>
    <col min="8" max="8" width="11.25" customWidth="1"/>
    <col min="9" max="9" width="15.875" customWidth="1"/>
    <col min="11" max="11" width="18.375" customWidth="1"/>
    <col min="12" max="12" width="9" customWidth="1"/>
    <col min="15" max="15" width="15.875" customWidth="1"/>
  </cols>
  <sheetData>
    <row r="1" spans="1:15">
      <c r="A1" s="39" t="s">
        <v>21</v>
      </c>
      <c r="B1" s="40" t="s">
        <v>22</v>
      </c>
      <c r="C1" s="40" t="s">
        <v>23</v>
      </c>
      <c r="D1" s="40" t="s">
        <v>24</v>
      </c>
      <c r="E1" s="40" t="s">
        <v>25</v>
      </c>
      <c r="F1" s="40" t="s">
        <v>26</v>
      </c>
      <c r="G1" s="40" t="s">
        <v>27</v>
      </c>
      <c r="H1" s="40" t="s">
        <v>28</v>
      </c>
      <c r="I1" s="40" t="s">
        <v>29</v>
      </c>
      <c r="J1" s="40" t="s">
        <v>30</v>
      </c>
      <c r="K1" s="40" t="s">
        <v>31</v>
      </c>
      <c r="L1" s="40" t="s">
        <v>32</v>
      </c>
      <c r="M1" s="40" t="s">
        <v>33</v>
      </c>
      <c r="N1" s="123" t="s">
        <v>34</v>
      </c>
      <c r="O1" s="41" t="s">
        <v>35</v>
      </c>
    </row>
    <row r="2" spans="1:15" ht="13.5" customHeight="1">
      <c r="A2" t="s">
        <v>36</v>
      </c>
      <c r="B2" t="s">
        <v>37</v>
      </c>
      <c r="C2" t="s">
        <v>38</v>
      </c>
      <c r="D2" t="s">
        <v>39</v>
      </c>
      <c r="E2" t="s">
        <v>40</v>
      </c>
      <c r="F2" t="s">
        <v>41</v>
      </c>
      <c r="G2">
        <v>123.4</v>
      </c>
      <c r="H2" t="s">
        <v>40</v>
      </c>
      <c r="I2" t="s">
        <v>42</v>
      </c>
      <c r="J2">
        <v>124.15</v>
      </c>
      <c r="K2" t="s">
        <v>43</v>
      </c>
      <c r="L2" t="s">
        <v>44</v>
      </c>
      <c r="M2">
        <v>75</v>
      </c>
      <c r="N2">
        <v>0</v>
      </c>
      <c r="O2">
        <v>7500</v>
      </c>
    </row>
    <row r="3" spans="1:15">
      <c r="M3" s="10"/>
      <c r="N3" s="10"/>
    </row>
    <row r="4" spans="1:15">
      <c r="M4" s="10"/>
      <c r="N4" s="10"/>
    </row>
    <row r="5" spans="1:15">
      <c r="M5" s="10"/>
      <c r="N5" s="10"/>
    </row>
    <row r="6" spans="1:15">
      <c r="N6" s="10"/>
    </row>
    <row r="7" spans="1:15">
      <c r="N7" s="10"/>
    </row>
    <row r="8" spans="1:15">
      <c r="M8" s="10"/>
      <c r="N8" s="10"/>
    </row>
    <row r="9" spans="1:15">
      <c r="M9" s="10"/>
      <c r="N9" s="10"/>
    </row>
    <row r="10" spans="1:15">
      <c r="M10" s="10"/>
      <c r="N10" s="10"/>
    </row>
    <row r="11" spans="1:15">
      <c r="M11" s="10"/>
      <c r="N11" s="10"/>
    </row>
    <row r="12" spans="1:15">
      <c r="M12" s="10"/>
      <c r="N12" s="10"/>
    </row>
    <row r="13" spans="1:15">
      <c r="M13" s="10"/>
      <c r="N13" s="10"/>
    </row>
    <row r="14" spans="1:15">
      <c r="M14" s="10"/>
      <c r="N14" s="10"/>
    </row>
    <row r="15" spans="1:15">
      <c r="M15" s="10"/>
      <c r="N15" s="10"/>
    </row>
    <row r="16" spans="1:15">
      <c r="M16" s="10"/>
      <c r="N16" s="10"/>
    </row>
    <row r="17" spans="1:15">
      <c r="M17" s="10"/>
      <c r="N17" s="10"/>
    </row>
    <row r="18" spans="1:15">
      <c r="M18" s="10"/>
      <c r="N18" s="10"/>
    </row>
    <row r="19" spans="1:15">
      <c r="M19" s="10"/>
      <c r="N19" s="10"/>
    </row>
    <row r="20" spans="1:15">
      <c r="M20" s="10"/>
      <c r="N20" s="10"/>
    </row>
    <row r="21" spans="1:15">
      <c r="M21" s="10"/>
      <c r="N21" s="10"/>
    </row>
    <row r="22" spans="1:15">
      <c r="M22" s="10"/>
      <c r="N22" s="10"/>
    </row>
    <row r="23" spans="1:15">
      <c r="M23" s="10"/>
      <c r="N23" s="10"/>
    </row>
    <row r="24" spans="1:15">
      <c r="M24" s="10"/>
      <c r="N24" s="10"/>
    </row>
    <row r="25" spans="1:15">
      <c r="M25" s="10"/>
      <c r="N25" s="10"/>
    </row>
    <row r="26" spans="1:15">
      <c r="A26" s="42"/>
      <c r="B26" s="42"/>
      <c r="C26" s="42"/>
      <c r="D26" s="42"/>
      <c r="E26" s="42"/>
      <c r="F26" s="42"/>
      <c r="G26" s="42"/>
      <c r="H26" s="42"/>
      <c r="I26" s="42"/>
      <c r="J26" s="42"/>
      <c r="K26" s="42"/>
      <c r="L26" s="42"/>
      <c r="M26" s="43"/>
      <c r="N26" s="43"/>
      <c r="O26" s="42"/>
    </row>
    <row r="27" spans="1:15">
      <c r="L27" s="44" t="s">
        <v>45</v>
      </c>
      <c r="M27" s="10">
        <v>75</v>
      </c>
      <c r="N27" s="10"/>
      <c r="O27">
        <v>7500</v>
      </c>
    </row>
    <row r="28" spans="1:15">
      <c r="M28" s="10"/>
      <c r="N28" s="10"/>
    </row>
    <row r="29" spans="1:15">
      <c r="M29" s="10"/>
      <c r="N29" s="10"/>
    </row>
    <row r="31" spans="1:15">
      <c r="L31" s="11"/>
      <c r="M31" s="12"/>
      <c r="N31" s="12"/>
    </row>
    <row r="34" spans="3:9">
      <c r="C34" s="144" t="s">
        <v>46</v>
      </c>
      <c r="D34" s="145"/>
      <c r="F34" s="146" t="s">
        <v>47</v>
      </c>
      <c r="G34" s="147"/>
      <c r="H34" s="28" t="s">
        <v>48</v>
      </c>
      <c r="I34" s="31" t="s">
        <v>49</v>
      </c>
    </row>
    <row r="35" spans="3:9">
      <c r="C35" s="5" t="s">
        <v>50</v>
      </c>
      <c r="D35" s="6"/>
      <c r="F35" s="5"/>
      <c r="G35" s="15"/>
      <c r="H35" s="21"/>
      <c r="I35" s="24"/>
    </row>
    <row r="36" spans="3:9">
      <c r="C36" s="2" t="s">
        <v>51</v>
      </c>
      <c r="D36" s="1"/>
      <c r="F36" s="2"/>
      <c r="G36" s="17"/>
      <c r="H36" s="22"/>
      <c r="I36" s="18"/>
    </row>
    <row r="37" spans="3:9">
      <c r="C37" s="2" t="s">
        <v>52</v>
      </c>
      <c r="D37" s="1"/>
      <c r="F37" s="2"/>
      <c r="G37" s="17"/>
      <c r="H37" s="22"/>
      <c r="I37" s="18"/>
    </row>
    <row r="38" spans="3:9">
      <c r="C38" s="2" t="s">
        <v>53</v>
      </c>
      <c r="D38" s="1"/>
      <c r="F38" s="2"/>
      <c r="G38" s="17"/>
      <c r="H38" s="22"/>
      <c r="I38" s="18"/>
    </row>
    <row r="39" spans="3:9">
      <c r="C39" s="2" t="s">
        <v>54</v>
      </c>
      <c r="D39" s="1"/>
      <c r="F39" s="2"/>
      <c r="G39" s="17"/>
      <c r="H39" s="22"/>
      <c r="I39" s="18"/>
    </row>
    <row r="40" spans="3:9">
      <c r="C40" s="2" t="s">
        <v>55</v>
      </c>
      <c r="D40" s="4"/>
      <c r="F40" s="2"/>
      <c r="G40" s="17"/>
      <c r="H40" s="22"/>
      <c r="I40" s="18"/>
    </row>
    <row r="41" spans="3:9">
      <c r="C41" s="2" t="s">
        <v>56</v>
      </c>
      <c r="D41" s="1"/>
      <c r="F41" s="2"/>
      <c r="G41" s="17"/>
      <c r="H41" s="22"/>
      <c r="I41" s="18"/>
    </row>
    <row r="42" spans="3:9">
      <c r="C42" s="8" t="s">
        <v>57</v>
      </c>
      <c r="D42" s="9"/>
      <c r="F42" s="2"/>
      <c r="G42" s="17"/>
      <c r="H42" s="22"/>
      <c r="I42" s="18"/>
    </row>
    <row r="43" spans="3:9">
      <c r="C43" s="2" t="s">
        <v>58</v>
      </c>
      <c r="D43" s="1"/>
      <c r="F43" s="2"/>
      <c r="G43" s="17"/>
      <c r="H43" s="22"/>
      <c r="I43" s="18"/>
    </row>
    <row r="44" spans="3:9">
      <c r="C44" s="2" t="s">
        <v>59</v>
      </c>
      <c r="D44" s="4"/>
      <c r="F44" s="2"/>
      <c r="G44" s="17"/>
      <c r="H44" s="22"/>
      <c r="I44" s="18"/>
    </row>
    <row r="45" spans="3:9">
      <c r="C45" s="2" t="s">
        <v>60</v>
      </c>
      <c r="D45" s="1"/>
      <c r="F45" s="5"/>
      <c r="G45" s="15"/>
      <c r="H45" s="21"/>
      <c r="I45" s="16"/>
    </row>
    <row r="46" spans="3:9">
      <c r="C46" s="2" t="s">
        <v>15</v>
      </c>
      <c r="D46" s="13"/>
      <c r="F46" s="2"/>
      <c r="G46" s="17"/>
      <c r="H46" s="22"/>
      <c r="I46" s="18"/>
    </row>
    <row r="47" spans="3:9">
      <c r="C47" s="2" t="s">
        <v>16</v>
      </c>
      <c r="D47" s="13"/>
      <c r="F47" s="2"/>
      <c r="G47" s="17"/>
      <c r="H47" s="22"/>
      <c r="I47" s="18"/>
    </row>
    <row r="48" spans="3:9">
      <c r="C48" s="2" t="s">
        <v>61</v>
      </c>
      <c r="D48" s="1"/>
      <c r="F48" s="2"/>
      <c r="G48" s="17"/>
      <c r="H48" s="22"/>
      <c r="I48" s="18"/>
    </row>
    <row r="49" spans="3:10">
      <c r="C49" s="2" t="s">
        <v>62</v>
      </c>
      <c r="D49" s="1"/>
      <c r="F49" s="2"/>
      <c r="G49" s="17"/>
      <c r="H49" s="22"/>
      <c r="I49" s="18"/>
    </row>
    <row r="50" spans="3:10">
      <c r="C50" s="2" t="s">
        <v>63</v>
      </c>
      <c r="D50" s="14"/>
      <c r="F50" s="2"/>
      <c r="G50" s="17"/>
      <c r="H50" s="22"/>
      <c r="I50" s="18"/>
    </row>
    <row r="51" spans="3:10">
      <c r="C51" s="3" t="s">
        <v>14</v>
      </c>
      <c r="D51" s="7"/>
      <c r="F51" s="2"/>
      <c r="G51" s="17"/>
      <c r="H51" s="22"/>
      <c r="I51" s="18"/>
    </row>
    <row r="52" spans="3:10">
      <c r="F52" s="2"/>
      <c r="G52" s="17"/>
      <c r="H52" s="22"/>
      <c r="I52" s="18"/>
    </row>
    <row r="53" spans="3:10">
      <c r="F53" s="3"/>
      <c r="G53" s="19"/>
      <c r="H53" s="23"/>
      <c r="I53" s="20"/>
    </row>
    <row r="54" spans="3:10">
      <c r="F54" s="38" t="s">
        <v>45</v>
      </c>
      <c r="G54" s="45">
        <f>SUM(G35:G53)</f>
        <v>0</v>
      </c>
      <c r="H54" s="45">
        <f>SUM(H35:H53)</f>
        <v>0</v>
      </c>
      <c r="I54" s="45">
        <f>SUM(I35:I53)</f>
        <v>0</v>
      </c>
    </row>
    <row r="57" spans="3:10">
      <c r="F57" s="146" t="s">
        <v>64</v>
      </c>
      <c r="G57" s="147"/>
      <c r="H57" s="28" t="s">
        <v>48</v>
      </c>
      <c r="I57" s="29" t="s">
        <v>49</v>
      </c>
      <c r="J57" s="30" t="s">
        <v>65</v>
      </c>
    </row>
    <row r="58" spans="3:10">
      <c r="F58" s="5" t="s">
        <v>66</v>
      </c>
      <c r="G58" s="15">
        <v>0</v>
      </c>
      <c r="H58" s="21">
        <v>0</v>
      </c>
      <c r="I58" s="25">
        <v>0</v>
      </c>
      <c r="J58" s="26">
        <v>0</v>
      </c>
    </row>
    <row r="59" spans="3:10">
      <c r="F59" s="2" t="s">
        <v>67</v>
      </c>
      <c r="G59" s="17">
        <v>0</v>
      </c>
      <c r="H59" s="17">
        <v>0</v>
      </c>
      <c r="I59" s="22">
        <v>0</v>
      </c>
      <c r="J59" s="27">
        <v>0</v>
      </c>
    </row>
    <row r="60" spans="3:10">
      <c r="F60" s="2" t="s">
        <v>68</v>
      </c>
      <c r="G60" s="17">
        <v>0</v>
      </c>
      <c r="H60" s="17">
        <v>0</v>
      </c>
      <c r="I60" s="22">
        <v>0</v>
      </c>
      <c r="J60" s="27">
        <v>0</v>
      </c>
    </row>
    <row r="61" spans="3:10">
      <c r="F61" s="2" t="s">
        <v>69</v>
      </c>
      <c r="G61" s="17">
        <v>0</v>
      </c>
      <c r="H61" s="17">
        <v>0</v>
      </c>
      <c r="I61" s="22">
        <v>0</v>
      </c>
      <c r="J61" s="27">
        <v>0</v>
      </c>
    </row>
    <row r="62" spans="3:10">
      <c r="F62" s="33" t="s">
        <v>70</v>
      </c>
      <c r="G62" s="34">
        <v>0</v>
      </c>
      <c r="H62" s="34">
        <v>0</v>
      </c>
      <c r="I62" s="35">
        <v>0</v>
      </c>
      <c r="J62" s="36">
        <v>0</v>
      </c>
    </row>
    <row r="63" spans="3:10">
      <c r="F63" s="32" t="s">
        <v>45</v>
      </c>
      <c r="G63" s="32"/>
      <c r="H63" s="32"/>
      <c r="I63" s="37"/>
      <c r="J63" s="122">
        <f>SUM(J58:J62)</f>
        <v>0</v>
      </c>
    </row>
  </sheetData>
  <mergeCells count="3">
    <mergeCell ref="C34:D34"/>
    <mergeCell ref="F34:G34"/>
    <mergeCell ref="F57:G57"/>
  </mergeCells>
  <phoneticPr fontId="13"/>
  <pageMargins left="0.69861111111111107" right="0.69861111111111107" top="0.75" bottom="0.75" header="0.3" footer="0.3"/>
  <pageSetup paperSize="9" firstPageNumber="4294963191" orientation="portrait" horizontalDpi="120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E1" zoomScaleSheetLayoutView="100" workbookViewId="0">
      <pane ySplit="1" topLeftCell="A2" activePane="bottomLeft" state="frozen"/>
      <selection pane="bottomLeft" activeCell="L8" sqref="L8"/>
    </sheetView>
  </sheetViews>
  <sheetFormatPr defaultColWidth="10" defaultRowHeight="13.5" customHeight="1"/>
  <cols>
    <col min="1" max="1" width="9.625" customWidth="1"/>
    <col min="3" max="3" width="17.25" customWidth="1"/>
    <col min="4" max="4" width="32.75" customWidth="1"/>
    <col min="5" max="5" width="6.875" customWidth="1"/>
    <col min="6" max="6" width="15.875" customWidth="1"/>
    <col min="7" max="7" width="13.125" customWidth="1"/>
    <col min="8" max="8" width="11.25" customWidth="1"/>
    <col min="9" max="9" width="15.875" customWidth="1"/>
    <col min="11" max="11" width="18.375" customWidth="1"/>
    <col min="12" max="12" width="9" customWidth="1"/>
    <col min="14" max="14" width="10.5" bestFit="1" customWidth="1"/>
    <col min="15" max="15" width="15.875" customWidth="1"/>
  </cols>
  <sheetData>
    <row r="1" spans="1:18">
      <c r="A1" s="39" t="s">
        <v>21</v>
      </c>
      <c r="B1" s="40" t="s">
        <v>22</v>
      </c>
      <c r="C1" s="40" t="s">
        <v>23</v>
      </c>
      <c r="D1" s="40" t="s">
        <v>24</v>
      </c>
      <c r="E1" s="40" t="s">
        <v>25</v>
      </c>
      <c r="F1" s="40" t="s">
        <v>26</v>
      </c>
      <c r="G1" s="40" t="s">
        <v>27</v>
      </c>
      <c r="H1" s="40" t="s">
        <v>28</v>
      </c>
      <c r="I1" s="40" t="s">
        <v>29</v>
      </c>
      <c r="J1" s="40" t="s">
        <v>30</v>
      </c>
      <c r="K1" s="40" t="s">
        <v>31</v>
      </c>
      <c r="L1" s="40" t="s">
        <v>32</v>
      </c>
      <c r="M1" s="40" t="s">
        <v>33</v>
      </c>
      <c r="N1" s="123" t="s">
        <v>34</v>
      </c>
      <c r="O1" s="41" t="s">
        <v>35</v>
      </c>
    </row>
    <row r="2" spans="1:18" ht="13.5" customHeight="1">
      <c r="A2" t="s">
        <v>36</v>
      </c>
      <c r="B2" t="s">
        <v>37</v>
      </c>
      <c r="C2" t="s">
        <v>38</v>
      </c>
      <c r="D2" t="s">
        <v>39</v>
      </c>
      <c r="E2" t="s">
        <v>40</v>
      </c>
      <c r="F2" t="s">
        <v>41</v>
      </c>
      <c r="G2">
        <v>123.4</v>
      </c>
      <c r="H2" t="s">
        <v>40</v>
      </c>
      <c r="I2" t="s">
        <v>42</v>
      </c>
      <c r="J2">
        <v>124.15</v>
      </c>
      <c r="K2" t="s">
        <v>43</v>
      </c>
      <c r="L2" t="s">
        <v>44</v>
      </c>
      <c r="M2">
        <v>75</v>
      </c>
      <c r="N2">
        <v>0</v>
      </c>
      <c r="O2">
        <v>7500</v>
      </c>
    </row>
    <row r="3" spans="1:18">
      <c r="A3" t="s">
        <v>74</v>
      </c>
      <c r="B3" t="s">
        <v>75</v>
      </c>
      <c r="C3">
        <v>1.07</v>
      </c>
      <c r="D3" t="s">
        <v>76</v>
      </c>
      <c r="E3" t="s">
        <v>77</v>
      </c>
      <c r="M3" s="10"/>
      <c r="N3" s="10"/>
      <c r="P3" t="s">
        <v>78</v>
      </c>
      <c r="R3" t="s">
        <v>79</v>
      </c>
    </row>
    <row r="4" spans="1:18">
      <c r="A4" t="s">
        <v>81</v>
      </c>
      <c r="B4" t="s">
        <v>75</v>
      </c>
      <c r="C4">
        <v>0.84</v>
      </c>
      <c r="D4" t="s">
        <v>76</v>
      </c>
      <c r="E4" t="s">
        <v>77</v>
      </c>
      <c r="F4" t="s">
        <v>80</v>
      </c>
      <c r="G4">
        <v>0.97206000000000004</v>
      </c>
      <c r="H4" t="s">
        <v>77</v>
      </c>
      <c r="I4" t="s">
        <v>82</v>
      </c>
      <c r="J4">
        <v>0.97528999999999999</v>
      </c>
      <c r="K4" t="s">
        <v>83</v>
      </c>
      <c r="L4" t="s">
        <v>84</v>
      </c>
      <c r="M4" s="10"/>
      <c r="N4" s="10">
        <v>33</v>
      </c>
      <c r="O4">
        <v>-3000</v>
      </c>
    </row>
    <row r="5" spans="1:18">
      <c r="A5" t="s">
        <v>85</v>
      </c>
      <c r="B5" t="s">
        <v>75</v>
      </c>
      <c r="C5">
        <v>0.06</v>
      </c>
      <c r="D5" t="s">
        <v>76</v>
      </c>
      <c r="E5" t="s">
        <v>86</v>
      </c>
      <c r="F5" t="s">
        <v>88</v>
      </c>
      <c r="G5">
        <v>79.254000000000005</v>
      </c>
      <c r="H5" t="s">
        <v>77</v>
      </c>
      <c r="I5" t="s">
        <v>89</v>
      </c>
      <c r="J5">
        <v>79.703999999999994</v>
      </c>
      <c r="K5" t="s">
        <v>83</v>
      </c>
      <c r="L5" t="s">
        <v>84</v>
      </c>
      <c r="M5" s="10"/>
      <c r="N5" s="10">
        <v>45</v>
      </c>
      <c r="O5">
        <v>-2910</v>
      </c>
      <c r="P5" t="s">
        <v>90</v>
      </c>
    </row>
    <row r="6" spans="1:18">
      <c r="A6" t="s">
        <v>87</v>
      </c>
      <c r="B6" t="s">
        <v>75</v>
      </c>
      <c r="C6">
        <v>0.06</v>
      </c>
      <c r="D6" t="s">
        <v>76</v>
      </c>
      <c r="E6" t="s">
        <v>86</v>
      </c>
      <c r="F6" t="s">
        <v>88</v>
      </c>
      <c r="G6">
        <v>105.107</v>
      </c>
      <c r="H6" t="s">
        <v>77</v>
      </c>
      <c r="I6" t="s">
        <v>89</v>
      </c>
      <c r="J6">
        <v>105.557</v>
      </c>
      <c r="K6" t="s">
        <v>83</v>
      </c>
      <c r="L6" t="s">
        <v>84</v>
      </c>
      <c r="N6" s="10">
        <v>45</v>
      </c>
      <c r="O6">
        <v>-2910</v>
      </c>
      <c r="P6" t="s">
        <v>90</v>
      </c>
    </row>
    <row r="7" spans="1:18">
      <c r="A7" t="s">
        <v>87</v>
      </c>
      <c r="B7" t="s">
        <v>37</v>
      </c>
      <c r="C7">
        <v>0.06</v>
      </c>
      <c r="D7" t="s">
        <v>76</v>
      </c>
      <c r="E7" t="s">
        <v>86</v>
      </c>
      <c r="F7" t="s">
        <v>91</v>
      </c>
      <c r="G7">
        <v>106.664</v>
      </c>
      <c r="H7" t="s">
        <v>77</v>
      </c>
      <c r="I7" t="s">
        <v>95</v>
      </c>
      <c r="J7">
        <v>106.229</v>
      </c>
      <c r="K7" t="s">
        <v>83</v>
      </c>
      <c r="L7" t="s">
        <v>84</v>
      </c>
      <c r="N7" s="10">
        <v>41</v>
      </c>
      <c r="O7">
        <v>-2610</v>
      </c>
    </row>
    <row r="8" spans="1:18">
      <c r="A8" t="s">
        <v>92</v>
      </c>
      <c r="B8" t="s">
        <v>93</v>
      </c>
      <c r="C8">
        <v>0.08</v>
      </c>
      <c r="D8" t="s">
        <v>76</v>
      </c>
      <c r="E8" t="s">
        <v>86</v>
      </c>
      <c r="M8" s="10"/>
      <c r="N8" s="10"/>
      <c r="P8" t="s">
        <v>94</v>
      </c>
    </row>
    <row r="9" spans="1:18">
      <c r="A9" t="s">
        <v>97</v>
      </c>
      <c r="B9" t="s">
        <v>93</v>
      </c>
      <c r="C9">
        <v>0.09</v>
      </c>
      <c r="D9" t="s">
        <v>96</v>
      </c>
      <c r="E9" t="s">
        <v>86</v>
      </c>
      <c r="M9" s="10"/>
      <c r="N9" s="10"/>
      <c r="P9" t="s">
        <v>101</v>
      </c>
    </row>
    <row r="10" spans="1:18">
      <c r="A10" t="s">
        <v>98</v>
      </c>
      <c r="B10" t="s">
        <v>93</v>
      </c>
      <c r="C10">
        <v>0.08</v>
      </c>
      <c r="D10" t="s">
        <v>96</v>
      </c>
      <c r="E10" t="s">
        <v>86</v>
      </c>
      <c r="M10" s="10"/>
      <c r="N10" s="10"/>
      <c r="P10" t="s">
        <v>101</v>
      </c>
    </row>
    <row r="11" spans="1:18">
      <c r="A11" t="s">
        <v>99</v>
      </c>
      <c r="B11" t="s">
        <v>93</v>
      </c>
      <c r="C11">
        <v>0.08</v>
      </c>
      <c r="D11" t="s">
        <v>96</v>
      </c>
      <c r="E11" t="s">
        <v>86</v>
      </c>
      <c r="F11" t="s">
        <v>100</v>
      </c>
      <c r="G11">
        <v>1.19072</v>
      </c>
      <c r="H11" t="s">
        <v>86</v>
      </c>
      <c r="I11" t="s">
        <v>102</v>
      </c>
      <c r="J11">
        <v>1.1942900000000001</v>
      </c>
      <c r="K11" t="s">
        <v>103</v>
      </c>
      <c r="L11" t="s">
        <v>104</v>
      </c>
      <c r="M11" s="10">
        <v>30</v>
      </c>
      <c r="N11" s="10"/>
      <c r="O11">
        <v>3093</v>
      </c>
    </row>
    <row r="12" spans="1:18">
      <c r="A12" t="s">
        <v>105</v>
      </c>
      <c r="B12" t="s">
        <v>75</v>
      </c>
      <c r="C12">
        <v>0.15</v>
      </c>
      <c r="D12" t="s">
        <v>76</v>
      </c>
      <c r="E12" t="s">
        <v>86</v>
      </c>
      <c r="F12" t="s">
        <v>106</v>
      </c>
      <c r="G12">
        <v>0.67374999999999996</v>
      </c>
      <c r="H12" t="s">
        <v>86</v>
      </c>
      <c r="I12" t="s">
        <v>107</v>
      </c>
      <c r="J12">
        <v>0.67193999999999998</v>
      </c>
      <c r="K12" t="s">
        <v>103</v>
      </c>
      <c r="L12" t="s">
        <v>104</v>
      </c>
      <c r="M12" s="10">
        <v>18</v>
      </c>
      <c r="N12" s="10"/>
      <c r="O12">
        <v>2890</v>
      </c>
    </row>
    <row r="13" spans="1:18">
      <c r="A13" t="s">
        <v>108</v>
      </c>
      <c r="B13" t="s">
        <v>75</v>
      </c>
      <c r="C13">
        <v>0.1</v>
      </c>
      <c r="D13" t="s">
        <v>76</v>
      </c>
      <c r="E13" t="s">
        <v>86</v>
      </c>
      <c r="F13" t="s">
        <v>109</v>
      </c>
      <c r="G13">
        <v>67.244</v>
      </c>
      <c r="H13" t="s">
        <v>86</v>
      </c>
      <c r="I13" t="s">
        <v>110</v>
      </c>
      <c r="J13">
        <v>66.745000000000005</v>
      </c>
      <c r="K13" t="s">
        <v>103</v>
      </c>
      <c r="L13" t="s">
        <v>104</v>
      </c>
      <c r="M13" s="10">
        <v>49</v>
      </c>
      <c r="N13" s="10"/>
      <c r="O13">
        <v>4990</v>
      </c>
      <c r="P13" t="s">
        <v>111</v>
      </c>
    </row>
    <row r="14" spans="1:18">
      <c r="M14" s="10"/>
      <c r="N14" s="10"/>
    </row>
    <row r="15" spans="1:18">
      <c r="M15" s="10"/>
      <c r="N15" s="10"/>
    </row>
    <row r="16" spans="1:18">
      <c r="M16" s="10"/>
      <c r="N16" s="10"/>
    </row>
    <row r="17" spans="1:15">
      <c r="M17" s="10"/>
      <c r="N17" s="10"/>
    </row>
    <row r="18" spans="1:15">
      <c r="M18" s="10"/>
      <c r="N18" s="10"/>
    </row>
    <row r="19" spans="1:15">
      <c r="M19" s="10"/>
      <c r="N19" s="10"/>
    </row>
    <row r="20" spans="1:15">
      <c r="M20" s="10"/>
      <c r="N20" s="10"/>
    </row>
    <row r="21" spans="1:15">
      <c r="M21" s="10"/>
      <c r="N21" s="10"/>
    </row>
    <row r="22" spans="1:15">
      <c r="M22" s="10"/>
      <c r="N22" s="10"/>
    </row>
    <row r="23" spans="1:15">
      <c r="M23" s="10"/>
      <c r="N23" s="10"/>
    </row>
    <row r="24" spans="1:15">
      <c r="M24" s="10"/>
      <c r="N24" s="10"/>
    </row>
    <row r="25" spans="1:15">
      <c r="M25" s="10"/>
      <c r="N25" s="10"/>
    </row>
    <row r="26" spans="1:15">
      <c r="A26" s="42"/>
      <c r="B26" s="42"/>
      <c r="C26" s="42"/>
      <c r="D26" s="42"/>
      <c r="E26" s="42"/>
      <c r="F26" s="42"/>
      <c r="G26" s="42"/>
      <c r="H26" s="42"/>
      <c r="I26" s="42"/>
      <c r="J26" s="42"/>
      <c r="K26" s="42"/>
      <c r="L26" s="42"/>
      <c r="M26" s="43"/>
      <c r="N26" s="43"/>
      <c r="O26" s="42"/>
    </row>
    <row r="27" spans="1:15">
      <c r="L27" s="44" t="s">
        <v>45</v>
      </c>
      <c r="M27" s="10">
        <f>SUM(M3:M26)</f>
        <v>97</v>
      </c>
      <c r="N27" s="10">
        <f>SUM(N3:N26)</f>
        <v>164</v>
      </c>
      <c r="O27">
        <f>SUM(O3:O26)</f>
        <v>-457</v>
      </c>
    </row>
    <row r="28" spans="1:15">
      <c r="M28" s="10"/>
      <c r="N28" s="10"/>
    </row>
    <row r="29" spans="1:15">
      <c r="M29" s="10"/>
      <c r="N29" s="10"/>
    </row>
    <row r="31" spans="1:15">
      <c r="L31" s="11"/>
      <c r="M31" s="12"/>
      <c r="N31" s="12"/>
    </row>
    <row r="34" spans="3:9">
      <c r="C34" s="144" t="s">
        <v>46</v>
      </c>
      <c r="D34" s="145"/>
      <c r="F34" s="146" t="s">
        <v>47</v>
      </c>
      <c r="G34" s="147"/>
      <c r="H34" s="28" t="s">
        <v>48</v>
      </c>
      <c r="I34" s="31" t="s">
        <v>49</v>
      </c>
    </row>
    <row r="35" spans="3:9">
      <c r="C35" s="5" t="s">
        <v>50</v>
      </c>
      <c r="D35" s="6"/>
      <c r="F35" s="5"/>
      <c r="G35" s="15"/>
      <c r="H35" s="21"/>
      <c r="I35" s="24"/>
    </row>
    <row r="36" spans="3:9">
      <c r="C36" s="2" t="s">
        <v>51</v>
      </c>
      <c r="D36" s="1"/>
      <c r="F36" s="2"/>
      <c r="G36" s="17"/>
      <c r="H36" s="22"/>
      <c r="I36" s="18"/>
    </row>
    <row r="37" spans="3:9">
      <c r="C37" s="2" t="s">
        <v>52</v>
      </c>
      <c r="D37" s="1"/>
      <c r="F37" s="2"/>
      <c r="G37" s="17"/>
      <c r="H37" s="22"/>
      <c r="I37" s="18"/>
    </row>
    <row r="38" spans="3:9">
      <c r="C38" s="2" t="s">
        <v>53</v>
      </c>
      <c r="D38" s="1"/>
      <c r="F38" s="2"/>
      <c r="G38" s="17"/>
      <c r="H38" s="22"/>
      <c r="I38" s="18"/>
    </row>
    <row r="39" spans="3:9">
      <c r="C39" s="2" t="s">
        <v>54</v>
      </c>
      <c r="D39" s="1"/>
      <c r="F39" s="2"/>
      <c r="G39" s="17"/>
      <c r="H39" s="22"/>
      <c r="I39" s="18"/>
    </row>
    <row r="40" spans="3:9">
      <c r="C40" s="2" t="s">
        <v>55</v>
      </c>
      <c r="D40" s="4"/>
      <c r="F40" s="2"/>
      <c r="G40" s="17"/>
      <c r="H40" s="22"/>
      <c r="I40" s="18"/>
    </row>
    <row r="41" spans="3:9">
      <c r="C41" s="2" t="s">
        <v>56</v>
      </c>
      <c r="D41" s="1"/>
      <c r="F41" s="2"/>
      <c r="G41" s="17"/>
      <c r="H41" s="22"/>
      <c r="I41" s="18"/>
    </row>
    <row r="42" spans="3:9">
      <c r="C42" s="8" t="s">
        <v>57</v>
      </c>
      <c r="D42" s="9"/>
      <c r="F42" s="2"/>
      <c r="G42" s="17"/>
      <c r="H42" s="22"/>
      <c r="I42" s="18"/>
    </row>
    <row r="43" spans="3:9">
      <c r="C43" s="2" t="s">
        <v>58</v>
      </c>
      <c r="D43" s="1"/>
      <c r="F43" s="2"/>
      <c r="G43" s="17"/>
      <c r="H43" s="22"/>
      <c r="I43" s="18"/>
    </row>
    <row r="44" spans="3:9">
      <c r="C44" s="2" t="s">
        <v>59</v>
      </c>
      <c r="D44" s="4"/>
      <c r="F44" s="2"/>
      <c r="G44" s="17"/>
      <c r="H44" s="22"/>
      <c r="I44" s="18"/>
    </row>
    <row r="45" spans="3:9">
      <c r="C45" s="2" t="s">
        <v>60</v>
      </c>
      <c r="D45" s="1"/>
      <c r="F45" s="5"/>
      <c r="G45" s="15"/>
      <c r="H45" s="21"/>
      <c r="I45" s="16"/>
    </row>
    <row r="46" spans="3:9">
      <c r="C46" s="2" t="s">
        <v>15</v>
      </c>
      <c r="D46" s="13"/>
      <c r="F46" s="2"/>
      <c r="G46" s="17"/>
      <c r="H46" s="22"/>
      <c r="I46" s="18"/>
    </row>
    <row r="47" spans="3:9">
      <c r="C47" s="2" t="s">
        <v>16</v>
      </c>
      <c r="D47" s="13"/>
      <c r="F47" s="2"/>
      <c r="G47" s="17"/>
      <c r="H47" s="22"/>
      <c r="I47" s="18"/>
    </row>
    <row r="48" spans="3:9">
      <c r="C48" s="2" t="s">
        <v>61</v>
      </c>
      <c r="D48" s="1"/>
      <c r="F48" s="2"/>
      <c r="G48" s="17"/>
      <c r="H48" s="22"/>
      <c r="I48" s="18"/>
    </row>
    <row r="49" spans="3:10">
      <c r="C49" s="2" t="s">
        <v>62</v>
      </c>
      <c r="D49" s="1"/>
      <c r="F49" s="2"/>
      <c r="G49" s="17"/>
      <c r="H49" s="22"/>
      <c r="I49" s="18"/>
    </row>
    <row r="50" spans="3:10">
      <c r="C50" s="2" t="s">
        <v>63</v>
      </c>
      <c r="D50" s="14"/>
      <c r="F50" s="2"/>
      <c r="G50" s="17"/>
      <c r="H50" s="22"/>
      <c r="I50" s="18"/>
    </row>
    <row r="51" spans="3:10">
      <c r="C51" s="3" t="s">
        <v>14</v>
      </c>
      <c r="D51" s="7"/>
      <c r="F51" s="2"/>
      <c r="G51" s="17"/>
      <c r="H51" s="22"/>
      <c r="I51" s="18"/>
    </row>
    <row r="52" spans="3:10">
      <c r="F52" s="2"/>
      <c r="G52" s="17"/>
      <c r="H52" s="22"/>
      <c r="I52" s="18"/>
    </row>
    <row r="53" spans="3:10">
      <c r="F53" s="3"/>
      <c r="G53" s="19"/>
      <c r="H53" s="23"/>
      <c r="I53" s="20"/>
    </row>
    <row r="54" spans="3:10">
      <c r="F54" s="38" t="s">
        <v>45</v>
      </c>
      <c r="G54" s="45">
        <f>SUM(G35:G53)</f>
        <v>0</v>
      </c>
      <c r="H54" s="45">
        <f>SUM(H35:H53)</f>
        <v>0</v>
      </c>
      <c r="I54" s="45">
        <f>SUM(I35:I53)</f>
        <v>0</v>
      </c>
    </row>
    <row r="57" spans="3:10">
      <c r="F57" s="146" t="s">
        <v>64</v>
      </c>
      <c r="G57" s="147"/>
      <c r="H57" s="28" t="s">
        <v>48</v>
      </c>
      <c r="I57" s="29" t="s">
        <v>49</v>
      </c>
      <c r="J57" s="30" t="s">
        <v>65</v>
      </c>
    </row>
    <row r="58" spans="3:10">
      <c r="F58" s="5" t="s">
        <v>66</v>
      </c>
      <c r="G58" s="15">
        <v>0</v>
      </c>
      <c r="H58" s="21">
        <v>0</v>
      </c>
      <c r="I58" s="25">
        <v>0</v>
      </c>
      <c r="J58" s="26">
        <v>0</v>
      </c>
    </row>
    <row r="59" spans="3:10">
      <c r="F59" s="2" t="s">
        <v>67</v>
      </c>
      <c r="G59" s="17">
        <v>0</v>
      </c>
      <c r="H59" s="17">
        <v>0</v>
      </c>
      <c r="I59" s="22">
        <v>0</v>
      </c>
      <c r="J59" s="27">
        <v>0</v>
      </c>
    </row>
    <row r="60" spans="3:10">
      <c r="F60" s="2" t="s">
        <v>68</v>
      </c>
      <c r="G60" s="17">
        <v>0</v>
      </c>
      <c r="H60" s="17">
        <v>0</v>
      </c>
      <c r="I60" s="22">
        <v>0</v>
      </c>
      <c r="J60" s="27">
        <v>0</v>
      </c>
    </row>
    <row r="61" spans="3:10">
      <c r="F61" s="2" t="s">
        <v>69</v>
      </c>
      <c r="G61" s="17">
        <v>0</v>
      </c>
      <c r="H61" s="17">
        <v>0</v>
      </c>
      <c r="I61" s="22">
        <v>0</v>
      </c>
      <c r="J61" s="27">
        <v>0</v>
      </c>
    </row>
    <row r="62" spans="3:10">
      <c r="F62" s="33" t="s">
        <v>70</v>
      </c>
      <c r="G62" s="34">
        <v>0</v>
      </c>
      <c r="H62" s="34">
        <v>0</v>
      </c>
      <c r="I62" s="35">
        <v>0</v>
      </c>
      <c r="J62" s="36">
        <v>0</v>
      </c>
    </row>
    <row r="63" spans="3:10">
      <c r="F63" s="32" t="s">
        <v>45</v>
      </c>
      <c r="G63" s="32"/>
      <c r="H63" s="32"/>
      <c r="I63" s="37"/>
      <c r="J63" s="122">
        <f>SUM(J58:J62)</f>
        <v>0</v>
      </c>
    </row>
  </sheetData>
  <mergeCells count="3">
    <mergeCell ref="C34:D34"/>
    <mergeCell ref="F34:G34"/>
    <mergeCell ref="F57:G57"/>
  </mergeCells>
  <phoneticPr fontId="13"/>
  <pageMargins left="0.69861111111111107" right="0.69861111111111107" top="0.75" bottom="0.75" header="0.3" footer="0.3"/>
  <pageSetup paperSize="9" firstPageNumber="4294963191" orientation="portrait" horizont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SheetLayoutView="100" workbookViewId="0">
      <pane ySplit="1" topLeftCell="A2" activePane="bottomLeft" state="frozen"/>
      <selection pane="bottomLeft" activeCell="Q23" sqref="Q23"/>
    </sheetView>
  </sheetViews>
  <sheetFormatPr defaultColWidth="10" defaultRowHeight="13.5" customHeight="1"/>
  <cols>
    <col min="1" max="1" width="9.625" customWidth="1"/>
    <col min="3" max="3" width="17.25" hidden="1" customWidth="1"/>
    <col min="4" max="4" width="32.75" hidden="1" customWidth="1"/>
    <col min="5" max="5" width="6.875" hidden="1" customWidth="1"/>
    <col min="6" max="6" width="15.875" hidden="1" customWidth="1"/>
    <col min="7" max="7" width="13.125" hidden="1" customWidth="1"/>
    <col min="8" max="8" width="11.25" hidden="1" customWidth="1"/>
    <col min="9" max="9" width="15.875" hidden="1" customWidth="1"/>
    <col min="10" max="10" width="0" hidden="1" customWidth="1"/>
    <col min="11" max="11" width="18.375" hidden="1" customWidth="1"/>
    <col min="12" max="12" width="9" hidden="1" customWidth="1"/>
    <col min="14" max="14" width="10.5" bestFit="1" customWidth="1"/>
    <col min="15" max="15" width="15.875" customWidth="1"/>
  </cols>
  <sheetData>
    <row r="1" spans="1:16" ht="14.25" thickBot="1">
      <c r="A1" s="39" t="s">
        <v>21</v>
      </c>
      <c r="B1" s="40" t="s">
        <v>22</v>
      </c>
      <c r="C1" s="40" t="s">
        <v>23</v>
      </c>
      <c r="D1" s="40" t="s">
        <v>24</v>
      </c>
      <c r="E1" s="40" t="s">
        <v>25</v>
      </c>
      <c r="F1" s="40" t="s">
        <v>26</v>
      </c>
      <c r="G1" s="40" t="s">
        <v>27</v>
      </c>
      <c r="H1" s="40" t="s">
        <v>28</v>
      </c>
      <c r="I1" s="40" t="s">
        <v>29</v>
      </c>
      <c r="J1" s="40" t="s">
        <v>30</v>
      </c>
      <c r="K1" s="40" t="s">
        <v>31</v>
      </c>
      <c r="L1" s="40" t="s">
        <v>32</v>
      </c>
      <c r="M1" s="40" t="s">
        <v>33</v>
      </c>
      <c r="N1" s="123" t="s">
        <v>34</v>
      </c>
      <c r="O1" s="41" t="s">
        <v>35</v>
      </c>
    </row>
    <row r="2" spans="1:16" ht="13.5" customHeight="1">
      <c r="A2" s="133" t="s">
        <v>114</v>
      </c>
      <c r="B2" t="s">
        <v>93</v>
      </c>
      <c r="C2">
        <v>0.05</v>
      </c>
      <c r="D2" t="s">
        <v>115</v>
      </c>
      <c r="E2" t="s">
        <v>86</v>
      </c>
      <c r="F2" t="s">
        <v>120</v>
      </c>
      <c r="G2">
        <v>81.117000000000004</v>
      </c>
      <c r="H2" t="s">
        <v>122</v>
      </c>
      <c r="I2" t="s">
        <v>136</v>
      </c>
      <c r="J2">
        <v>81.747</v>
      </c>
      <c r="K2" t="s">
        <v>137</v>
      </c>
      <c r="L2" t="s">
        <v>124</v>
      </c>
      <c r="M2" s="132">
        <v>50</v>
      </c>
      <c r="O2">
        <v>3150</v>
      </c>
    </row>
    <row r="3" spans="1:16">
      <c r="A3" s="133" t="s">
        <v>116</v>
      </c>
      <c r="B3" t="s">
        <v>117</v>
      </c>
      <c r="C3">
        <v>0.05</v>
      </c>
      <c r="D3" t="s">
        <v>118</v>
      </c>
      <c r="E3" t="s">
        <v>119</v>
      </c>
      <c r="F3" t="s">
        <v>121</v>
      </c>
      <c r="G3">
        <v>106.93300000000001</v>
      </c>
      <c r="H3" t="s">
        <v>122</v>
      </c>
      <c r="I3" t="s">
        <v>123</v>
      </c>
      <c r="J3">
        <v>107.28400000000001</v>
      </c>
      <c r="K3" t="s">
        <v>103</v>
      </c>
      <c r="L3" t="s">
        <v>124</v>
      </c>
      <c r="M3" s="10">
        <v>62</v>
      </c>
      <c r="N3" s="10"/>
      <c r="O3">
        <v>1755</v>
      </c>
      <c r="P3" t="s">
        <v>160</v>
      </c>
    </row>
    <row r="4" spans="1:16">
      <c r="A4" s="133" t="s">
        <v>125</v>
      </c>
      <c r="B4" t="s">
        <v>93</v>
      </c>
      <c r="C4">
        <v>0.09</v>
      </c>
      <c r="D4" t="s">
        <v>126</v>
      </c>
      <c r="E4" t="s">
        <v>127</v>
      </c>
      <c r="F4" t="s">
        <v>128</v>
      </c>
      <c r="G4">
        <v>0.99407000000000001</v>
      </c>
      <c r="H4" t="s">
        <v>129</v>
      </c>
      <c r="I4" t="s">
        <v>138</v>
      </c>
      <c r="J4">
        <v>0.99112999999999996</v>
      </c>
      <c r="K4" t="s">
        <v>139</v>
      </c>
      <c r="L4" t="s">
        <v>140</v>
      </c>
      <c r="M4" s="10"/>
      <c r="N4" s="10">
        <v>30</v>
      </c>
      <c r="O4">
        <v>-2880</v>
      </c>
    </row>
    <row r="5" spans="1:16">
      <c r="A5" s="133" t="s">
        <v>116</v>
      </c>
      <c r="B5" t="s">
        <v>93</v>
      </c>
      <c r="C5">
        <v>0.03</v>
      </c>
      <c r="D5" t="s">
        <v>130</v>
      </c>
      <c r="E5" t="s">
        <v>131</v>
      </c>
      <c r="F5" t="s">
        <v>132</v>
      </c>
      <c r="G5">
        <v>108.095</v>
      </c>
      <c r="H5" t="s">
        <v>131</v>
      </c>
      <c r="I5" t="s">
        <v>167</v>
      </c>
      <c r="J5">
        <v>107.13</v>
      </c>
      <c r="K5" t="s">
        <v>103</v>
      </c>
      <c r="L5" t="s">
        <v>168</v>
      </c>
      <c r="M5" s="10"/>
      <c r="N5" s="10">
        <v>94</v>
      </c>
      <c r="O5">
        <v>-2931</v>
      </c>
    </row>
    <row r="6" spans="1:16">
      <c r="A6" s="133" t="s">
        <v>133</v>
      </c>
      <c r="B6" t="s">
        <v>75</v>
      </c>
      <c r="C6">
        <v>0.04</v>
      </c>
      <c r="D6" t="s">
        <v>134</v>
      </c>
      <c r="E6" t="s">
        <v>135</v>
      </c>
      <c r="F6" t="s">
        <v>141</v>
      </c>
      <c r="G6">
        <v>0.88485000000000003</v>
      </c>
      <c r="H6" t="s">
        <v>86</v>
      </c>
      <c r="I6" t="s">
        <v>198</v>
      </c>
      <c r="J6">
        <v>0.89022000000000001</v>
      </c>
      <c r="K6" t="s">
        <v>103</v>
      </c>
      <c r="L6" t="s">
        <v>194</v>
      </c>
      <c r="N6" s="10">
        <v>51</v>
      </c>
      <c r="O6">
        <v>-2849</v>
      </c>
    </row>
    <row r="7" spans="1:16">
      <c r="A7" s="133" t="s">
        <v>142</v>
      </c>
      <c r="B7" t="s">
        <v>93</v>
      </c>
      <c r="C7">
        <v>0.19</v>
      </c>
      <c r="D7" t="s">
        <v>143</v>
      </c>
      <c r="E7" t="s">
        <v>144</v>
      </c>
      <c r="F7" t="s">
        <v>145</v>
      </c>
      <c r="G7">
        <v>108.925</v>
      </c>
      <c r="H7" t="s">
        <v>144</v>
      </c>
      <c r="I7" t="s">
        <v>154</v>
      </c>
      <c r="J7">
        <v>108.773</v>
      </c>
      <c r="K7" t="s">
        <v>103</v>
      </c>
      <c r="L7" t="s">
        <v>155</v>
      </c>
      <c r="N7" s="10">
        <v>17</v>
      </c>
      <c r="O7">
        <v>-2888</v>
      </c>
    </row>
    <row r="8" spans="1:16">
      <c r="A8" s="133" t="s">
        <v>146</v>
      </c>
      <c r="B8" t="s">
        <v>147</v>
      </c>
      <c r="C8">
        <v>0.17</v>
      </c>
      <c r="D8" t="s">
        <v>148</v>
      </c>
      <c r="E8" t="s">
        <v>149</v>
      </c>
      <c r="F8" t="s">
        <v>150</v>
      </c>
      <c r="G8">
        <v>0.67896000000000001</v>
      </c>
      <c r="H8" t="s">
        <v>86</v>
      </c>
      <c r="I8" t="s">
        <v>156</v>
      </c>
      <c r="J8">
        <v>0.67862999999999996</v>
      </c>
      <c r="K8" t="s">
        <v>103</v>
      </c>
      <c r="L8" t="s">
        <v>157</v>
      </c>
      <c r="M8" s="10">
        <v>17</v>
      </c>
      <c r="N8" s="10"/>
      <c r="O8">
        <v>423</v>
      </c>
      <c r="P8" t="s">
        <v>159</v>
      </c>
    </row>
    <row r="9" spans="1:16">
      <c r="A9" s="133" t="s">
        <v>151</v>
      </c>
      <c r="B9" t="s">
        <v>147</v>
      </c>
      <c r="C9">
        <v>0.18</v>
      </c>
      <c r="D9" t="s">
        <v>152</v>
      </c>
      <c r="E9" t="s">
        <v>149</v>
      </c>
      <c r="F9" t="s">
        <v>153</v>
      </c>
      <c r="G9">
        <v>73.262</v>
      </c>
      <c r="H9" t="s">
        <v>149</v>
      </c>
      <c r="I9" t="s">
        <v>158</v>
      </c>
      <c r="J9">
        <v>73.039000000000001</v>
      </c>
      <c r="K9" t="s">
        <v>103</v>
      </c>
      <c r="L9" t="s">
        <v>157</v>
      </c>
      <c r="M9" s="10">
        <v>17</v>
      </c>
      <c r="N9" s="10"/>
      <c r="O9">
        <v>4014</v>
      </c>
    </row>
    <row r="10" spans="1:16">
      <c r="A10" s="133" t="s">
        <v>161</v>
      </c>
      <c r="B10" t="s">
        <v>162</v>
      </c>
      <c r="C10">
        <v>0.05</v>
      </c>
      <c r="D10" t="s">
        <v>76</v>
      </c>
      <c r="E10" t="s">
        <v>86</v>
      </c>
      <c r="F10" t="s">
        <v>163</v>
      </c>
      <c r="G10">
        <v>1.2350000000000001</v>
      </c>
      <c r="H10" t="s">
        <v>86</v>
      </c>
      <c r="I10" t="s">
        <v>169</v>
      </c>
      <c r="J10">
        <v>1.22705</v>
      </c>
      <c r="K10" t="s">
        <v>103</v>
      </c>
      <c r="L10" t="s">
        <v>170</v>
      </c>
      <c r="M10" s="10">
        <v>40</v>
      </c>
      <c r="N10" s="10"/>
      <c r="O10">
        <v>3622</v>
      </c>
    </row>
    <row r="11" spans="1:16">
      <c r="A11" s="133" t="s">
        <v>85</v>
      </c>
      <c r="B11" t="s">
        <v>162</v>
      </c>
      <c r="C11">
        <v>0.05</v>
      </c>
      <c r="D11" t="s">
        <v>76</v>
      </c>
      <c r="E11" t="s">
        <v>86</v>
      </c>
      <c r="F11" t="s">
        <v>164</v>
      </c>
      <c r="G11">
        <v>80.971000000000004</v>
      </c>
      <c r="H11" t="s">
        <v>86</v>
      </c>
      <c r="I11" t="s">
        <v>197</v>
      </c>
      <c r="J11">
        <v>81.38</v>
      </c>
      <c r="K11" t="s">
        <v>103</v>
      </c>
      <c r="L11" t="s">
        <v>194</v>
      </c>
      <c r="M11" s="10"/>
      <c r="N11" s="10">
        <v>40</v>
      </c>
      <c r="O11">
        <v>-2045</v>
      </c>
      <c r="P11" t="s">
        <v>199</v>
      </c>
    </row>
    <row r="12" spans="1:16">
      <c r="A12" s="133" t="s">
        <v>165</v>
      </c>
      <c r="B12" t="s">
        <v>162</v>
      </c>
      <c r="C12">
        <v>0.05</v>
      </c>
      <c r="D12" t="s">
        <v>76</v>
      </c>
      <c r="E12" t="s">
        <v>86</v>
      </c>
      <c r="F12" t="s">
        <v>166</v>
      </c>
      <c r="G12">
        <v>0.99002999999999997</v>
      </c>
      <c r="H12" t="s">
        <v>86</v>
      </c>
      <c r="I12" t="s">
        <v>187</v>
      </c>
      <c r="J12">
        <v>0.98582000000000003</v>
      </c>
      <c r="K12" t="s">
        <v>103</v>
      </c>
      <c r="L12" t="s">
        <v>170</v>
      </c>
      <c r="M12" s="10">
        <v>63</v>
      </c>
      <c r="N12" s="10"/>
      <c r="O12">
        <v>2289</v>
      </c>
      <c r="P12" t="s">
        <v>199</v>
      </c>
    </row>
    <row r="13" spans="1:16">
      <c r="A13" s="133" t="s">
        <v>180</v>
      </c>
      <c r="B13" t="s">
        <v>171</v>
      </c>
      <c r="C13">
        <v>0.03</v>
      </c>
      <c r="D13" t="s">
        <v>182</v>
      </c>
      <c r="E13" t="s">
        <v>86</v>
      </c>
      <c r="F13" t="s">
        <v>172</v>
      </c>
      <c r="G13">
        <v>0.67652000000000001</v>
      </c>
      <c r="H13" t="s">
        <v>86</v>
      </c>
      <c r="I13" t="s">
        <v>173</v>
      </c>
      <c r="J13">
        <v>0.67774000000000001</v>
      </c>
      <c r="K13" t="s">
        <v>103</v>
      </c>
      <c r="L13" t="s">
        <v>168</v>
      </c>
      <c r="M13" s="10"/>
      <c r="N13" s="10">
        <v>10</v>
      </c>
      <c r="O13">
        <v>-3937</v>
      </c>
    </row>
    <row r="14" spans="1:16">
      <c r="A14" s="133" t="s">
        <v>181</v>
      </c>
      <c r="B14" t="s">
        <v>171</v>
      </c>
      <c r="C14">
        <v>0.04</v>
      </c>
      <c r="D14" t="s">
        <v>183</v>
      </c>
      <c r="E14" t="s">
        <v>86</v>
      </c>
      <c r="F14" t="s">
        <v>174</v>
      </c>
      <c r="G14">
        <v>107.029</v>
      </c>
      <c r="H14" t="s">
        <v>86</v>
      </c>
      <c r="I14" t="s">
        <v>184</v>
      </c>
      <c r="J14">
        <v>107.795</v>
      </c>
      <c r="K14" t="s">
        <v>185</v>
      </c>
      <c r="L14" t="s">
        <v>186</v>
      </c>
      <c r="M14" s="10"/>
      <c r="N14" s="10">
        <v>74</v>
      </c>
      <c r="O14">
        <v>-3064</v>
      </c>
    </row>
    <row r="15" spans="1:16">
      <c r="A15" s="133" t="s">
        <v>175</v>
      </c>
      <c r="B15" t="s">
        <v>171</v>
      </c>
      <c r="C15">
        <v>0.04</v>
      </c>
      <c r="D15" t="s">
        <v>178</v>
      </c>
      <c r="E15" t="s">
        <v>86</v>
      </c>
      <c r="F15" t="s">
        <v>176</v>
      </c>
      <c r="G15">
        <v>117.87</v>
      </c>
      <c r="H15" t="s">
        <v>86</v>
      </c>
      <c r="I15" t="s">
        <v>195</v>
      </c>
      <c r="J15">
        <v>117.479</v>
      </c>
      <c r="K15" t="s">
        <v>103</v>
      </c>
      <c r="L15" t="s">
        <v>196</v>
      </c>
      <c r="M15" s="10">
        <v>67</v>
      </c>
      <c r="N15" s="10"/>
      <c r="O15">
        <v>1564</v>
      </c>
      <c r="P15" t="s">
        <v>199</v>
      </c>
    </row>
    <row r="16" spans="1:16">
      <c r="A16" s="133" t="s">
        <v>175</v>
      </c>
      <c r="B16" t="s">
        <v>171</v>
      </c>
      <c r="C16">
        <v>0.04</v>
      </c>
      <c r="D16" t="s">
        <v>179</v>
      </c>
      <c r="E16" t="s">
        <v>86</v>
      </c>
      <c r="F16" t="s">
        <v>177</v>
      </c>
      <c r="G16">
        <v>117.78400000000001</v>
      </c>
      <c r="H16" t="s">
        <v>86</v>
      </c>
      <c r="I16" t="s">
        <v>195</v>
      </c>
      <c r="J16">
        <v>117.479</v>
      </c>
      <c r="K16" t="s">
        <v>103</v>
      </c>
      <c r="L16" t="s">
        <v>196</v>
      </c>
      <c r="M16" s="10">
        <v>31</v>
      </c>
      <c r="N16" s="10"/>
      <c r="O16">
        <v>1580</v>
      </c>
      <c r="P16" t="s">
        <v>199</v>
      </c>
    </row>
    <row r="17" spans="1:15">
      <c r="A17" s="133" t="s">
        <v>188</v>
      </c>
      <c r="B17" t="s">
        <v>189</v>
      </c>
      <c r="C17">
        <v>0.09</v>
      </c>
      <c r="D17" t="s">
        <v>190</v>
      </c>
      <c r="E17" t="s">
        <v>191</v>
      </c>
      <c r="F17" t="s">
        <v>192</v>
      </c>
      <c r="G17">
        <v>0.63265000000000005</v>
      </c>
      <c r="H17" t="s">
        <v>86</v>
      </c>
      <c r="I17" t="s">
        <v>193</v>
      </c>
      <c r="J17">
        <v>0.62914999999999999</v>
      </c>
      <c r="K17" t="s">
        <v>103</v>
      </c>
      <c r="L17" t="s">
        <v>194</v>
      </c>
      <c r="M17" s="10"/>
      <c r="N17" s="10">
        <v>30</v>
      </c>
      <c r="O17">
        <v>-3397</v>
      </c>
    </row>
    <row r="18" spans="1:15">
      <c r="M18" s="10"/>
      <c r="N18" s="10"/>
    </row>
    <row r="19" spans="1:15">
      <c r="M19" s="10"/>
      <c r="N19" s="10"/>
    </row>
    <row r="20" spans="1:15">
      <c r="M20" s="10"/>
      <c r="N20" s="10"/>
    </row>
    <row r="21" spans="1:15">
      <c r="M21" s="10"/>
      <c r="N21" s="10"/>
    </row>
    <row r="22" spans="1:15">
      <c r="M22" s="10"/>
      <c r="N22" s="10"/>
    </row>
    <row r="23" spans="1:15">
      <c r="M23" s="10"/>
      <c r="N23" s="10"/>
    </row>
    <row r="24" spans="1:15">
      <c r="M24" s="10"/>
      <c r="N24" s="10"/>
    </row>
    <row r="25" spans="1:15">
      <c r="M25" s="10"/>
      <c r="N25" s="10"/>
    </row>
    <row r="26" spans="1:15" ht="14.25" thickBot="1">
      <c r="A26" s="42"/>
      <c r="B26" s="42"/>
      <c r="C26" s="42"/>
      <c r="D26" s="42"/>
      <c r="E26" s="42"/>
      <c r="F26" s="42"/>
      <c r="G26" s="42"/>
      <c r="H26" s="42"/>
      <c r="I26" s="42"/>
      <c r="J26" s="42"/>
      <c r="K26" s="42"/>
      <c r="L26" s="42"/>
      <c r="M26" s="43"/>
      <c r="N26" s="43"/>
      <c r="O26" s="42"/>
    </row>
    <row r="27" spans="1:15" ht="14.25" thickTop="1">
      <c r="L27" s="44" t="s">
        <v>45</v>
      </c>
      <c r="M27" s="10">
        <f>SUM(M2:M26)</f>
        <v>347</v>
      </c>
      <c r="N27" s="10">
        <f>SUM(N2:N26)</f>
        <v>346</v>
      </c>
      <c r="O27">
        <f>SUM(O2:O26)</f>
        <v>-5594</v>
      </c>
    </row>
    <row r="28" spans="1:15">
      <c r="M28" s="10"/>
      <c r="N28" s="10"/>
    </row>
    <row r="29" spans="1:15">
      <c r="M29" s="10"/>
      <c r="N29" s="10"/>
    </row>
    <row r="31" spans="1:15">
      <c r="L31" s="11"/>
      <c r="M31" s="12"/>
      <c r="N31" s="12"/>
    </row>
    <row r="34" spans="3:9" ht="14.25" thickBot="1">
      <c r="C34" s="144" t="s">
        <v>46</v>
      </c>
      <c r="D34" s="145"/>
      <c r="F34" s="146" t="s">
        <v>47</v>
      </c>
      <c r="G34" s="147"/>
      <c r="H34" s="131" t="s">
        <v>48</v>
      </c>
      <c r="I34" s="31" t="s">
        <v>49</v>
      </c>
    </row>
    <row r="35" spans="3:9">
      <c r="C35" s="5" t="s">
        <v>50</v>
      </c>
      <c r="D35" s="6"/>
      <c r="F35" s="5"/>
      <c r="G35" s="15"/>
      <c r="H35" s="21"/>
      <c r="I35" s="24"/>
    </row>
    <row r="36" spans="3:9">
      <c r="C36" s="2" t="s">
        <v>51</v>
      </c>
      <c r="D36" s="1"/>
      <c r="F36" s="2"/>
      <c r="G36" s="17"/>
      <c r="H36" s="22"/>
      <c r="I36" s="18"/>
    </row>
    <row r="37" spans="3:9">
      <c r="C37" s="2" t="s">
        <v>52</v>
      </c>
      <c r="D37" s="1"/>
      <c r="F37" s="2"/>
      <c r="G37" s="17"/>
      <c r="H37" s="22"/>
      <c r="I37" s="18"/>
    </row>
    <row r="38" spans="3:9">
      <c r="C38" s="2" t="s">
        <v>53</v>
      </c>
      <c r="D38" s="1"/>
      <c r="F38" s="2"/>
      <c r="G38" s="17"/>
      <c r="H38" s="22"/>
      <c r="I38" s="18"/>
    </row>
    <row r="39" spans="3:9">
      <c r="C39" s="2" t="s">
        <v>54</v>
      </c>
      <c r="D39" s="1"/>
      <c r="F39" s="2"/>
      <c r="G39" s="17"/>
      <c r="H39" s="22"/>
      <c r="I39" s="18"/>
    </row>
    <row r="40" spans="3:9">
      <c r="C40" s="2" t="s">
        <v>55</v>
      </c>
      <c r="D40" s="4"/>
      <c r="F40" s="2"/>
      <c r="G40" s="17"/>
      <c r="H40" s="22"/>
      <c r="I40" s="18"/>
    </row>
    <row r="41" spans="3:9">
      <c r="C41" s="2" t="s">
        <v>56</v>
      </c>
      <c r="D41" s="1"/>
      <c r="F41" s="2"/>
      <c r="G41" s="17"/>
      <c r="H41" s="22"/>
      <c r="I41" s="18"/>
    </row>
    <row r="42" spans="3:9">
      <c r="C42" s="8" t="s">
        <v>57</v>
      </c>
      <c r="D42" s="9"/>
      <c r="F42" s="2"/>
      <c r="G42" s="17"/>
      <c r="H42" s="22"/>
      <c r="I42" s="18"/>
    </row>
    <row r="43" spans="3:9">
      <c r="C43" s="2" t="s">
        <v>58</v>
      </c>
      <c r="D43" s="1"/>
      <c r="F43" s="2"/>
      <c r="G43" s="17"/>
      <c r="H43" s="22"/>
      <c r="I43" s="18"/>
    </row>
    <row r="44" spans="3:9">
      <c r="C44" s="2" t="s">
        <v>59</v>
      </c>
      <c r="D44" s="4"/>
      <c r="F44" s="2"/>
      <c r="G44" s="17"/>
      <c r="H44" s="22"/>
      <c r="I44" s="18"/>
    </row>
    <row r="45" spans="3:9">
      <c r="C45" s="2" t="s">
        <v>60</v>
      </c>
      <c r="D45" s="1"/>
      <c r="F45" s="5"/>
      <c r="G45" s="15"/>
      <c r="H45" s="21"/>
      <c r="I45" s="16"/>
    </row>
    <row r="46" spans="3:9">
      <c r="C46" s="2" t="s">
        <v>15</v>
      </c>
      <c r="D46" s="13"/>
      <c r="F46" s="2"/>
      <c r="G46" s="17"/>
      <c r="H46" s="22"/>
      <c r="I46" s="18"/>
    </row>
    <row r="47" spans="3:9">
      <c r="C47" s="2" t="s">
        <v>16</v>
      </c>
      <c r="D47" s="13"/>
      <c r="F47" s="2"/>
      <c r="G47" s="17"/>
      <c r="H47" s="22"/>
      <c r="I47" s="18"/>
    </row>
    <row r="48" spans="3:9">
      <c r="C48" s="2" t="s">
        <v>61</v>
      </c>
      <c r="D48" s="1"/>
      <c r="F48" s="2"/>
      <c r="G48" s="17"/>
      <c r="H48" s="22"/>
      <c r="I48" s="18"/>
    </row>
    <row r="49" spans="3:10">
      <c r="C49" s="2" t="s">
        <v>62</v>
      </c>
      <c r="D49" s="1"/>
      <c r="F49" s="2"/>
      <c r="G49" s="17"/>
      <c r="H49" s="22"/>
      <c r="I49" s="18"/>
    </row>
    <row r="50" spans="3:10">
      <c r="C50" s="2" t="s">
        <v>63</v>
      </c>
      <c r="D50" s="14"/>
      <c r="F50" s="2"/>
      <c r="G50" s="17"/>
      <c r="H50" s="22"/>
      <c r="I50" s="18"/>
    </row>
    <row r="51" spans="3:10" ht="14.25" thickBot="1">
      <c r="C51" s="3" t="s">
        <v>14</v>
      </c>
      <c r="D51" s="7"/>
      <c r="F51" s="2"/>
      <c r="G51" s="17"/>
      <c r="H51" s="22"/>
      <c r="I51" s="18"/>
    </row>
    <row r="52" spans="3:10">
      <c r="F52" s="2"/>
      <c r="G52" s="17"/>
      <c r="H52" s="22"/>
      <c r="I52" s="18"/>
    </row>
    <row r="53" spans="3:10" ht="14.25" thickBot="1">
      <c r="F53" s="3"/>
      <c r="G53" s="19"/>
      <c r="H53" s="23"/>
      <c r="I53" s="20"/>
    </row>
    <row r="54" spans="3:10" ht="14.25" thickBot="1">
      <c r="F54" s="38" t="s">
        <v>45</v>
      </c>
      <c r="G54" s="45">
        <f>SUM(G35:G53)</f>
        <v>0</v>
      </c>
      <c r="H54" s="45">
        <f>SUM(H35:H53)</f>
        <v>0</v>
      </c>
      <c r="I54" s="45">
        <f>SUM(I35:I53)</f>
        <v>0</v>
      </c>
    </row>
    <row r="57" spans="3:10" ht="14.25" thickBot="1">
      <c r="F57" s="146" t="s">
        <v>64</v>
      </c>
      <c r="G57" s="147"/>
      <c r="H57" s="131" t="s">
        <v>48</v>
      </c>
      <c r="I57" s="29" t="s">
        <v>49</v>
      </c>
      <c r="J57" s="30" t="s">
        <v>65</v>
      </c>
    </row>
    <row r="58" spans="3:10">
      <c r="F58" s="5" t="s">
        <v>66</v>
      </c>
      <c r="G58" s="15">
        <v>0</v>
      </c>
      <c r="H58" s="21">
        <v>0</v>
      </c>
      <c r="I58" s="25">
        <v>0</v>
      </c>
      <c r="J58" s="26">
        <v>0</v>
      </c>
    </row>
    <row r="59" spans="3:10">
      <c r="F59" s="2" t="s">
        <v>67</v>
      </c>
      <c r="G59" s="17">
        <v>0</v>
      </c>
      <c r="H59" s="17">
        <v>0</v>
      </c>
      <c r="I59" s="22">
        <v>0</v>
      </c>
      <c r="J59" s="27">
        <v>0</v>
      </c>
    </row>
    <row r="60" spans="3:10">
      <c r="F60" s="2" t="s">
        <v>68</v>
      </c>
      <c r="G60" s="17">
        <v>0</v>
      </c>
      <c r="H60" s="17">
        <v>0</v>
      </c>
      <c r="I60" s="22">
        <v>0</v>
      </c>
      <c r="J60" s="27">
        <v>0</v>
      </c>
    </row>
    <row r="61" spans="3:10">
      <c r="F61" s="2" t="s">
        <v>69</v>
      </c>
      <c r="G61" s="17">
        <v>0</v>
      </c>
      <c r="H61" s="17">
        <v>0</v>
      </c>
      <c r="I61" s="22">
        <v>0</v>
      </c>
      <c r="J61" s="27">
        <v>0</v>
      </c>
    </row>
    <row r="62" spans="3:10" ht="14.25" thickBot="1">
      <c r="F62" s="33" t="s">
        <v>70</v>
      </c>
      <c r="G62" s="34">
        <v>0</v>
      </c>
      <c r="H62" s="34">
        <v>0</v>
      </c>
      <c r="I62" s="35">
        <v>0</v>
      </c>
      <c r="J62" s="36">
        <v>0</v>
      </c>
    </row>
    <row r="63" spans="3:10" ht="14.25" thickBot="1">
      <c r="F63" s="32" t="s">
        <v>45</v>
      </c>
      <c r="G63" s="32"/>
      <c r="H63" s="32"/>
      <c r="I63" s="37"/>
      <c r="J63" s="122">
        <f>SUM(J58:J62)</f>
        <v>0</v>
      </c>
    </row>
  </sheetData>
  <mergeCells count="3">
    <mergeCell ref="C34:D34"/>
    <mergeCell ref="F34:G34"/>
    <mergeCell ref="F57:G57"/>
  </mergeCells>
  <phoneticPr fontId="13"/>
  <pageMargins left="0.69861111111111107" right="0.69861111111111107" top="0.75" bottom="0.75" header="0.3" footer="0.3"/>
  <pageSetup paperSize="9" firstPageNumber="4294963191" orientation="portrait"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72" zoomScaleSheetLayoutView="100" workbookViewId="0">
      <selection activeCell="R181" sqref="R181"/>
    </sheetView>
  </sheetViews>
  <sheetFormatPr defaultColWidth="8.875" defaultRowHeight="13.5"/>
  <sheetData/>
  <phoneticPr fontId="13"/>
  <pageMargins left="0.75" right="0.75" top="1" bottom="1" header="0.51111111111111107" footer="0.51111111111111107"/>
  <pageSetup paperSize="9" firstPageNumber="4294963191"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SheetLayoutView="100" workbookViewId="0">
      <selection activeCell="B8" sqref="B8"/>
    </sheetView>
  </sheetViews>
  <sheetFormatPr defaultColWidth="8.875" defaultRowHeight="13.5"/>
  <sheetData>
    <row r="1" spans="1:9">
      <c r="A1" s="125" t="s">
        <v>71</v>
      </c>
      <c r="B1" s="126"/>
      <c r="C1" s="126"/>
      <c r="D1" s="126"/>
      <c r="E1" s="126"/>
      <c r="F1" s="126"/>
      <c r="G1" s="126"/>
      <c r="H1" s="126"/>
      <c r="I1" s="129"/>
    </row>
    <row r="2" spans="1:9">
      <c r="A2" s="127" t="s">
        <v>72</v>
      </c>
      <c r="B2" s="128"/>
      <c r="C2" s="128"/>
      <c r="D2" s="128"/>
      <c r="E2" s="128"/>
      <c r="F2" s="128"/>
      <c r="G2" s="128"/>
      <c r="H2" s="128"/>
      <c r="I2" s="129"/>
    </row>
    <row r="3" spans="1:9">
      <c r="A3" s="124"/>
      <c r="D3" s="124"/>
    </row>
    <row r="7" spans="1:9">
      <c r="A7" t="s">
        <v>73</v>
      </c>
      <c r="B7" t="s">
        <v>113</v>
      </c>
    </row>
  </sheetData>
  <phoneticPr fontId="13"/>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6</vt:i4>
      </vt:variant>
    </vt:vector>
  </HeadingPairs>
  <TitlesOfParts>
    <vt:vector size="6" baseType="lpstr">
      <vt:lpstr>ルール＆合計</vt:lpstr>
      <vt:lpstr>2015年8月</vt:lpstr>
      <vt:lpstr>2019年8月</vt:lpstr>
      <vt:lpstr>2019年9月</vt:lpstr>
      <vt:lpstr>画像</vt:lpstr>
      <vt:lpstr>気づき</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FJ-USER</cp:lastModifiedBy>
  <cp:revision/>
  <cp:lastPrinted>2019-09-01T11:59:56Z</cp:lastPrinted>
  <dcterms:created xsi:type="dcterms:W3CDTF">2013-10-09T23:04:08Z</dcterms:created>
  <dcterms:modified xsi:type="dcterms:W3CDTF">2019-09-28T22:17:38Z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