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35" windowHeight="7335"/>
  </bookViews>
  <sheets>
    <sheet name="ルール＆合計" sheetId="1" r:id="rId1"/>
    <sheet name="2019年8月" sheetId="6" r:id="rId2"/>
    <sheet name="2015年8月" sheetId="10" state="hidden" r:id="rId3"/>
    <sheet name="画像" sheetId="7" r:id="rId4"/>
    <sheet name="気づき" sheetId="9" r:id="rId5"/>
  </sheets>
  <calcPr calcId="125725"/>
</workbook>
</file>

<file path=xl/calcChain.xml><?xml version="1.0" encoding="utf-8"?>
<calcChain xmlns="http://schemas.openxmlformats.org/spreadsheetml/2006/main">
  <c r="N27" i="6"/>
  <c r="M27"/>
  <c r="O27"/>
  <c r="G54"/>
  <c r="H54"/>
  <c r="I54"/>
  <c r="J63"/>
  <c r="G54" i="10"/>
  <c r="H54"/>
  <c r="I54"/>
  <c r="J63"/>
  <c r="D8" i="1"/>
  <c r="D17"/>
  <c r="B3"/>
  <c r="H8"/>
  <c r="H17"/>
  <c r="I8"/>
  <c r="I17"/>
  <c r="J8"/>
  <c r="J17"/>
  <c r="L8"/>
  <c r="L17"/>
  <c r="D9"/>
  <c r="G9"/>
  <c r="H9"/>
  <c r="I9"/>
  <c r="K9"/>
  <c r="J9"/>
  <c r="L9"/>
  <c r="D10"/>
  <c r="G10"/>
  <c r="H10"/>
  <c r="I10"/>
  <c r="J10"/>
  <c r="K10"/>
  <c r="L10"/>
  <c r="D11"/>
  <c r="G11"/>
  <c r="H11"/>
  <c r="I11"/>
  <c r="J11"/>
  <c r="K11"/>
  <c r="L11"/>
  <c r="D12"/>
  <c r="G12"/>
  <c r="H12"/>
  <c r="I12"/>
  <c r="K12"/>
  <c r="J12"/>
  <c r="L12"/>
  <c r="D13"/>
  <c r="G13"/>
  <c r="H13"/>
  <c r="I13"/>
  <c r="K13"/>
  <c r="J13"/>
  <c r="L13"/>
  <c r="D14"/>
  <c r="G14"/>
  <c r="H14"/>
  <c r="I14"/>
  <c r="J14"/>
  <c r="K14"/>
  <c r="L14"/>
  <c r="D15"/>
  <c r="G15"/>
  <c r="H15"/>
  <c r="I15"/>
  <c r="J15"/>
  <c r="K15"/>
  <c r="L15"/>
  <c r="D16"/>
  <c r="G16"/>
  <c r="H16"/>
  <c r="I16"/>
  <c r="K16"/>
  <c r="J16"/>
  <c r="L16"/>
  <c r="B17"/>
  <c r="C17"/>
  <c r="E17"/>
  <c r="F17"/>
  <c r="G17"/>
  <c r="K8"/>
  <c r="K17"/>
  <c r="I3"/>
  <c r="G3"/>
</calcChain>
</file>

<file path=xl/sharedStrings.xml><?xml version="1.0" encoding="utf-8"?>
<sst xmlns="http://schemas.openxmlformats.org/spreadsheetml/2006/main" count="235" uniqueCount="114">
  <si>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</si>
  <si>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</si>
  <si>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</si>
  <si>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</si>
  <si>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</si>
  <si>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</si>
  <si>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</si>
  <si>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</si>
  <si>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</si>
  <si>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</si>
  <si>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</si>
  <si>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</si>
  <si>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</si>
  <si>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</si>
  <si>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</si>
  <si>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</si>
  <si>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</si>
  <si>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</si>
  <si>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</si>
  <si>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</si>
  <si>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</si>
  <si>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</si>
  <si>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</si>
  <si>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</si>
  <si>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</si>
  <si>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</si>
  <si>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</si>
  <si>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</si>
  <si>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</si>
  <si>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</si>
  <si>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</si>
  <si>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</si>
  <si>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</si>
  <si>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</si>
  <si>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</si>
  <si>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</si>
  <si>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USD/JPY</t>
  </si>
  <si>
    <t>買い</t>
  </si>
  <si>
    <t>1万通貨</t>
  </si>
  <si>
    <t>PB</t>
  </si>
  <si>
    <t>60分</t>
  </si>
  <si>
    <t>2015.07.02.10:00</t>
  </si>
  <si>
    <t>2015.07.02.15:00</t>
  </si>
  <si>
    <t>ストップ切り上げ</t>
  </si>
  <si>
    <t>勝ち</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</si>
  <si>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</si>
  <si>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</si>
  <si>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</si>
  <si>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</si>
  <si>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</si>
  <si>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</si>
  <si>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</si>
  <si>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</si>
  <si>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</si>
  <si>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</si>
  <si>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</si>
  <si>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</si>
  <si>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</si>
  <si>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</si>
  <si>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</si>
  <si>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</si>
  <si>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</si>
  <si>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</si>
  <si>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</si>
  <si>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</si>
  <si>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</si>
  <si>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</si>
  <si>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</si>
  <si>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</si>
  <si>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</si>
  <si>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</si>
  <si>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</si>
  <si>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</si>
  <si>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</si>
  <si>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CHF/JPY</t>
    <phoneticPr fontId="13"/>
  </si>
  <si>
    <t>売り</t>
    <rPh sb="0" eb="1">
      <t>ウ</t>
    </rPh>
    <phoneticPr fontId="13"/>
  </si>
  <si>
    <t>EB</t>
    <phoneticPr fontId="13"/>
  </si>
  <si>
    <t>4時間</t>
    <rPh sb="1" eb="3">
      <t>ジカン</t>
    </rPh>
    <phoneticPr fontId="13"/>
  </si>
  <si>
    <t>高値こえたので見送り</t>
    <rPh sb="0" eb="2">
      <t>タカネ</t>
    </rPh>
    <rPh sb="7" eb="9">
      <t>ミオク</t>
    </rPh>
    <phoneticPr fontId="13"/>
  </si>
  <si>
    <t>2019/8/9 .18</t>
    <phoneticPr fontId="13"/>
  </si>
  <si>
    <t>2019.08.09.22:00</t>
    <phoneticPr fontId="13"/>
  </si>
  <si>
    <t>USD/CHF</t>
    <phoneticPr fontId="13"/>
  </si>
  <si>
    <t>2019.08.12.8:00</t>
    <phoneticPr fontId="13"/>
  </si>
  <si>
    <t>ロスカット</t>
    <phoneticPr fontId="13"/>
  </si>
  <si>
    <t>負け</t>
    <rPh sb="0" eb="1">
      <t>マ</t>
    </rPh>
    <phoneticPr fontId="13"/>
  </si>
  <si>
    <t>CAD/JPY</t>
    <phoneticPr fontId="13"/>
  </si>
  <si>
    <t>４時間</t>
    <rPh sb="1" eb="3">
      <t>ジカン</t>
    </rPh>
    <phoneticPr fontId="13"/>
  </si>
  <si>
    <t>USD/JPY</t>
    <phoneticPr fontId="13"/>
  </si>
  <si>
    <t>2019.08.13.8:00</t>
    <phoneticPr fontId="13"/>
  </si>
  <si>
    <t>2019.08.13.16:00</t>
    <phoneticPr fontId="13"/>
  </si>
  <si>
    <t>急に円安へ</t>
    <rPh sb="0" eb="1">
      <t>キュウ</t>
    </rPh>
    <rPh sb="2" eb="4">
      <t>エンヤス</t>
    </rPh>
    <phoneticPr fontId="13"/>
  </si>
  <si>
    <t>2019.08.19.12:00</t>
    <phoneticPr fontId="13"/>
  </si>
  <si>
    <t>AUD/JPY</t>
    <phoneticPr fontId="13"/>
  </si>
  <si>
    <t>買い</t>
    <rPh sb="0" eb="1">
      <t>カ</t>
    </rPh>
    <phoneticPr fontId="13"/>
  </si>
  <si>
    <t>エントリーミス</t>
    <phoneticPr fontId="13"/>
  </si>
  <si>
    <t>2019.08.20.15:53</t>
    <phoneticPr fontId="13"/>
  </si>
  <si>
    <t>PB</t>
    <phoneticPr fontId="13"/>
  </si>
  <si>
    <t>GBP/JPY</t>
    <phoneticPr fontId="13"/>
  </si>
  <si>
    <t>GBP/USD</t>
    <phoneticPr fontId="13"/>
  </si>
  <si>
    <t>GBP/CHF</t>
    <phoneticPr fontId="13"/>
  </si>
  <si>
    <t>2019.08.21.12:15</t>
    <phoneticPr fontId="13"/>
  </si>
  <si>
    <t>安値こえたので見送り</t>
    <rPh sb="0" eb="2">
      <t>ヤスネ</t>
    </rPh>
    <rPh sb="7" eb="9">
      <t>ミオク</t>
    </rPh>
    <phoneticPr fontId="13"/>
  </si>
  <si>
    <t>2019.08.22.11:11</t>
    <phoneticPr fontId="13"/>
  </si>
  <si>
    <t>FIB1.27</t>
    <phoneticPr fontId="13"/>
  </si>
  <si>
    <t>勝ち</t>
    <phoneticPr fontId="13"/>
  </si>
  <si>
    <t>AUD/USD</t>
    <phoneticPr fontId="13"/>
  </si>
  <si>
    <t>2019.8.29.16:31</t>
    <phoneticPr fontId="13"/>
  </si>
  <si>
    <t>2019.08.30.04:29</t>
    <phoneticPr fontId="13"/>
  </si>
  <si>
    <t>NZD/JPY</t>
    <phoneticPr fontId="13"/>
  </si>
  <si>
    <t>2019.08.28.00:22</t>
    <phoneticPr fontId="13"/>
  </si>
  <si>
    <t>2019.09.03.05:46</t>
    <phoneticPr fontId="13"/>
  </si>
  <si>
    <t>エントリーミス　本来、６７．２でエントリー</t>
    <rPh sb="8" eb="10">
      <t>ホンライ</t>
    </rPh>
    <phoneticPr fontId="13"/>
  </si>
  <si>
    <t>2019年　　合計</t>
    <phoneticPr fontId="13"/>
  </si>
  <si>
    <t>監視通貨が多いので各通貨で負け続けた場合の損失を把握する必要がある</t>
    <rPh sb="0" eb="2">
      <t>カンシ</t>
    </rPh>
    <rPh sb="2" eb="4">
      <t>ツウカ</t>
    </rPh>
    <rPh sb="5" eb="6">
      <t>オオ</t>
    </rPh>
    <rPh sb="9" eb="10">
      <t>カク</t>
    </rPh>
    <rPh sb="10" eb="12">
      <t>ツウカ</t>
    </rPh>
    <rPh sb="13" eb="14">
      <t>マ</t>
    </rPh>
    <rPh sb="15" eb="16">
      <t>ツヅ</t>
    </rPh>
    <rPh sb="18" eb="20">
      <t>バアイ</t>
    </rPh>
    <rPh sb="21" eb="23">
      <t>ソンシツ</t>
    </rPh>
    <rPh sb="24" eb="26">
      <t>ハアク</t>
    </rPh>
    <rPh sb="28" eb="30">
      <t>ヒツヨウ</t>
    </rPh>
    <phoneticPr fontId="13"/>
  </si>
</sst>
</file>

<file path=xl/styles.xml><?xml version="1.0" encoding="utf-8"?>
<styleSheet xmlns="http://schemas.openxmlformats.org/spreadsheetml/2006/main">
  <numFmts count="11">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s>
  <fonts count="14">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64">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 fillId="0" borderId="0">
      <alignment vertical="center"/>
    </xf>
  </cellStyleXfs>
  <cellXfs count="145">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7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7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5" fontId="6" fillId="0" borderId="22" xfId="2" applyNumberFormat="1" applyFont="1" applyFill="1" applyBorder="1" applyAlignment="1" applyProtection="1">
      <alignment horizontal="center" vertical="center"/>
    </xf>
    <xf numFmtId="5" fontId="6" fillId="0" borderId="0" xfId="2" applyNumberFormat="1" applyFont="1" applyFill="1" applyBorder="1" applyAlignment="1" applyProtection="1">
      <alignment horizontal="center" vertical="center"/>
    </xf>
    <xf numFmtId="6" fontId="6" fillId="4" borderId="27" xfId="2" applyNumberFormat="1" applyFont="1" applyFill="1" applyBorder="1" applyAlignment="1" applyProtection="1">
      <alignment vertical="center"/>
    </xf>
    <xf numFmtId="6"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2" applyNumberFormat="1" applyFont="1" applyFill="1" applyBorder="1" applyAlignment="1" applyProtection="1">
      <alignment horizontal="center" vertical="center"/>
    </xf>
    <xf numFmtId="0" fontId="6" fillId="4"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wrapText="1"/>
    </xf>
    <xf numFmtId="0" fontId="6" fillId="4" borderId="34" xfId="2" applyNumberFormat="1" applyFont="1" applyFill="1" applyBorder="1" applyAlignment="1" applyProtection="1">
      <alignment horizontal="center" vertical="center"/>
    </xf>
    <xf numFmtId="178" fontId="6" fillId="4" borderId="33" xfId="2" applyNumberFormat="1" applyFont="1" applyFill="1" applyBorder="1" applyAlignment="1" applyProtection="1">
      <alignment horizontal="center" vertical="center" wrapText="1"/>
    </xf>
    <xf numFmtId="179" fontId="6" fillId="4" borderId="33" xfId="2" applyNumberFormat="1" applyFont="1" applyFill="1" applyBorder="1" applyAlignment="1" applyProtection="1">
      <alignment horizontal="center" vertical="center"/>
    </xf>
    <xf numFmtId="0" fontId="6" fillId="4" borderId="35" xfId="2" applyNumberFormat="1" applyFont="1" applyFill="1" applyBorder="1" applyAlignment="1" applyProtection="1">
      <alignment horizontal="center" vertical="center" wrapText="1"/>
    </xf>
    <xf numFmtId="178" fontId="6" fillId="4" borderId="36" xfId="2" applyNumberFormat="1" applyFont="1" applyFill="1" applyBorder="1" applyAlignment="1" applyProtection="1">
      <alignment vertical="center"/>
    </xf>
    <xf numFmtId="180" fontId="6" fillId="4" borderId="37" xfId="2" applyNumberFormat="1" applyFont="1" applyFill="1" applyBorder="1" applyAlignment="1" applyProtection="1">
      <alignment horizontal="center" vertical="center"/>
    </xf>
    <xf numFmtId="180" fontId="7" fillId="0" borderId="38" xfId="2" applyNumberFormat="1" applyFont="1" applyFill="1" applyBorder="1" applyAlignment="1" applyProtection="1">
      <alignment horizontal="right" vertical="center"/>
    </xf>
    <xf numFmtId="180" fontId="7" fillId="0" borderId="39" xfId="2" applyNumberFormat="1" applyFont="1" applyFill="1" applyBorder="1" applyAlignment="1" applyProtection="1">
      <alignment horizontal="right" vertical="center"/>
    </xf>
    <xf numFmtId="181" fontId="7" fillId="0" borderId="39" xfId="2" applyNumberFormat="1" applyFont="1" applyFill="1" applyBorder="1" applyAlignment="1" applyProtection="1">
      <alignment horizontal="right" vertical="center"/>
    </xf>
    <xf numFmtId="182" fontId="7" fillId="0" borderId="39" xfId="2" applyNumberFormat="1" applyFont="1" applyFill="1" applyBorder="1" applyAlignment="1" applyProtection="1">
      <alignment horizontal="right" vertical="center"/>
    </xf>
    <xf numFmtId="183" fontId="7" fillId="0" borderId="39" xfId="2" applyNumberFormat="1" applyFont="1" applyFill="1" applyBorder="1" applyAlignment="1" applyProtection="1">
      <alignment vertical="center"/>
    </xf>
    <xf numFmtId="180" fontId="7" fillId="0" borderId="39" xfId="2" applyNumberFormat="1" applyFont="1" applyFill="1" applyBorder="1" applyAlignment="1" applyProtection="1">
      <alignment vertical="center"/>
    </xf>
    <xf numFmtId="177" fontId="7" fillId="0" borderId="39" xfId="2" applyNumberFormat="1" applyFont="1" applyFill="1" applyBorder="1" applyAlignment="1" applyProtection="1">
      <alignment vertical="center"/>
    </xf>
    <xf numFmtId="177" fontId="7" fillId="0" borderId="40" xfId="2" applyNumberFormat="1" applyFont="1" applyFill="1" applyBorder="1" applyAlignment="1" applyProtection="1">
      <alignment vertical="center"/>
    </xf>
    <xf numFmtId="180" fontId="0" fillId="0" borderId="38" xfId="0"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0" fontId="0" fillId="0" borderId="39" xfId="0" applyNumberFormat="1" applyFont="1" applyFill="1" applyBorder="1" applyAlignment="1" applyProtection="1">
      <alignment vertical="center"/>
    </xf>
    <xf numFmtId="180" fontId="0" fillId="0" borderId="41"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0" fontId="0" fillId="0" borderId="42" xfId="0" applyNumberFormat="1" applyFont="1" applyFill="1" applyBorder="1" applyAlignment="1" applyProtection="1">
      <alignment vertical="center"/>
    </xf>
    <xf numFmtId="181" fontId="7" fillId="0" borderId="42" xfId="2" applyNumberFormat="1" applyFont="1" applyFill="1" applyBorder="1" applyAlignment="1" applyProtection="1">
      <alignment horizontal="right" vertical="center"/>
    </xf>
    <xf numFmtId="183" fontId="7" fillId="0" borderId="42" xfId="2" applyNumberFormat="1" applyFont="1" applyFill="1" applyBorder="1" applyAlignment="1" applyProtection="1">
      <alignment vertical="center"/>
    </xf>
    <xf numFmtId="180" fontId="7" fillId="0" borderId="42" xfId="2" applyNumberFormat="1" applyFont="1" applyFill="1" applyBorder="1" applyAlignment="1" applyProtection="1">
      <alignment vertical="center"/>
    </xf>
    <xf numFmtId="177" fontId="7" fillId="0" borderId="42" xfId="2" applyNumberFormat="1" applyFont="1" applyFill="1" applyBorder="1" applyAlignment="1" applyProtection="1">
      <alignment vertical="center"/>
    </xf>
    <xf numFmtId="177" fontId="7" fillId="0" borderId="43" xfId="2" applyNumberFormat="1" applyFont="1" applyFill="1" applyBorder="1" applyAlignment="1" applyProtection="1">
      <alignment vertical="center"/>
    </xf>
    <xf numFmtId="6" fontId="7" fillId="0" borderId="39" xfId="2" applyNumberFormat="1" applyFont="1" applyFill="1" applyBorder="1" applyAlignment="1" applyProtection="1">
      <alignment horizontal="right" vertical="center"/>
    </xf>
    <xf numFmtId="6" fontId="7" fillId="0" borderId="42" xfId="2" applyNumberFormat="1" applyFont="1" applyFill="1" applyBorder="1" applyAlignment="1" applyProtection="1">
      <alignment horizontal="right" vertical="center"/>
    </xf>
    <xf numFmtId="5" fontId="1" fillId="0" borderId="44" xfId="0" applyNumberFormat="1" applyFont="1" applyFill="1" applyBorder="1" applyAlignment="1" applyProtection="1">
      <alignment vertical="center"/>
    </xf>
    <xf numFmtId="180" fontId="1" fillId="0" borderId="45" xfId="0" applyNumberFormat="1" applyFont="1" applyFill="1" applyBorder="1" applyAlignment="1" applyProtection="1">
      <alignment vertical="center"/>
    </xf>
    <xf numFmtId="6" fontId="1" fillId="0" borderId="45" xfId="0" applyNumberFormat="1" applyFont="1" applyFill="1" applyBorder="1" applyAlignment="1" applyProtection="1">
      <alignment vertical="center"/>
    </xf>
    <xf numFmtId="182" fontId="1" fillId="0" borderId="45" xfId="0" applyNumberFormat="1" applyFont="1" applyFill="1" applyBorder="1" applyAlignment="1" applyProtection="1">
      <alignment vertical="center"/>
    </xf>
    <xf numFmtId="181" fontId="1" fillId="0" borderId="45" xfId="0" applyNumberFormat="1" applyFont="1" applyFill="1" applyBorder="1" applyAlignment="1" applyProtection="1">
      <alignment vertical="center"/>
    </xf>
    <xf numFmtId="183" fontId="8" fillId="0" borderId="45" xfId="0" applyNumberFormat="1" applyFont="1" applyFill="1" applyBorder="1" applyAlignment="1" applyProtection="1">
      <alignment vertical="center"/>
    </xf>
    <xf numFmtId="177" fontId="1" fillId="0" borderId="46" xfId="0" applyNumberFormat="1" applyFont="1" applyFill="1" applyBorder="1" applyAlignment="1" applyProtection="1">
      <alignment vertical="center"/>
    </xf>
    <xf numFmtId="177" fontId="1" fillId="0" borderId="47" xfId="0" applyNumberFormat="1" applyFont="1" applyFill="1" applyBorder="1" applyAlignment="1" applyProtection="1">
      <alignment vertical="center"/>
    </xf>
    <xf numFmtId="0" fontId="0" fillId="0" borderId="48" xfId="0" applyNumberFormat="1" applyFont="1" applyFill="1" applyBorder="1" applyAlignment="1" applyProtection="1">
      <alignment vertical="center"/>
    </xf>
    <xf numFmtId="0" fontId="9" fillId="0" borderId="40"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5" fontId="6" fillId="5" borderId="0" xfId="2" applyNumberFormat="1" applyFont="1" applyFill="1" applyBorder="1" applyAlignment="1" applyProtection="1">
      <alignment horizontal="center" vertical="center"/>
    </xf>
    <xf numFmtId="178"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49" xfId="2" applyNumberFormat="1" applyFont="1" applyFill="1" applyBorder="1" applyAlignment="1" applyProtection="1">
      <alignment vertical="center"/>
    </xf>
    <xf numFmtId="5" fontId="6" fillId="5" borderId="49" xfId="2" applyNumberFormat="1" applyFont="1" applyFill="1" applyBorder="1" applyAlignment="1" applyProtection="1">
      <alignment horizontal="center" vertical="center"/>
    </xf>
    <xf numFmtId="178" fontId="6" fillId="5" borderId="49" xfId="2" applyNumberFormat="1" applyFont="1" applyFill="1" applyBorder="1" applyAlignment="1" applyProtection="1">
      <alignment vertical="center"/>
    </xf>
    <xf numFmtId="6" fontId="6" fillId="5" borderId="49" xfId="2" applyNumberFormat="1" applyFont="1" applyFill="1" applyBorder="1" applyAlignment="1" applyProtection="1">
      <alignment vertical="center"/>
    </xf>
    <xf numFmtId="6" fontId="6" fillId="5" borderId="49" xfId="2" applyNumberFormat="1" applyFont="1" applyFill="1" applyBorder="1" applyAlignment="1" applyProtection="1">
      <alignment horizontal="center" vertical="center"/>
    </xf>
    <xf numFmtId="0" fontId="0" fillId="5" borderId="49"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5" fontId="7" fillId="6" borderId="50" xfId="2" applyNumberFormat="1" applyFont="1" applyFill="1" applyBorder="1" applyAlignment="1" applyProtection="1">
      <alignment horizontal="center"/>
    </xf>
    <xf numFmtId="5" fontId="6" fillId="0" borderId="50" xfId="2" applyNumberFormat="1" applyFont="1" applyFill="1" applyBorder="1" applyAlignment="1" applyProtection="1">
      <alignment horizontal="center" vertical="center"/>
    </xf>
    <xf numFmtId="0" fontId="6" fillId="0" borderId="50" xfId="2" applyNumberFormat="1" applyFont="1" applyFill="1" applyBorder="1" applyAlignment="1" applyProtection="1"/>
    <xf numFmtId="5" fontId="7" fillId="6" borderId="11" xfId="2" applyNumberFormat="1" applyFont="1" applyFill="1" applyBorder="1" applyAlignment="1" applyProtection="1">
      <alignment horizontal="center"/>
    </xf>
    <xf numFmtId="0" fontId="10" fillId="4" borderId="51" xfId="2" applyNumberFormat="1" applyFont="1" applyFill="1" applyBorder="1" applyAlignment="1" applyProtection="1">
      <alignment horizontal="center" vertical="center"/>
    </xf>
    <xf numFmtId="5" fontId="10" fillId="5" borderId="49" xfId="2" applyNumberFormat="1" applyFont="1" applyFill="1" applyBorder="1" applyAlignment="1" applyProtection="1">
      <alignment horizontal="center" vertical="center"/>
    </xf>
    <xf numFmtId="9" fontId="6" fillId="5" borderId="52" xfId="2" applyNumberFormat="1" applyFont="1" applyFill="1" applyBorder="1" applyAlignment="1" applyProtection="1">
      <alignment horizontal="center" vertical="center"/>
    </xf>
    <xf numFmtId="5" fontId="7" fillId="6" borderId="53" xfId="2" applyNumberFormat="1" applyFont="1" applyFill="1" applyBorder="1" applyAlignment="1" applyProtection="1">
      <alignment horizontal="center"/>
    </xf>
    <xf numFmtId="0" fontId="0" fillId="0" borderId="54" xfId="0" applyNumberFormat="1" applyFont="1" applyFill="1" applyBorder="1" applyAlignment="1" applyProtection="1">
      <alignment vertic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8" xfId="3" applyBorder="1">
      <alignment vertical="center"/>
    </xf>
    <xf numFmtId="0" fontId="1" fillId="0" borderId="59" xfId="3" applyBorder="1">
      <alignment vertical="center"/>
    </xf>
    <xf numFmtId="0" fontId="1" fillId="0" borderId="60" xfId="3" applyBorder="1">
      <alignment vertical="center"/>
    </xf>
    <xf numFmtId="0" fontId="1" fillId="0" borderId="28" xfId="3" applyBorder="1">
      <alignment vertical="center"/>
    </xf>
    <xf numFmtId="0" fontId="1" fillId="0" borderId="0" xfId="3" applyBorder="1">
      <alignment vertical="center"/>
    </xf>
    <xf numFmtId="55" fontId="0" fillId="0" borderId="12" xfId="0" applyNumberFormat="1" applyFill="1" applyBorder="1" applyAlignment="1" applyProtection="1">
      <alignment horizontal="center" vertical="center"/>
    </xf>
    <xf numFmtId="5" fontId="7" fillId="6" borderId="13" xfId="2" applyNumberFormat="1" applyFont="1" applyFill="1" applyBorder="1" applyAlignment="1" applyProtection="1">
      <alignment horizontal="center"/>
    </xf>
    <xf numFmtId="5" fontId="7" fillId="6" borderId="52" xfId="2" applyNumberFormat="1" applyFont="1" applyFill="1" applyBorder="1" applyAlignment="1" applyProtection="1">
      <alignment horizontal="center"/>
    </xf>
    <xf numFmtId="5" fontId="7" fillId="6" borderId="40" xfId="2" applyNumberFormat="1" applyFont="1" applyFill="1" applyBorder="1" applyAlignment="1" applyProtection="1">
      <alignment horizontal="center"/>
    </xf>
    <xf numFmtId="5" fontId="7" fillId="6" borderId="54" xfId="2" applyNumberFormat="1" applyFont="1" applyFill="1" applyBorder="1" applyAlignment="1" applyProtection="1">
      <alignment horizontal="center"/>
    </xf>
    <xf numFmtId="5" fontId="7" fillId="6" borderId="61" xfId="2" applyNumberFormat="1" applyFont="1" applyFill="1" applyBorder="1" applyAlignment="1" applyProtection="1">
      <alignment horizontal="center"/>
    </xf>
    <xf numFmtId="5" fontId="11" fillId="0" borderId="11" xfId="2" applyNumberFormat="1" applyFont="1" applyFill="1" applyBorder="1" applyAlignment="1" applyProtection="1">
      <alignment horizontal="center" vertical="center"/>
    </xf>
    <xf numFmtId="184" fontId="6" fillId="0" borderId="20" xfId="2" applyNumberFormat="1" applyFont="1" applyFill="1" applyBorder="1" applyAlignment="1" applyProtection="1">
      <alignment horizontal="center" vertical="center"/>
    </xf>
    <xf numFmtId="184" fontId="6" fillId="0" borderId="31" xfId="2" applyNumberFormat="1" applyFont="1" applyFill="1" applyBorder="1" applyAlignment="1" applyProtection="1">
      <alignment horizontal="center" vertical="center"/>
    </xf>
    <xf numFmtId="5" fontId="6" fillId="0" borderId="61" xfId="2" applyNumberFormat="1" applyFont="1" applyFill="1" applyBorder="1" applyAlignment="1" applyProtection="1">
      <alignment horizontal="center" vertical="center"/>
    </xf>
    <xf numFmtId="5" fontId="6" fillId="0" borderId="62" xfId="2" applyNumberFormat="1" applyFont="1" applyFill="1" applyBorder="1" applyAlignment="1" applyProtection="1">
      <alignment horizontal="center" vertical="center"/>
    </xf>
    <xf numFmtId="0" fontId="4" fillId="2" borderId="63"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16</xdr:col>
      <xdr:colOff>409575</xdr:colOff>
      <xdr:row>25</xdr:row>
      <xdr:rowOff>47625</xdr:rowOff>
    </xdr:to>
    <xdr:pic>
      <xdr:nvPicPr>
        <xdr:cNvPr id="2084" name="図 1" descr="2019-08-10_06h21_49.png"/>
        <xdr:cNvPicPr>
          <a:picLocks noChangeAspect="1"/>
        </xdr:cNvPicPr>
      </xdr:nvPicPr>
      <xdr:blipFill>
        <a:blip xmlns:r="http://schemas.openxmlformats.org/officeDocument/2006/relationships" r:embed="rId1" cstate="print"/>
        <a:srcRect/>
        <a:stretch>
          <a:fillRect/>
        </a:stretch>
      </xdr:blipFill>
      <xdr:spPr bwMode="auto">
        <a:xfrm>
          <a:off x="0" y="28575"/>
          <a:ext cx="11229975" cy="430530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16</xdr:col>
      <xdr:colOff>409575</xdr:colOff>
      <xdr:row>51</xdr:row>
      <xdr:rowOff>19050</xdr:rowOff>
    </xdr:to>
    <xdr:pic>
      <xdr:nvPicPr>
        <xdr:cNvPr id="2085" name="図 2" descr="2019-08-13_19h55_52.png"/>
        <xdr:cNvPicPr>
          <a:picLocks noChangeAspect="1"/>
        </xdr:cNvPicPr>
      </xdr:nvPicPr>
      <xdr:blipFill>
        <a:blip xmlns:r="http://schemas.openxmlformats.org/officeDocument/2006/relationships" r:embed="rId2" cstate="print"/>
        <a:srcRect/>
        <a:stretch>
          <a:fillRect/>
        </a:stretch>
      </xdr:blipFill>
      <xdr:spPr bwMode="auto">
        <a:xfrm>
          <a:off x="0" y="4457700"/>
          <a:ext cx="11229975" cy="4305300"/>
        </a:xfrm>
        <a:prstGeom prst="rect">
          <a:avLst/>
        </a:prstGeom>
        <a:noFill/>
        <a:ln w="9525">
          <a:noFill/>
          <a:miter lim="800000"/>
          <a:headEnd/>
          <a:tailEnd/>
        </a:ln>
      </xdr:spPr>
    </xdr:pic>
    <xdr:clientData/>
  </xdr:twoCellAnchor>
  <xdr:twoCellAnchor editAs="oneCell">
    <xdr:from>
      <xdr:col>0</xdr:col>
      <xdr:colOff>0</xdr:colOff>
      <xdr:row>52</xdr:row>
      <xdr:rowOff>0</xdr:rowOff>
    </xdr:from>
    <xdr:to>
      <xdr:col>16</xdr:col>
      <xdr:colOff>409575</xdr:colOff>
      <xdr:row>77</xdr:row>
      <xdr:rowOff>19050</xdr:rowOff>
    </xdr:to>
    <xdr:pic>
      <xdr:nvPicPr>
        <xdr:cNvPr id="2086" name="図 3" descr="2019-08-13_19h56_29.png"/>
        <xdr:cNvPicPr>
          <a:picLocks noChangeAspect="1"/>
        </xdr:cNvPicPr>
      </xdr:nvPicPr>
      <xdr:blipFill>
        <a:blip xmlns:r="http://schemas.openxmlformats.org/officeDocument/2006/relationships" r:embed="rId3" cstate="print"/>
        <a:srcRect/>
        <a:stretch>
          <a:fillRect/>
        </a:stretch>
      </xdr:blipFill>
      <xdr:spPr bwMode="auto">
        <a:xfrm>
          <a:off x="0" y="8915400"/>
          <a:ext cx="11229975" cy="4305300"/>
        </a:xfrm>
        <a:prstGeom prst="rect">
          <a:avLst/>
        </a:prstGeom>
        <a:noFill/>
        <a:ln w="9525">
          <a:noFill/>
          <a:miter lim="800000"/>
          <a:headEnd/>
          <a:tailEnd/>
        </a:ln>
      </xdr:spPr>
    </xdr:pic>
    <xdr:clientData/>
  </xdr:twoCellAnchor>
  <xdr:twoCellAnchor editAs="oneCell">
    <xdr:from>
      <xdr:col>0</xdr:col>
      <xdr:colOff>0</xdr:colOff>
      <xdr:row>78</xdr:row>
      <xdr:rowOff>0</xdr:rowOff>
    </xdr:from>
    <xdr:to>
      <xdr:col>16</xdr:col>
      <xdr:colOff>409575</xdr:colOff>
      <xdr:row>103</xdr:row>
      <xdr:rowOff>38100</xdr:rowOff>
    </xdr:to>
    <xdr:pic>
      <xdr:nvPicPr>
        <xdr:cNvPr id="2087" name="図 4" descr="2019-08-20_19h02_55.png"/>
        <xdr:cNvPicPr>
          <a:picLocks noChangeAspect="1"/>
        </xdr:cNvPicPr>
      </xdr:nvPicPr>
      <xdr:blipFill>
        <a:blip xmlns:r="http://schemas.openxmlformats.org/officeDocument/2006/relationships" r:embed="rId4" cstate="print"/>
        <a:srcRect/>
        <a:stretch>
          <a:fillRect/>
        </a:stretch>
      </xdr:blipFill>
      <xdr:spPr bwMode="auto">
        <a:xfrm>
          <a:off x="0" y="13373100"/>
          <a:ext cx="11229975" cy="4324350"/>
        </a:xfrm>
        <a:prstGeom prst="rect">
          <a:avLst/>
        </a:prstGeom>
        <a:noFill/>
        <a:ln w="9525">
          <a:noFill/>
          <a:miter lim="800000"/>
          <a:headEnd/>
          <a:tailEnd/>
        </a:ln>
      </xdr:spPr>
    </xdr:pic>
    <xdr:clientData/>
  </xdr:twoCellAnchor>
  <xdr:twoCellAnchor editAs="oneCell">
    <xdr:from>
      <xdr:col>0</xdr:col>
      <xdr:colOff>0</xdr:colOff>
      <xdr:row>104</xdr:row>
      <xdr:rowOff>0</xdr:rowOff>
    </xdr:from>
    <xdr:to>
      <xdr:col>16</xdr:col>
      <xdr:colOff>409575</xdr:colOff>
      <xdr:row>129</xdr:row>
      <xdr:rowOff>38100</xdr:rowOff>
    </xdr:to>
    <xdr:pic>
      <xdr:nvPicPr>
        <xdr:cNvPr id="2088" name="図 5" descr="2019-08-20_19h04_13.png"/>
        <xdr:cNvPicPr>
          <a:picLocks noChangeAspect="1"/>
        </xdr:cNvPicPr>
      </xdr:nvPicPr>
      <xdr:blipFill>
        <a:blip xmlns:r="http://schemas.openxmlformats.org/officeDocument/2006/relationships" r:embed="rId5" cstate="print"/>
        <a:srcRect/>
        <a:stretch>
          <a:fillRect/>
        </a:stretch>
      </xdr:blipFill>
      <xdr:spPr bwMode="auto">
        <a:xfrm>
          <a:off x="0" y="17830800"/>
          <a:ext cx="11229975" cy="4324350"/>
        </a:xfrm>
        <a:prstGeom prst="rect">
          <a:avLst/>
        </a:prstGeom>
        <a:noFill/>
        <a:ln w="9525">
          <a:noFill/>
          <a:miter lim="800000"/>
          <a:headEnd/>
          <a:tailEnd/>
        </a:ln>
      </xdr:spPr>
    </xdr:pic>
    <xdr:clientData/>
  </xdr:twoCellAnchor>
  <xdr:twoCellAnchor editAs="oneCell">
    <xdr:from>
      <xdr:col>0</xdr:col>
      <xdr:colOff>0</xdr:colOff>
      <xdr:row>129</xdr:row>
      <xdr:rowOff>0</xdr:rowOff>
    </xdr:from>
    <xdr:to>
      <xdr:col>16</xdr:col>
      <xdr:colOff>409575</xdr:colOff>
      <xdr:row>154</xdr:row>
      <xdr:rowOff>38100</xdr:rowOff>
    </xdr:to>
    <xdr:pic>
      <xdr:nvPicPr>
        <xdr:cNvPr id="2089" name="図 9" descr="2019-08-28_05h05_21.png"/>
        <xdr:cNvPicPr>
          <a:picLocks noChangeAspect="1"/>
        </xdr:cNvPicPr>
      </xdr:nvPicPr>
      <xdr:blipFill>
        <a:blip xmlns:r="http://schemas.openxmlformats.org/officeDocument/2006/relationships" r:embed="rId6" cstate="print"/>
        <a:srcRect/>
        <a:stretch>
          <a:fillRect/>
        </a:stretch>
      </xdr:blipFill>
      <xdr:spPr bwMode="auto">
        <a:xfrm>
          <a:off x="0" y="22117050"/>
          <a:ext cx="11229975" cy="4324350"/>
        </a:xfrm>
        <a:prstGeom prst="rect">
          <a:avLst/>
        </a:prstGeom>
        <a:noFill/>
        <a:ln w="9525">
          <a:noFill/>
          <a:miter lim="800000"/>
          <a:headEnd/>
          <a:tailEnd/>
        </a:ln>
      </xdr:spPr>
    </xdr:pic>
    <xdr:clientData/>
  </xdr:twoCellAnchor>
  <xdr:twoCellAnchor editAs="oneCell">
    <xdr:from>
      <xdr:col>0</xdr:col>
      <xdr:colOff>0</xdr:colOff>
      <xdr:row>154</xdr:row>
      <xdr:rowOff>85725</xdr:rowOff>
    </xdr:from>
    <xdr:to>
      <xdr:col>16</xdr:col>
      <xdr:colOff>409575</xdr:colOff>
      <xdr:row>179</xdr:row>
      <xdr:rowOff>123825</xdr:rowOff>
    </xdr:to>
    <xdr:pic>
      <xdr:nvPicPr>
        <xdr:cNvPr id="2090" name="図 10" descr="2019-08-28_06h14_11.png"/>
        <xdr:cNvPicPr>
          <a:picLocks noChangeAspect="1"/>
        </xdr:cNvPicPr>
      </xdr:nvPicPr>
      <xdr:blipFill>
        <a:blip xmlns:r="http://schemas.openxmlformats.org/officeDocument/2006/relationships" r:embed="rId7" cstate="print"/>
        <a:srcRect/>
        <a:stretch>
          <a:fillRect/>
        </a:stretch>
      </xdr:blipFill>
      <xdr:spPr bwMode="auto">
        <a:xfrm>
          <a:off x="0" y="26489025"/>
          <a:ext cx="11229975" cy="432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19"/>
  <sheetViews>
    <sheetView tabSelected="1" zoomScaleSheetLayoutView="100" workbookViewId="0">
      <selection activeCell="A18" sqref="A18"/>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18"/>
      <c r="B1" s="131" t="s">
        <v>0</v>
      </c>
      <c r="C1" s="132"/>
      <c r="D1" s="133"/>
      <c r="E1" s="117"/>
      <c r="F1" s="134" t="s">
        <v>0</v>
      </c>
      <c r="G1" s="135"/>
      <c r="H1" s="119"/>
    </row>
    <row r="2" spans="1:12" ht="25.5" customHeight="1">
      <c r="A2" s="120" t="s">
        <v>1</v>
      </c>
      <c r="B2" s="136">
        <v>100000</v>
      </c>
      <c r="C2" s="136"/>
      <c r="D2" s="136"/>
      <c r="E2" s="62" t="s">
        <v>2</v>
      </c>
      <c r="F2" s="137">
        <v>43678</v>
      </c>
      <c r="G2" s="138"/>
      <c r="H2" s="46"/>
      <c r="I2" s="46"/>
    </row>
    <row r="3" spans="1:12" ht="27" customHeight="1">
      <c r="A3" s="47" t="s">
        <v>3</v>
      </c>
      <c r="B3" s="139">
        <f>SUM(B2+D17)</f>
        <v>99543</v>
      </c>
      <c r="C3" s="139"/>
      <c r="D3" s="140"/>
      <c r="E3" s="48" t="s">
        <v>4</v>
      </c>
      <c r="F3" s="49">
        <v>0.03</v>
      </c>
      <c r="G3" s="50">
        <f>B3*F3</f>
        <v>2986.29</v>
      </c>
      <c r="H3" s="52" t="s">
        <v>5</v>
      </c>
      <c r="I3" s="53">
        <f>(B3-B2)</f>
        <v>-457</v>
      </c>
      <c r="K3" s="121"/>
    </row>
    <row r="4" spans="1:12" s="100" customFormat="1" ht="17.25" customHeight="1">
      <c r="A4" s="95"/>
      <c r="B4" s="96"/>
      <c r="C4" s="96"/>
      <c r="D4" s="96"/>
      <c r="E4" s="97"/>
      <c r="F4" s="116" t="s">
        <v>0</v>
      </c>
      <c r="G4" s="96"/>
      <c r="H4" s="98"/>
      <c r="I4" s="99"/>
    </row>
    <row r="5" spans="1:12" ht="39" customHeight="1">
      <c r="A5" s="101"/>
      <c r="B5" s="102"/>
      <c r="C5" s="102"/>
      <c r="D5" s="114"/>
      <c r="E5" s="103"/>
      <c r="F5" s="115"/>
      <c r="G5" s="102"/>
      <c r="H5" s="104"/>
      <c r="I5" s="105"/>
      <c r="J5" s="106"/>
      <c r="K5" s="107"/>
      <c r="L5" s="107"/>
    </row>
    <row r="6" spans="1:12" ht="21" customHeight="1">
      <c r="A6" s="111" t="s">
        <v>6</v>
      </c>
      <c r="B6" s="109" t="s">
        <v>0</v>
      </c>
      <c r="C6" s="109" t="s">
        <v>0</v>
      </c>
      <c r="D6" s="110"/>
      <c r="E6" s="109" t="s">
        <v>0</v>
      </c>
      <c r="F6" s="112" t="s">
        <v>0</v>
      </c>
      <c r="G6" s="51"/>
      <c r="H6" s="46"/>
      <c r="I6" s="46"/>
      <c r="L6" s="108"/>
    </row>
    <row r="7" spans="1:12" ht="28.5">
      <c r="A7" s="113" t="s">
        <v>7</v>
      </c>
      <c r="B7" s="56" t="s">
        <v>8</v>
      </c>
      <c r="C7" s="57" t="s">
        <v>9</v>
      </c>
      <c r="D7" s="58" t="s">
        <v>10</v>
      </c>
      <c r="E7" s="59" t="s">
        <v>11</v>
      </c>
      <c r="F7" s="57" t="s">
        <v>12</v>
      </c>
      <c r="G7" s="59" t="s">
        <v>13</v>
      </c>
      <c r="H7" s="58" t="s">
        <v>14</v>
      </c>
      <c r="I7" s="60" t="s">
        <v>15</v>
      </c>
      <c r="J7" s="63" t="s">
        <v>16</v>
      </c>
      <c r="K7" s="57" t="s">
        <v>17</v>
      </c>
      <c r="L7" s="61" t="s">
        <v>18</v>
      </c>
    </row>
    <row r="8" spans="1:12" ht="24.95" customHeight="1">
      <c r="A8" s="55">
        <v>43678</v>
      </c>
      <c r="B8" s="64">
        <v>10973</v>
      </c>
      <c r="C8" s="65">
        <v>11430</v>
      </c>
      <c r="D8" s="83">
        <f t="shared" ref="D8:D16" si="0">SUM(B8-C8)</f>
        <v>-457</v>
      </c>
      <c r="E8" s="66">
        <v>3</v>
      </c>
      <c r="F8" s="67">
        <v>4</v>
      </c>
      <c r="G8" s="66">
        <v>7</v>
      </c>
      <c r="H8" s="68">
        <f t="shared" ref="H8:H16" si="1">E8/G8</f>
        <v>0.42857142857142855</v>
      </c>
      <c r="I8" s="69">
        <f t="shared" ref="I8:I16" si="2">B8/E8</f>
        <v>3657.6666666666665</v>
      </c>
      <c r="J8" s="69">
        <f t="shared" ref="J8:J16" si="3">C8/F8</f>
        <v>2857.5</v>
      </c>
      <c r="K8" s="70">
        <f t="shared" ref="K8:K16" si="4">I8/J8</f>
        <v>1.2800233304170312</v>
      </c>
      <c r="L8" s="71">
        <f t="shared" ref="L8:L16" si="5">B8/C8</f>
        <v>0.96001749781277346</v>
      </c>
    </row>
    <row r="9" spans="1:12" ht="24.95" customHeight="1">
      <c r="A9" s="55">
        <v>43709</v>
      </c>
      <c r="B9" s="72"/>
      <c r="C9" s="73"/>
      <c r="D9" s="83">
        <f t="shared" si="0"/>
        <v>0</v>
      </c>
      <c r="E9" s="74"/>
      <c r="F9" s="74"/>
      <c r="G9" s="66">
        <f t="shared" ref="G9:G16" si="6">SUM(E9+F9)</f>
        <v>0</v>
      </c>
      <c r="H9" s="68" t="e">
        <f t="shared" si="1"/>
        <v>#DIV/0!</v>
      </c>
      <c r="I9" s="69" t="e">
        <f t="shared" si="2"/>
        <v>#DIV/0!</v>
      </c>
      <c r="J9" s="69" t="e">
        <f t="shared" si="3"/>
        <v>#DIV/0!</v>
      </c>
      <c r="K9" s="70" t="e">
        <f t="shared" si="4"/>
        <v>#DIV/0!</v>
      </c>
      <c r="L9" s="71" t="e">
        <f t="shared" si="5"/>
        <v>#DIV/0!</v>
      </c>
    </row>
    <row r="10" spans="1:12" ht="24.95" customHeight="1">
      <c r="A10" s="55">
        <v>43739</v>
      </c>
      <c r="B10" s="72"/>
      <c r="C10" s="73"/>
      <c r="D10" s="83">
        <f t="shared" si="0"/>
        <v>0</v>
      </c>
      <c r="E10" s="74"/>
      <c r="F10" s="74"/>
      <c r="G10" s="66">
        <f t="shared" si="6"/>
        <v>0</v>
      </c>
      <c r="H10" s="68" t="e">
        <f t="shared" si="1"/>
        <v>#DIV/0!</v>
      </c>
      <c r="I10" s="69" t="e">
        <f t="shared" si="2"/>
        <v>#DIV/0!</v>
      </c>
      <c r="J10" s="69" t="e">
        <f t="shared" si="3"/>
        <v>#DIV/0!</v>
      </c>
      <c r="K10" s="70" t="e">
        <f t="shared" si="4"/>
        <v>#DIV/0!</v>
      </c>
      <c r="L10" s="71" t="e">
        <f t="shared" si="5"/>
        <v>#DIV/0!</v>
      </c>
    </row>
    <row r="11" spans="1:12" ht="24.95" customHeight="1">
      <c r="A11" s="55">
        <v>43770</v>
      </c>
      <c r="B11" s="72"/>
      <c r="C11" s="73"/>
      <c r="D11" s="83">
        <f t="shared" si="0"/>
        <v>0</v>
      </c>
      <c r="E11" s="74"/>
      <c r="F11" s="74"/>
      <c r="G11" s="66">
        <f t="shared" si="6"/>
        <v>0</v>
      </c>
      <c r="H11" s="68" t="e">
        <f t="shared" si="1"/>
        <v>#DIV/0!</v>
      </c>
      <c r="I11" s="69" t="e">
        <f t="shared" si="2"/>
        <v>#DIV/0!</v>
      </c>
      <c r="J11" s="69" t="e">
        <f t="shared" si="3"/>
        <v>#DIV/0!</v>
      </c>
      <c r="K11" s="70" t="e">
        <f t="shared" si="4"/>
        <v>#DIV/0!</v>
      </c>
      <c r="L11" s="71" t="e">
        <f t="shared" si="5"/>
        <v>#DIV/0!</v>
      </c>
    </row>
    <row r="12" spans="1:12" ht="24.95" customHeight="1">
      <c r="A12" s="55">
        <v>43800</v>
      </c>
      <c r="B12" s="72"/>
      <c r="C12" s="65"/>
      <c r="D12" s="83">
        <f t="shared" si="0"/>
        <v>0</v>
      </c>
      <c r="E12" s="74"/>
      <c r="F12" s="74"/>
      <c r="G12" s="66">
        <f t="shared" si="6"/>
        <v>0</v>
      </c>
      <c r="H12" s="68" t="e">
        <f t="shared" si="1"/>
        <v>#DIV/0!</v>
      </c>
      <c r="I12" s="69" t="e">
        <f t="shared" si="2"/>
        <v>#DIV/0!</v>
      </c>
      <c r="J12" s="69" t="e">
        <f t="shared" si="3"/>
        <v>#DIV/0!</v>
      </c>
      <c r="K12" s="70" t="e">
        <f t="shared" si="4"/>
        <v>#DIV/0!</v>
      </c>
      <c r="L12" s="71" t="e">
        <f t="shared" si="5"/>
        <v>#DIV/0!</v>
      </c>
    </row>
    <row r="13" spans="1:12" ht="24.95" customHeight="1">
      <c r="A13" s="55">
        <v>43831</v>
      </c>
      <c r="B13" s="72"/>
      <c r="C13" s="73"/>
      <c r="D13" s="83">
        <f t="shared" si="0"/>
        <v>0</v>
      </c>
      <c r="E13" s="74"/>
      <c r="F13" s="74"/>
      <c r="G13" s="66">
        <f t="shared" si="6"/>
        <v>0</v>
      </c>
      <c r="H13" s="68" t="e">
        <f t="shared" si="1"/>
        <v>#DIV/0!</v>
      </c>
      <c r="I13" s="69" t="e">
        <f t="shared" si="2"/>
        <v>#DIV/0!</v>
      </c>
      <c r="J13" s="69" t="e">
        <f t="shared" si="3"/>
        <v>#DIV/0!</v>
      </c>
      <c r="K13" s="70" t="e">
        <f t="shared" si="4"/>
        <v>#DIV/0!</v>
      </c>
      <c r="L13" s="71" t="e">
        <f t="shared" si="5"/>
        <v>#DIV/0!</v>
      </c>
    </row>
    <row r="14" spans="1:12" ht="24.95" customHeight="1">
      <c r="A14" s="55">
        <v>43862</v>
      </c>
      <c r="B14" s="72"/>
      <c r="C14" s="65"/>
      <c r="D14" s="83">
        <f t="shared" si="0"/>
        <v>0</v>
      </c>
      <c r="E14" s="74"/>
      <c r="F14" s="74"/>
      <c r="G14" s="66">
        <f t="shared" si="6"/>
        <v>0</v>
      </c>
      <c r="H14" s="68" t="e">
        <f t="shared" si="1"/>
        <v>#DIV/0!</v>
      </c>
      <c r="I14" s="69" t="e">
        <f t="shared" si="2"/>
        <v>#DIV/0!</v>
      </c>
      <c r="J14" s="69" t="e">
        <f t="shared" si="3"/>
        <v>#DIV/0!</v>
      </c>
      <c r="K14" s="70" t="e">
        <f t="shared" si="4"/>
        <v>#DIV/0!</v>
      </c>
      <c r="L14" s="71" t="e">
        <f t="shared" si="5"/>
        <v>#DIV/0!</v>
      </c>
    </row>
    <row r="15" spans="1:12" ht="24.95" customHeight="1">
      <c r="A15" s="55">
        <v>43891</v>
      </c>
      <c r="B15" s="72"/>
      <c r="C15" s="65"/>
      <c r="D15" s="83">
        <f t="shared" si="0"/>
        <v>0</v>
      </c>
      <c r="E15" s="74"/>
      <c r="F15" s="74"/>
      <c r="G15" s="66">
        <f t="shared" si="6"/>
        <v>0</v>
      </c>
      <c r="H15" s="68" t="e">
        <f t="shared" si="1"/>
        <v>#DIV/0!</v>
      </c>
      <c r="I15" s="69" t="e">
        <f t="shared" si="2"/>
        <v>#DIV/0!</v>
      </c>
      <c r="J15" s="69" t="e">
        <f t="shared" si="3"/>
        <v>#DIV/0!</v>
      </c>
      <c r="K15" s="70" t="e">
        <f t="shared" si="4"/>
        <v>#DIV/0!</v>
      </c>
      <c r="L15" s="71" t="e">
        <f t="shared" si="5"/>
        <v>#DIV/0!</v>
      </c>
    </row>
    <row r="16" spans="1:12" ht="24.95" customHeight="1">
      <c r="A16" s="55">
        <v>43922</v>
      </c>
      <c r="B16" s="75"/>
      <c r="C16" s="76"/>
      <c r="D16" s="84">
        <f t="shared" si="0"/>
        <v>0</v>
      </c>
      <c r="E16" s="77"/>
      <c r="F16" s="77"/>
      <c r="G16" s="78">
        <f t="shared" si="6"/>
        <v>0</v>
      </c>
      <c r="H16" s="79" t="e">
        <f t="shared" si="1"/>
        <v>#DIV/0!</v>
      </c>
      <c r="I16" s="80" t="e">
        <f t="shared" si="2"/>
        <v>#DIV/0!</v>
      </c>
      <c r="J16" s="80" t="e">
        <f t="shared" si="3"/>
        <v>#DIV/0!</v>
      </c>
      <c r="K16" s="81" t="e">
        <f t="shared" si="4"/>
        <v>#DIV/0!</v>
      </c>
      <c r="L16" s="82" t="e">
        <f t="shared" si="5"/>
        <v>#DIV/0!</v>
      </c>
    </row>
    <row r="17" spans="1:12" ht="24.95" customHeight="1">
      <c r="A17" s="130" t="s">
        <v>112</v>
      </c>
      <c r="B17" s="85">
        <f t="shared" ref="B17:G17" si="7">SUM(B8:B16)</f>
        <v>10973</v>
      </c>
      <c r="C17" s="86">
        <f t="shared" si="7"/>
        <v>11430</v>
      </c>
      <c r="D17" s="87">
        <f t="shared" si="7"/>
        <v>-457</v>
      </c>
      <c r="E17" s="88">
        <f t="shared" si="7"/>
        <v>3</v>
      </c>
      <c r="F17" s="89">
        <f t="shared" si="7"/>
        <v>4</v>
      </c>
      <c r="G17" s="88">
        <f t="shared" si="7"/>
        <v>7</v>
      </c>
      <c r="H17" s="90" t="e">
        <f>AVERAGE(H8:H16)</f>
        <v>#DIV/0!</v>
      </c>
      <c r="I17" s="86" t="e">
        <f>AVERAGE(I8:I16)</f>
        <v>#DIV/0!</v>
      </c>
      <c r="J17" s="86" t="e">
        <f>AVERAGE(J8:J16)</f>
        <v>#DIV/0!</v>
      </c>
      <c r="K17" s="91" t="e">
        <f>AVERAGE(K8:K16)</f>
        <v>#DIV/0!</v>
      </c>
      <c r="L17" s="92" t="e">
        <f>AVERAGE(L8:L16)</f>
        <v>#DIV/0!</v>
      </c>
    </row>
    <row r="18" spans="1:12">
      <c r="A18" s="54"/>
      <c r="J18" s="93"/>
      <c r="K18" s="94" t="s">
        <v>19</v>
      </c>
      <c r="L18" s="94" t="s">
        <v>20</v>
      </c>
    </row>
    <row r="19" spans="1:12">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dimension ref="A1:R63"/>
  <sheetViews>
    <sheetView topLeftCell="E1" zoomScaleSheetLayoutView="100" workbookViewId="0">
      <pane ySplit="1" topLeftCell="A2" activePane="bottomLeft" state="frozen"/>
      <selection pane="bottomLeft" activeCell="L8" sqref="L8"/>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4" max="14" width="10.5" bestFit="1" customWidth="1"/>
    <col min="15" max="15" width="15.875" customWidth="1"/>
  </cols>
  <sheetData>
    <row r="1" spans="1:18">
      <c r="A1" s="39" t="s">
        <v>21</v>
      </c>
      <c r="B1" s="40" t="s">
        <v>22</v>
      </c>
      <c r="C1" s="40" t="s">
        <v>23</v>
      </c>
      <c r="D1" s="40" t="s">
        <v>24</v>
      </c>
      <c r="E1" s="40" t="s">
        <v>25</v>
      </c>
      <c r="F1" s="40" t="s">
        <v>26</v>
      </c>
      <c r="G1" s="40" t="s">
        <v>27</v>
      </c>
      <c r="H1" s="40" t="s">
        <v>28</v>
      </c>
      <c r="I1" s="40" t="s">
        <v>29</v>
      </c>
      <c r="J1" s="40" t="s">
        <v>30</v>
      </c>
      <c r="K1" s="40" t="s">
        <v>31</v>
      </c>
      <c r="L1" s="40" t="s">
        <v>32</v>
      </c>
      <c r="M1" s="40" t="s">
        <v>33</v>
      </c>
      <c r="N1" s="123" t="s">
        <v>34</v>
      </c>
      <c r="O1" s="41" t="s">
        <v>35</v>
      </c>
    </row>
    <row r="2" spans="1:18" ht="13.5" customHeight="1">
      <c r="A2" t="s">
        <v>36</v>
      </c>
      <c r="B2" t="s">
        <v>37</v>
      </c>
      <c r="C2" t="s">
        <v>38</v>
      </c>
      <c r="D2" t="s">
        <v>39</v>
      </c>
      <c r="E2" t="s">
        <v>40</v>
      </c>
      <c r="F2" t="s">
        <v>41</v>
      </c>
      <c r="G2">
        <v>123.4</v>
      </c>
      <c r="H2" t="s">
        <v>40</v>
      </c>
      <c r="I2" t="s">
        <v>42</v>
      </c>
      <c r="J2">
        <v>124.15</v>
      </c>
      <c r="K2" t="s">
        <v>43</v>
      </c>
      <c r="L2" t="s">
        <v>44</v>
      </c>
      <c r="M2">
        <v>75</v>
      </c>
      <c r="N2">
        <v>0</v>
      </c>
      <c r="O2">
        <v>7500</v>
      </c>
    </row>
    <row r="3" spans="1:18">
      <c r="A3" t="s">
        <v>74</v>
      </c>
      <c r="B3" t="s">
        <v>75</v>
      </c>
      <c r="C3">
        <v>1.07</v>
      </c>
      <c r="D3" t="s">
        <v>76</v>
      </c>
      <c r="E3" t="s">
        <v>77</v>
      </c>
      <c r="M3" s="10"/>
      <c r="N3" s="10"/>
      <c r="P3" t="s">
        <v>78</v>
      </c>
      <c r="R3" t="s">
        <v>79</v>
      </c>
    </row>
    <row r="4" spans="1:18">
      <c r="A4" t="s">
        <v>81</v>
      </c>
      <c r="B4" t="s">
        <v>75</v>
      </c>
      <c r="C4">
        <v>0.84</v>
      </c>
      <c r="D4" t="s">
        <v>76</v>
      </c>
      <c r="E4" t="s">
        <v>77</v>
      </c>
      <c r="F4" t="s">
        <v>80</v>
      </c>
      <c r="G4">
        <v>0.97206000000000004</v>
      </c>
      <c r="H4" t="s">
        <v>77</v>
      </c>
      <c r="I4" t="s">
        <v>82</v>
      </c>
      <c r="J4">
        <v>0.97528999999999999</v>
      </c>
      <c r="K4" t="s">
        <v>83</v>
      </c>
      <c r="L4" t="s">
        <v>84</v>
      </c>
      <c r="M4" s="10"/>
      <c r="N4" s="10">
        <v>33</v>
      </c>
      <c r="O4">
        <v>-3000</v>
      </c>
    </row>
    <row r="5" spans="1:18">
      <c r="A5" t="s">
        <v>85</v>
      </c>
      <c r="B5" t="s">
        <v>75</v>
      </c>
      <c r="C5">
        <v>0.06</v>
      </c>
      <c r="D5" t="s">
        <v>76</v>
      </c>
      <c r="E5" t="s">
        <v>86</v>
      </c>
      <c r="F5" t="s">
        <v>88</v>
      </c>
      <c r="G5">
        <v>79.254000000000005</v>
      </c>
      <c r="H5" t="s">
        <v>77</v>
      </c>
      <c r="I5" t="s">
        <v>89</v>
      </c>
      <c r="J5">
        <v>79.703999999999994</v>
      </c>
      <c r="K5" t="s">
        <v>83</v>
      </c>
      <c r="L5" t="s">
        <v>84</v>
      </c>
      <c r="M5" s="10"/>
      <c r="N5" s="10">
        <v>45</v>
      </c>
      <c r="O5">
        <v>-2910</v>
      </c>
      <c r="P5" t="s">
        <v>90</v>
      </c>
    </row>
    <row r="6" spans="1:18">
      <c r="A6" t="s">
        <v>87</v>
      </c>
      <c r="B6" t="s">
        <v>75</v>
      </c>
      <c r="C6">
        <v>0.06</v>
      </c>
      <c r="D6" t="s">
        <v>76</v>
      </c>
      <c r="E6" t="s">
        <v>86</v>
      </c>
      <c r="F6" t="s">
        <v>88</v>
      </c>
      <c r="G6">
        <v>105.107</v>
      </c>
      <c r="H6" t="s">
        <v>77</v>
      </c>
      <c r="I6" t="s">
        <v>89</v>
      </c>
      <c r="J6">
        <v>105.557</v>
      </c>
      <c r="K6" t="s">
        <v>83</v>
      </c>
      <c r="L6" t="s">
        <v>84</v>
      </c>
      <c r="N6" s="10">
        <v>45</v>
      </c>
      <c r="O6">
        <v>-2910</v>
      </c>
      <c r="P6" t="s">
        <v>90</v>
      </c>
    </row>
    <row r="7" spans="1:18">
      <c r="A7" t="s">
        <v>87</v>
      </c>
      <c r="B7" t="s">
        <v>37</v>
      </c>
      <c r="C7">
        <v>0.06</v>
      </c>
      <c r="D7" t="s">
        <v>76</v>
      </c>
      <c r="E7" t="s">
        <v>86</v>
      </c>
      <c r="F7" t="s">
        <v>91</v>
      </c>
      <c r="G7">
        <v>106.664</v>
      </c>
      <c r="H7" t="s">
        <v>77</v>
      </c>
      <c r="I7" t="s">
        <v>95</v>
      </c>
      <c r="J7">
        <v>106.229</v>
      </c>
      <c r="K7" t="s">
        <v>83</v>
      </c>
      <c r="L7" t="s">
        <v>84</v>
      </c>
      <c r="N7" s="10">
        <v>41</v>
      </c>
      <c r="O7">
        <v>-2610</v>
      </c>
    </row>
    <row r="8" spans="1:18">
      <c r="A8" t="s">
        <v>92</v>
      </c>
      <c r="B8" t="s">
        <v>93</v>
      </c>
      <c r="C8">
        <v>0.08</v>
      </c>
      <c r="D8" t="s">
        <v>76</v>
      </c>
      <c r="E8" t="s">
        <v>86</v>
      </c>
      <c r="M8" s="10"/>
      <c r="N8" s="10"/>
      <c r="P8" t="s">
        <v>94</v>
      </c>
    </row>
    <row r="9" spans="1:18">
      <c r="A9" t="s">
        <v>97</v>
      </c>
      <c r="B9" t="s">
        <v>93</v>
      </c>
      <c r="C9">
        <v>0.09</v>
      </c>
      <c r="D9" t="s">
        <v>96</v>
      </c>
      <c r="E9" t="s">
        <v>86</v>
      </c>
      <c r="M9" s="10"/>
      <c r="N9" s="10"/>
      <c r="P9" t="s">
        <v>101</v>
      </c>
    </row>
    <row r="10" spans="1:18">
      <c r="A10" t="s">
        <v>98</v>
      </c>
      <c r="B10" t="s">
        <v>93</v>
      </c>
      <c r="C10">
        <v>0.08</v>
      </c>
      <c r="D10" t="s">
        <v>96</v>
      </c>
      <c r="E10" t="s">
        <v>86</v>
      </c>
      <c r="M10" s="10"/>
      <c r="N10" s="10"/>
      <c r="P10" t="s">
        <v>101</v>
      </c>
    </row>
    <row r="11" spans="1:18">
      <c r="A11" t="s">
        <v>99</v>
      </c>
      <c r="B11" t="s">
        <v>93</v>
      </c>
      <c r="C11">
        <v>0.08</v>
      </c>
      <c r="D11" t="s">
        <v>96</v>
      </c>
      <c r="E11" t="s">
        <v>86</v>
      </c>
      <c r="F11" t="s">
        <v>100</v>
      </c>
      <c r="G11">
        <v>1.19072</v>
      </c>
      <c r="H11" t="s">
        <v>86</v>
      </c>
      <c r="I11" t="s">
        <v>102</v>
      </c>
      <c r="J11">
        <v>1.1942900000000001</v>
      </c>
      <c r="K11" t="s">
        <v>103</v>
      </c>
      <c r="L11" t="s">
        <v>104</v>
      </c>
      <c r="M11" s="10">
        <v>30</v>
      </c>
      <c r="N11" s="10"/>
      <c r="O11">
        <v>3093</v>
      </c>
    </row>
    <row r="12" spans="1:18">
      <c r="A12" t="s">
        <v>105</v>
      </c>
      <c r="B12" t="s">
        <v>75</v>
      </c>
      <c r="C12">
        <v>0.15</v>
      </c>
      <c r="D12" t="s">
        <v>76</v>
      </c>
      <c r="E12" t="s">
        <v>86</v>
      </c>
      <c r="F12" t="s">
        <v>106</v>
      </c>
      <c r="G12">
        <v>0.67374999999999996</v>
      </c>
      <c r="H12" t="s">
        <v>86</v>
      </c>
      <c r="I12" t="s">
        <v>107</v>
      </c>
      <c r="J12">
        <v>0.67193999999999998</v>
      </c>
      <c r="K12" t="s">
        <v>103</v>
      </c>
      <c r="L12" t="s">
        <v>104</v>
      </c>
      <c r="M12" s="10">
        <v>18</v>
      </c>
      <c r="N12" s="10"/>
      <c r="O12">
        <v>2890</v>
      </c>
    </row>
    <row r="13" spans="1:18">
      <c r="A13" t="s">
        <v>108</v>
      </c>
      <c r="B13" t="s">
        <v>75</v>
      </c>
      <c r="C13">
        <v>0.1</v>
      </c>
      <c r="D13" t="s">
        <v>76</v>
      </c>
      <c r="E13" t="s">
        <v>86</v>
      </c>
      <c r="F13" t="s">
        <v>109</v>
      </c>
      <c r="G13">
        <v>67.244</v>
      </c>
      <c r="H13" t="s">
        <v>86</v>
      </c>
      <c r="I13" t="s">
        <v>110</v>
      </c>
      <c r="J13">
        <v>66.745000000000005</v>
      </c>
      <c r="K13" t="s">
        <v>103</v>
      </c>
      <c r="L13" t="s">
        <v>104</v>
      </c>
      <c r="M13" s="10">
        <v>49</v>
      </c>
      <c r="N13" s="10"/>
      <c r="O13">
        <v>4990</v>
      </c>
      <c r="P13" t="s">
        <v>111</v>
      </c>
    </row>
    <row r="14" spans="1:18">
      <c r="M14" s="10"/>
      <c r="N14" s="10"/>
    </row>
    <row r="15" spans="1:18">
      <c r="M15" s="10"/>
      <c r="N15" s="10"/>
    </row>
    <row r="16" spans="1:18">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45</v>
      </c>
      <c r="M27" s="10">
        <f>SUM(M3:M26)</f>
        <v>97</v>
      </c>
      <c r="N27" s="10">
        <f>SUM(N3:N26)</f>
        <v>164</v>
      </c>
      <c r="O27">
        <f>SUM(O3:O26)</f>
        <v>-457</v>
      </c>
    </row>
    <row r="28" spans="1:15">
      <c r="M28" s="10"/>
      <c r="N28" s="10"/>
    </row>
    <row r="29" spans="1:15">
      <c r="M29" s="10"/>
      <c r="N29" s="10"/>
    </row>
    <row r="31" spans="1:15">
      <c r="L31" s="11"/>
      <c r="M31" s="12"/>
      <c r="N31" s="12"/>
    </row>
    <row r="34" spans="3:9">
      <c r="C34" s="141" t="s">
        <v>46</v>
      </c>
      <c r="D34" s="142"/>
      <c r="F34" s="143" t="s">
        <v>47</v>
      </c>
      <c r="G34" s="144"/>
      <c r="H34" s="28" t="s">
        <v>48</v>
      </c>
      <c r="I34" s="31" t="s">
        <v>49</v>
      </c>
    </row>
    <row r="35" spans="3:9">
      <c r="C35" s="5" t="s">
        <v>50</v>
      </c>
      <c r="D35" s="6"/>
      <c r="F35" s="5"/>
      <c r="G35" s="15"/>
      <c r="H35" s="21"/>
      <c r="I35" s="24"/>
    </row>
    <row r="36" spans="3:9">
      <c r="C36" s="2" t="s">
        <v>51</v>
      </c>
      <c r="D36" s="1"/>
      <c r="F36" s="2"/>
      <c r="G36" s="17"/>
      <c r="H36" s="22"/>
      <c r="I36" s="18"/>
    </row>
    <row r="37" spans="3:9">
      <c r="C37" s="2" t="s">
        <v>52</v>
      </c>
      <c r="D37" s="1"/>
      <c r="F37" s="2"/>
      <c r="G37" s="17"/>
      <c r="H37" s="22"/>
      <c r="I37" s="18"/>
    </row>
    <row r="38" spans="3:9">
      <c r="C38" s="2" t="s">
        <v>53</v>
      </c>
      <c r="D38" s="1"/>
      <c r="F38" s="2"/>
      <c r="G38" s="17"/>
      <c r="H38" s="22"/>
      <c r="I38" s="18"/>
    </row>
    <row r="39" spans="3:9">
      <c r="C39" s="2" t="s">
        <v>54</v>
      </c>
      <c r="D39" s="1"/>
      <c r="F39" s="2"/>
      <c r="G39" s="17"/>
      <c r="H39" s="22"/>
      <c r="I39" s="18"/>
    </row>
    <row r="40" spans="3:9">
      <c r="C40" s="2" t="s">
        <v>55</v>
      </c>
      <c r="D40" s="4"/>
      <c r="F40" s="2"/>
      <c r="G40" s="17"/>
      <c r="H40" s="22"/>
      <c r="I40" s="18"/>
    </row>
    <row r="41" spans="3:9">
      <c r="C41" s="2" t="s">
        <v>56</v>
      </c>
      <c r="D41" s="1"/>
      <c r="F41" s="2"/>
      <c r="G41" s="17"/>
      <c r="H41" s="22"/>
      <c r="I41" s="18"/>
    </row>
    <row r="42" spans="3:9">
      <c r="C42" s="8" t="s">
        <v>57</v>
      </c>
      <c r="D42" s="9"/>
      <c r="F42" s="2"/>
      <c r="G42" s="17"/>
      <c r="H42" s="22"/>
      <c r="I42" s="18"/>
    </row>
    <row r="43" spans="3:9">
      <c r="C43" s="2" t="s">
        <v>58</v>
      </c>
      <c r="D43" s="1"/>
      <c r="F43" s="2"/>
      <c r="G43" s="17"/>
      <c r="H43" s="22"/>
      <c r="I43" s="18"/>
    </row>
    <row r="44" spans="3:9">
      <c r="C44" s="2" t="s">
        <v>59</v>
      </c>
      <c r="D44" s="4"/>
      <c r="F44" s="2"/>
      <c r="G44" s="17"/>
      <c r="H44" s="22"/>
      <c r="I44" s="18"/>
    </row>
    <row r="45" spans="3:9">
      <c r="C45" s="2" t="s">
        <v>60</v>
      </c>
      <c r="D45" s="1"/>
      <c r="F45" s="5"/>
      <c r="G45" s="15"/>
      <c r="H45" s="21"/>
      <c r="I45" s="16"/>
    </row>
    <row r="46" spans="3:9">
      <c r="C46" s="2" t="s">
        <v>15</v>
      </c>
      <c r="D46" s="13"/>
      <c r="F46" s="2"/>
      <c r="G46" s="17"/>
      <c r="H46" s="22"/>
      <c r="I46" s="18"/>
    </row>
    <row r="47" spans="3:9">
      <c r="C47" s="2" t="s">
        <v>16</v>
      </c>
      <c r="D47" s="13"/>
      <c r="F47" s="2"/>
      <c r="G47" s="17"/>
      <c r="H47" s="22"/>
      <c r="I47" s="18"/>
    </row>
    <row r="48" spans="3:9">
      <c r="C48" s="2" t="s">
        <v>61</v>
      </c>
      <c r="D48" s="1"/>
      <c r="F48" s="2"/>
      <c r="G48" s="17"/>
      <c r="H48" s="22"/>
      <c r="I48" s="18"/>
    </row>
    <row r="49" spans="3:10">
      <c r="C49" s="2" t="s">
        <v>62</v>
      </c>
      <c r="D49" s="1"/>
      <c r="F49" s="2"/>
      <c r="G49" s="17"/>
      <c r="H49" s="22"/>
      <c r="I49" s="18"/>
    </row>
    <row r="50" spans="3:10">
      <c r="C50" s="2" t="s">
        <v>63</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45</v>
      </c>
      <c r="G54" s="45">
        <f>SUM(G35:G53)</f>
        <v>0</v>
      </c>
      <c r="H54" s="45">
        <f>SUM(H35:H53)</f>
        <v>0</v>
      </c>
      <c r="I54" s="45">
        <f>SUM(I35:I53)</f>
        <v>0</v>
      </c>
    </row>
    <row r="57" spans="3:10">
      <c r="F57" s="143" t="s">
        <v>64</v>
      </c>
      <c r="G57" s="144"/>
      <c r="H57" s="28" t="s">
        <v>48</v>
      </c>
      <c r="I57" s="29" t="s">
        <v>49</v>
      </c>
      <c r="J57" s="30" t="s">
        <v>65</v>
      </c>
    </row>
    <row r="58" spans="3:10">
      <c r="F58" s="5" t="s">
        <v>66</v>
      </c>
      <c r="G58" s="15">
        <v>0</v>
      </c>
      <c r="H58" s="21">
        <v>0</v>
      </c>
      <c r="I58" s="25">
        <v>0</v>
      </c>
      <c r="J58" s="26">
        <v>0</v>
      </c>
    </row>
    <row r="59" spans="3:10">
      <c r="F59" s="2" t="s">
        <v>67</v>
      </c>
      <c r="G59" s="17">
        <v>0</v>
      </c>
      <c r="H59" s="17">
        <v>0</v>
      </c>
      <c r="I59" s="22">
        <v>0</v>
      </c>
      <c r="J59" s="27">
        <v>0</v>
      </c>
    </row>
    <row r="60" spans="3:10">
      <c r="F60" s="2" t="s">
        <v>68</v>
      </c>
      <c r="G60" s="17">
        <v>0</v>
      </c>
      <c r="H60" s="17">
        <v>0</v>
      </c>
      <c r="I60" s="22">
        <v>0</v>
      </c>
      <c r="J60" s="27">
        <v>0</v>
      </c>
    </row>
    <row r="61" spans="3:10">
      <c r="F61" s="2" t="s">
        <v>69</v>
      </c>
      <c r="G61" s="17">
        <v>0</v>
      </c>
      <c r="H61" s="17">
        <v>0</v>
      </c>
      <c r="I61" s="22">
        <v>0</v>
      </c>
      <c r="J61" s="27">
        <v>0</v>
      </c>
    </row>
    <row r="62" spans="3:10">
      <c r="F62" s="33" t="s">
        <v>70</v>
      </c>
      <c r="G62" s="34">
        <v>0</v>
      </c>
      <c r="H62" s="34">
        <v>0</v>
      </c>
      <c r="I62" s="35">
        <v>0</v>
      </c>
      <c r="J62" s="36">
        <v>0</v>
      </c>
    </row>
    <row r="63" spans="3:10">
      <c r="F63" s="32" t="s">
        <v>45</v>
      </c>
      <c r="G63" s="32"/>
      <c r="H63" s="32"/>
      <c r="I63" s="37"/>
      <c r="J63" s="122">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dimension ref="A1:O63"/>
  <sheetViews>
    <sheetView zoomScaleSheetLayoutView="100" workbookViewId="0">
      <pane activePane="bottomRight" state="frozen"/>
      <selection activeCell="D21" sqref="D21"/>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5" max="15" width="15.875" customWidth="1"/>
  </cols>
  <sheetData>
    <row r="1" spans="1:15">
      <c r="A1" s="39" t="s">
        <v>21</v>
      </c>
      <c r="B1" s="40" t="s">
        <v>22</v>
      </c>
      <c r="C1" s="40" t="s">
        <v>23</v>
      </c>
      <c r="D1" s="40" t="s">
        <v>24</v>
      </c>
      <c r="E1" s="40" t="s">
        <v>25</v>
      </c>
      <c r="F1" s="40" t="s">
        <v>26</v>
      </c>
      <c r="G1" s="40" t="s">
        <v>27</v>
      </c>
      <c r="H1" s="40" t="s">
        <v>28</v>
      </c>
      <c r="I1" s="40" t="s">
        <v>29</v>
      </c>
      <c r="J1" s="40" t="s">
        <v>30</v>
      </c>
      <c r="K1" s="40" t="s">
        <v>31</v>
      </c>
      <c r="L1" s="40" t="s">
        <v>32</v>
      </c>
      <c r="M1" s="40" t="s">
        <v>33</v>
      </c>
      <c r="N1" s="123" t="s">
        <v>34</v>
      </c>
      <c r="O1" s="41" t="s">
        <v>35</v>
      </c>
    </row>
    <row r="2" spans="1:15" ht="13.5" customHeight="1">
      <c r="A2" t="s">
        <v>36</v>
      </c>
      <c r="B2" t="s">
        <v>37</v>
      </c>
      <c r="C2" t="s">
        <v>38</v>
      </c>
      <c r="D2" t="s">
        <v>39</v>
      </c>
      <c r="E2" t="s">
        <v>40</v>
      </c>
      <c r="F2" t="s">
        <v>41</v>
      </c>
      <c r="G2">
        <v>123.4</v>
      </c>
      <c r="H2" t="s">
        <v>40</v>
      </c>
      <c r="I2" t="s">
        <v>42</v>
      </c>
      <c r="J2">
        <v>124.15</v>
      </c>
      <c r="K2" t="s">
        <v>43</v>
      </c>
      <c r="L2" t="s">
        <v>44</v>
      </c>
      <c r="M2">
        <v>75</v>
      </c>
      <c r="N2">
        <v>0</v>
      </c>
      <c r="O2">
        <v>7500</v>
      </c>
    </row>
    <row r="3" spans="1:15">
      <c r="M3" s="10"/>
      <c r="N3" s="10"/>
    </row>
    <row r="4" spans="1:15">
      <c r="M4" s="10"/>
      <c r="N4" s="10"/>
    </row>
    <row r="5" spans="1:15">
      <c r="M5" s="10"/>
      <c r="N5" s="10"/>
    </row>
    <row r="6" spans="1:15">
      <c r="N6" s="10"/>
    </row>
    <row r="7" spans="1:15">
      <c r="N7" s="10"/>
    </row>
    <row r="8" spans="1:15">
      <c r="M8" s="10"/>
      <c r="N8" s="10"/>
    </row>
    <row r="9" spans="1:15">
      <c r="M9" s="10"/>
      <c r="N9" s="10"/>
    </row>
    <row r="10" spans="1:15">
      <c r="M10" s="10"/>
      <c r="N10" s="10"/>
    </row>
    <row r="11" spans="1:15">
      <c r="M11" s="10"/>
      <c r="N11" s="10"/>
    </row>
    <row r="12" spans="1:15">
      <c r="M12" s="10"/>
      <c r="N12" s="10"/>
    </row>
    <row r="13" spans="1:15">
      <c r="M13" s="10"/>
      <c r="N13" s="10"/>
    </row>
    <row r="14" spans="1:15">
      <c r="M14" s="10"/>
      <c r="N14" s="10"/>
    </row>
    <row r="15" spans="1:15">
      <c r="M15" s="10"/>
      <c r="N15" s="10"/>
    </row>
    <row r="16" spans="1:15">
      <c r="M16" s="10"/>
      <c r="N16" s="10"/>
    </row>
    <row r="17" spans="1:15">
      <c r="M17" s="10"/>
      <c r="N17" s="10"/>
    </row>
    <row r="18" spans="1:15">
      <c r="M18" s="10"/>
      <c r="N18" s="10"/>
    </row>
    <row r="19" spans="1:15">
      <c r="M19" s="10"/>
      <c r="N19" s="10"/>
    </row>
    <row r="20" spans="1:15">
      <c r="M20" s="10"/>
      <c r="N20" s="10"/>
    </row>
    <row r="21" spans="1:15">
      <c r="M21" s="10"/>
      <c r="N21" s="10"/>
    </row>
    <row r="22" spans="1:15">
      <c r="M22" s="10"/>
      <c r="N22" s="10"/>
    </row>
    <row r="23" spans="1:15">
      <c r="M23" s="10"/>
      <c r="N23" s="10"/>
    </row>
    <row r="24" spans="1:15">
      <c r="M24" s="10"/>
      <c r="N24" s="10"/>
    </row>
    <row r="25" spans="1:15">
      <c r="M25" s="10"/>
      <c r="N25" s="10"/>
    </row>
    <row r="26" spans="1:15">
      <c r="A26" s="42"/>
      <c r="B26" s="42"/>
      <c r="C26" s="42"/>
      <c r="D26" s="42"/>
      <c r="E26" s="42"/>
      <c r="F26" s="42"/>
      <c r="G26" s="42"/>
      <c r="H26" s="42"/>
      <c r="I26" s="42"/>
      <c r="J26" s="42"/>
      <c r="K26" s="42"/>
      <c r="L26" s="42"/>
      <c r="M26" s="43"/>
      <c r="N26" s="43"/>
      <c r="O26" s="42"/>
    </row>
    <row r="27" spans="1:15">
      <c r="L27" s="44" t="s">
        <v>45</v>
      </c>
      <c r="M27" s="10">
        <v>75</v>
      </c>
      <c r="N27" s="10"/>
      <c r="O27">
        <v>7500</v>
      </c>
    </row>
    <row r="28" spans="1:15">
      <c r="M28" s="10"/>
      <c r="N28" s="10"/>
    </row>
    <row r="29" spans="1:15">
      <c r="M29" s="10"/>
      <c r="N29" s="10"/>
    </row>
    <row r="31" spans="1:15">
      <c r="L31" s="11"/>
      <c r="M31" s="12"/>
      <c r="N31" s="12"/>
    </row>
    <row r="34" spans="3:9">
      <c r="C34" s="141" t="s">
        <v>46</v>
      </c>
      <c r="D34" s="142"/>
      <c r="F34" s="143" t="s">
        <v>47</v>
      </c>
      <c r="G34" s="144"/>
      <c r="H34" s="28" t="s">
        <v>48</v>
      </c>
      <c r="I34" s="31" t="s">
        <v>49</v>
      </c>
    </row>
    <row r="35" spans="3:9">
      <c r="C35" s="5" t="s">
        <v>50</v>
      </c>
      <c r="D35" s="6"/>
      <c r="F35" s="5"/>
      <c r="G35" s="15"/>
      <c r="H35" s="21"/>
      <c r="I35" s="24"/>
    </row>
    <row r="36" spans="3:9">
      <c r="C36" s="2" t="s">
        <v>51</v>
      </c>
      <c r="D36" s="1"/>
      <c r="F36" s="2"/>
      <c r="G36" s="17"/>
      <c r="H36" s="22"/>
      <c r="I36" s="18"/>
    </row>
    <row r="37" spans="3:9">
      <c r="C37" s="2" t="s">
        <v>52</v>
      </c>
      <c r="D37" s="1"/>
      <c r="F37" s="2"/>
      <c r="G37" s="17"/>
      <c r="H37" s="22"/>
      <c r="I37" s="18"/>
    </row>
    <row r="38" spans="3:9">
      <c r="C38" s="2" t="s">
        <v>53</v>
      </c>
      <c r="D38" s="1"/>
      <c r="F38" s="2"/>
      <c r="G38" s="17"/>
      <c r="H38" s="22"/>
      <c r="I38" s="18"/>
    </row>
    <row r="39" spans="3:9">
      <c r="C39" s="2" t="s">
        <v>54</v>
      </c>
      <c r="D39" s="1"/>
      <c r="F39" s="2"/>
      <c r="G39" s="17"/>
      <c r="H39" s="22"/>
      <c r="I39" s="18"/>
    </row>
    <row r="40" spans="3:9">
      <c r="C40" s="2" t="s">
        <v>55</v>
      </c>
      <c r="D40" s="4"/>
      <c r="F40" s="2"/>
      <c r="G40" s="17"/>
      <c r="H40" s="22"/>
      <c r="I40" s="18"/>
    </row>
    <row r="41" spans="3:9">
      <c r="C41" s="2" t="s">
        <v>56</v>
      </c>
      <c r="D41" s="1"/>
      <c r="F41" s="2"/>
      <c r="G41" s="17"/>
      <c r="H41" s="22"/>
      <c r="I41" s="18"/>
    </row>
    <row r="42" spans="3:9">
      <c r="C42" s="8" t="s">
        <v>57</v>
      </c>
      <c r="D42" s="9"/>
      <c r="F42" s="2"/>
      <c r="G42" s="17"/>
      <c r="H42" s="22"/>
      <c r="I42" s="18"/>
    </row>
    <row r="43" spans="3:9">
      <c r="C43" s="2" t="s">
        <v>58</v>
      </c>
      <c r="D43" s="1"/>
      <c r="F43" s="2"/>
      <c r="G43" s="17"/>
      <c r="H43" s="22"/>
      <c r="I43" s="18"/>
    </row>
    <row r="44" spans="3:9">
      <c r="C44" s="2" t="s">
        <v>59</v>
      </c>
      <c r="D44" s="4"/>
      <c r="F44" s="2"/>
      <c r="G44" s="17"/>
      <c r="H44" s="22"/>
      <c r="I44" s="18"/>
    </row>
    <row r="45" spans="3:9">
      <c r="C45" s="2" t="s">
        <v>60</v>
      </c>
      <c r="D45" s="1"/>
      <c r="F45" s="5"/>
      <c r="G45" s="15"/>
      <c r="H45" s="21"/>
      <c r="I45" s="16"/>
    </row>
    <row r="46" spans="3:9">
      <c r="C46" s="2" t="s">
        <v>15</v>
      </c>
      <c r="D46" s="13"/>
      <c r="F46" s="2"/>
      <c r="G46" s="17"/>
      <c r="H46" s="22"/>
      <c r="I46" s="18"/>
    </row>
    <row r="47" spans="3:9">
      <c r="C47" s="2" t="s">
        <v>16</v>
      </c>
      <c r="D47" s="13"/>
      <c r="F47" s="2"/>
      <c r="G47" s="17"/>
      <c r="H47" s="22"/>
      <c r="I47" s="18"/>
    </row>
    <row r="48" spans="3:9">
      <c r="C48" s="2" t="s">
        <v>61</v>
      </c>
      <c r="D48" s="1"/>
      <c r="F48" s="2"/>
      <c r="G48" s="17"/>
      <c r="H48" s="22"/>
      <c r="I48" s="18"/>
    </row>
    <row r="49" spans="3:10">
      <c r="C49" s="2" t="s">
        <v>62</v>
      </c>
      <c r="D49" s="1"/>
      <c r="F49" s="2"/>
      <c r="G49" s="17"/>
      <c r="H49" s="22"/>
      <c r="I49" s="18"/>
    </row>
    <row r="50" spans="3:10">
      <c r="C50" s="2" t="s">
        <v>63</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45</v>
      </c>
      <c r="G54" s="45">
        <f>SUM(G35:G53)</f>
        <v>0</v>
      </c>
      <c r="H54" s="45">
        <f>SUM(H35:H53)</f>
        <v>0</v>
      </c>
      <c r="I54" s="45">
        <f>SUM(I35:I53)</f>
        <v>0</v>
      </c>
    </row>
    <row r="57" spans="3:10">
      <c r="F57" s="143" t="s">
        <v>64</v>
      </c>
      <c r="G57" s="144"/>
      <c r="H57" s="28" t="s">
        <v>48</v>
      </c>
      <c r="I57" s="29" t="s">
        <v>49</v>
      </c>
      <c r="J57" s="30" t="s">
        <v>65</v>
      </c>
    </row>
    <row r="58" spans="3:10">
      <c r="F58" s="5" t="s">
        <v>66</v>
      </c>
      <c r="G58" s="15">
        <v>0</v>
      </c>
      <c r="H58" s="21">
        <v>0</v>
      </c>
      <c r="I58" s="25">
        <v>0</v>
      </c>
      <c r="J58" s="26">
        <v>0</v>
      </c>
    </row>
    <row r="59" spans="3:10">
      <c r="F59" s="2" t="s">
        <v>67</v>
      </c>
      <c r="G59" s="17">
        <v>0</v>
      </c>
      <c r="H59" s="17">
        <v>0</v>
      </c>
      <c r="I59" s="22">
        <v>0</v>
      </c>
      <c r="J59" s="27">
        <v>0</v>
      </c>
    </row>
    <row r="60" spans="3:10">
      <c r="F60" s="2" t="s">
        <v>68</v>
      </c>
      <c r="G60" s="17">
        <v>0</v>
      </c>
      <c r="H60" s="17">
        <v>0</v>
      </c>
      <c r="I60" s="22">
        <v>0</v>
      </c>
      <c r="J60" s="27">
        <v>0</v>
      </c>
    </row>
    <row r="61" spans="3:10">
      <c r="F61" s="2" t="s">
        <v>69</v>
      </c>
      <c r="G61" s="17">
        <v>0</v>
      </c>
      <c r="H61" s="17">
        <v>0</v>
      </c>
      <c r="I61" s="22">
        <v>0</v>
      </c>
      <c r="J61" s="27">
        <v>0</v>
      </c>
    </row>
    <row r="62" spans="3:10">
      <c r="F62" s="33" t="s">
        <v>70</v>
      </c>
      <c r="G62" s="34">
        <v>0</v>
      </c>
      <c r="H62" s="34">
        <v>0</v>
      </c>
      <c r="I62" s="35">
        <v>0</v>
      </c>
      <c r="J62" s="36">
        <v>0</v>
      </c>
    </row>
    <row r="63" spans="3:10">
      <c r="F63" s="32" t="s">
        <v>45</v>
      </c>
      <c r="G63" s="32"/>
      <c r="H63" s="32"/>
      <c r="I63" s="37"/>
      <c r="J63" s="122">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verticalDpi="0" copies="0"/>
  <headerFooter alignWithMargins="0"/>
</worksheet>
</file>

<file path=xl/worksheets/sheet4.xml><?xml version="1.0" encoding="utf-8"?>
<worksheet xmlns="http://schemas.openxmlformats.org/spreadsheetml/2006/main" xmlns:r="http://schemas.openxmlformats.org/officeDocument/2006/relationships">
  <dimension ref="A1"/>
  <sheetViews>
    <sheetView topLeftCell="A172" zoomScaleSheetLayoutView="100" workbookViewId="0">
      <selection activeCell="R181" sqref="R181"/>
    </sheetView>
  </sheetViews>
  <sheetFormatPr defaultColWidth="8.875" defaultRowHeight="13.5"/>
  <sheetData/>
  <phoneticPr fontId="13"/>
  <pageMargins left="0.75" right="0.75" top="1" bottom="1" header="0.51111111111111107" footer="0.51111111111111107"/>
  <pageSetup paperSize="9" firstPageNumber="4294963191" orientation="portrait"/>
  <headerFooter alignWithMargins="0"/>
  <drawing r:id="rId1"/>
</worksheet>
</file>

<file path=xl/worksheets/sheet5.xml><?xml version="1.0" encoding="utf-8"?>
<worksheet xmlns="http://schemas.openxmlformats.org/spreadsheetml/2006/main" xmlns:r="http://schemas.openxmlformats.org/officeDocument/2006/relationships">
  <dimension ref="A1:I7"/>
  <sheetViews>
    <sheetView zoomScaleSheetLayoutView="100" workbookViewId="0">
      <selection activeCell="B8" sqref="B8"/>
    </sheetView>
  </sheetViews>
  <sheetFormatPr defaultColWidth="8.875" defaultRowHeight="13.5"/>
  <sheetData>
    <row r="1" spans="1:9">
      <c r="A1" s="125" t="s">
        <v>71</v>
      </c>
      <c r="B1" s="126"/>
      <c r="C1" s="126"/>
      <c r="D1" s="126"/>
      <c r="E1" s="126"/>
      <c r="F1" s="126"/>
      <c r="G1" s="126"/>
      <c r="H1" s="126"/>
      <c r="I1" s="129"/>
    </row>
    <row r="2" spans="1:9">
      <c r="A2" s="127" t="s">
        <v>72</v>
      </c>
      <c r="B2" s="128"/>
      <c r="C2" s="128"/>
      <c r="D2" s="128"/>
      <c r="E2" s="128"/>
      <c r="F2" s="128"/>
      <c r="G2" s="128"/>
      <c r="H2" s="128"/>
      <c r="I2" s="129"/>
    </row>
    <row r="3" spans="1:9">
      <c r="A3" s="124"/>
      <c r="D3" s="124"/>
    </row>
    <row r="7" spans="1:9">
      <c r="A7" t="s">
        <v>73</v>
      </c>
      <c r="B7" t="s">
        <v>113</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ルール＆合計</vt:lpstr>
      <vt:lpstr>2019年8月</vt:lpstr>
      <vt:lpstr>2015年8月</vt:lpstr>
      <vt:lpstr>画像</vt:lpstr>
      <vt:lpstr>気づき</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2019-09-01T11:59:56Z</cp:lastPrinted>
  <dcterms:created xsi:type="dcterms:W3CDTF">2013-10-09T23:04:08Z</dcterms:created>
  <dcterms:modified xsi:type="dcterms:W3CDTF">2019-09-05T10:15:28Z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