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daisj\OneDrive\デスクトップ\"/>
    </mc:Choice>
  </mc:AlternateContent>
  <xr:revisionPtr revIDLastSave="44" documentId="13_ncr:40009_{D1FCF9A6-52CD-444A-B6ED-745B3B443649}" xr6:coauthVersionLast="44" xr6:coauthVersionMax="44" xr10:uidLastSave="{E8A1238A-B751-44FE-A8BF-A866385A2449}"/>
  <bookViews>
    <workbookView xWindow="-108" yWindow="-108" windowWidth="23256" windowHeight="12576" xr2:uid="{00000000-000D-0000-FFFF-FFFF00000000}"/>
  </bookViews>
  <sheets>
    <sheet name="2019年9月 " sheetId="11" r:id="rId1"/>
    <sheet name="ルール＆合計" sheetId="1" r:id="rId2"/>
    <sheet name="2019年７月" sheetId="6" r:id="rId3"/>
    <sheet name="2019年8月" sheetId="10" r:id="rId4"/>
    <sheet name="画像" sheetId="7" r:id="rId5"/>
    <sheet name="気づき" sheetId="9" r:id="rId6"/>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8" i="11" l="1"/>
  <c r="Q3" i="11" l="1"/>
  <c r="J64" i="11"/>
  <c r="I55" i="11"/>
  <c r="H55" i="11"/>
  <c r="G55" i="11"/>
  <c r="O28" i="11"/>
  <c r="N28" i="11"/>
  <c r="N27" i="10" l="1"/>
  <c r="O27" i="10"/>
  <c r="O27" i="6" l="1"/>
  <c r="M27" i="6"/>
  <c r="G54" i="6" l="1"/>
  <c r="H54" i="6"/>
  <c r="I54" i="6"/>
  <c r="J63" i="6"/>
  <c r="G54" i="10"/>
  <c r="H54" i="10"/>
  <c r="I54" i="10"/>
  <c r="J63" i="10"/>
  <c r="D8" i="1"/>
  <c r="G17" i="1"/>
  <c r="H8" i="1"/>
  <c r="H17" i="1" s="1"/>
  <c r="I8" i="1"/>
  <c r="I17" i="1" s="1"/>
  <c r="J8" i="1"/>
  <c r="J17" i="1" s="1"/>
  <c r="L8" i="1"/>
  <c r="L17" i="1" s="1"/>
  <c r="D9" i="1"/>
  <c r="G9" i="1"/>
  <c r="H9" i="1"/>
  <c r="I9" i="1"/>
  <c r="K9" i="1"/>
  <c r="J9" i="1"/>
  <c r="L9" i="1"/>
  <c r="D10" i="1"/>
  <c r="G10" i="1"/>
  <c r="H10" i="1"/>
  <c r="I10" i="1"/>
  <c r="J10" i="1"/>
  <c r="K10" i="1"/>
  <c r="L10" i="1"/>
  <c r="D11" i="1"/>
  <c r="G11" i="1"/>
  <c r="H11" i="1" s="1"/>
  <c r="I11" i="1"/>
  <c r="J11" i="1"/>
  <c r="K11" i="1"/>
  <c r="L11" i="1"/>
  <c r="D12" i="1"/>
  <c r="G12" i="1"/>
  <c r="H12" i="1"/>
  <c r="I12" i="1"/>
  <c r="J12" i="1"/>
  <c r="K12" i="1" s="1"/>
  <c r="L12" i="1"/>
  <c r="D13" i="1"/>
  <c r="G13" i="1"/>
  <c r="H13" i="1"/>
  <c r="I13" i="1"/>
  <c r="J13" i="1"/>
  <c r="K13" i="1" s="1"/>
  <c r="L13" i="1"/>
  <c r="D14" i="1"/>
  <c r="G14" i="1"/>
  <c r="H14" i="1"/>
  <c r="I14" i="1"/>
  <c r="K14" i="1" s="1"/>
  <c r="J14" i="1"/>
  <c r="L14" i="1"/>
  <c r="D15" i="1"/>
  <c r="G15" i="1"/>
  <c r="H15" i="1"/>
  <c r="I15" i="1"/>
  <c r="K15" i="1" s="1"/>
  <c r="J15" i="1"/>
  <c r="L15" i="1"/>
  <c r="D16" i="1"/>
  <c r="G16" i="1"/>
  <c r="H16" i="1"/>
  <c r="I16" i="1"/>
  <c r="J16" i="1"/>
  <c r="K16" i="1" s="1"/>
  <c r="L16" i="1"/>
  <c r="B17" i="1"/>
  <c r="C17" i="1"/>
  <c r="E17" i="1"/>
  <c r="F17" i="1"/>
  <c r="D17" i="1" l="1"/>
  <c r="B3" i="1" s="1"/>
  <c r="G3" i="1"/>
  <c r="I3" i="1"/>
  <c r="K8" i="1"/>
  <c r="K17" i="1" s="1"/>
</calcChain>
</file>

<file path=xl/sharedStrings.xml><?xml version="1.0" encoding="utf-8"?>
<sst xmlns="http://schemas.openxmlformats.org/spreadsheetml/2006/main" count="381" uniqueCount="157">
  <si>
    <t>※入力</t>
  </si>
  <si>
    <t>初期資金</t>
  </si>
  <si>
    <t>スタート日</t>
  </si>
  <si>
    <t>現在資金</t>
  </si>
  <si>
    <t>損切り</t>
  </si>
  <si>
    <t>資金増減</t>
  </si>
  <si>
    <t>トータル集計</t>
  </si>
  <si>
    <t>集計</t>
  </si>
  <si>
    <t>利益合計</t>
  </si>
  <si>
    <t>損失合計</t>
  </si>
  <si>
    <t>損益</t>
  </si>
  <si>
    <t>利益トレード
回数</t>
  </si>
  <si>
    <t>損失トレード
回数</t>
  </si>
  <si>
    <t>総トレード
回数</t>
  </si>
  <si>
    <t>勝率</t>
  </si>
  <si>
    <t>平均利益</t>
  </si>
  <si>
    <t>平均損失</t>
  </si>
  <si>
    <t>平均利益
/平均損失</t>
  </si>
  <si>
    <t>総利益
/総損失(PF)</t>
  </si>
  <si>
    <t>※リスクリワードレシオ</t>
  </si>
  <si>
    <t>※プロフィットファクター</t>
  </si>
  <si>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</si>
  <si>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</si>
  <si>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</si>
  <si>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</si>
  <si>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</si>
  <si>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</si>
  <si>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</si>
  <si>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</si>
  <si>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</si>
  <si>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</si>
  <si>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</si>
  <si>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</si>
  <si>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</si>
  <si>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</si>
  <si>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</si>
  <si>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買い</t>
  </si>
  <si>
    <t>1万通貨</t>
  </si>
  <si>
    <t>勝ち</t>
  </si>
  <si>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</si>
  <si>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</si>
  <si>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</si>
  <si>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</si>
  <si>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</si>
  <si>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</si>
  <si>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</si>
  <si>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</si>
  <si>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</si>
  <si>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</si>
  <si>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</si>
  <si>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</si>
  <si>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</si>
  <si>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</si>
  <si>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</si>
  <si>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</si>
  <si>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最大連勝数</t>
  </si>
  <si>
    <t>最大連敗数</t>
  </si>
  <si>
    <t>最大DD(pips)</t>
  </si>
  <si>
    <t>エントリー手法別エントリー回数</t>
  </si>
  <si>
    <t>損益pips</t>
  </si>
  <si>
    <t>リベンジャーズ</t>
  </si>
  <si>
    <t>PAリベンジャーズ</t>
  </si>
  <si>
    <t>TJK</t>
  </si>
  <si>
    <t>HIS +1010</t>
  </si>
  <si>
    <t>RF +1010</t>
  </si>
  <si>
    <t>１．今、のあなたの現状を書いてください。</t>
  </si>
  <si>
    <t>（投資歴はどれくらいなのか、現状は勝てているのか負けているか？など）</t>
  </si>
  <si>
    <t>気づき：</t>
  </si>
  <si>
    <t>2019年　　合計</t>
    <phoneticPr fontId="13"/>
  </si>
  <si>
    <t>EUR/USD</t>
    <phoneticPr fontId="13"/>
  </si>
  <si>
    <t>1000通貨</t>
    <phoneticPr fontId="13"/>
  </si>
  <si>
    <t>EB</t>
    <phoneticPr fontId="13"/>
  </si>
  <si>
    <t>４時間</t>
    <rPh sb="1" eb="3">
      <t>ジカン</t>
    </rPh>
    <phoneticPr fontId="13"/>
  </si>
  <si>
    <t>2019/7/25　10：38AM</t>
    <phoneticPr fontId="13"/>
  </si>
  <si>
    <t>2019/7/25　21：30PM</t>
    <phoneticPr fontId="13"/>
  </si>
  <si>
    <t>FIB　1.27</t>
    <phoneticPr fontId="13"/>
  </si>
  <si>
    <t>買い</t>
    <phoneticPr fontId="13"/>
  </si>
  <si>
    <t>PB</t>
    <phoneticPr fontId="13"/>
  </si>
  <si>
    <t>2019/7/31　11：28AM</t>
    <phoneticPr fontId="13"/>
  </si>
  <si>
    <t>2019/7/31　11：04PM</t>
    <phoneticPr fontId="13"/>
  </si>
  <si>
    <t>損切</t>
    <rPh sb="0" eb="2">
      <t>ソンギリ</t>
    </rPh>
    <phoneticPr fontId="13"/>
  </si>
  <si>
    <t>負け</t>
    <rPh sb="0" eb="1">
      <t>マ</t>
    </rPh>
    <phoneticPr fontId="13"/>
  </si>
  <si>
    <t>EURJPY</t>
    <phoneticPr fontId="13"/>
  </si>
  <si>
    <t>売り</t>
    <rPh sb="0" eb="1">
      <t>ウ</t>
    </rPh>
    <phoneticPr fontId="13"/>
  </si>
  <si>
    <t>4時間</t>
    <rPh sb="1" eb="3">
      <t>ジカン</t>
    </rPh>
    <phoneticPr fontId="13"/>
  </si>
  <si>
    <t>FIB 1.27</t>
    <phoneticPr fontId="13"/>
  </si>
  <si>
    <t>EURUSD</t>
    <phoneticPr fontId="13"/>
  </si>
  <si>
    <t>0.9万通貨</t>
    <rPh sb="3" eb="4">
      <t>マン</t>
    </rPh>
    <rPh sb="4" eb="6">
      <t>ツウカ</t>
    </rPh>
    <phoneticPr fontId="13"/>
  </si>
  <si>
    <t>OB</t>
    <phoneticPr fontId="13"/>
  </si>
  <si>
    <t>30分</t>
    <rPh sb="2" eb="3">
      <t>フン</t>
    </rPh>
    <phoneticPr fontId="13"/>
  </si>
  <si>
    <t>2019/8/2611：49</t>
    <phoneticPr fontId="13"/>
  </si>
  <si>
    <t>勝ち</t>
    <rPh sb="0" eb="1">
      <t>カ</t>
    </rPh>
    <phoneticPr fontId="13"/>
  </si>
  <si>
    <t>2019/8/2711：03</t>
    <phoneticPr fontId="13"/>
  </si>
  <si>
    <t>1.4万通貨</t>
    <rPh sb="3" eb="4">
      <t>マン</t>
    </rPh>
    <rPh sb="4" eb="6">
      <t>ツウカ</t>
    </rPh>
    <phoneticPr fontId="13"/>
  </si>
  <si>
    <t>勝ち</t>
    <rPh sb="0" eb="1">
      <t>カ</t>
    </rPh>
    <phoneticPr fontId="13"/>
  </si>
  <si>
    <t>1H</t>
    <phoneticPr fontId="13"/>
  </si>
  <si>
    <t>FIB 1.50</t>
    <phoneticPr fontId="13"/>
  </si>
  <si>
    <t>最初の資金</t>
    <rPh sb="0" eb="2">
      <t>サイショ</t>
    </rPh>
    <rPh sb="3" eb="5">
      <t>シキン</t>
    </rPh>
    <phoneticPr fontId="13"/>
  </si>
  <si>
    <t>0.03万通貨</t>
    <phoneticPr fontId="13"/>
  </si>
  <si>
    <t>0.04万通貨</t>
    <rPh sb="4" eb="5">
      <t>マン</t>
    </rPh>
    <rPh sb="5" eb="7">
      <t>ツウカ</t>
    </rPh>
    <phoneticPr fontId="13"/>
  </si>
  <si>
    <t>30M</t>
    <phoneticPr fontId="13"/>
  </si>
  <si>
    <t>Fib-0.618</t>
    <phoneticPr fontId="13"/>
  </si>
  <si>
    <t>USDJPY</t>
    <phoneticPr fontId="13"/>
  </si>
  <si>
    <t>0.05万通貨</t>
    <rPh sb="4" eb="5">
      <t>マン</t>
    </rPh>
    <rPh sb="5" eb="7">
      <t>ツウカ</t>
    </rPh>
    <phoneticPr fontId="13"/>
  </si>
  <si>
    <t>2019/09/095：13</t>
    <phoneticPr fontId="13"/>
  </si>
  <si>
    <t>USDFCAD</t>
    <phoneticPr fontId="13"/>
  </si>
  <si>
    <t>0.4万通貨</t>
    <phoneticPr fontId="13"/>
  </si>
  <si>
    <t>2.8万通貨</t>
    <phoneticPr fontId="13"/>
  </si>
  <si>
    <t>2019/9/1014：50</t>
    <phoneticPr fontId="13"/>
  </si>
  <si>
    <t>FIB -0.618</t>
    <phoneticPr fontId="13"/>
  </si>
  <si>
    <t>買い</t>
    <rPh sb="0" eb="1">
      <t>カ</t>
    </rPh>
    <phoneticPr fontId="13"/>
  </si>
  <si>
    <t>3.4万通貨</t>
    <rPh sb="3" eb="4">
      <t>マン</t>
    </rPh>
    <rPh sb="4" eb="6">
      <t>ツウカ</t>
    </rPh>
    <phoneticPr fontId="13"/>
  </si>
  <si>
    <t>2019/9/1022：55</t>
    <phoneticPr fontId="13"/>
  </si>
  <si>
    <t>USDCHF</t>
    <phoneticPr fontId="13"/>
  </si>
  <si>
    <t>2019/09/1202：19</t>
    <phoneticPr fontId="13"/>
  </si>
  <si>
    <t>RURNZD</t>
    <phoneticPr fontId="13"/>
  </si>
  <si>
    <t>1万通貨</t>
    <rPh sb="1" eb="2">
      <t>マン</t>
    </rPh>
    <rPh sb="2" eb="4">
      <t>ツウカ</t>
    </rPh>
    <phoneticPr fontId="13"/>
  </si>
  <si>
    <t>2019/09/1208：29</t>
    <phoneticPr fontId="13"/>
  </si>
  <si>
    <t>2019/09/1214：51</t>
    <phoneticPr fontId="13"/>
  </si>
  <si>
    <t>FIB　-0.618</t>
    <phoneticPr fontId="13"/>
  </si>
  <si>
    <t>0.5万通貨</t>
    <rPh sb="3" eb="4">
      <t>マン</t>
    </rPh>
    <rPh sb="4" eb="6">
      <t>ツウカ</t>
    </rPh>
    <phoneticPr fontId="13"/>
  </si>
  <si>
    <t>AUDUSD</t>
    <phoneticPr fontId="13"/>
  </si>
  <si>
    <t>2019/09/1211：00</t>
    <phoneticPr fontId="13"/>
  </si>
  <si>
    <t>2019/09/1215：49</t>
    <phoneticPr fontId="13"/>
  </si>
  <si>
    <t>FIB-0.618</t>
    <phoneticPr fontId="13"/>
  </si>
  <si>
    <t>USDCAD</t>
    <phoneticPr fontId="13"/>
  </si>
  <si>
    <t>0.2万通貨</t>
    <rPh sb="3" eb="4">
      <t>マン</t>
    </rPh>
    <rPh sb="4" eb="6">
      <t>ツウカ</t>
    </rPh>
    <phoneticPr fontId="13"/>
  </si>
  <si>
    <t>2019/9/1308：20</t>
    <phoneticPr fontId="13"/>
  </si>
  <si>
    <t>2019/09/1318：48</t>
    <phoneticPr fontId="13"/>
  </si>
  <si>
    <t>2万通貨</t>
    <rPh sb="1" eb="2">
      <t>マン</t>
    </rPh>
    <rPh sb="2" eb="4">
      <t>ツウカ</t>
    </rPh>
    <phoneticPr fontId="13"/>
  </si>
  <si>
    <t>0.6万通貨</t>
    <rPh sb="3" eb="4">
      <t>マン</t>
    </rPh>
    <rPh sb="4" eb="6">
      <t>ツウカ</t>
    </rPh>
    <phoneticPr fontId="13"/>
  </si>
  <si>
    <t>15M</t>
    <phoneticPr fontId="13"/>
  </si>
  <si>
    <t>2019/09/23/14：36</t>
    <phoneticPr fontId="13"/>
  </si>
  <si>
    <t>2019/09/2316：07</t>
    <phoneticPr fontId="13"/>
  </si>
  <si>
    <t>2019/09/2316：26</t>
    <phoneticPr fontId="13"/>
  </si>
  <si>
    <t>2019/09/2316：59</t>
    <phoneticPr fontId="13"/>
  </si>
  <si>
    <t>YJFXからXMのデモ口座に変えたところ、通貨単位が違ったせいか？？計算がわからなくなってしまいました。トレバトもありましたので、</t>
    <phoneticPr fontId="13"/>
  </si>
  <si>
    <t>なので再度YJFXに戻し、再スタートしました。</t>
    <rPh sb="3" eb="5">
      <t>サイド</t>
    </rPh>
    <rPh sb="10" eb="11">
      <t>モド</t>
    </rPh>
    <rPh sb="13" eb="14">
      <t>サイ</t>
    </rPh>
    <phoneticPr fontId="13"/>
  </si>
  <si>
    <t>ちゃんと通貨単位やレバレッジなどを確認しておくことの大切さがわかりました。</t>
    <rPh sb="4" eb="6">
      <t>ツウカ</t>
    </rPh>
    <rPh sb="6" eb="8">
      <t>タンイ</t>
    </rPh>
    <rPh sb="17" eb="19">
      <t>カクニン</t>
    </rPh>
    <rPh sb="26" eb="28">
      <t>タイセツ</t>
    </rPh>
    <phoneticPr fontId="13"/>
  </si>
  <si>
    <t>フィボナッチトレード</t>
    <phoneticPr fontId="13"/>
  </si>
  <si>
    <t>2019/09/2318：31</t>
    <phoneticPr fontId="13"/>
  </si>
  <si>
    <t>2019/09/2321：21</t>
    <phoneticPr fontId="13"/>
  </si>
  <si>
    <t>GBPUSD</t>
    <phoneticPr fontId="13"/>
  </si>
  <si>
    <t>2019/09/2323：07</t>
    <phoneticPr fontId="13"/>
  </si>
  <si>
    <t>2019/09/2515：51</t>
    <phoneticPr fontId="13"/>
  </si>
  <si>
    <t>2019　9/2520：57</t>
    <phoneticPr fontId="13"/>
  </si>
  <si>
    <t>02.万通貨</t>
    <rPh sb="3" eb="4">
      <t>マン</t>
    </rPh>
    <rPh sb="4" eb="6">
      <t>ツウカ</t>
    </rPh>
    <phoneticPr fontId="13"/>
  </si>
  <si>
    <t>OBシステム</t>
    <phoneticPr fontId="13"/>
  </si>
  <si>
    <t>2019/09/2616:21</t>
    <phoneticPr fontId="13"/>
  </si>
  <si>
    <t>2019/09/2617：31</t>
    <phoneticPr fontId="13"/>
  </si>
  <si>
    <t>XM</t>
    <phoneticPr fontId="13"/>
  </si>
  <si>
    <t>YJFX</t>
    <phoneticPr fontId="13"/>
  </si>
  <si>
    <t>0.2万通貨</t>
    <rPh sb="3" eb="4">
      <t>マン</t>
    </rPh>
    <rPh sb="4" eb="6">
      <t>ツウカ</t>
    </rPh>
    <phoneticPr fontId="13"/>
  </si>
  <si>
    <t>OB</t>
    <phoneticPr fontId="13"/>
  </si>
  <si>
    <t>2019/09/26
23:39:50</t>
    <phoneticPr fontId="13"/>
  </si>
  <si>
    <t>2019/09/27
16:10:59</t>
  </si>
  <si>
    <t>勝ち</t>
    <rPh sb="0" eb="1">
      <t>カ</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</si>
</sst>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176" formatCode="0.00_ ;[Red]\-0.00\ "/>
    <numFmt numFmtId="177" formatCode="0.00_ "/>
    <numFmt numFmtId="178" formatCode="0.0_);[Red]\(0.0\)"/>
    <numFmt numFmtId="179" formatCode="m/d;@"/>
    <numFmt numFmtId="180" formatCode="&quot;¥&quot;#,##0_);[Red]\(&quot;¥&quot;#,##0\)"/>
    <numFmt numFmtId="181" formatCode="0_);[Red]\(0\)"/>
    <numFmt numFmtId="182" formatCode="#,##0_ ;[Red]\-#,##0\ "/>
    <numFmt numFmtId="183" formatCode="0.0%"/>
    <numFmt numFmtId="184" formatCode="yyyy/m/d;@"/>
    <numFmt numFmtId="185" formatCode="0_ ;[Red]\-0\ "/>
    <numFmt numFmtId="186" formatCode="[$¥-411]#,##0.00;[Red][$¥-411]#,##0.00"/>
    <numFmt numFmtId="187" formatCode="[$¥-411]#,##0;[Red][$¥-411]#,##0"/>
  </numFmts>
  <fonts count="16">
    <font>
      <sz val="11"/>
      <color indexed="8"/>
      <name val="ＭＳ Ｐゴシック"/>
      <family val="3"/>
      <charset val="128"/>
    </font>
    <font>
      <sz val="11"/>
      <name val="ＭＳ Ｐゴシック"/>
      <family val="3"/>
      <charset val="128"/>
    </font>
    <font>
      <sz val="11"/>
      <color indexed="10"/>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2"/>
      <color indexed="8"/>
      <name val="ＭＳ Ｐゴシック"/>
      <family val="3"/>
      <charset val="128"/>
    </font>
    <font>
      <sz val="12"/>
      <color indexed="8"/>
      <name val="ＭＳ Ｐゴシック"/>
      <family val="3"/>
      <charset val="128"/>
    </font>
    <font>
      <sz val="12"/>
      <name val="MS PGothic"/>
      <family val="3"/>
      <charset val="128"/>
    </font>
    <font>
      <sz val="9"/>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sz val="6"/>
      <name val="ＭＳ Ｐゴシック"/>
      <family val="3"/>
      <charset val="128"/>
    </font>
    <font>
      <sz val="12"/>
      <color indexed="8"/>
      <name val="ＭＳ Ｐゴシック"/>
      <family val="3"/>
      <charset val="128"/>
      <scheme val="minor"/>
    </font>
    <font>
      <b/>
      <sz val="16"/>
      <color rgb="FFFF0000"/>
      <name val="ＭＳ Ｐゴシック"/>
      <family val="3"/>
      <charset val="128"/>
    </font>
  </fonts>
  <fills count="7">
    <fill>
      <patternFill patternType="none"/>
    </fill>
    <fill>
      <patternFill patternType="gray125"/>
    </fill>
    <fill>
      <patternFill patternType="solid">
        <fgColor indexed="6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s>
  <borders count="68">
    <border>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0"/>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5"/>
      </right>
      <top style="medium">
        <color indexed="64"/>
      </top>
      <bottom/>
      <diagonal/>
    </border>
    <border>
      <left style="dotted">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dotted">
        <color indexed="64"/>
      </left>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double">
        <color indexed="60"/>
      </bottom>
      <diagonal/>
    </border>
    <border>
      <left style="dashed">
        <color indexed="64"/>
      </left>
      <right style="dashed">
        <color indexed="64"/>
      </right>
      <top style="thin">
        <color indexed="64"/>
      </top>
      <bottom style="double">
        <color indexed="60"/>
      </bottom>
      <diagonal/>
    </border>
    <border>
      <left/>
      <right style="thin">
        <color indexed="64"/>
      </right>
      <top style="thin">
        <color indexed="64"/>
      </top>
      <bottom style="double">
        <color indexed="60"/>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ouble">
        <color indexed="60"/>
      </top>
      <bottom style="thin">
        <color indexed="64"/>
      </bottom>
      <diagonal/>
    </border>
    <border>
      <left style="dashed">
        <color indexed="64"/>
      </left>
      <right style="thin">
        <color indexed="64"/>
      </right>
      <top style="double">
        <color indexed="6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0"/>
      </left>
      <right style="medium">
        <color indexed="60"/>
      </right>
      <top style="medium">
        <color indexed="60"/>
      </top>
      <bottom style="medium">
        <color indexed="60"/>
      </bottom>
      <diagonal/>
    </border>
    <border>
      <left style="medium">
        <color indexed="64"/>
      </left>
      <right/>
      <top style="thin">
        <color indexed="64"/>
      </top>
      <bottom/>
      <diagonal/>
    </border>
    <border>
      <left/>
      <right/>
      <top style="thin">
        <color indexed="64"/>
      </top>
      <bottom/>
      <diagonal/>
    </border>
    <border>
      <left style="medium">
        <color indexed="64"/>
      </left>
      <right/>
      <top/>
      <bottom style="double">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medium">
        <color rgb="FF7030A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
    <xf numFmtId="0" fontId="0" fillId="0" borderId="0">
      <alignment vertical="center"/>
    </xf>
    <xf numFmtId="0" fontId="12" fillId="0" borderId="0">
      <alignment vertical="center"/>
    </xf>
    <xf numFmtId="0" fontId="12" fillId="0" borderId="0">
      <alignment vertical="center"/>
    </xf>
    <xf numFmtId="0" fontId="1" fillId="0" borderId="0">
      <alignment vertical="center"/>
    </xf>
    <xf numFmtId="38" fontId="12" fillId="0" borderId="0" applyFont="0" applyFill="0" applyBorder="0" applyAlignment="0" applyProtection="0">
      <alignment vertical="center"/>
    </xf>
  </cellStyleXfs>
  <cellXfs count="198">
    <xf numFmtId="0" fontId="0" fillId="0" borderId="0" xfId="0">
      <alignment vertical="center"/>
    </xf>
    <xf numFmtId="0" fontId="0" fillId="0" borderId="1" xfId="0" applyNumberFormat="1" applyFont="1" applyFill="1" applyBorder="1" applyAlignment="1" applyProtection="1">
      <alignment vertical="center"/>
    </xf>
    <xf numFmtId="0" fontId="0" fillId="0" borderId="2" xfId="0" applyNumberFormat="1" applyFont="1" applyFill="1" applyBorder="1" applyAlignment="1" applyProtection="1">
      <alignment vertical="center"/>
    </xf>
    <xf numFmtId="0" fontId="0" fillId="0" borderId="3" xfId="0" applyNumberFormat="1" applyFont="1" applyFill="1" applyBorder="1" applyAlignment="1" applyProtection="1">
      <alignment vertical="center"/>
    </xf>
    <xf numFmtId="0" fontId="2" fillId="0" borderId="1" xfId="0" applyNumberFormat="1" applyFont="1" applyFill="1" applyBorder="1" applyAlignment="1" applyProtection="1">
      <alignment vertical="center"/>
    </xf>
    <xf numFmtId="0" fontId="0" fillId="0" borderId="4" xfId="0" applyNumberFormat="1" applyFont="1" applyFill="1" applyBorder="1" applyAlignment="1" applyProtection="1">
      <alignment vertical="center"/>
    </xf>
    <xf numFmtId="0" fontId="0" fillId="0" borderId="5" xfId="0" applyNumberFormat="1" applyFont="1" applyFill="1" applyBorder="1" applyAlignment="1" applyProtection="1">
      <alignment vertical="center"/>
    </xf>
    <xf numFmtId="9" fontId="0" fillId="0" borderId="6" xfId="0" applyNumberFormat="1" applyFont="1" applyFill="1" applyBorder="1" applyAlignment="1" applyProtection="1">
      <alignment vertical="center"/>
    </xf>
    <xf numFmtId="0" fontId="0" fillId="0" borderId="7" xfId="0" applyNumberFormat="1" applyFont="1" applyFill="1" applyBorder="1" applyAlignment="1" applyProtection="1">
      <alignment vertical="center"/>
    </xf>
    <xf numFmtId="0" fontId="0" fillId="0" borderId="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xf>
    <xf numFmtId="176" fontId="3" fillId="0" borderId="0" xfId="0" applyNumberFormat="1" applyFont="1" applyFill="1" applyBorder="1" applyAlignment="1" applyProtection="1">
      <alignment vertical="center"/>
    </xf>
    <xf numFmtId="176" fontId="0" fillId="0" borderId="1" xfId="0" applyNumberFormat="1" applyFont="1" applyFill="1" applyBorder="1" applyAlignment="1" applyProtection="1">
      <alignment vertical="center"/>
    </xf>
    <xf numFmtId="177" fontId="0" fillId="0" borderId="1" xfId="0" applyNumberFormat="1" applyFont="1" applyFill="1" applyBorder="1" applyAlignment="1" applyProtection="1">
      <alignment vertical="center"/>
    </xf>
    <xf numFmtId="0" fontId="0" fillId="0" borderId="9" xfId="0" applyNumberFormat="1" applyFont="1" applyFill="1" applyBorder="1" applyAlignment="1" applyProtection="1">
      <alignment horizontal="center" vertical="center"/>
    </xf>
    <xf numFmtId="0" fontId="0" fillId="0" borderId="5" xfId="0" applyNumberFormat="1" applyFont="1" applyFill="1" applyBorder="1" applyAlignment="1" applyProtection="1">
      <alignment horizontal="center" vertical="center"/>
    </xf>
    <xf numFmtId="0" fontId="0" fillId="0" borderId="10"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11" xfId="0" applyNumberFormat="1" applyFont="1" applyFill="1" applyBorder="1" applyAlignment="1" applyProtection="1">
      <alignment horizontal="center" vertical="center"/>
    </xf>
    <xf numFmtId="0" fontId="0" fillId="0" borderId="6" xfId="0" applyNumberFormat="1" applyFont="1" applyFill="1" applyBorder="1" applyAlignment="1" applyProtection="1">
      <alignment horizontal="center" vertical="center"/>
    </xf>
    <xf numFmtId="0" fontId="0" fillId="0" borderId="12" xfId="0" applyNumberFormat="1" applyFont="1" applyFill="1" applyBorder="1" applyAlignment="1" applyProtection="1">
      <alignment horizontal="center" vertical="center"/>
    </xf>
    <xf numFmtId="0" fontId="0" fillId="0" borderId="13" xfId="0" applyNumberFormat="1" applyFont="1" applyFill="1" applyBorder="1" applyAlignment="1" applyProtection="1">
      <alignment horizontal="center" vertical="center"/>
    </xf>
    <xf numFmtId="0" fontId="0" fillId="0" borderId="14" xfId="0" applyNumberFormat="1" applyFont="1" applyFill="1" applyBorder="1" applyAlignment="1" applyProtection="1">
      <alignment horizontal="center" vertical="center"/>
    </xf>
    <xf numFmtId="0" fontId="0" fillId="0" borderId="15"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17" xfId="0" applyNumberFormat="1" applyFont="1" applyFill="1" applyBorder="1" applyAlignment="1" applyProtection="1">
      <alignment horizontal="center" vertical="center"/>
    </xf>
    <xf numFmtId="0" fontId="0" fillId="0" borderId="18" xfId="0" applyNumberFormat="1" applyFont="1" applyFill="1" applyBorder="1" applyAlignment="1" applyProtection="1">
      <alignment horizontal="center" vertical="center"/>
    </xf>
    <xf numFmtId="0" fontId="4" fillId="2" borderId="19" xfId="0" applyNumberFormat="1" applyFont="1" applyFill="1" applyBorder="1" applyAlignment="1" applyProtection="1">
      <alignment horizontal="center" vertical="center"/>
    </xf>
    <xf numFmtId="0" fontId="4" fillId="2" borderId="20" xfId="0" applyNumberFormat="1" applyFont="1" applyFill="1" applyBorder="1" applyAlignment="1" applyProtection="1">
      <alignment horizontal="center" vertical="center"/>
    </xf>
    <xf numFmtId="0" fontId="4" fillId="2" borderId="21" xfId="0" applyNumberFormat="1" applyFont="1" applyFill="1" applyBorder="1" applyAlignment="1" applyProtection="1">
      <alignment horizontal="center" vertical="center"/>
    </xf>
    <xf numFmtId="0" fontId="4" fillId="2" borderId="22" xfId="0" applyNumberFormat="1" applyFont="1" applyFill="1" applyBorder="1" applyAlignment="1" applyProtection="1">
      <alignment horizontal="center" vertical="center"/>
    </xf>
    <xf numFmtId="0" fontId="0" fillId="0" borderId="10" xfId="0" applyNumberFormat="1" applyFont="1" applyFill="1" applyBorder="1" applyAlignment="1" applyProtection="1">
      <alignment vertical="center"/>
    </xf>
    <xf numFmtId="0" fontId="0" fillId="0" borderId="23"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0" fontId="0" fillId="0" borderId="25" xfId="0" applyNumberFormat="1" applyFont="1" applyFill="1" applyBorder="1" applyAlignment="1" applyProtection="1">
      <alignment horizontal="center" vertical="center"/>
    </xf>
    <xf numFmtId="0" fontId="0" fillId="0" borderId="26" xfId="0" applyNumberFormat="1" applyFont="1" applyFill="1" applyBorder="1" applyAlignment="1" applyProtection="1">
      <alignment horizontal="center" vertical="center"/>
    </xf>
    <xf numFmtId="0" fontId="0" fillId="0" borderId="13" xfId="0" applyNumberFormat="1" applyFont="1" applyFill="1" applyBorder="1" applyAlignment="1" applyProtection="1">
      <alignment vertical="center"/>
    </xf>
    <xf numFmtId="0" fontId="0" fillId="0" borderId="21" xfId="0" applyNumberFormat="1" applyFont="1" applyFill="1" applyBorder="1" applyAlignment="1" applyProtection="1">
      <alignment vertical="center"/>
    </xf>
    <xf numFmtId="0" fontId="0" fillId="3" borderId="27" xfId="0" applyNumberFormat="1" applyFont="1" applyFill="1" applyBorder="1" applyAlignment="1" applyProtection="1">
      <alignment vertical="center"/>
    </xf>
    <xf numFmtId="0" fontId="0" fillId="3" borderId="19" xfId="0" applyNumberFormat="1" applyFont="1" applyFill="1" applyBorder="1" applyAlignment="1" applyProtection="1">
      <alignment vertical="center"/>
    </xf>
    <xf numFmtId="0" fontId="0" fillId="3" borderId="21" xfId="0" applyNumberFormat="1" applyFont="1" applyFill="1" applyBorder="1" applyAlignment="1" applyProtection="1">
      <alignment vertical="center"/>
    </xf>
    <xf numFmtId="0" fontId="0" fillId="0" borderId="28" xfId="0" applyNumberFormat="1" applyFont="1" applyFill="1" applyBorder="1" applyAlignment="1" applyProtection="1">
      <alignment vertical="center"/>
    </xf>
    <xf numFmtId="176" fontId="0" fillId="0" borderId="28"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0" fillId="0" borderId="21" xfId="0" applyNumberFormat="1" applyFont="1" applyFill="1" applyBorder="1" applyAlignment="1" applyProtection="1">
      <alignment horizontal="center" vertical="center"/>
    </xf>
    <xf numFmtId="0" fontId="6" fillId="0" borderId="0" xfId="2" applyNumberFormat="1" applyFont="1" applyFill="1" applyBorder="1" applyAlignment="1" applyProtection="1">
      <alignment vertical="center"/>
    </xf>
    <xf numFmtId="0" fontId="6" fillId="4" borderId="29" xfId="2" applyNumberFormat="1" applyFont="1" applyFill="1" applyBorder="1" applyAlignment="1" applyProtection="1">
      <alignment vertical="center"/>
    </xf>
    <xf numFmtId="178" fontId="6" fillId="4" borderId="27" xfId="2" applyNumberFormat="1" applyFont="1" applyFill="1" applyBorder="1" applyAlignment="1" applyProtection="1">
      <alignment vertical="center"/>
    </xf>
    <xf numFmtId="9" fontId="6" fillId="0" borderId="30" xfId="2" applyNumberFormat="1" applyFont="1" applyFill="1" applyBorder="1" applyAlignment="1" applyProtection="1">
      <alignment horizontal="center" vertical="center"/>
    </xf>
    <xf numFmtId="5" fontId="6" fillId="0" borderId="22" xfId="2" applyNumberFormat="1" applyFont="1" applyFill="1" applyBorder="1" applyAlignment="1" applyProtection="1">
      <alignment horizontal="center" vertical="center"/>
    </xf>
    <xf numFmtId="5" fontId="6" fillId="0" borderId="0" xfId="2" applyNumberFormat="1" applyFont="1" applyFill="1" applyBorder="1" applyAlignment="1" applyProtection="1">
      <alignment horizontal="center" vertical="center"/>
    </xf>
    <xf numFmtId="6" fontId="6" fillId="4" borderId="27" xfId="2" applyNumberFormat="1" applyFont="1" applyFill="1" applyBorder="1" applyAlignment="1" applyProtection="1">
      <alignment vertical="center"/>
    </xf>
    <xf numFmtId="6" fontId="6" fillId="0" borderId="31" xfId="2"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center" vertical="center"/>
    </xf>
    <xf numFmtId="55" fontId="7" fillId="0" borderId="13" xfId="2" applyNumberFormat="1" applyFont="1" applyFill="1" applyBorder="1" applyAlignment="1" applyProtection="1">
      <alignment horizontal="center" vertical="center"/>
    </xf>
    <xf numFmtId="55" fontId="0" fillId="0" borderId="13" xfId="0" applyNumberFormat="1" applyFont="1" applyFill="1" applyBorder="1" applyAlignment="1" applyProtection="1">
      <alignment horizontal="center" vertical="center"/>
    </xf>
    <xf numFmtId="55" fontId="7" fillId="0" borderId="32" xfId="2" applyNumberFormat="1" applyFont="1" applyFill="1" applyBorder="1" applyAlignment="1" applyProtection="1">
      <alignment horizontal="center" vertical="center"/>
    </xf>
    <xf numFmtId="0" fontId="6" fillId="4" borderId="33" xfId="2" applyNumberFormat="1" applyFont="1" applyFill="1" applyBorder="1" applyAlignment="1" applyProtection="1">
      <alignment horizontal="center" vertical="center"/>
    </xf>
    <xf numFmtId="0" fontId="6" fillId="4" borderId="34" xfId="2" applyNumberFormat="1" applyFont="1" applyFill="1" applyBorder="1" applyAlignment="1" applyProtection="1">
      <alignment horizontal="center" vertical="center" wrapText="1"/>
    </xf>
    <xf numFmtId="0" fontId="6" fillId="4" borderId="35" xfId="2" applyNumberFormat="1" applyFont="1" applyFill="1" applyBorder="1" applyAlignment="1" applyProtection="1">
      <alignment horizontal="center" vertical="center"/>
    </xf>
    <xf numFmtId="178" fontId="6" fillId="4" borderId="34" xfId="2" applyNumberFormat="1" applyFont="1" applyFill="1" applyBorder="1" applyAlignment="1" applyProtection="1">
      <alignment horizontal="center" vertical="center" wrapText="1"/>
    </xf>
    <xf numFmtId="179" fontId="6" fillId="4" borderId="34" xfId="2" applyNumberFormat="1" applyFont="1" applyFill="1" applyBorder="1" applyAlignment="1" applyProtection="1">
      <alignment horizontal="center" vertical="center"/>
    </xf>
    <xf numFmtId="0" fontId="6" fillId="4" borderId="36" xfId="2" applyNumberFormat="1" applyFont="1" applyFill="1" applyBorder="1" applyAlignment="1" applyProtection="1">
      <alignment horizontal="center" vertical="center" wrapText="1"/>
    </xf>
    <xf numFmtId="178" fontId="6" fillId="4" borderId="37" xfId="2" applyNumberFormat="1" applyFont="1" applyFill="1" applyBorder="1" applyAlignment="1" applyProtection="1">
      <alignment vertical="center"/>
    </xf>
    <xf numFmtId="180" fontId="6" fillId="4" borderId="38" xfId="2" applyNumberFormat="1" applyFont="1" applyFill="1" applyBorder="1" applyAlignment="1" applyProtection="1">
      <alignment horizontal="center" vertical="center"/>
    </xf>
    <xf numFmtId="180" fontId="7" fillId="0" borderId="39" xfId="2" applyNumberFormat="1" applyFont="1" applyFill="1" applyBorder="1" applyAlignment="1" applyProtection="1">
      <alignment horizontal="right" vertical="center"/>
    </xf>
    <xf numFmtId="180" fontId="7" fillId="0" borderId="40" xfId="2" applyNumberFormat="1" applyFont="1" applyFill="1" applyBorder="1" applyAlignment="1" applyProtection="1">
      <alignment horizontal="right" vertical="center"/>
    </xf>
    <xf numFmtId="181" fontId="7" fillId="0" borderId="40" xfId="2" applyNumberFormat="1" applyFont="1" applyFill="1" applyBorder="1" applyAlignment="1" applyProtection="1">
      <alignment horizontal="right" vertical="center"/>
    </xf>
    <xf numFmtId="182" fontId="7" fillId="0" borderId="40" xfId="2" applyNumberFormat="1" applyFont="1" applyFill="1" applyBorder="1" applyAlignment="1" applyProtection="1">
      <alignment horizontal="right" vertical="center"/>
    </xf>
    <xf numFmtId="183" fontId="7" fillId="0" borderId="40" xfId="2" applyNumberFormat="1" applyFont="1" applyFill="1" applyBorder="1" applyAlignment="1" applyProtection="1">
      <alignment vertical="center"/>
    </xf>
    <xf numFmtId="180" fontId="7" fillId="0" borderId="40" xfId="2" applyNumberFormat="1" applyFont="1" applyFill="1" applyBorder="1" applyAlignment="1" applyProtection="1">
      <alignment vertical="center"/>
    </xf>
    <xf numFmtId="177" fontId="7" fillId="0" borderId="40" xfId="2" applyNumberFormat="1" applyFont="1" applyFill="1" applyBorder="1" applyAlignment="1" applyProtection="1">
      <alignment vertical="center"/>
    </xf>
    <xf numFmtId="177" fontId="7" fillId="0" borderId="41" xfId="2" applyNumberFormat="1" applyFont="1" applyFill="1" applyBorder="1" applyAlignment="1" applyProtection="1">
      <alignment vertical="center"/>
    </xf>
    <xf numFmtId="180" fontId="0" fillId="0" borderId="39" xfId="0" applyNumberFormat="1" applyFont="1" applyFill="1" applyBorder="1" applyAlignment="1" applyProtection="1">
      <alignment vertical="center"/>
    </xf>
    <xf numFmtId="180" fontId="0" fillId="0" borderId="40"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180" fontId="0" fillId="0" borderId="42" xfId="0" applyNumberFormat="1" applyFont="1" applyFill="1" applyBorder="1" applyAlignment="1" applyProtection="1">
      <alignment vertical="center"/>
    </xf>
    <xf numFmtId="180" fontId="0" fillId="0" borderId="43" xfId="0" applyNumberFormat="1" applyFont="1" applyFill="1" applyBorder="1" applyAlignment="1" applyProtection="1">
      <alignment vertical="center"/>
    </xf>
    <xf numFmtId="0" fontId="0" fillId="0" borderId="43" xfId="0" applyNumberFormat="1" applyFont="1" applyFill="1" applyBorder="1" applyAlignment="1" applyProtection="1">
      <alignment vertical="center"/>
    </xf>
    <xf numFmtId="181" fontId="7" fillId="0" borderId="43" xfId="2" applyNumberFormat="1" applyFont="1" applyFill="1" applyBorder="1" applyAlignment="1" applyProtection="1">
      <alignment horizontal="right" vertical="center"/>
    </xf>
    <xf numFmtId="183" fontId="7" fillId="0" borderId="43" xfId="2" applyNumberFormat="1" applyFont="1" applyFill="1" applyBorder="1" applyAlignment="1" applyProtection="1">
      <alignment vertical="center"/>
    </xf>
    <xf numFmtId="180" fontId="7" fillId="0" borderId="43" xfId="2" applyNumberFormat="1" applyFont="1" applyFill="1" applyBorder="1" applyAlignment="1" applyProtection="1">
      <alignment vertical="center"/>
    </xf>
    <xf numFmtId="177" fontId="7" fillId="0" borderId="43" xfId="2" applyNumberFormat="1" applyFont="1" applyFill="1" applyBorder="1" applyAlignment="1" applyProtection="1">
      <alignment vertical="center"/>
    </xf>
    <xf numFmtId="177" fontId="7" fillId="0" borderId="44" xfId="2" applyNumberFormat="1" applyFont="1" applyFill="1" applyBorder="1" applyAlignment="1" applyProtection="1">
      <alignment vertical="center"/>
    </xf>
    <xf numFmtId="6" fontId="7" fillId="0" borderId="40" xfId="2" applyNumberFormat="1" applyFont="1" applyFill="1" applyBorder="1" applyAlignment="1" applyProtection="1">
      <alignment horizontal="right" vertical="center"/>
    </xf>
    <xf numFmtId="6" fontId="7" fillId="0" borderId="43" xfId="2" applyNumberFormat="1" applyFont="1" applyFill="1" applyBorder="1" applyAlignment="1" applyProtection="1">
      <alignment horizontal="right" vertical="center"/>
    </xf>
    <xf numFmtId="55" fontId="0" fillId="0" borderId="12" xfId="0" applyNumberFormat="1" applyFont="1" applyFill="1" applyBorder="1" applyAlignment="1" applyProtection="1">
      <alignment horizontal="center" vertical="center"/>
    </xf>
    <xf numFmtId="5" fontId="1" fillId="0" borderId="45" xfId="0" applyNumberFormat="1" applyFont="1" applyFill="1" applyBorder="1" applyAlignment="1" applyProtection="1">
      <alignment vertical="center"/>
    </xf>
    <xf numFmtId="180" fontId="1" fillId="0" borderId="46" xfId="0" applyNumberFormat="1" applyFont="1" applyFill="1" applyBorder="1" applyAlignment="1" applyProtection="1">
      <alignment vertical="center"/>
    </xf>
    <xf numFmtId="6" fontId="1" fillId="0" borderId="46" xfId="0" applyNumberFormat="1" applyFont="1" applyFill="1" applyBorder="1" applyAlignment="1" applyProtection="1">
      <alignment vertical="center"/>
    </xf>
    <xf numFmtId="182" fontId="1" fillId="0" borderId="46" xfId="0" applyNumberFormat="1" applyFont="1" applyFill="1" applyBorder="1" applyAlignment="1" applyProtection="1">
      <alignment vertical="center"/>
    </xf>
    <xf numFmtId="181" fontId="1" fillId="0" borderId="46" xfId="0" applyNumberFormat="1" applyFont="1" applyFill="1" applyBorder="1" applyAlignment="1" applyProtection="1">
      <alignment vertical="center"/>
    </xf>
    <xf numFmtId="183" fontId="8" fillId="0" borderId="46" xfId="0" applyNumberFormat="1" applyFont="1" applyFill="1" applyBorder="1" applyAlignment="1" applyProtection="1">
      <alignment vertical="center"/>
    </xf>
    <xf numFmtId="177" fontId="1" fillId="0" borderId="47" xfId="0" applyNumberFormat="1" applyFont="1" applyFill="1" applyBorder="1" applyAlignment="1" applyProtection="1">
      <alignment vertical="center"/>
    </xf>
    <xf numFmtId="177" fontId="1" fillId="0" borderId="48" xfId="0" applyNumberFormat="1" applyFont="1" applyFill="1" applyBorder="1" applyAlignment="1" applyProtection="1">
      <alignment vertical="center"/>
    </xf>
    <xf numFmtId="0" fontId="0" fillId="0" borderId="49" xfId="0" applyNumberFormat="1" applyFont="1" applyFill="1" applyBorder="1" applyAlignment="1" applyProtection="1">
      <alignment vertical="center"/>
    </xf>
    <xf numFmtId="0" fontId="9" fillId="0" borderId="41" xfId="0" applyNumberFormat="1" applyFont="1" applyFill="1" applyBorder="1" applyAlignment="1" applyProtection="1">
      <alignment vertical="center"/>
    </xf>
    <xf numFmtId="0" fontId="6" fillId="5" borderId="0" xfId="2" applyNumberFormat="1" applyFont="1" applyFill="1" applyBorder="1" applyAlignment="1" applyProtection="1">
      <alignment vertical="center"/>
    </xf>
    <xf numFmtId="5" fontId="6" fillId="5" borderId="0" xfId="2" applyNumberFormat="1" applyFont="1" applyFill="1" applyBorder="1" applyAlignment="1" applyProtection="1">
      <alignment horizontal="center" vertical="center"/>
    </xf>
    <xf numFmtId="178" fontId="6" fillId="5" borderId="0" xfId="2" applyNumberFormat="1" applyFont="1" applyFill="1" applyBorder="1" applyAlignment="1" applyProtection="1">
      <alignment vertical="center"/>
    </xf>
    <xf numFmtId="6" fontId="6" fillId="5" borderId="0" xfId="2" applyNumberFormat="1" applyFont="1" applyFill="1" applyBorder="1" applyAlignment="1" applyProtection="1">
      <alignment vertical="center"/>
    </xf>
    <xf numFmtId="6" fontId="6" fillId="5" borderId="0" xfId="2" applyNumberFormat="1" applyFont="1" applyFill="1" applyBorder="1" applyAlignment="1" applyProtection="1">
      <alignment horizontal="center" vertical="center"/>
    </xf>
    <xf numFmtId="0" fontId="0" fillId="5" borderId="0" xfId="0" applyNumberFormat="1" applyFont="1" applyFill="1" applyBorder="1" applyAlignment="1" applyProtection="1">
      <alignment vertical="center"/>
    </xf>
    <xf numFmtId="0" fontId="6" fillId="5" borderId="50" xfId="2" applyNumberFormat="1" applyFont="1" applyFill="1" applyBorder="1" applyAlignment="1" applyProtection="1">
      <alignment vertical="center"/>
    </xf>
    <xf numFmtId="5" fontId="6" fillId="5" borderId="50" xfId="2" applyNumberFormat="1" applyFont="1" applyFill="1" applyBorder="1" applyAlignment="1" applyProtection="1">
      <alignment horizontal="center" vertical="center"/>
    </xf>
    <xf numFmtId="178" fontId="6" fillId="5" borderId="50" xfId="2" applyNumberFormat="1" applyFont="1" applyFill="1" applyBorder="1" applyAlignment="1" applyProtection="1">
      <alignment vertical="center"/>
    </xf>
    <xf numFmtId="6" fontId="6" fillId="5" borderId="50" xfId="2" applyNumberFormat="1" applyFont="1" applyFill="1" applyBorder="1" applyAlignment="1" applyProtection="1">
      <alignment vertical="center"/>
    </xf>
    <xf numFmtId="6" fontId="6" fillId="5" borderId="50" xfId="2" applyNumberFormat="1" applyFont="1" applyFill="1" applyBorder="1" applyAlignment="1" applyProtection="1">
      <alignment horizontal="center" vertical="center"/>
    </xf>
    <xf numFmtId="0" fontId="0" fillId="5" borderId="50" xfId="0" applyNumberFormat="1" applyFont="1" applyFill="1" applyBorder="1" applyAlignment="1" applyProtection="1">
      <alignment vertical="center"/>
    </xf>
    <xf numFmtId="0" fontId="0" fillId="0" borderId="50" xfId="0" applyNumberFormat="1" applyFont="1" applyFill="1" applyBorder="1" applyAlignment="1" applyProtection="1">
      <alignment vertical="center"/>
    </xf>
    <xf numFmtId="0" fontId="0" fillId="0" borderId="51" xfId="0" applyNumberFormat="1" applyFont="1" applyFill="1" applyBorder="1" applyAlignment="1" applyProtection="1">
      <alignment vertical="center"/>
    </xf>
    <xf numFmtId="5" fontId="7" fillId="6" borderId="51" xfId="2" applyNumberFormat="1" applyFont="1" applyFill="1" applyBorder="1" applyAlignment="1" applyProtection="1">
      <alignment horizontal="center"/>
    </xf>
    <xf numFmtId="5" fontId="6" fillId="0" borderId="51" xfId="2" applyNumberFormat="1" applyFont="1" applyFill="1" applyBorder="1" applyAlignment="1" applyProtection="1">
      <alignment horizontal="center" vertical="center"/>
    </xf>
    <xf numFmtId="0" fontId="6" fillId="0" borderId="51" xfId="2" applyNumberFormat="1" applyFont="1" applyFill="1" applyBorder="1" applyAlignment="1" applyProtection="1"/>
    <xf numFmtId="5" fontId="7" fillId="6" borderId="11" xfId="2" applyNumberFormat="1" applyFont="1" applyFill="1" applyBorder="1" applyAlignment="1" applyProtection="1">
      <alignment horizontal="center"/>
    </xf>
    <xf numFmtId="0" fontId="10" fillId="4" borderId="52" xfId="2" applyNumberFormat="1" applyFont="1" applyFill="1" applyBorder="1" applyAlignment="1" applyProtection="1">
      <alignment horizontal="center" vertical="center"/>
    </xf>
    <xf numFmtId="5" fontId="10" fillId="5" borderId="50" xfId="2" applyNumberFormat="1" applyFont="1" applyFill="1" applyBorder="1" applyAlignment="1" applyProtection="1">
      <alignment horizontal="center" vertical="center"/>
    </xf>
    <xf numFmtId="9" fontId="6" fillId="5" borderId="53" xfId="2" applyNumberFormat="1" applyFont="1" applyFill="1" applyBorder="1" applyAlignment="1" applyProtection="1">
      <alignment horizontal="center" vertical="center"/>
    </xf>
    <xf numFmtId="5" fontId="7" fillId="6" borderId="54" xfId="2" applyNumberFormat="1" applyFont="1" applyFill="1" applyBorder="1" applyAlignment="1" applyProtection="1">
      <alignment horizontal="center"/>
    </xf>
    <xf numFmtId="0" fontId="0" fillId="0" borderId="55" xfId="0" applyNumberFormat="1" applyFont="1" applyFill="1" applyBorder="1" applyAlignment="1" applyProtection="1">
      <alignment vertical="center"/>
    </xf>
    <xf numFmtId="0" fontId="0" fillId="0" borderId="56" xfId="0" applyNumberFormat="1" applyFont="1" applyFill="1" applyBorder="1" applyAlignment="1" applyProtection="1">
      <alignment vertical="center"/>
    </xf>
    <xf numFmtId="0" fontId="0" fillId="0" borderId="57" xfId="0" applyNumberFormat="1" applyFont="1" applyFill="1" applyBorder="1" applyAlignment="1" applyProtection="1">
      <alignment vertical="center"/>
    </xf>
    <xf numFmtId="0" fontId="6" fillId="4" borderId="27" xfId="2" applyNumberFormat="1" applyFont="1" applyFill="1" applyBorder="1" applyAlignment="1" applyProtection="1">
      <alignment vertical="center"/>
    </xf>
    <xf numFmtId="0" fontId="1" fillId="0" borderId="0" xfId="0" applyNumberFormat="1" applyFont="1" applyFill="1" applyBorder="1" applyAlignment="1" applyProtection="1">
      <alignment vertical="center"/>
    </xf>
    <xf numFmtId="0" fontId="0" fillId="0" borderId="58" xfId="0" applyNumberFormat="1" applyFont="1" applyFill="1" applyBorder="1" applyAlignment="1" applyProtection="1">
      <alignment vertical="center"/>
    </xf>
    <xf numFmtId="0" fontId="0" fillId="3" borderId="31" xfId="0" applyNumberFormat="1" applyFont="1" applyFill="1" applyBorder="1" applyAlignment="1" applyProtection="1">
      <alignment vertical="center"/>
    </xf>
    <xf numFmtId="0" fontId="1" fillId="0" borderId="0" xfId="3">
      <alignment vertical="center"/>
    </xf>
    <xf numFmtId="0" fontId="1" fillId="0" borderId="59" xfId="3" applyBorder="1">
      <alignment vertical="center"/>
    </xf>
    <xf numFmtId="0" fontId="1" fillId="0" borderId="60" xfId="3" applyBorder="1">
      <alignment vertical="center"/>
    </xf>
    <xf numFmtId="0" fontId="1" fillId="0" borderId="61" xfId="3" applyBorder="1">
      <alignment vertical="center"/>
    </xf>
    <xf numFmtId="0" fontId="1" fillId="0" borderId="28" xfId="3" applyBorder="1">
      <alignment vertical="center"/>
    </xf>
    <xf numFmtId="0" fontId="1" fillId="0" borderId="0" xfId="3" applyBorder="1">
      <alignment vertical="center"/>
    </xf>
    <xf numFmtId="55" fontId="14" fillId="0" borderId="13" xfId="2" applyNumberFormat="1" applyFont="1" applyFill="1" applyBorder="1" applyAlignment="1" applyProtection="1">
      <alignment horizontal="center" vertical="center"/>
    </xf>
    <xf numFmtId="55" fontId="14" fillId="0" borderId="13" xfId="0" applyNumberFormat="1" applyFont="1" applyFill="1" applyBorder="1" applyAlignment="1" applyProtection="1">
      <alignment horizontal="center" vertical="center"/>
    </xf>
    <xf numFmtId="0" fontId="15" fillId="0" borderId="0" xfId="0" applyFont="1">
      <alignment vertical="center"/>
    </xf>
    <xf numFmtId="14" fontId="15" fillId="0" borderId="0" xfId="0" applyNumberFormat="1" applyFont="1">
      <alignment vertical="center"/>
    </xf>
    <xf numFmtId="14" fontId="0" fillId="0" borderId="0" xfId="0" applyNumberFormat="1">
      <alignment vertical="center"/>
    </xf>
    <xf numFmtId="0" fontId="1" fillId="0" borderId="0" xfId="3" applyFill="1" applyBorder="1">
      <alignment vertical="center"/>
    </xf>
    <xf numFmtId="185" fontId="0" fillId="0" borderId="0" xfId="0" applyNumberFormat="1" applyFont="1" applyFill="1" applyBorder="1" applyAlignment="1" applyProtection="1">
      <alignment vertical="center"/>
    </xf>
    <xf numFmtId="0" fontId="15" fillId="0" borderId="0" xfId="0" applyFont="1" applyAlignment="1">
      <alignment horizontal="center" vertical="center"/>
    </xf>
    <xf numFmtId="14" fontId="15" fillId="0" borderId="0" xfId="0" applyNumberFormat="1" applyFont="1" applyAlignment="1">
      <alignment horizontal="center" vertical="center"/>
    </xf>
    <xf numFmtId="0" fontId="15" fillId="0" borderId="65" xfId="0" applyFont="1" applyBorder="1" applyAlignment="1">
      <alignment horizontal="center" vertical="center"/>
    </xf>
    <xf numFmtId="0" fontId="0" fillId="0" borderId="65" xfId="0" applyBorder="1">
      <alignment vertical="center"/>
    </xf>
    <xf numFmtId="0" fontId="15" fillId="0" borderId="65" xfId="0" applyFont="1" applyBorder="1">
      <alignment vertical="center"/>
    </xf>
    <xf numFmtId="56" fontId="15" fillId="0" borderId="0" xfId="0" applyNumberFormat="1" applyFont="1" applyAlignment="1">
      <alignment horizontal="center" vertical="center"/>
    </xf>
    <xf numFmtId="22" fontId="0" fillId="0" borderId="0" xfId="0" applyNumberFormat="1">
      <alignment vertical="center"/>
    </xf>
    <xf numFmtId="56" fontId="0" fillId="0" borderId="0" xfId="0" applyNumberFormat="1">
      <alignment vertical="center"/>
    </xf>
    <xf numFmtId="0" fontId="0" fillId="3" borderId="19" xfId="0" applyNumberFormat="1" applyFont="1" applyFill="1" applyBorder="1" applyAlignment="1" applyProtection="1">
      <alignment horizontal="left" vertical="center"/>
    </xf>
    <xf numFmtId="22" fontId="0" fillId="0" borderId="0" xfId="0" applyNumberFormat="1" applyAlignment="1">
      <alignment horizontal="left" vertical="center"/>
    </xf>
    <xf numFmtId="0" fontId="0" fillId="0" borderId="0" xfId="0" applyNumberFormat="1" applyAlignment="1">
      <alignment horizontal="left" vertical="center"/>
    </xf>
    <xf numFmtId="0" fontId="0" fillId="0" borderId="0" xfId="0" applyAlignment="1">
      <alignment horizontal="left" vertical="center"/>
    </xf>
    <xf numFmtId="0" fontId="0" fillId="0" borderId="28" xfId="0" applyNumberFormat="1" applyFont="1" applyFill="1" applyBorder="1" applyAlignment="1" applyProtection="1">
      <alignment horizontal="left" vertical="center"/>
    </xf>
    <xf numFmtId="0" fontId="0" fillId="0" borderId="4" xfId="0" applyNumberFormat="1" applyFont="1" applyFill="1" applyBorder="1" applyAlignment="1" applyProtection="1">
      <alignment horizontal="left" vertical="center"/>
    </xf>
    <xf numFmtId="0" fontId="0" fillId="0" borderId="2" xfId="0" applyNumberFormat="1" applyFont="1" applyFill="1" applyBorder="1" applyAlignment="1" applyProtection="1">
      <alignment horizontal="left" vertical="center"/>
    </xf>
    <xf numFmtId="0" fontId="0" fillId="0" borderId="3" xfId="0" applyNumberFormat="1" applyFont="1" applyFill="1" applyBorder="1" applyAlignment="1" applyProtection="1">
      <alignment horizontal="left" vertical="center"/>
    </xf>
    <xf numFmtId="0"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horizontal="left" vertical="center"/>
    </xf>
    <xf numFmtId="0" fontId="0" fillId="0" borderId="10" xfId="0" applyNumberFormat="1" applyFont="1" applyFill="1" applyBorder="1" applyAlignment="1" applyProtection="1">
      <alignment horizontal="left" vertical="center"/>
    </xf>
    <xf numFmtId="38" fontId="0" fillId="3" borderId="21" xfId="4" applyFont="1" applyFill="1" applyBorder="1" applyAlignment="1" applyProtection="1">
      <alignment vertical="center"/>
    </xf>
    <xf numFmtId="38" fontId="0" fillId="0" borderId="0" xfId="4" applyFont="1">
      <alignment vertical="center"/>
    </xf>
    <xf numFmtId="38" fontId="0" fillId="0" borderId="28" xfId="4" applyFont="1" applyFill="1" applyBorder="1" applyAlignment="1" applyProtection="1">
      <alignment vertical="center"/>
    </xf>
    <xf numFmtId="0" fontId="4" fillId="2" borderId="19" xfId="0" applyNumberFormat="1" applyFont="1" applyFill="1" applyBorder="1" applyAlignment="1" applyProtection="1">
      <alignment horizontal="center" vertical="center"/>
    </xf>
    <xf numFmtId="0" fontId="0" fillId="3" borderId="0" xfId="0" applyNumberFormat="1" applyFont="1" applyFill="1" applyBorder="1" applyAlignment="1" applyProtection="1">
      <alignment vertical="center"/>
    </xf>
    <xf numFmtId="186" fontId="0" fillId="0" borderId="0" xfId="4" applyNumberFormat="1" applyFont="1">
      <alignment vertical="center"/>
    </xf>
    <xf numFmtId="180" fontId="3" fillId="0" borderId="0" xfId="0" applyNumberFormat="1" applyFont="1">
      <alignment vertical="center"/>
    </xf>
    <xf numFmtId="0" fontId="0" fillId="3" borderId="0" xfId="0" applyNumberFormat="1" applyFont="1" applyFill="1" applyBorder="1" applyAlignment="1" applyProtection="1">
      <alignment horizontal="left" vertical="center"/>
    </xf>
    <xf numFmtId="0" fontId="3" fillId="3" borderId="66" xfId="0" applyNumberFormat="1" applyFont="1" applyFill="1" applyBorder="1" applyAlignment="1" applyProtection="1">
      <alignment horizontal="right" vertical="center"/>
    </xf>
    <xf numFmtId="180" fontId="3" fillId="3" borderId="67" xfId="0" applyNumberFormat="1" applyFont="1" applyFill="1" applyBorder="1" applyAlignment="1" applyProtection="1">
      <alignment horizontal="right" vertical="center"/>
    </xf>
    <xf numFmtId="56" fontId="0" fillId="0" borderId="0" xfId="0" applyNumberFormat="1" applyAlignment="1">
      <alignment horizontal="left" vertical="center"/>
    </xf>
    <xf numFmtId="0" fontId="0" fillId="3" borderId="19" xfId="0" applyNumberFormat="1" applyFont="1" applyFill="1" applyBorder="1" applyAlignment="1" applyProtection="1">
      <alignment horizontal="center" vertical="center"/>
    </xf>
    <xf numFmtId="0" fontId="0" fillId="3" borderId="0" xfId="0" applyNumberFormat="1" applyFont="1" applyFill="1" applyBorder="1" applyAlignment="1" applyProtection="1">
      <alignment horizontal="center" vertical="center"/>
    </xf>
    <xf numFmtId="22" fontId="0" fillId="0" borderId="0" xfId="0" applyNumberFormat="1" applyAlignment="1">
      <alignment horizontal="center" vertical="center"/>
    </xf>
    <xf numFmtId="0" fontId="0" fillId="0" borderId="0" xfId="0" applyAlignment="1">
      <alignment horizontal="center" vertical="center"/>
    </xf>
    <xf numFmtId="0" fontId="0" fillId="0" borderId="28" xfId="0" applyNumberFormat="1" applyFont="1" applyFill="1" applyBorder="1" applyAlignment="1" applyProtection="1">
      <alignment horizontal="center" vertical="center"/>
    </xf>
    <xf numFmtId="2" fontId="0" fillId="0" borderId="0" xfId="0" applyNumberFormat="1">
      <alignment vertical="center"/>
    </xf>
    <xf numFmtId="14" fontId="0" fillId="0" borderId="0" xfId="0" applyNumberFormat="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187" fontId="0" fillId="3" borderId="21" xfId="4" applyNumberFormat="1" applyFont="1" applyFill="1" applyBorder="1" applyAlignment="1" applyProtection="1">
      <alignment vertical="center"/>
    </xf>
    <xf numFmtId="187" fontId="0" fillId="3" borderId="0" xfId="4" applyNumberFormat="1" applyFont="1" applyFill="1" applyBorder="1" applyAlignment="1" applyProtection="1">
      <alignment vertical="center"/>
    </xf>
    <xf numFmtId="187" fontId="0" fillId="0" borderId="0" xfId="4" applyNumberFormat="1" applyFont="1">
      <alignment vertical="center"/>
    </xf>
    <xf numFmtId="187" fontId="0" fillId="0" borderId="28" xfId="4" applyNumberFormat="1" applyFont="1" applyFill="1" applyBorder="1" applyAlignment="1" applyProtection="1">
      <alignment vertical="center"/>
    </xf>
    <xf numFmtId="0" fontId="4" fillId="2" borderId="64"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4" fillId="2" borderId="27" xfId="0" applyNumberFormat="1" applyFont="1" applyFill="1" applyBorder="1" applyAlignment="1" applyProtection="1">
      <alignment horizontal="center" vertical="center"/>
    </xf>
    <xf numFmtId="0" fontId="4" fillId="2" borderId="19" xfId="0" applyNumberFormat="1" applyFont="1" applyFill="1" applyBorder="1" applyAlignment="1" applyProtection="1">
      <alignment horizontal="center" vertical="center"/>
    </xf>
    <xf numFmtId="5" fontId="7" fillId="6" borderId="13" xfId="2" applyNumberFormat="1" applyFont="1" applyFill="1" applyBorder="1" applyAlignment="1" applyProtection="1">
      <alignment horizontal="center"/>
    </xf>
    <xf numFmtId="5" fontId="7" fillId="6" borderId="53" xfId="2" applyNumberFormat="1" applyFont="1" applyFill="1" applyBorder="1" applyAlignment="1" applyProtection="1">
      <alignment horizontal="center"/>
    </xf>
    <xf numFmtId="5" fontId="7" fillId="6" borderId="41" xfId="2" applyNumberFormat="1" applyFont="1" applyFill="1" applyBorder="1" applyAlignment="1" applyProtection="1">
      <alignment horizontal="center"/>
    </xf>
    <xf numFmtId="5" fontId="7" fillId="6" borderId="55" xfId="2" applyNumberFormat="1" applyFont="1" applyFill="1" applyBorder="1" applyAlignment="1" applyProtection="1">
      <alignment horizontal="center"/>
    </xf>
    <xf numFmtId="5" fontId="7" fillId="6" borderId="62" xfId="2" applyNumberFormat="1" applyFont="1" applyFill="1" applyBorder="1" applyAlignment="1" applyProtection="1">
      <alignment horizontal="center"/>
    </xf>
    <xf numFmtId="5" fontId="11" fillId="0" borderId="11" xfId="2" applyNumberFormat="1" applyFont="1" applyFill="1" applyBorder="1" applyAlignment="1" applyProtection="1">
      <alignment horizontal="center" vertical="center"/>
    </xf>
    <xf numFmtId="184" fontId="6" fillId="0" borderId="20" xfId="2" applyNumberFormat="1" applyFont="1" applyFill="1" applyBorder="1" applyAlignment="1" applyProtection="1">
      <alignment horizontal="center" vertical="center"/>
    </xf>
    <xf numFmtId="184" fontId="6" fillId="0" borderId="31" xfId="2" applyNumberFormat="1" applyFont="1" applyFill="1" applyBorder="1" applyAlignment="1" applyProtection="1">
      <alignment horizontal="center" vertical="center"/>
    </xf>
    <xf numFmtId="5" fontId="6" fillId="0" borderId="62" xfId="2" applyNumberFormat="1" applyFont="1" applyFill="1" applyBorder="1" applyAlignment="1" applyProtection="1">
      <alignment horizontal="center" vertical="center"/>
    </xf>
    <xf numFmtId="5" fontId="6" fillId="0" borderId="63" xfId="2" applyNumberFormat="1" applyFont="1" applyFill="1" applyBorder="1" applyAlignment="1" applyProtection="1">
      <alignment horizontal="center" vertical="center"/>
    </xf>
    <xf numFmtId="3" fontId="3" fillId="0" borderId="0" xfId="0" applyNumberFormat="1" applyFont="1">
      <alignment vertical="center"/>
    </xf>
  </cellXfs>
  <cellStyles count="5">
    <cellStyle name="桁区切り" xfId="4" builtinId="6"/>
    <cellStyle name="標準" xfId="0" builtinId="0"/>
    <cellStyle name="標準 2" xfId="1" xr:uid="{00000000-0005-0000-0000-000001000000}"/>
    <cellStyle name="標準 3" xfId="2" xr:uid="{00000000-0005-0000-0000-000002000000}"/>
    <cellStyle name="標準_気づき"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167640</xdr:colOff>
      <xdr:row>30</xdr:row>
      <xdr:rowOff>152400</xdr:rowOff>
    </xdr:from>
    <xdr:to>
      <xdr:col>12</xdr:col>
      <xdr:colOff>3895</xdr:colOff>
      <xdr:row>49</xdr:row>
      <xdr:rowOff>99059</xdr:rowOff>
    </xdr:to>
    <xdr:pic>
      <xdr:nvPicPr>
        <xdr:cNvPr id="3" name="図 2">
          <a:extLst>
            <a:ext uri="{FF2B5EF4-FFF2-40B4-BE49-F238E27FC236}">
              <a16:creationId xmlns:a16="http://schemas.microsoft.com/office/drawing/2014/main" id="{D791ECE7-271F-420F-8EF0-3ABCD1A83446}"/>
            </a:ext>
          </a:extLst>
        </xdr:cNvPr>
        <xdr:cNvPicPr>
          <a:picLocks noChangeAspect="1"/>
        </xdr:cNvPicPr>
      </xdr:nvPicPr>
      <xdr:blipFill>
        <a:blip xmlns:r="http://schemas.openxmlformats.org/officeDocument/2006/relationships" r:embed="rId1"/>
        <a:stretch>
          <a:fillRect/>
        </a:stretch>
      </xdr:blipFill>
      <xdr:spPr>
        <a:xfrm>
          <a:off x="922020" y="5212080"/>
          <a:ext cx="10923355" cy="3139439"/>
        </a:xfrm>
        <a:prstGeom prst="rect">
          <a:avLst/>
        </a:prstGeom>
      </xdr:spPr>
    </xdr:pic>
    <xdr:clientData/>
  </xdr:twoCellAnchor>
  <xdr:twoCellAnchor>
    <xdr:from>
      <xdr:col>15</xdr:col>
      <xdr:colOff>91440</xdr:colOff>
      <xdr:row>3</xdr:row>
      <xdr:rowOff>60960</xdr:rowOff>
    </xdr:from>
    <xdr:to>
      <xdr:col>15</xdr:col>
      <xdr:colOff>99060</xdr:colOff>
      <xdr:row>11</xdr:row>
      <xdr:rowOff>121920</xdr:rowOff>
    </xdr:to>
    <xdr:cxnSp macro="">
      <xdr:nvCxnSpPr>
        <xdr:cNvPr id="4" name="直線矢印コネクタ 3">
          <a:extLst>
            <a:ext uri="{FF2B5EF4-FFF2-40B4-BE49-F238E27FC236}">
              <a16:creationId xmlns:a16="http://schemas.microsoft.com/office/drawing/2014/main" id="{4A74277B-9AF4-4F45-B279-77C0EC28B793}"/>
            </a:ext>
          </a:extLst>
        </xdr:cNvPr>
        <xdr:cNvCxnSpPr/>
      </xdr:nvCxnSpPr>
      <xdr:spPr>
        <a:xfrm flipH="1">
          <a:off x="14371320" y="579120"/>
          <a:ext cx="7620" cy="14020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160020</xdr:colOff>
      <xdr:row>0</xdr:row>
      <xdr:rowOff>236220</xdr:rowOff>
    </xdr:from>
    <xdr:to>
      <xdr:col>7</xdr:col>
      <xdr:colOff>199398</xdr:colOff>
      <xdr:row>27</xdr:row>
      <xdr:rowOff>108606</xdr:rowOff>
    </xdr:to>
    <xdr:pic>
      <xdr:nvPicPr>
        <xdr:cNvPr id="2" name="図 1">
          <a:extLst>
            <a:ext uri="{FF2B5EF4-FFF2-40B4-BE49-F238E27FC236}">
              <a16:creationId xmlns:a16="http://schemas.microsoft.com/office/drawing/2014/main" id="{A6D1C967-656D-4037-A122-5230F1426ACD}"/>
            </a:ext>
          </a:extLst>
        </xdr:cNvPr>
        <xdr:cNvPicPr>
          <a:picLocks noChangeAspect="1"/>
        </xdr:cNvPicPr>
      </xdr:nvPicPr>
      <xdr:blipFill>
        <a:blip xmlns:r="http://schemas.openxmlformats.org/officeDocument/2006/relationships" r:embed="rId1"/>
        <a:stretch>
          <a:fillRect/>
        </a:stretch>
      </xdr:blipFill>
      <xdr:spPr>
        <a:xfrm>
          <a:off x="1341120" y="236220"/>
          <a:ext cx="4283718" cy="6456066"/>
        </a:xfrm>
        <a:prstGeom prst="rect">
          <a:avLst/>
        </a:prstGeom>
      </xdr:spPr>
    </xdr:pic>
    <xdr:clientData/>
  </xdr:twoCellAnchor>
  <xdr:twoCellAnchor editAs="oneCell">
    <xdr:from>
      <xdr:col>1</xdr:col>
      <xdr:colOff>190500</xdr:colOff>
      <xdr:row>1</xdr:row>
      <xdr:rowOff>76200</xdr:rowOff>
    </xdr:from>
    <xdr:to>
      <xdr:col>13</xdr:col>
      <xdr:colOff>307192</xdr:colOff>
      <xdr:row>8</xdr:row>
      <xdr:rowOff>221533</xdr:rowOff>
    </xdr:to>
    <xdr:pic>
      <xdr:nvPicPr>
        <xdr:cNvPr id="4" name="図 3">
          <a:extLst>
            <a:ext uri="{FF2B5EF4-FFF2-40B4-BE49-F238E27FC236}">
              <a16:creationId xmlns:a16="http://schemas.microsoft.com/office/drawing/2014/main" id="{D2001A6E-D2F1-498F-8C8D-3DE141914ADB}"/>
            </a:ext>
          </a:extLst>
        </xdr:cNvPr>
        <xdr:cNvPicPr>
          <a:picLocks noChangeAspect="1"/>
        </xdr:cNvPicPr>
      </xdr:nvPicPr>
      <xdr:blipFill>
        <a:blip xmlns:r="http://schemas.openxmlformats.org/officeDocument/2006/relationships" r:embed="rId2"/>
        <a:stretch>
          <a:fillRect/>
        </a:stretch>
      </xdr:blipFill>
      <xdr:spPr>
        <a:xfrm>
          <a:off x="1371600" y="320040"/>
          <a:ext cx="8018632" cy="1852213"/>
        </a:xfrm>
        <a:prstGeom prst="rect">
          <a:avLst/>
        </a:prstGeom>
      </xdr:spPr>
    </xdr:pic>
    <xdr:clientData/>
  </xdr:twoCellAnchor>
  <xdr:twoCellAnchor editAs="oneCell">
    <xdr:from>
      <xdr:col>1</xdr:col>
      <xdr:colOff>60960</xdr:colOff>
      <xdr:row>29</xdr:row>
      <xdr:rowOff>7620</xdr:rowOff>
    </xdr:from>
    <xdr:to>
      <xdr:col>19</xdr:col>
      <xdr:colOff>354056</xdr:colOff>
      <xdr:row>55</xdr:row>
      <xdr:rowOff>192446</xdr:rowOff>
    </xdr:to>
    <xdr:pic>
      <xdr:nvPicPr>
        <xdr:cNvPr id="3" name="図 2">
          <a:extLst>
            <a:ext uri="{FF2B5EF4-FFF2-40B4-BE49-F238E27FC236}">
              <a16:creationId xmlns:a16="http://schemas.microsoft.com/office/drawing/2014/main" id="{0AEDA7F0-9424-42FE-A66D-B8F402C966CE}"/>
            </a:ext>
          </a:extLst>
        </xdr:cNvPr>
        <xdr:cNvPicPr>
          <a:picLocks noChangeAspect="1"/>
        </xdr:cNvPicPr>
      </xdr:nvPicPr>
      <xdr:blipFill>
        <a:blip xmlns:r="http://schemas.openxmlformats.org/officeDocument/2006/relationships" r:embed="rId3"/>
        <a:stretch>
          <a:fillRect/>
        </a:stretch>
      </xdr:blipFill>
      <xdr:spPr>
        <a:xfrm>
          <a:off x="1242060" y="7078980"/>
          <a:ext cx="11852636" cy="6524666"/>
        </a:xfrm>
        <a:prstGeom prst="rect">
          <a:avLst/>
        </a:prstGeom>
      </xdr:spPr>
    </xdr:pic>
    <xdr:clientData/>
  </xdr:twoCellAnchor>
  <xdr:twoCellAnchor editAs="oneCell">
    <xdr:from>
      <xdr:col>5</xdr:col>
      <xdr:colOff>403860</xdr:colOff>
      <xdr:row>27</xdr:row>
      <xdr:rowOff>190500</xdr:rowOff>
    </xdr:from>
    <xdr:to>
      <xdr:col>18</xdr:col>
      <xdr:colOff>505314</xdr:colOff>
      <xdr:row>38</xdr:row>
      <xdr:rowOff>115078</xdr:rowOff>
    </xdr:to>
    <xdr:pic>
      <xdr:nvPicPr>
        <xdr:cNvPr id="5" name="図 4">
          <a:extLst>
            <a:ext uri="{FF2B5EF4-FFF2-40B4-BE49-F238E27FC236}">
              <a16:creationId xmlns:a16="http://schemas.microsoft.com/office/drawing/2014/main" id="{B1F9AA15-470C-4735-B5EB-5804F20BA4EF}"/>
            </a:ext>
          </a:extLst>
        </xdr:cNvPr>
        <xdr:cNvPicPr>
          <a:picLocks noChangeAspect="1"/>
        </xdr:cNvPicPr>
      </xdr:nvPicPr>
      <xdr:blipFill>
        <a:blip xmlns:r="http://schemas.openxmlformats.org/officeDocument/2006/relationships" r:embed="rId4"/>
        <a:stretch>
          <a:fillRect/>
        </a:stretch>
      </xdr:blipFill>
      <xdr:spPr>
        <a:xfrm>
          <a:off x="4610100" y="6774180"/>
          <a:ext cx="8026254" cy="2606818"/>
        </a:xfrm>
        <a:prstGeom prst="rect">
          <a:avLst/>
        </a:prstGeom>
      </xdr:spPr>
    </xdr:pic>
    <xdr:clientData/>
  </xdr:twoCellAnchor>
  <xdr:twoCellAnchor editAs="oneCell">
    <xdr:from>
      <xdr:col>1</xdr:col>
      <xdr:colOff>0</xdr:colOff>
      <xdr:row>59</xdr:row>
      <xdr:rowOff>0</xdr:rowOff>
    </xdr:from>
    <xdr:to>
      <xdr:col>15</xdr:col>
      <xdr:colOff>27526</xdr:colOff>
      <xdr:row>85</xdr:row>
      <xdr:rowOff>132841</xdr:rowOff>
    </xdr:to>
    <xdr:pic>
      <xdr:nvPicPr>
        <xdr:cNvPr id="7" name="図 6">
          <a:extLst>
            <a:ext uri="{FF2B5EF4-FFF2-40B4-BE49-F238E27FC236}">
              <a16:creationId xmlns:a16="http://schemas.microsoft.com/office/drawing/2014/main" id="{F70D910E-7E58-4C38-B1B6-E013C285E40D}"/>
            </a:ext>
          </a:extLst>
        </xdr:cNvPr>
        <xdr:cNvPicPr>
          <a:picLocks noChangeAspect="1"/>
        </xdr:cNvPicPr>
      </xdr:nvPicPr>
      <xdr:blipFill>
        <a:blip xmlns:r="http://schemas.openxmlformats.org/officeDocument/2006/relationships" r:embed="rId5"/>
        <a:stretch>
          <a:fillRect/>
        </a:stretch>
      </xdr:blipFill>
      <xdr:spPr>
        <a:xfrm>
          <a:off x="1181100" y="14394180"/>
          <a:ext cx="9148666" cy="6472681"/>
        </a:xfrm>
        <a:prstGeom prst="rect">
          <a:avLst/>
        </a:prstGeom>
      </xdr:spPr>
    </xdr:pic>
    <xdr:clientData/>
  </xdr:twoCellAnchor>
  <xdr:twoCellAnchor editAs="oneCell">
    <xdr:from>
      <xdr:col>2</xdr:col>
      <xdr:colOff>259080</xdr:colOff>
      <xdr:row>59</xdr:row>
      <xdr:rowOff>114300</xdr:rowOff>
    </xdr:from>
    <xdr:to>
      <xdr:col>14</xdr:col>
      <xdr:colOff>291927</xdr:colOff>
      <xdr:row>65</xdr:row>
      <xdr:rowOff>236693</xdr:rowOff>
    </xdr:to>
    <xdr:pic>
      <xdr:nvPicPr>
        <xdr:cNvPr id="9" name="図 8">
          <a:extLst>
            <a:ext uri="{FF2B5EF4-FFF2-40B4-BE49-F238E27FC236}">
              <a16:creationId xmlns:a16="http://schemas.microsoft.com/office/drawing/2014/main" id="{C7C722C2-DC99-4F33-90D5-ABC864258863}"/>
            </a:ext>
          </a:extLst>
        </xdr:cNvPr>
        <xdr:cNvPicPr>
          <a:picLocks noChangeAspect="1"/>
        </xdr:cNvPicPr>
      </xdr:nvPicPr>
      <xdr:blipFill>
        <a:blip xmlns:r="http://schemas.openxmlformats.org/officeDocument/2006/relationships" r:embed="rId6"/>
        <a:stretch>
          <a:fillRect/>
        </a:stretch>
      </xdr:blipFill>
      <xdr:spPr>
        <a:xfrm>
          <a:off x="2049780" y="14508480"/>
          <a:ext cx="7934787" cy="1585433"/>
        </a:xfrm>
        <a:prstGeom prst="rect">
          <a:avLst/>
        </a:prstGeom>
      </xdr:spPr>
    </xdr:pic>
    <xdr:clientData/>
  </xdr:twoCellAnchor>
  <xdr:twoCellAnchor editAs="oneCell">
    <xdr:from>
      <xdr:col>1</xdr:col>
      <xdr:colOff>0</xdr:colOff>
      <xdr:row>88</xdr:row>
      <xdr:rowOff>0</xdr:rowOff>
    </xdr:from>
    <xdr:to>
      <xdr:col>7</xdr:col>
      <xdr:colOff>580559</xdr:colOff>
      <xdr:row>114</xdr:row>
      <xdr:rowOff>146715</xdr:rowOff>
    </xdr:to>
    <xdr:pic>
      <xdr:nvPicPr>
        <xdr:cNvPr id="8" name="図 7">
          <a:extLst>
            <a:ext uri="{FF2B5EF4-FFF2-40B4-BE49-F238E27FC236}">
              <a16:creationId xmlns:a16="http://schemas.microsoft.com/office/drawing/2014/main" id="{82E5E3FF-C3AA-4EA9-88A8-13BA65DD3F72}"/>
            </a:ext>
          </a:extLst>
        </xdr:cNvPr>
        <xdr:cNvPicPr>
          <a:picLocks noChangeAspect="1"/>
        </xdr:cNvPicPr>
      </xdr:nvPicPr>
      <xdr:blipFill>
        <a:blip xmlns:r="http://schemas.openxmlformats.org/officeDocument/2006/relationships" r:embed="rId7"/>
        <a:stretch>
          <a:fillRect/>
        </a:stretch>
      </xdr:blipFill>
      <xdr:spPr>
        <a:xfrm>
          <a:off x="1181100" y="21465540"/>
          <a:ext cx="4824899" cy="6486555"/>
        </a:xfrm>
        <a:prstGeom prst="rect">
          <a:avLst/>
        </a:prstGeom>
      </xdr:spPr>
    </xdr:pic>
    <xdr:clientData/>
  </xdr:twoCellAnchor>
  <xdr:twoCellAnchor editAs="oneCell">
    <xdr:from>
      <xdr:col>9</xdr:col>
      <xdr:colOff>0</xdr:colOff>
      <xdr:row>88</xdr:row>
      <xdr:rowOff>0</xdr:rowOff>
    </xdr:from>
    <xdr:to>
      <xdr:col>23</xdr:col>
      <xdr:colOff>309311</xdr:colOff>
      <xdr:row>114</xdr:row>
      <xdr:rowOff>170961</xdr:rowOff>
    </xdr:to>
    <xdr:pic>
      <xdr:nvPicPr>
        <xdr:cNvPr id="10" name="図 9">
          <a:extLst>
            <a:ext uri="{FF2B5EF4-FFF2-40B4-BE49-F238E27FC236}">
              <a16:creationId xmlns:a16="http://schemas.microsoft.com/office/drawing/2014/main" id="{5DC040AC-8EDF-41AA-8256-ADF476155AA2}"/>
            </a:ext>
          </a:extLst>
        </xdr:cNvPr>
        <xdr:cNvPicPr>
          <a:picLocks noChangeAspect="1"/>
        </xdr:cNvPicPr>
      </xdr:nvPicPr>
      <xdr:blipFill>
        <a:blip xmlns:r="http://schemas.openxmlformats.org/officeDocument/2006/relationships" r:embed="rId8"/>
        <a:stretch>
          <a:fillRect/>
        </a:stretch>
      </xdr:blipFill>
      <xdr:spPr>
        <a:xfrm>
          <a:off x="6644640" y="21465540"/>
          <a:ext cx="8843711" cy="6510801"/>
        </a:xfrm>
        <a:prstGeom prst="rect">
          <a:avLst/>
        </a:prstGeom>
      </xdr:spPr>
    </xdr:pic>
    <xdr:clientData/>
  </xdr:twoCellAnchor>
  <xdr:twoCellAnchor editAs="oneCell">
    <xdr:from>
      <xdr:col>1</xdr:col>
      <xdr:colOff>175260</xdr:colOff>
      <xdr:row>88</xdr:row>
      <xdr:rowOff>83820</xdr:rowOff>
    </xdr:from>
    <xdr:to>
      <xdr:col>13</xdr:col>
      <xdr:colOff>307197</xdr:colOff>
      <xdr:row>95</xdr:row>
      <xdr:rowOff>213908</xdr:rowOff>
    </xdr:to>
    <xdr:pic>
      <xdr:nvPicPr>
        <xdr:cNvPr id="11" name="図 10">
          <a:extLst>
            <a:ext uri="{FF2B5EF4-FFF2-40B4-BE49-F238E27FC236}">
              <a16:creationId xmlns:a16="http://schemas.microsoft.com/office/drawing/2014/main" id="{99255786-C233-4016-9B3C-E65B59FB6AB5}"/>
            </a:ext>
          </a:extLst>
        </xdr:cNvPr>
        <xdr:cNvPicPr>
          <a:picLocks noChangeAspect="1"/>
        </xdr:cNvPicPr>
      </xdr:nvPicPr>
      <xdr:blipFill>
        <a:blip xmlns:r="http://schemas.openxmlformats.org/officeDocument/2006/relationships" r:embed="rId9"/>
        <a:stretch>
          <a:fillRect/>
        </a:stretch>
      </xdr:blipFill>
      <xdr:spPr>
        <a:xfrm>
          <a:off x="1356360" y="21549360"/>
          <a:ext cx="8033877" cy="1836968"/>
        </a:xfrm>
        <a:prstGeom prst="rect">
          <a:avLst/>
        </a:prstGeom>
      </xdr:spPr>
    </xdr:pic>
    <xdr:clientData/>
  </xdr:twoCellAnchor>
  <xdr:twoCellAnchor editAs="oneCell">
    <xdr:from>
      <xdr:col>1</xdr:col>
      <xdr:colOff>0</xdr:colOff>
      <xdr:row>115</xdr:row>
      <xdr:rowOff>220980</xdr:rowOff>
    </xdr:from>
    <xdr:to>
      <xdr:col>9</xdr:col>
      <xdr:colOff>498341</xdr:colOff>
      <xdr:row>142</xdr:row>
      <xdr:rowOff>148101</xdr:rowOff>
    </xdr:to>
    <xdr:pic>
      <xdr:nvPicPr>
        <xdr:cNvPr id="12" name="図 11">
          <a:extLst>
            <a:ext uri="{FF2B5EF4-FFF2-40B4-BE49-F238E27FC236}">
              <a16:creationId xmlns:a16="http://schemas.microsoft.com/office/drawing/2014/main" id="{B62D728B-309D-48E6-9EEE-4160DA69290E}"/>
            </a:ext>
          </a:extLst>
        </xdr:cNvPr>
        <xdr:cNvPicPr>
          <a:picLocks noChangeAspect="1"/>
        </xdr:cNvPicPr>
      </xdr:nvPicPr>
      <xdr:blipFill>
        <a:blip xmlns:r="http://schemas.openxmlformats.org/officeDocument/2006/relationships" r:embed="rId10"/>
        <a:stretch>
          <a:fillRect/>
        </a:stretch>
      </xdr:blipFill>
      <xdr:spPr>
        <a:xfrm>
          <a:off x="1181100" y="28270200"/>
          <a:ext cx="5961881" cy="6510801"/>
        </a:xfrm>
        <a:prstGeom prst="rect">
          <a:avLst/>
        </a:prstGeom>
      </xdr:spPr>
    </xdr:pic>
    <xdr:clientData/>
  </xdr:twoCellAnchor>
  <xdr:twoCellAnchor editAs="oneCell">
    <xdr:from>
      <xdr:col>1</xdr:col>
      <xdr:colOff>0</xdr:colOff>
      <xdr:row>115</xdr:row>
      <xdr:rowOff>220980</xdr:rowOff>
    </xdr:from>
    <xdr:to>
      <xdr:col>12</xdr:col>
      <xdr:colOff>589091</xdr:colOff>
      <xdr:row>119</xdr:row>
      <xdr:rowOff>221271</xdr:rowOff>
    </xdr:to>
    <xdr:pic>
      <xdr:nvPicPr>
        <xdr:cNvPr id="14" name="図 13">
          <a:extLst>
            <a:ext uri="{FF2B5EF4-FFF2-40B4-BE49-F238E27FC236}">
              <a16:creationId xmlns:a16="http://schemas.microsoft.com/office/drawing/2014/main" id="{52D31C22-DA07-44DD-BDA9-2E9756325028}"/>
            </a:ext>
          </a:extLst>
        </xdr:cNvPr>
        <xdr:cNvPicPr>
          <a:picLocks noChangeAspect="1"/>
        </xdr:cNvPicPr>
      </xdr:nvPicPr>
      <xdr:blipFill>
        <a:blip xmlns:r="http://schemas.openxmlformats.org/officeDocument/2006/relationships" r:embed="rId11"/>
        <a:stretch>
          <a:fillRect/>
        </a:stretch>
      </xdr:blipFill>
      <xdr:spPr>
        <a:xfrm>
          <a:off x="1181100" y="28270200"/>
          <a:ext cx="7881431" cy="975651"/>
        </a:xfrm>
        <a:prstGeom prst="rect">
          <a:avLst/>
        </a:prstGeom>
      </xdr:spPr>
    </xdr:pic>
    <xdr:clientData/>
  </xdr:twoCellAnchor>
  <xdr:twoCellAnchor editAs="oneCell">
    <xdr:from>
      <xdr:col>1</xdr:col>
      <xdr:colOff>83820</xdr:colOff>
      <xdr:row>144</xdr:row>
      <xdr:rowOff>160020</xdr:rowOff>
    </xdr:from>
    <xdr:to>
      <xdr:col>10</xdr:col>
      <xdr:colOff>429994</xdr:colOff>
      <xdr:row>167</xdr:row>
      <xdr:rowOff>18028</xdr:rowOff>
    </xdr:to>
    <xdr:pic>
      <xdr:nvPicPr>
        <xdr:cNvPr id="13" name="図 12">
          <a:extLst>
            <a:ext uri="{FF2B5EF4-FFF2-40B4-BE49-F238E27FC236}">
              <a16:creationId xmlns:a16="http://schemas.microsoft.com/office/drawing/2014/main" id="{40D4D9EA-6010-45A1-BBFF-FCF1EC556E95}"/>
            </a:ext>
          </a:extLst>
        </xdr:cNvPr>
        <xdr:cNvPicPr>
          <a:picLocks noChangeAspect="1"/>
        </xdr:cNvPicPr>
      </xdr:nvPicPr>
      <xdr:blipFill>
        <a:blip xmlns:r="http://schemas.openxmlformats.org/officeDocument/2006/relationships" r:embed="rId12"/>
        <a:stretch>
          <a:fillRect/>
        </a:stretch>
      </xdr:blipFill>
      <xdr:spPr>
        <a:xfrm>
          <a:off x="1264920" y="35280600"/>
          <a:ext cx="6419314" cy="5466328"/>
        </a:xfrm>
        <a:prstGeom prst="rect">
          <a:avLst/>
        </a:prstGeom>
      </xdr:spPr>
    </xdr:pic>
    <xdr:clientData/>
  </xdr:twoCellAnchor>
  <xdr:twoCellAnchor editAs="oneCell">
    <xdr:from>
      <xdr:col>1</xdr:col>
      <xdr:colOff>0</xdr:colOff>
      <xdr:row>144</xdr:row>
      <xdr:rowOff>0</xdr:rowOff>
    </xdr:from>
    <xdr:to>
      <xdr:col>23</xdr:col>
      <xdr:colOff>560603</xdr:colOff>
      <xdr:row>147</xdr:row>
      <xdr:rowOff>68819</xdr:rowOff>
    </xdr:to>
    <xdr:pic>
      <xdr:nvPicPr>
        <xdr:cNvPr id="15" name="図 14">
          <a:extLst>
            <a:ext uri="{FF2B5EF4-FFF2-40B4-BE49-F238E27FC236}">
              <a16:creationId xmlns:a16="http://schemas.microsoft.com/office/drawing/2014/main" id="{B3560266-FC82-4C09-9AD8-9E79FFF93270}"/>
            </a:ext>
          </a:extLst>
        </xdr:cNvPr>
        <xdr:cNvPicPr>
          <a:picLocks noChangeAspect="1"/>
        </xdr:cNvPicPr>
      </xdr:nvPicPr>
      <xdr:blipFill>
        <a:blip xmlns:r="http://schemas.openxmlformats.org/officeDocument/2006/relationships" r:embed="rId13"/>
        <a:stretch>
          <a:fillRect/>
        </a:stretch>
      </xdr:blipFill>
      <xdr:spPr>
        <a:xfrm>
          <a:off x="1181100" y="35120580"/>
          <a:ext cx="14558543" cy="800339"/>
        </a:xfrm>
        <a:prstGeom prst="rect">
          <a:avLst/>
        </a:prstGeom>
      </xdr:spPr>
    </xdr:pic>
    <xdr:clientData/>
  </xdr:twoCellAnchor>
  <xdr:twoCellAnchor editAs="oneCell">
    <xdr:from>
      <xdr:col>1</xdr:col>
      <xdr:colOff>0</xdr:colOff>
      <xdr:row>193</xdr:row>
      <xdr:rowOff>0</xdr:rowOff>
    </xdr:from>
    <xdr:to>
      <xdr:col>19</xdr:col>
      <xdr:colOff>460786</xdr:colOff>
      <xdr:row>214</xdr:row>
      <xdr:rowOff>230196</xdr:rowOff>
    </xdr:to>
    <xdr:pic>
      <xdr:nvPicPr>
        <xdr:cNvPr id="16" name="図 15">
          <a:extLst>
            <a:ext uri="{FF2B5EF4-FFF2-40B4-BE49-F238E27FC236}">
              <a16:creationId xmlns:a16="http://schemas.microsoft.com/office/drawing/2014/main" id="{E8F92DA0-2143-4279-8346-AF7125DA0D36}"/>
            </a:ext>
          </a:extLst>
        </xdr:cNvPr>
        <xdr:cNvPicPr>
          <a:picLocks noChangeAspect="1"/>
        </xdr:cNvPicPr>
      </xdr:nvPicPr>
      <xdr:blipFill>
        <a:blip xmlns:r="http://schemas.openxmlformats.org/officeDocument/2006/relationships" r:embed="rId14"/>
        <a:stretch>
          <a:fillRect/>
        </a:stretch>
      </xdr:blipFill>
      <xdr:spPr>
        <a:xfrm>
          <a:off x="1181100" y="47068740"/>
          <a:ext cx="12020326" cy="5350836"/>
        </a:xfrm>
        <a:prstGeom prst="rect">
          <a:avLst/>
        </a:prstGeom>
      </xdr:spPr>
    </xdr:pic>
    <xdr:clientData/>
  </xdr:twoCellAnchor>
  <xdr:twoCellAnchor editAs="oneCell">
    <xdr:from>
      <xdr:col>1</xdr:col>
      <xdr:colOff>0</xdr:colOff>
      <xdr:row>169</xdr:row>
      <xdr:rowOff>0</xdr:rowOff>
    </xdr:from>
    <xdr:to>
      <xdr:col>16</xdr:col>
      <xdr:colOff>201083</xdr:colOff>
      <xdr:row>191</xdr:row>
      <xdr:rowOff>24468</xdr:rowOff>
    </xdr:to>
    <xdr:pic>
      <xdr:nvPicPr>
        <xdr:cNvPr id="18" name="図 17">
          <a:extLst>
            <a:ext uri="{FF2B5EF4-FFF2-40B4-BE49-F238E27FC236}">
              <a16:creationId xmlns:a16="http://schemas.microsoft.com/office/drawing/2014/main" id="{3FAB0300-8D6B-4735-A0D7-3D18B025D0A5}"/>
            </a:ext>
          </a:extLst>
        </xdr:cNvPr>
        <xdr:cNvPicPr>
          <a:picLocks noChangeAspect="1"/>
        </xdr:cNvPicPr>
      </xdr:nvPicPr>
      <xdr:blipFill>
        <a:blip xmlns:r="http://schemas.openxmlformats.org/officeDocument/2006/relationships" r:embed="rId15"/>
        <a:stretch>
          <a:fillRect/>
        </a:stretch>
      </xdr:blipFill>
      <xdr:spPr>
        <a:xfrm>
          <a:off x="1181100" y="41216580"/>
          <a:ext cx="9931823" cy="5388948"/>
        </a:xfrm>
        <a:prstGeom prst="rect">
          <a:avLst/>
        </a:prstGeom>
      </xdr:spPr>
    </xdr:pic>
    <xdr:clientData/>
  </xdr:twoCellAnchor>
  <xdr:twoCellAnchor editAs="oneCell">
    <xdr:from>
      <xdr:col>1</xdr:col>
      <xdr:colOff>0</xdr:colOff>
      <xdr:row>216</xdr:row>
      <xdr:rowOff>0</xdr:rowOff>
    </xdr:from>
    <xdr:to>
      <xdr:col>16</xdr:col>
      <xdr:colOff>48637</xdr:colOff>
      <xdr:row>237</xdr:row>
      <xdr:rowOff>184463</xdr:rowOff>
    </xdr:to>
    <xdr:pic>
      <xdr:nvPicPr>
        <xdr:cNvPr id="6" name="図 5">
          <a:extLst>
            <a:ext uri="{FF2B5EF4-FFF2-40B4-BE49-F238E27FC236}">
              <a16:creationId xmlns:a16="http://schemas.microsoft.com/office/drawing/2014/main" id="{97309EEE-E09D-4AD2-A2AA-0BD17BD7CD6A}"/>
            </a:ext>
          </a:extLst>
        </xdr:cNvPr>
        <xdr:cNvPicPr>
          <a:picLocks noChangeAspect="1"/>
        </xdr:cNvPicPr>
      </xdr:nvPicPr>
      <xdr:blipFill>
        <a:blip xmlns:r="http://schemas.openxmlformats.org/officeDocument/2006/relationships" r:embed="rId16"/>
        <a:stretch>
          <a:fillRect/>
        </a:stretch>
      </xdr:blipFill>
      <xdr:spPr>
        <a:xfrm>
          <a:off x="1181100" y="52677060"/>
          <a:ext cx="9779377" cy="5305103"/>
        </a:xfrm>
        <a:prstGeom prst="rect">
          <a:avLst/>
        </a:prstGeom>
      </xdr:spPr>
    </xdr:pic>
    <xdr:clientData/>
  </xdr:twoCellAnchor>
  <xdr:twoCellAnchor editAs="oneCell">
    <xdr:from>
      <xdr:col>0</xdr:col>
      <xdr:colOff>15240</xdr:colOff>
      <xdr:row>216</xdr:row>
      <xdr:rowOff>22860</xdr:rowOff>
    </xdr:from>
    <xdr:to>
      <xdr:col>21</xdr:col>
      <xdr:colOff>370030</xdr:colOff>
      <xdr:row>217</xdr:row>
      <xdr:rowOff>53340</xdr:rowOff>
    </xdr:to>
    <xdr:pic>
      <xdr:nvPicPr>
        <xdr:cNvPr id="19" name="図 18">
          <a:extLst>
            <a:ext uri="{FF2B5EF4-FFF2-40B4-BE49-F238E27FC236}">
              <a16:creationId xmlns:a16="http://schemas.microsoft.com/office/drawing/2014/main" id="{ABA03B27-5BB8-4401-91D0-D66091A4165E}"/>
            </a:ext>
          </a:extLst>
        </xdr:cNvPr>
        <xdr:cNvPicPr>
          <a:picLocks noChangeAspect="1"/>
        </xdr:cNvPicPr>
      </xdr:nvPicPr>
      <xdr:blipFill>
        <a:blip xmlns:r="http://schemas.openxmlformats.org/officeDocument/2006/relationships" r:embed="rId17"/>
        <a:stretch>
          <a:fillRect/>
        </a:stretch>
      </xdr:blipFill>
      <xdr:spPr>
        <a:xfrm>
          <a:off x="15240" y="52699920"/>
          <a:ext cx="14314630" cy="274320"/>
        </a:xfrm>
        <a:prstGeom prst="rect">
          <a:avLst/>
        </a:prstGeom>
      </xdr:spPr>
    </xdr:pic>
    <xdr:clientData/>
  </xdr:twoCellAnchor>
  <xdr:twoCellAnchor editAs="oneCell">
    <xdr:from>
      <xdr:col>0</xdr:col>
      <xdr:colOff>541020</xdr:colOff>
      <xdr:row>192</xdr:row>
      <xdr:rowOff>106680</xdr:rowOff>
    </xdr:from>
    <xdr:to>
      <xdr:col>22</xdr:col>
      <xdr:colOff>278588</xdr:colOff>
      <xdr:row>193</xdr:row>
      <xdr:rowOff>106753</xdr:rowOff>
    </xdr:to>
    <xdr:pic>
      <xdr:nvPicPr>
        <xdr:cNvPr id="20" name="図 19">
          <a:extLst>
            <a:ext uri="{FF2B5EF4-FFF2-40B4-BE49-F238E27FC236}">
              <a16:creationId xmlns:a16="http://schemas.microsoft.com/office/drawing/2014/main" id="{B70C0CAD-1929-49E7-A912-23993169B631}"/>
            </a:ext>
          </a:extLst>
        </xdr:cNvPr>
        <xdr:cNvPicPr>
          <a:picLocks noChangeAspect="1"/>
        </xdr:cNvPicPr>
      </xdr:nvPicPr>
      <xdr:blipFill>
        <a:blip xmlns:r="http://schemas.openxmlformats.org/officeDocument/2006/relationships" r:embed="rId18"/>
        <a:stretch>
          <a:fillRect/>
        </a:stretch>
      </xdr:blipFill>
      <xdr:spPr>
        <a:xfrm>
          <a:off x="541020" y="46931580"/>
          <a:ext cx="14307008" cy="243913"/>
        </a:xfrm>
        <a:prstGeom prst="rect">
          <a:avLst/>
        </a:prstGeom>
      </xdr:spPr>
    </xdr:pic>
    <xdr:clientData/>
  </xdr:twoCellAnchor>
  <xdr:twoCellAnchor editAs="oneCell">
    <xdr:from>
      <xdr:col>0</xdr:col>
      <xdr:colOff>60960</xdr:colOff>
      <xdr:row>170</xdr:row>
      <xdr:rowOff>15240</xdr:rowOff>
    </xdr:from>
    <xdr:to>
      <xdr:col>21</xdr:col>
      <xdr:colOff>568196</xdr:colOff>
      <xdr:row>171</xdr:row>
      <xdr:rowOff>22935</xdr:rowOff>
    </xdr:to>
    <xdr:pic>
      <xdr:nvPicPr>
        <xdr:cNvPr id="21" name="図 20">
          <a:extLst>
            <a:ext uri="{FF2B5EF4-FFF2-40B4-BE49-F238E27FC236}">
              <a16:creationId xmlns:a16="http://schemas.microsoft.com/office/drawing/2014/main" id="{6A0AEAC1-9B40-450A-B5E2-090F5D48D0F5}"/>
            </a:ext>
          </a:extLst>
        </xdr:cNvPr>
        <xdr:cNvPicPr>
          <a:picLocks noChangeAspect="1"/>
        </xdr:cNvPicPr>
      </xdr:nvPicPr>
      <xdr:blipFill>
        <a:blip xmlns:r="http://schemas.openxmlformats.org/officeDocument/2006/relationships" r:embed="rId19"/>
        <a:stretch>
          <a:fillRect/>
        </a:stretch>
      </xdr:blipFill>
      <xdr:spPr>
        <a:xfrm>
          <a:off x="60960" y="41475660"/>
          <a:ext cx="14467076" cy="251535"/>
        </a:xfrm>
        <a:prstGeom prst="rect">
          <a:avLst/>
        </a:prstGeom>
      </xdr:spPr>
    </xdr:pic>
    <xdr:clientData/>
  </xdr:twoCellAnchor>
  <xdr:twoCellAnchor editAs="oneCell">
    <xdr:from>
      <xdr:col>1</xdr:col>
      <xdr:colOff>0</xdr:colOff>
      <xdr:row>241</xdr:row>
      <xdr:rowOff>0</xdr:rowOff>
    </xdr:from>
    <xdr:to>
      <xdr:col>17</xdr:col>
      <xdr:colOff>226369</xdr:colOff>
      <xdr:row>267</xdr:row>
      <xdr:rowOff>94722</xdr:rowOff>
    </xdr:to>
    <xdr:pic>
      <xdr:nvPicPr>
        <xdr:cNvPr id="27" name="図 26">
          <a:extLst>
            <a:ext uri="{FF2B5EF4-FFF2-40B4-BE49-F238E27FC236}">
              <a16:creationId xmlns:a16="http://schemas.microsoft.com/office/drawing/2014/main" id="{ED603974-B1FE-4AF1-B132-C8E706B49C80}"/>
            </a:ext>
          </a:extLst>
        </xdr:cNvPr>
        <xdr:cNvPicPr>
          <a:picLocks noChangeAspect="1"/>
        </xdr:cNvPicPr>
      </xdr:nvPicPr>
      <xdr:blipFill>
        <a:blip xmlns:r="http://schemas.openxmlformats.org/officeDocument/2006/relationships" r:embed="rId20"/>
        <a:stretch>
          <a:fillRect/>
        </a:stretch>
      </xdr:blipFill>
      <xdr:spPr>
        <a:xfrm>
          <a:off x="1181100" y="58773060"/>
          <a:ext cx="10566709" cy="6434562"/>
        </a:xfrm>
        <a:prstGeom prst="rect">
          <a:avLst/>
        </a:prstGeom>
      </xdr:spPr>
    </xdr:pic>
    <xdr:clientData/>
  </xdr:twoCellAnchor>
  <xdr:twoCellAnchor editAs="oneCell">
    <xdr:from>
      <xdr:col>1</xdr:col>
      <xdr:colOff>0</xdr:colOff>
      <xdr:row>269</xdr:row>
      <xdr:rowOff>0</xdr:rowOff>
    </xdr:from>
    <xdr:to>
      <xdr:col>19</xdr:col>
      <xdr:colOff>430297</xdr:colOff>
      <xdr:row>295</xdr:row>
      <xdr:rowOff>139093</xdr:rowOff>
    </xdr:to>
    <xdr:pic>
      <xdr:nvPicPr>
        <xdr:cNvPr id="28" name="図 27">
          <a:extLst>
            <a:ext uri="{FF2B5EF4-FFF2-40B4-BE49-F238E27FC236}">
              <a16:creationId xmlns:a16="http://schemas.microsoft.com/office/drawing/2014/main" id="{0D877733-BC2B-49BF-A5DC-C418022D0605}"/>
            </a:ext>
          </a:extLst>
        </xdr:cNvPr>
        <xdr:cNvPicPr>
          <a:picLocks noChangeAspect="1"/>
        </xdr:cNvPicPr>
      </xdr:nvPicPr>
      <xdr:blipFill>
        <a:blip xmlns:r="http://schemas.openxmlformats.org/officeDocument/2006/relationships" r:embed="rId21"/>
        <a:stretch>
          <a:fillRect/>
        </a:stretch>
      </xdr:blipFill>
      <xdr:spPr>
        <a:xfrm>
          <a:off x="1181100" y="65600580"/>
          <a:ext cx="11989837" cy="6478933"/>
        </a:xfrm>
        <a:prstGeom prst="rect">
          <a:avLst/>
        </a:prstGeom>
      </xdr:spPr>
    </xdr:pic>
    <xdr:clientData/>
  </xdr:twoCellAnchor>
  <xdr:twoCellAnchor editAs="oneCell">
    <xdr:from>
      <xdr:col>2</xdr:col>
      <xdr:colOff>1082040</xdr:colOff>
      <xdr:row>272</xdr:row>
      <xdr:rowOff>236220</xdr:rowOff>
    </xdr:from>
    <xdr:to>
      <xdr:col>15</xdr:col>
      <xdr:colOff>345219</xdr:colOff>
      <xdr:row>276</xdr:row>
      <xdr:rowOff>99310</xdr:rowOff>
    </xdr:to>
    <xdr:pic>
      <xdr:nvPicPr>
        <xdr:cNvPr id="30" name="図 29">
          <a:extLst>
            <a:ext uri="{FF2B5EF4-FFF2-40B4-BE49-F238E27FC236}">
              <a16:creationId xmlns:a16="http://schemas.microsoft.com/office/drawing/2014/main" id="{DB8AFBE0-0271-40E6-8E9A-A37E71F3471E}"/>
            </a:ext>
          </a:extLst>
        </xdr:cNvPr>
        <xdr:cNvPicPr>
          <a:picLocks noChangeAspect="1"/>
        </xdr:cNvPicPr>
      </xdr:nvPicPr>
      <xdr:blipFill>
        <a:blip xmlns:r="http://schemas.openxmlformats.org/officeDocument/2006/relationships" r:embed="rId22"/>
        <a:stretch>
          <a:fillRect/>
        </a:stretch>
      </xdr:blipFill>
      <xdr:spPr>
        <a:xfrm>
          <a:off x="2872740" y="66568320"/>
          <a:ext cx="7774719" cy="838450"/>
        </a:xfrm>
        <a:prstGeom prst="rect">
          <a:avLst/>
        </a:prstGeom>
      </xdr:spPr>
    </xdr:pic>
    <xdr:clientData/>
  </xdr:twoCellAnchor>
  <xdr:twoCellAnchor editAs="oneCell">
    <xdr:from>
      <xdr:col>2</xdr:col>
      <xdr:colOff>784860</xdr:colOff>
      <xdr:row>255</xdr:row>
      <xdr:rowOff>22860</xdr:rowOff>
    </xdr:from>
    <xdr:to>
      <xdr:col>15</xdr:col>
      <xdr:colOff>9928</xdr:colOff>
      <xdr:row>258</xdr:row>
      <xdr:rowOff>145035</xdr:rowOff>
    </xdr:to>
    <xdr:pic>
      <xdr:nvPicPr>
        <xdr:cNvPr id="31" name="図 30">
          <a:extLst>
            <a:ext uri="{FF2B5EF4-FFF2-40B4-BE49-F238E27FC236}">
              <a16:creationId xmlns:a16="http://schemas.microsoft.com/office/drawing/2014/main" id="{113D6953-7768-4C30-B280-BD76DD10AD10}"/>
            </a:ext>
          </a:extLst>
        </xdr:cNvPr>
        <xdr:cNvPicPr>
          <a:picLocks noChangeAspect="1"/>
        </xdr:cNvPicPr>
      </xdr:nvPicPr>
      <xdr:blipFill>
        <a:blip xmlns:r="http://schemas.openxmlformats.org/officeDocument/2006/relationships" r:embed="rId23"/>
        <a:stretch>
          <a:fillRect/>
        </a:stretch>
      </xdr:blipFill>
      <xdr:spPr>
        <a:xfrm>
          <a:off x="2575560" y="62209680"/>
          <a:ext cx="7736608" cy="853695"/>
        </a:xfrm>
        <a:prstGeom prst="rect">
          <a:avLst/>
        </a:prstGeom>
      </xdr:spPr>
    </xdr:pic>
    <xdr:clientData/>
  </xdr:twoCellAnchor>
  <xdr:twoCellAnchor editAs="oneCell">
    <xdr:from>
      <xdr:col>1</xdr:col>
      <xdr:colOff>0</xdr:colOff>
      <xdr:row>298</xdr:row>
      <xdr:rowOff>0</xdr:rowOff>
    </xdr:from>
    <xdr:to>
      <xdr:col>18</xdr:col>
      <xdr:colOff>310543</xdr:colOff>
      <xdr:row>319</xdr:row>
      <xdr:rowOff>78852</xdr:rowOff>
    </xdr:to>
    <xdr:pic>
      <xdr:nvPicPr>
        <xdr:cNvPr id="22" name="図 21">
          <a:extLst>
            <a:ext uri="{FF2B5EF4-FFF2-40B4-BE49-F238E27FC236}">
              <a16:creationId xmlns:a16="http://schemas.microsoft.com/office/drawing/2014/main" id="{BD1FCCC3-1F4C-4B22-87A7-F4D25B0F1C44}"/>
            </a:ext>
          </a:extLst>
        </xdr:cNvPr>
        <xdr:cNvPicPr>
          <a:picLocks noChangeAspect="1"/>
        </xdr:cNvPicPr>
      </xdr:nvPicPr>
      <xdr:blipFill>
        <a:blip xmlns:r="http://schemas.openxmlformats.org/officeDocument/2006/relationships" r:embed="rId24"/>
        <a:stretch>
          <a:fillRect/>
        </a:stretch>
      </xdr:blipFill>
      <xdr:spPr>
        <a:xfrm>
          <a:off x="1181100" y="72671940"/>
          <a:ext cx="11260483" cy="5199492"/>
        </a:xfrm>
        <a:prstGeom prst="rect">
          <a:avLst/>
        </a:prstGeom>
      </xdr:spPr>
    </xdr:pic>
    <xdr:clientData/>
  </xdr:twoCellAnchor>
  <xdr:twoCellAnchor editAs="oneCell">
    <xdr:from>
      <xdr:col>3</xdr:col>
      <xdr:colOff>228600</xdr:colOff>
      <xdr:row>297</xdr:row>
      <xdr:rowOff>190500</xdr:rowOff>
    </xdr:from>
    <xdr:to>
      <xdr:col>16</xdr:col>
      <xdr:colOff>70897</xdr:colOff>
      <xdr:row>303</xdr:row>
      <xdr:rowOff>380</xdr:rowOff>
    </xdr:to>
    <xdr:pic>
      <xdr:nvPicPr>
        <xdr:cNvPr id="23" name="図 22">
          <a:extLst>
            <a:ext uri="{FF2B5EF4-FFF2-40B4-BE49-F238E27FC236}">
              <a16:creationId xmlns:a16="http://schemas.microsoft.com/office/drawing/2014/main" id="{FFC9D4D0-CA8E-4DE3-A14E-D260BE089966}"/>
            </a:ext>
          </a:extLst>
        </xdr:cNvPr>
        <xdr:cNvPicPr>
          <a:picLocks noChangeAspect="1"/>
        </xdr:cNvPicPr>
      </xdr:nvPicPr>
      <xdr:blipFill>
        <a:blip xmlns:r="http://schemas.openxmlformats.org/officeDocument/2006/relationships" r:embed="rId25"/>
        <a:stretch>
          <a:fillRect/>
        </a:stretch>
      </xdr:blipFill>
      <xdr:spPr>
        <a:xfrm>
          <a:off x="3215640" y="72618600"/>
          <a:ext cx="7767097" cy="1272920"/>
        </a:xfrm>
        <a:prstGeom prst="rect">
          <a:avLst/>
        </a:prstGeom>
      </xdr:spPr>
    </xdr:pic>
    <xdr:clientData/>
  </xdr:twoCellAnchor>
  <xdr:twoCellAnchor editAs="oneCell">
    <xdr:from>
      <xdr:col>1</xdr:col>
      <xdr:colOff>0</xdr:colOff>
      <xdr:row>321</xdr:row>
      <xdr:rowOff>0</xdr:rowOff>
    </xdr:from>
    <xdr:to>
      <xdr:col>16</xdr:col>
      <xdr:colOff>309921</xdr:colOff>
      <xdr:row>347</xdr:row>
      <xdr:rowOff>125217</xdr:rowOff>
    </xdr:to>
    <xdr:pic>
      <xdr:nvPicPr>
        <xdr:cNvPr id="24" name="図 23">
          <a:extLst>
            <a:ext uri="{FF2B5EF4-FFF2-40B4-BE49-F238E27FC236}">
              <a16:creationId xmlns:a16="http://schemas.microsoft.com/office/drawing/2014/main" id="{38CB7690-CDF8-4B16-85E2-FDC7951895F0}"/>
            </a:ext>
          </a:extLst>
        </xdr:cNvPr>
        <xdr:cNvPicPr>
          <a:picLocks noChangeAspect="1"/>
        </xdr:cNvPicPr>
      </xdr:nvPicPr>
      <xdr:blipFill>
        <a:blip xmlns:r="http://schemas.openxmlformats.org/officeDocument/2006/relationships" r:embed="rId26"/>
        <a:stretch>
          <a:fillRect/>
        </a:stretch>
      </xdr:blipFill>
      <xdr:spPr>
        <a:xfrm>
          <a:off x="1181100" y="78280260"/>
          <a:ext cx="10040661" cy="6465057"/>
        </a:xfrm>
        <a:prstGeom prst="rect">
          <a:avLst/>
        </a:prstGeom>
      </xdr:spPr>
    </xdr:pic>
    <xdr:clientData/>
  </xdr:twoCellAnchor>
  <xdr:twoCellAnchor editAs="oneCell">
    <xdr:from>
      <xdr:col>2</xdr:col>
      <xdr:colOff>800100</xdr:colOff>
      <xdr:row>321</xdr:row>
      <xdr:rowOff>76200</xdr:rowOff>
    </xdr:from>
    <xdr:to>
      <xdr:col>15</xdr:col>
      <xdr:colOff>55657</xdr:colOff>
      <xdr:row>325</xdr:row>
      <xdr:rowOff>23135</xdr:rowOff>
    </xdr:to>
    <xdr:pic>
      <xdr:nvPicPr>
        <xdr:cNvPr id="25" name="図 24">
          <a:extLst>
            <a:ext uri="{FF2B5EF4-FFF2-40B4-BE49-F238E27FC236}">
              <a16:creationId xmlns:a16="http://schemas.microsoft.com/office/drawing/2014/main" id="{08F7E6F7-443B-41AA-AC51-B3DBFCA03D86}"/>
            </a:ext>
          </a:extLst>
        </xdr:cNvPr>
        <xdr:cNvPicPr>
          <a:picLocks noChangeAspect="1"/>
        </xdr:cNvPicPr>
      </xdr:nvPicPr>
      <xdr:blipFill>
        <a:blip xmlns:r="http://schemas.openxmlformats.org/officeDocument/2006/relationships" r:embed="rId27"/>
        <a:stretch>
          <a:fillRect/>
        </a:stretch>
      </xdr:blipFill>
      <xdr:spPr>
        <a:xfrm>
          <a:off x="2590800" y="78356460"/>
          <a:ext cx="7767097" cy="922295"/>
        </a:xfrm>
        <a:prstGeom prst="rect">
          <a:avLst/>
        </a:prstGeom>
      </xdr:spPr>
    </xdr:pic>
    <xdr:clientData/>
  </xdr:twoCellAnchor>
  <xdr:twoCellAnchor editAs="oneCell">
    <xdr:from>
      <xdr:col>1</xdr:col>
      <xdr:colOff>53340</xdr:colOff>
      <xdr:row>348</xdr:row>
      <xdr:rowOff>99060</xdr:rowOff>
    </xdr:from>
    <xdr:to>
      <xdr:col>13</xdr:col>
      <xdr:colOff>2342</xdr:colOff>
      <xdr:row>353</xdr:row>
      <xdr:rowOff>175647</xdr:rowOff>
    </xdr:to>
    <xdr:pic>
      <xdr:nvPicPr>
        <xdr:cNvPr id="17" name="図 16">
          <a:extLst>
            <a:ext uri="{FF2B5EF4-FFF2-40B4-BE49-F238E27FC236}">
              <a16:creationId xmlns:a16="http://schemas.microsoft.com/office/drawing/2014/main" id="{CD5D59B8-BDDE-4453-A579-85FC9235CE56}"/>
            </a:ext>
          </a:extLst>
        </xdr:cNvPr>
        <xdr:cNvPicPr>
          <a:picLocks noChangeAspect="1"/>
        </xdr:cNvPicPr>
      </xdr:nvPicPr>
      <xdr:blipFill>
        <a:blip xmlns:r="http://schemas.openxmlformats.org/officeDocument/2006/relationships" r:embed="rId28"/>
        <a:stretch>
          <a:fillRect/>
        </a:stretch>
      </xdr:blipFill>
      <xdr:spPr>
        <a:xfrm>
          <a:off x="1234440" y="84963000"/>
          <a:ext cx="7850942" cy="1295787"/>
        </a:xfrm>
        <a:prstGeom prst="rect">
          <a:avLst/>
        </a:prstGeom>
      </xdr:spPr>
    </xdr:pic>
    <xdr:clientData/>
  </xdr:twoCellAnchor>
  <xdr:twoCellAnchor editAs="oneCell">
    <xdr:from>
      <xdr:col>1</xdr:col>
      <xdr:colOff>7620</xdr:colOff>
      <xdr:row>353</xdr:row>
      <xdr:rowOff>198120</xdr:rowOff>
    </xdr:from>
    <xdr:to>
      <xdr:col>14</xdr:col>
      <xdr:colOff>248304</xdr:colOff>
      <xdr:row>380</xdr:row>
      <xdr:rowOff>64250</xdr:rowOff>
    </xdr:to>
    <xdr:pic>
      <xdr:nvPicPr>
        <xdr:cNvPr id="29" name="図 28">
          <a:extLst>
            <a:ext uri="{FF2B5EF4-FFF2-40B4-BE49-F238E27FC236}">
              <a16:creationId xmlns:a16="http://schemas.microsoft.com/office/drawing/2014/main" id="{DD9E70C1-B614-410B-AD3D-9D04828E722D}"/>
            </a:ext>
          </a:extLst>
        </xdr:cNvPr>
        <xdr:cNvPicPr>
          <a:picLocks noChangeAspect="1"/>
        </xdr:cNvPicPr>
      </xdr:nvPicPr>
      <xdr:blipFill>
        <a:blip xmlns:r="http://schemas.openxmlformats.org/officeDocument/2006/relationships" r:embed="rId29"/>
        <a:stretch>
          <a:fillRect/>
        </a:stretch>
      </xdr:blipFill>
      <xdr:spPr>
        <a:xfrm>
          <a:off x="1188720" y="86281260"/>
          <a:ext cx="8752224" cy="6449810"/>
        </a:xfrm>
        <a:prstGeom prst="rect">
          <a:avLst/>
        </a:prstGeom>
      </xdr:spPr>
    </xdr:pic>
    <xdr:clientData/>
  </xdr:twoCellAnchor>
  <xdr:twoCellAnchor editAs="oneCell">
    <xdr:from>
      <xdr:col>1</xdr:col>
      <xdr:colOff>0</xdr:colOff>
      <xdr:row>383</xdr:row>
      <xdr:rowOff>0</xdr:rowOff>
    </xdr:from>
    <xdr:to>
      <xdr:col>13</xdr:col>
      <xdr:colOff>72647</xdr:colOff>
      <xdr:row>409</xdr:row>
      <xdr:rowOff>132841</xdr:rowOff>
    </xdr:to>
    <xdr:pic>
      <xdr:nvPicPr>
        <xdr:cNvPr id="32" name="図 31">
          <a:extLst>
            <a:ext uri="{FF2B5EF4-FFF2-40B4-BE49-F238E27FC236}">
              <a16:creationId xmlns:a16="http://schemas.microsoft.com/office/drawing/2014/main" id="{957CA202-1183-43EF-A3F3-F9CB970362E7}"/>
            </a:ext>
          </a:extLst>
        </xdr:cNvPr>
        <xdr:cNvPicPr>
          <a:picLocks noChangeAspect="1"/>
        </xdr:cNvPicPr>
      </xdr:nvPicPr>
      <xdr:blipFill>
        <a:blip xmlns:r="http://schemas.openxmlformats.org/officeDocument/2006/relationships" r:embed="rId30"/>
        <a:stretch>
          <a:fillRect/>
        </a:stretch>
      </xdr:blipFill>
      <xdr:spPr>
        <a:xfrm>
          <a:off x="1181100" y="93398340"/>
          <a:ext cx="7974587" cy="6472681"/>
        </a:xfrm>
        <a:prstGeom prst="rect">
          <a:avLst/>
        </a:prstGeom>
      </xdr:spPr>
    </xdr:pic>
    <xdr:clientData/>
  </xdr:twoCellAnchor>
  <xdr:twoCellAnchor editAs="oneCell">
    <xdr:from>
      <xdr:col>1</xdr:col>
      <xdr:colOff>0</xdr:colOff>
      <xdr:row>383</xdr:row>
      <xdr:rowOff>0</xdr:rowOff>
    </xdr:from>
    <xdr:to>
      <xdr:col>12</xdr:col>
      <xdr:colOff>497624</xdr:colOff>
      <xdr:row>386</xdr:row>
      <xdr:rowOff>61196</xdr:rowOff>
    </xdr:to>
    <xdr:pic>
      <xdr:nvPicPr>
        <xdr:cNvPr id="34" name="図 33">
          <a:extLst>
            <a:ext uri="{FF2B5EF4-FFF2-40B4-BE49-F238E27FC236}">
              <a16:creationId xmlns:a16="http://schemas.microsoft.com/office/drawing/2014/main" id="{BE8D5FCF-A075-4196-AB66-811691E7A7FC}"/>
            </a:ext>
          </a:extLst>
        </xdr:cNvPr>
        <xdr:cNvPicPr>
          <a:picLocks noChangeAspect="1"/>
        </xdr:cNvPicPr>
      </xdr:nvPicPr>
      <xdr:blipFill>
        <a:blip xmlns:r="http://schemas.openxmlformats.org/officeDocument/2006/relationships" r:embed="rId31"/>
        <a:stretch>
          <a:fillRect/>
        </a:stretch>
      </xdr:blipFill>
      <xdr:spPr>
        <a:xfrm>
          <a:off x="1181100" y="93398340"/>
          <a:ext cx="7789964" cy="792716"/>
        </a:xfrm>
        <a:prstGeom prst="rect">
          <a:avLst/>
        </a:prstGeom>
      </xdr:spPr>
    </xdr:pic>
    <xdr:clientData/>
  </xdr:twoCellAnchor>
  <xdr:twoCellAnchor editAs="oneCell">
    <xdr:from>
      <xdr:col>1</xdr:col>
      <xdr:colOff>0</xdr:colOff>
      <xdr:row>411</xdr:row>
      <xdr:rowOff>0</xdr:rowOff>
    </xdr:from>
    <xdr:to>
      <xdr:col>17</xdr:col>
      <xdr:colOff>81515</xdr:colOff>
      <xdr:row>437</xdr:row>
      <xdr:rowOff>140465</xdr:rowOff>
    </xdr:to>
    <xdr:pic>
      <xdr:nvPicPr>
        <xdr:cNvPr id="26" name="図 25">
          <a:extLst>
            <a:ext uri="{FF2B5EF4-FFF2-40B4-BE49-F238E27FC236}">
              <a16:creationId xmlns:a16="http://schemas.microsoft.com/office/drawing/2014/main" id="{A90630DB-7460-4696-88CF-3AD4C4688740}"/>
            </a:ext>
          </a:extLst>
        </xdr:cNvPr>
        <xdr:cNvPicPr>
          <a:picLocks noChangeAspect="1"/>
        </xdr:cNvPicPr>
      </xdr:nvPicPr>
      <xdr:blipFill>
        <a:blip xmlns:r="http://schemas.openxmlformats.org/officeDocument/2006/relationships" r:embed="rId32"/>
        <a:stretch>
          <a:fillRect/>
        </a:stretch>
      </xdr:blipFill>
      <xdr:spPr>
        <a:xfrm>
          <a:off x="1181100" y="100225860"/>
          <a:ext cx="10421855" cy="6480305"/>
        </a:xfrm>
        <a:prstGeom prst="rect">
          <a:avLst/>
        </a:prstGeom>
      </xdr:spPr>
    </xdr:pic>
    <xdr:clientData/>
  </xdr:twoCellAnchor>
  <xdr:twoCellAnchor editAs="oneCell">
    <xdr:from>
      <xdr:col>1</xdr:col>
      <xdr:colOff>403860</xdr:colOff>
      <xdr:row>410</xdr:row>
      <xdr:rowOff>53340</xdr:rowOff>
    </xdr:from>
    <xdr:to>
      <xdr:col>13</xdr:col>
      <xdr:colOff>429085</xdr:colOff>
      <xdr:row>417</xdr:row>
      <xdr:rowOff>8116</xdr:rowOff>
    </xdr:to>
    <xdr:pic>
      <xdr:nvPicPr>
        <xdr:cNvPr id="33" name="図 32">
          <a:extLst>
            <a:ext uri="{FF2B5EF4-FFF2-40B4-BE49-F238E27FC236}">
              <a16:creationId xmlns:a16="http://schemas.microsoft.com/office/drawing/2014/main" id="{29E6134C-90EA-4494-A104-415DFB90B9C7}"/>
            </a:ext>
          </a:extLst>
        </xdr:cNvPr>
        <xdr:cNvPicPr>
          <a:picLocks noChangeAspect="1"/>
        </xdr:cNvPicPr>
      </xdr:nvPicPr>
      <xdr:blipFill>
        <a:blip xmlns:r="http://schemas.openxmlformats.org/officeDocument/2006/relationships" r:embed="rId33"/>
        <a:stretch>
          <a:fillRect/>
        </a:stretch>
      </xdr:blipFill>
      <xdr:spPr>
        <a:xfrm>
          <a:off x="1584960" y="100035360"/>
          <a:ext cx="7927165" cy="1661656"/>
        </a:xfrm>
        <a:prstGeom prst="rect">
          <a:avLst/>
        </a:prstGeom>
      </xdr:spPr>
    </xdr:pic>
    <xdr:clientData/>
  </xdr:twoCellAnchor>
  <xdr:twoCellAnchor editAs="oneCell">
    <xdr:from>
      <xdr:col>1</xdr:col>
      <xdr:colOff>0</xdr:colOff>
      <xdr:row>439</xdr:row>
      <xdr:rowOff>0</xdr:rowOff>
    </xdr:from>
    <xdr:to>
      <xdr:col>13</xdr:col>
      <xdr:colOff>301364</xdr:colOff>
      <xdr:row>465</xdr:row>
      <xdr:rowOff>132841</xdr:rowOff>
    </xdr:to>
    <xdr:pic>
      <xdr:nvPicPr>
        <xdr:cNvPr id="35" name="図 34">
          <a:extLst>
            <a:ext uri="{FF2B5EF4-FFF2-40B4-BE49-F238E27FC236}">
              <a16:creationId xmlns:a16="http://schemas.microsoft.com/office/drawing/2014/main" id="{EE2EA5E4-048E-4739-BDFE-5B65DC232330}"/>
            </a:ext>
          </a:extLst>
        </xdr:cNvPr>
        <xdr:cNvPicPr>
          <a:picLocks noChangeAspect="1"/>
        </xdr:cNvPicPr>
      </xdr:nvPicPr>
      <xdr:blipFill>
        <a:blip xmlns:r="http://schemas.openxmlformats.org/officeDocument/2006/relationships" r:embed="rId34"/>
        <a:stretch>
          <a:fillRect/>
        </a:stretch>
      </xdr:blipFill>
      <xdr:spPr>
        <a:xfrm>
          <a:off x="1181100" y="107053380"/>
          <a:ext cx="8203304" cy="6472681"/>
        </a:xfrm>
        <a:prstGeom prst="rect">
          <a:avLst/>
        </a:prstGeom>
      </xdr:spPr>
    </xdr:pic>
    <xdr:clientData/>
  </xdr:twoCellAnchor>
  <xdr:twoCellAnchor editAs="oneCell">
    <xdr:from>
      <xdr:col>3</xdr:col>
      <xdr:colOff>594360</xdr:colOff>
      <xdr:row>438</xdr:row>
      <xdr:rowOff>91440</xdr:rowOff>
    </xdr:from>
    <xdr:to>
      <xdr:col>16</xdr:col>
      <xdr:colOff>429035</xdr:colOff>
      <xdr:row>443</xdr:row>
      <xdr:rowOff>175649</xdr:rowOff>
    </xdr:to>
    <xdr:pic>
      <xdr:nvPicPr>
        <xdr:cNvPr id="37" name="図 36">
          <a:extLst>
            <a:ext uri="{FF2B5EF4-FFF2-40B4-BE49-F238E27FC236}">
              <a16:creationId xmlns:a16="http://schemas.microsoft.com/office/drawing/2014/main" id="{C85BFC48-8E4C-4037-BA77-697AF698189B}"/>
            </a:ext>
          </a:extLst>
        </xdr:cNvPr>
        <xdr:cNvPicPr>
          <a:picLocks noChangeAspect="1"/>
        </xdr:cNvPicPr>
      </xdr:nvPicPr>
      <xdr:blipFill>
        <a:blip xmlns:r="http://schemas.openxmlformats.org/officeDocument/2006/relationships" r:embed="rId35"/>
        <a:stretch>
          <a:fillRect/>
        </a:stretch>
      </xdr:blipFill>
      <xdr:spPr>
        <a:xfrm>
          <a:off x="3581400" y="106900980"/>
          <a:ext cx="7759475" cy="130340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57430-AE45-4DBF-A945-8696520EE50E}">
  <dimension ref="A1:Q64"/>
  <sheetViews>
    <sheetView tabSelected="1" topLeftCell="D1" zoomScaleSheetLayoutView="100" workbookViewId="0">
      <pane activePane="bottomRight" state="frozen"/>
      <selection activeCell="Q23" sqref="Q23"/>
    </sheetView>
  </sheetViews>
  <sheetFormatPr defaultColWidth="10" defaultRowHeight="13.5" customHeight="1"/>
  <cols>
    <col min="1" max="1" width="11" customWidth="1"/>
    <col min="3" max="3" width="17.21875" customWidth="1"/>
    <col min="4" max="4" width="32.77734375" customWidth="1"/>
    <col min="5" max="5" width="6.88671875" customWidth="1"/>
    <col min="6" max="6" width="17.21875" style="151" customWidth="1"/>
    <col min="7" max="7" width="13.109375" customWidth="1"/>
    <col min="8" max="8" width="11.21875" customWidth="1"/>
    <col min="9" max="9" width="15.88671875" style="173" customWidth="1"/>
    <col min="11" max="11" width="18.33203125" style="173" customWidth="1"/>
    <col min="12" max="12" width="9" customWidth="1"/>
    <col min="15" max="15" width="15.88671875" style="181" customWidth="1"/>
    <col min="17" max="17" width="16.21875" customWidth="1"/>
  </cols>
  <sheetData>
    <row r="1" spans="1:17" ht="13.8" thickBot="1">
      <c r="A1" s="39" t="s">
        <v>21</v>
      </c>
      <c r="B1" s="40" t="s">
        <v>22</v>
      </c>
      <c r="C1" s="40" t="s">
        <v>23</v>
      </c>
      <c r="D1" s="40" t="s">
        <v>24</v>
      </c>
      <c r="E1" s="40" t="s">
        <v>25</v>
      </c>
      <c r="F1" s="148" t="s">
        <v>26</v>
      </c>
      <c r="G1" s="40" t="s">
        <v>27</v>
      </c>
      <c r="H1" s="40" t="s">
        <v>28</v>
      </c>
      <c r="I1" s="170" t="s">
        <v>29</v>
      </c>
      <c r="J1" s="40" t="s">
        <v>30</v>
      </c>
      <c r="K1" s="170" t="s">
        <v>31</v>
      </c>
      <c r="L1" s="40" t="s">
        <v>32</v>
      </c>
      <c r="M1" s="40" t="s">
        <v>33</v>
      </c>
      <c r="N1" s="126" t="s">
        <v>34</v>
      </c>
      <c r="O1" s="179" t="s">
        <v>35</v>
      </c>
      <c r="Q1" s="167" t="s">
        <v>97</v>
      </c>
    </row>
    <row r="2" spans="1:17" ht="13.8" thickBot="1">
      <c r="A2" s="163"/>
      <c r="B2" s="163"/>
      <c r="C2" s="163"/>
      <c r="D2" s="163"/>
      <c r="E2" s="163"/>
      <c r="F2" s="166"/>
      <c r="G2" s="163"/>
      <c r="H2" s="163"/>
      <c r="I2" s="171"/>
      <c r="J2" s="163"/>
      <c r="K2" s="171"/>
      <c r="L2" s="163"/>
      <c r="M2" s="163"/>
      <c r="N2" s="163"/>
      <c r="O2" s="180"/>
      <c r="Q2" s="168">
        <v>999576</v>
      </c>
    </row>
    <row r="3" spans="1:17" ht="13.5" customHeight="1">
      <c r="A3" t="s">
        <v>82</v>
      </c>
      <c r="B3" t="s">
        <v>83</v>
      </c>
      <c r="C3" t="s">
        <v>98</v>
      </c>
      <c r="D3" t="s">
        <v>71</v>
      </c>
      <c r="E3" t="s">
        <v>95</v>
      </c>
      <c r="F3" s="149">
        <v>43711.644444444442</v>
      </c>
      <c r="G3">
        <v>127.849</v>
      </c>
      <c r="H3" t="s">
        <v>95</v>
      </c>
      <c r="I3" s="172">
        <v>43711.659722222219</v>
      </c>
      <c r="J3">
        <v>127.53</v>
      </c>
      <c r="K3" s="173" t="s">
        <v>96</v>
      </c>
      <c r="L3" t="s">
        <v>91</v>
      </c>
      <c r="M3" s="175">
        <v>34</v>
      </c>
      <c r="O3" s="181">
        <v>957</v>
      </c>
      <c r="P3" t="s">
        <v>150</v>
      </c>
      <c r="Q3" s="165">
        <f>Q2+O3</f>
        <v>1000533</v>
      </c>
    </row>
    <row r="4" spans="1:17" ht="13.2">
      <c r="A4" t="s">
        <v>86</v>
      </c>
      <c r="B4" t="s">
        <v>83</v>
      </c>
      <c r="C4" t="s">
        <v>99</v>
      </c>
      <c r="D4" t="s">
        <v>88</v>
      </c>
      <c r="E4" t="s">
        <v>100</v>
      </c>
      <c r="F4" s="149">
        <v>43711.459722222222</v>
      </c>
      <c r="G4">
        <v>115.992</v>
      </c>
      <c r="H4" t="s">
        <v>100</v>
      </c>
      <c r="I4" s="172">
        <v>43711.693055555559</v>
      </c>
      <c r="J4">
        <v>116.339</v>
      </c>
      <c r="K4" s="173" t="s">
        <v>101</v>
      </c>
      <c r="L4" t="s">
        <v>81</v>
      </c>
      <c r="M4" s="10"/>
      <c r="N4" s="10">
        <v>66</v>
      </c>
      <c r="O4" s="181">
        <v>-1388</v>
      </c>
    </row>
    <row r="5" spans="1:17" ht="13.2">
      <c r="A5" t="s">
        <v>102</v>
      </c>
      <c r="B5" t="s">
        <v>83</v>
      </c>
      <c r="C5" t="s">
        <v>103</v>
      </c>
      <c r="D5" t="s">
        <v>88</v>
      </c>
      <c r="E5" t="s">
        <v>100</v>
      </c>
      <c r="F5" s="169" t="s">
        <v>104</v>
      </c>
      <c r="G5">
        <v>116.83499999999999</v>
      </c>
      <c r="H5" t="s">
        <v>100</v>
      </c>
      <c r="I5" s="172">
        <v>43717.524305555555</v>
      </c>
      <c r="J5">
        <v>107.014</v>
      </c>
      <c r="K5" s="173" t="s">
        <v>109</v>
      </c>
      <c r="L5" t="s">
        <v>81</v>
      </c>
      <c r="M5" s="10"/>
      <c r="N5" s="10">
        <v>18</v>
      </c>
      <c r="O5" s="181">
        <v>-895</v>
      </c>
    </row>
    <row r="6" spans="1:17" ht="13.2">
      <c r="A6" t="s">
        <v>105</v>
      </c>
      <c r="B6" t="s">
        <v>83</v>
      </c>
      <c r="C6" t="s">
        <v>106</v>
      </c>
      <c r="D6" t="s">
        <v>88</v>
      </c>
      <c r="E6" t="s">
        <v>100</v>
      </c>
      <c r="F6" s="149">
        <v>43718.651388888888</v>
      </c>
      <c r="G6">
        <v>1.31629</v>
      </c>
      <c r="H6" t="s">
        <v>100</v>
      </c>
      <c r="I6" s="172">
        <v>43718.748611111114</v>
      </c>
      <c r="J6">
        <v>1.3152299999999999</v>
      </c>
      <c r="K6" s="173" t="s">
        <v>85</v>
      </c>
      <c r="L6" t="s">
        <v>91</v>
      </c>
      <c r="M6" s="10">
        <v>14</v>
      </c>
      <c r="N6" s="10"/>
      <c r="O6" s="181">
        <v>3460</v>
      </c>
    </row>
    <row r="7" spans="1:17" ht="13.2">
      <c r="A7" t="s">
        <v>113</v>
      </c>
      <c r="B7" t="s">
        <v>110</v>
      </c>
      <c r="C7" t="s">
        <v>107</v>
      </c>
      <c r="D7" t="s">
        <v>88</v>
      </c>
      <c r="E7" t="s">
        <v>100</v>
      </c>
      <c r="F7" s="151" t="s">
        <v>112</v>
      </c>
      <c r="G7">
        <v>0.98880999999999997</v>
      </c>
      <c r="H7" t="s">
        <v>100</v>
      </c>
      <c r="I7" s="173" t="s">
        <v>108</v>
      </c>
      <c r="J7">
        <v>0.99417999999999995</v>
      </c>
      <c r="K7" s="173" t="s">
        <v>109</v>
      </c>
      <c r="L7" t="s">
        <v>91</v>
      </c>
      <c r="M7" s="175">
        <v>20</v>
      </c>
      <c r="N7" s="10"/>
      <c r="O7" s="181">
        <v>62184</v>
      </c>
    </row>
    <row r="8" spans="1:17" ht="13.2">
      <c r="A8" t="s">
        <v>82</v>
      </c>
      <c r="B8" t="s">
        <v>110</v>
      </c>
      <c r="C8" t="s">
        <v>111</v>
      </c>
      <c r="D8" t="s">
        <v>88</v>
      </c>
      <c r="E8" t="s">
        <v>100</v>
      </c>
      <c r="F8" s="149">
        <v>43719.81527777778</v>
      </c>
      <c r="G8">
        <v>118.288</v>
      </c>
      <c r="H8" t="s">
        <v>100</v>
      </c>
      <c r="I8" s="173" t="s">
        <v>114</v>
      </c>
      <c r="J8">
        <v>118.783</v>
      </c>
      <c r="K8" s="173" t="s">
        <v>119</v>
      </c>
      <c r="L8" t="s">
        <v>91</v>
      </c>
      <c r="M8" s="10">
        <v>19</v>
      </c>
      <c r="N8" s="10"/>
      <c r="O8" s="181">
        <v>64260</v>
      </c>
    </row>
    <row r="9" spans="1:17" ht="13.2">
      <c r="A9" t="s">
        <v>115</v>
      </c>
      <c r="B9" t="s">
        <v>83</v>
      </c>
      <c r="C9" t="s">
        <v>116</v>
      </c>
      <c r="D9" t="s">
        <v>88</v>
      </c>
      <c r="E9" t="s">
        <v>100</v>
      </c>
      <c r="F9" s="151" t="s">
        <v>117</v>
      </c>
      <c r="G9">
        <v>1.7104900000000001</v>
      </c>
      <c r="H9" t="s">
        <v>100</v>
      </c>
      <c r="I9" s="173" t="s">
        <v>118</v>
      </c>
      <c r="J9">
        <v>1.7057599999999999</v>
      </c>
      <c r="K9" s="173" t="s">
        <v>119</v>
      </c>
      <c r="L9" t="s">
        <v>91</v>
      </c>
      <c r="M9" s="10">
        <v>47</v>
      </c>
      <c r="N9" s="10"/>
      <c r="O9" s="181">
        <v>32826</v>
      </c>
    </row>
    <row r="10" spans="1:17" ht="13.2">
      <c r="A10" t="s">
        <v>121</v>
      </c>
      <c r="B10" t="s">
        <v>110</v>
      </c>
      <c r="C10" t="s">
        <v>120</v>
      </c>
      <c r="D10" t="s">
        <v>88</v>
      </c>
      <c r="E10" t="s">
        <v>100</v>
      </c>
      <c r="F10" s="151" t="s">
        <v>122</v>
      </c>
      <c r="G10">
        <v>0.68859999999999999</v>
      </c>
      <c r="H10" t="s">
        <v>100</v>
      </c>
      <c r="I10" s="173" t="s">
        <v>123</v>
      </c>
      <c r="J10">
        <v>0.68667999999999996</v>
      </c>
      <c r="K10" s="173" t="s">
        <v>124</v>
      </c>
      <c r="L10" t="s">
        <v>81</v>
      </c>
      <c r="M10" s="10"/>
      <c r="N10" s="10">
        <v>49</v>
      </c>
      <c r="O10" s="181">
        <v>-10331</v>
      </c>
    </row>
    <row r="11" spans="1:17" ht="13.2">
      <c r="A11" t="s">
        <v>125</v>
      </c>
      <c r="B11" t="s">
        <v>110</v>
      </c>
      <c r="C11" t="s">
        <v>126</v>
      </c>
      <c r="D11" t="s">
        <v>77</v>
      </c>
      <c r="E11" t="s">
        <v>95</v>
      </c>
      <c r="F11" s="151" t="s">
        <v>127</v>
      </c>
      <c r="G11">
        <v>1.32246</v>
      </c>
      <c r="H11" t="s">
        <v>95</v>
      </c>
      <c r="I11" s="173" t="s">
        <v>128</v>
      </c>
      <c r="J11">
        <v>1.3268599999999999</v>
      </c>
      <c r="K11" s="173" t="s">
        <v>85</v>
      </c>
      <c r="L11" t="s">
        <v>91</v>
      </c>
      <c r="M11" s="10">
        <v>44</v>
      </c>
      <c r="N11" s="10"/>
      <c r="O11" s="181">
        <v>7168</v>
      </c>
    </row>
    <row r="12" spans="1:17" ht="13.2">
      <c r="A12" s="164" t="s">
        <v>82</v>
      </c>
      <c r="B12" t="s">
        <v>83</v>
      </c>
      <c r="C12" t="s">
        <v>129</v>
      </c>
      <c r="D12" t="s">
        <v>71</v>
      </c>
      <c r="E12" t="s">
        <v>95</v>
      </c>
      <c r="F12" s="149">
        <v>43724.554166666669</v>
      </c>
      <c r="G12">
        <v>119.497</v>
      </c>
      <c r="H12" t="s">
        <v>95</v>
      </c>
      <c r="I12" s="172">
        <v>43725.696527777778</v>
      </c>
      <c r="J12">
        <v>1.3268599999999999</v>
      </c>
      <c r="K12" s="173" t="s">
        <v>85</v>
      </c>
      <c r="L12" t="s">
        <v>81</v>
      </c>
      <c r="M12" s="10"/>
      <c r="N12" s="10">
        <v>47</v>
      </c>
      <c r="O12" s="181">
        <v>-93600</v>
      </c>
    </row>
    <row r="13" spans="1:17" ht="13.2">
      <c r="A13" t="s">
        <v>86</v>
      </c>
      <c r="B13" t="s">
        <v>83</v>
      </c>
      <c r="C13" t="s">
        <v>130</v>
      </c>
      <c r="D13" t="s">
        <v>88</v>
      </c>
      <c r="E13" t="s">
        <v>131</v>
      </c>
      <c r="F13" s="151" t="s">
        <v>132</v>
      </c>
      <c r="G13">
        <v>1.10155</v>
      </c>
      <c r="H13" t="s">
        <v>131</v>
      </c>
      <c r="I13" s="176" t="s">
        <v>133</v>
      </c>
      <c r="J13">
        <v>1.1009500000000001</v>
      </c>
      <c r="K13" s="173">
        <v>-0.61799999999999999</v>
      </c>
      <c r="L13" t="s">
        <v>91</v>
      </c>
      <c r="M13" s="10">
        <v>6</v>
      </c>
      <c r="N13" s="10"/>
      <c r="O13" s="181">
        <v>581</v>
      </c>
      <c r="P13" t="s">
        <v>151</v>
      </c>
      <c r="Q13" s="197">
        <v>100000</v>
      </c>
    </row>
    <row r="14" spans="1:17" ht="13.2">
      <c r="A14" t="s">
        <v>102</v>
      </c>
      <c r="B14" t="s">
        <v>83</v>
      </c>
      <c r="C14" t="s">
        <v>87</v>
      </c>
      <c r="D14" t="s">
        <v>88</v>
      </c>
      <c r="E14" t="s">
        <v>131</v>
      </c>
      <c r="F14" s="151" t="s">
        <v>134</v>
      </c>
      <c r="G14">
        <v>107.59</v>
      </c>
      <c r="H14" t="s">
        <v>131</v>
      </c>
      <c r="I14" s="173" t="s">
        <v>135</v>
      </c>
      <c r="J14">
        <v>107.51</v>
      </c>
      <c r="K14" s="173">
        <v>-0.61799999999999999</v>
      </c>
      <c r="L14" t="s">
        <v>91</v>
      </c>
      <c r="M14" s="10">
        <v>8</v>
      </c>
      <c r="N14" s="10"/>
      <c r="O14" s="181">
        <v>474</v>
      </c>
    </row>
    <row r="15" spans="1:17" ht="13.2">
      <c r="A15" t="s">
        <v>86</v>
      </c>
      <c r="B15" t="s">
        <v>83</v>
      </c>
      <c r="C15" t="s">
        <v>120</v>
      </c>
      <c r="D15" t="s">
        <v>139</v>
      </c>
      <c r="E15" t="s">
        <v>131</v>
      </c>
      <c r="F15" s="151" t="s">
        <v>140</v>
      </c>
      <c r="G15">
        <v>1.0981799999999999</v>
      </c>
      <c r="H15" t="s">
        <v>131</v>
      </c>
      <c r="I15" s="173" t="s">
        <v>141</v>
      </c>
      <c r="J15">
        <v>1.09917</v>
      </c>
      <c r="K15" s="173">
        <v>-0.61799999999999999</v>
      </c>
      <c r="L15" t="s">
        <v>91</v>
      </c>
      <c r="M15" s="10">
        <v>10</v>
      </c>
      <c r="N15" s="10"/>
      <c r="O15" s="181">
        <v>532</v>
      </c>
    </row>
    <row r="16" spans="1:17" ht="13.2">
      <c r="A16" t="s">
        <v>142</v>
      </c>
      <c r="B16" t="s">
        <v>83</v>
      </c>
      <c r="C16" t="s">
        <v>126</v>
      </c>
      <c r="D16" t="s">
        <v>71</v>
      </c>
      <c r="E16" t="s">
        <v>95</v>
      </c>
      <c r="F16" s="151" t="s">
        <v>143</v>
      </c>
      <c r="G16">
        <v>1.24156</v>
      </c>
      <c r="H16" t="s">
        <v>95</v>
      </c>
      <c r="I16" s="172">
        <v>43732.770833333336</v>
      </c>
      <c r="J16">
        <v>1.24533</v>
      </c>
      <c r="K16" s="173" t="s">
        <v>85</v>
      </c>
      <c r="L16" t="s">
        <v>81</v>
      </c>
      <c r="M16" s="10"/>
      <c r="N16" s="10">
        <v>37</v>
      </c>
      <c r="O16" s="181">
        <v>-834</v>
      </c>
    </row>
    <row r="17" spans="1:15" ht="13.2">
      <c r="B17" t="s">
        <v>83</v>
      </c>
      <c r="C17" t="s">
        <v>130</v>
      </c>
      <c r="D17" t="s">
        <v>88</v>
      </c>
      <c r="E17" t="s">
        <v>131</v>
      </c>
      <c r="F17" s="151" t="s">
        <v>144</v>
      </c>
      <c r="G17">
        <v>107.282</v>
      </c>
      <c r="H17" t="s">
        <v>131</v>
      </c>
      <c r="I17" s="173" t="s">
        <v>145</v>
      </c>
      <c r="J17">
        <v>107.429</v>
      </c>
      <c r="K17" s="173">
        <v>-0.61799999999999999</v>
      </c>
      <c r="L17" t="s">
        <v>81</v>
      </c>
      <c r="M17" s="10"/>
      <c r="N17" s="10">
        <v>14</v>
      </c>
      <c r="O17" s="181">
        <v>-882</v>
      </c>
    </row>
    <row r="18" spans="1:15" ht="13.2">
      <c r="B18" t="s">
        <v>83</v>
      </c>
      <c r="C18" t="s">
        <v>146</v>
      </c>
      <c r="D18" t="s">
        <v>88</v>
      </c>
      <c r="E18" t="s">
        <v>100</v>
      </c>
      <c r="F18" s="149">
        <v>43732.976388888892</v>
      </c>
      <c r="G18">
        <v>72.825999999999993</v>
      </c>
      <c r="H18" t="s">
        <v>100</v>
      </c>
      <c r="I18" s="172">
        <v>43733.958333333336</v>
      </c>
      <c r="J18">
        <v>72.531999999999996</v>
      </c>
      <c r="K18" s="173">
        <v>-0.61799999999999999</v>
      </c>
      <c r="L18" t="s">
        <v>91</v>
      </c>
      <c r="M18" s="10">
        <v>29</v>
      </c>
      <c r="N18" s="10"/>
      <c r="O18" s="181">
        <v>588</v>
      </c>
    </row>
    <row r="19" spans="1:15" ht="13.2">
      <c r="B19" t="s">
        <v>83</v>
      </c>
      <c r="C19" t="s">
        <v>120</v>
      </c>
      <c r="D19" t="s">
        <v>147</v>
      </c>
      <c r="E19" t="s">
        <v>131</v>
      </c>
      <c r="F19" s="151" t="s">
        <v>148</v>
      </c>
      <c r="G19">
        <v>1.0949199999999999</v>
      </c>
      <c r="H19" t="s">
        <v>131</v>
      </c>
      <c r="I19" s="173" t="s">
        <v>149</v>
      </c>
      <c r="J19">
        <v>1.0939000000000001</v>
      </c>
      <c r="K19" s="173">
        <v>-0.61799999999999999</v>
      </c>
      <c r="L19" t="s">
        <v>91</v>
      </c>
      <c r="M19" s="10">
        <v>10</v>
      </c>
      <c r="N19" s="10"/>
      <c r="O19" s="181">
        <v>532</v>
      </c>
    </row>
    <row r="20" spans="1:15" ht="26.4">
      <c r="C20" t="s">
        <v>152</v>
      </c>
      <c r="D20" t="s">
        <v>153</v>
      </c>
      <c r="E20" t="s">
        <v>131</v>
      </c>
      <c r="F20" s="177" t="s">
        <v>154</v>
      </c>
      <c r="G20">
        <v>132.64099999999999</v>
      </c>
      <c r="H20" t="s">
        <v>131</v>
      </c>
      <c r="I20" s="178" t="s">
        <v>155</v>
      </c>
      <c r="J20">
        <v>132.38999999999999</v>
      </c>
      <c r="K20" s="173">
        <v>-0.61799999999999999</v>
      </c>
      <c r="L20" t="s">
        <v>156</v>
      </c>
      <c r="M20" s="10">
        <v>25</v>
      </c>
      <c r="N20" s="10"/>
      <c r="O20" s="181">
        <v>502</v>
      </c>
    </row>
    <row r="21" spans="1:15" ht="13.2">
      <c r="M21" s="10"/>
      <c r="N21" s="10"/>
    </row>
    <row r="22" spans="1:15" ht="13.2">
      <c r="M22" s="10"/>
      <c r="N22" s="10"/>
    </row>
    <row r="23" spans="1:15" ht="13.2">
      <c r="M23" s="10"/>
      <c r="N23" s="10"/>
    </row>
    <row r="24" spans="1:15" ht="13.2">
      <c r="M24" s="10"/>
      <c r="N24" s="10"/>
    </row>
    <row r="25" spans="1:15" ht="13.2">
      <c r="M25" s="10"/>
      <c r="N25" s="10"/>
    </row>
    <row r="26" spans="1:15" ht="13.2">
      <c r="M26" s="10"/>
      <c r="N26" s="10"/>
    </row>
    <row r="27" spans="1:15" ht="13.8" thickBot="1">
      <c r="A27" s="42"/>
      <c r="B27" s="42"/>
      <c r="C27" s="42"/>
      <c r="D27" s="42"/>
      <c r="E27" s="42"/>
      <c r="F27" s="152"/>
      <c r="G27" s="42"/>
      <c r="H27" s="42"/>
      <c r="I27" s="174"/>
      <c r="J27" s="42"/>
      <c r="K27" s="174"/>
      <c r="L27" s="42"/>
      <c r="M27" s="43"/>
      <c r="N27" s="43"/>
      <c r="O27" s="182"/>
    </row>
    <row r="28" spans="1:15" ht="13.8" thickTop="1">
      <c r="L28" s="44" t="s">
        <v>39</v>
      </c>
      <c r="M28" s="10">
        <f>SUM(M3:M27)</f>
        <v>266</v>
      </c>
      <c r="N28" s="10">
        <f>SUM(N3:N27)</f>
        <v>231</v>
      </c>
      <c r="O28" s="181">
        <f>SUM(O3:O27)</f>
        <v>66134</v>
      </c>
    </row>
    <row r="29" spans="1:15" ht="13.2">
      <c r="M29" s="10"/>
      <c r="N29" s="10"/>
    </row>
    <row r="30" spans="1:15" ht="13.2">
      <c r="M30" s="10"/>
      <c r="N30" s="10"/>
    </row>
    <row r="32" spans="1:15" ht="13.2">
      <c r="L32" s="11"/>
      <c r="M32" s="12"/>
      <c r="N32" s="12"/>
    </row>
    <row r="35" spans="3:9" ht="13.8" thickBot="1">
      <c r="C35" s="183" t="s">
        <v>40</v>
      </c>
      <c r="D35" s="184"/>
      <c r="F35" s="185" t="s">
        <v>41</v>
      </c>
      <c r="G35" s="186"/>
      <c r="H35" s="162" t="s">
        <v>42</v>
      </c>
      <c r="I35" s="31" t="s">
        <v>43</v>
      </c>
    </row>
    <row r="36" spans="3:9" ht="13.2">
      <c r="C36" s="5" t="s">
        <v>44</v>
      </c>
      <c r="D36" s="6"/>
      <c r="F36" s="153"/>
      <c r="G36" s="15"/>
      <c r="H36" s="21"/>
      <c r="I36" s="24"/>
    </row>
    <row r="37" spans="3:9" ht="13.2">
      <c r="C37" s="2" t="s">
        <v>45</v>
      </c>
      <c r="D37" s="1"/>
      <c r="F37" s="154"/>
      <c r="G37" s="17"/>
      <c r="H37" s="22"/>
      <c r="I37" s="18"/>
    </row>
    <row r="38" spans="3:9" ht="13.2">
      <c r="C38" s="2" t="s">
        <v>46</v>
      </c>
      <c r="D38" s="1"/>
      <c r="F38" s="154"/>
      <c r="G38" s="17"/>
      <c r="H38" s="22"/>
      <c r="I38" s="18"/>
    </row>
    <row r="39" spans="3:9" ht="13.2">
      <c r="C39" s="2" t="s">
        <v>47</v>
      </c>
      <c r="D39" s="1"/>
      <c r="F39" s="154"/>
      <c r="G39" s="17"/>
      <c r="H39" s="22"/>
      <c r="I39" s="18"/>
    </row>
    <row r="40" spans="3:9" ht="13.2">
      <c r="C40" s="2" t="s">
        <v>48</v>
      </c>
      <c r="D40" s="1"/>
      <c r="F40" s="154"/>
      <c r="G40" s="17"/>
      <c r="H40" s="22"/>
      <c r="I40" s="18"/>
    </row>
    <row r="41" spans="3:9" ht="13.2">
      <c r="C41" s="2" t="s">
        <v>49</v>
      </c>
      <c r="D41" s="4"/>
      <c r="F41" s="154"/>
      <c r="G41" s="17"/>
      <c r="H41" s="22"/>
      <c r="I41" s="18"/>
    </row>
    <row r="42" spans="3:9" ht="13.2">
      <c r="C42" s="2" t="s">
        <v>50</v>
      </c>
      <c r="D42" s="1"/>
      <c r="F42" s="154"/>
      <c r="G42" s="17"/>
      <c r="H42" s="22"/>
      <c r="I42" s="18"/>
    </row>
    <row r="43" spans="3:9" ht="13.2">
      <c r="C43" s="8" t="s">
        <v>51</v>
      </c>
      <c r="D43" s="9"/>
      <c r="F43" s="154"/>
      <c r="G43" s="17"/>
      <c r="H43" s="22"/>
      <c r="I43" s="18"/>
    </row>
    <row r="44" spans="3:9" ht="13.2">
      <c r="C44" s="2" t="s">
        <v>52</v>
      </c>
      <c r="D44" s="1"/>
      <c r="F44" s="154"/>
      <c r="G44" s="17"/>
      <c r="H44" s="22"/>
      <c r="I44" s="18"/>
    </row>
    <row r="45" spans="3:9" ht="13.2">
      <c r="C45" s="2" t="s">
        <v>53</v>
      </c>
      <c r="D45" s="4"/>
      <c r="F45" s="154"/>
      <c r="G45" s="17"/>
      <c r="H45" s="22"/>
      <c r="I45" s="18"/>
    </row>
    <row r="46" spans="3:9" ht="13.2">
      <c r="C46" s="2" t="s">
        <v>54</v>
      </c>
      <c r="D46" s="1"/>
      <c r="F46" s="153"/>
      <c r="G46" s="15"/>
      <c r="H46" s="21"/>
      <c r="I46" s="16"/>
    </row>
    <row r="47" spans="3:9" ht="13.2">
      <c r="C47" s="2" t="s">
        <v>15</v>
      </c>
      <c r="D47" s="13"/>
      <c r="F47" s="154"/>
      <c r="G47" s="17"/>
      <c r="H47" s="22"/>
      <c r="I47" s="18"/>
    </row>
    <row r="48" spans="3:9" ht="13.2">
      <c r="C48" s="2" t="s">
        <v>16</v>
      </c>
      <c r="D48" s="13"/>
      <c r="F48" s="154"/>
      <c r="G48" s="17"/>
      <c r="H48" s="22"/>
      <c r="I48" s="18"/>
    </row>
    <row r="49" spans="3:10" ht="13.2">
      <c r="C49" s="2" t="s">
        <v>55</v>
      </c>
      <c r="D49" s="1"/>
      <c r="F49" s="154"/>
      <c r="G49" s="17"/>
      <c r="H49" s="22"/>
      <c r="I49" s="18"/>
    </row>
    <row r="50" spans="3:10" ht="13.2">
      <c r="C50" s="2" t="s">
        <v>56</v>
      </c>
      <c r="D50" s="1"/>
      <c r="F50" s="154"/>
      <c r="G50" s="17"/>
      <c r="H50" s="22"/>
      <c r="I50" s="18"/>
    </row>
    <row r="51" spans="3:10" ht="13.2">
      <c r="C51" s="2" t="s">
        <v>57</v>
      </c>
      <c r="D51" s="14"/>
      <c r="F51" s="154"/>
      <c r="G51" s="17"/>
      <c r="H51" s="22"/>
      <c r="I51" s="18"/>
    </row>
    <row r="52" spans="3:10" ht="13.8" thickBot="1">
      <c r="C52" s="3" t="s">
        <v>14</v>
      </c>
      <c r="D52" s="7"/>
      <c r="F52" s="154"/>
      <c r="G52" s="17"/>
      <c r="H52" s="22"/>
      <c r="I52" s="18"/>
    </row>
    <row r="53" spans="3:10" ht="13.2">
      <c r="F53" s="154"/>
      <c r="G53" s="17"/>
      <c r="H53" s="22"/>
      <c r="I53" s="18"/>
    </row>
    <row r="54" spans="3:10" ht="13.8" thickBot="1">
      <c r="F54" s="155"/>
      <c r="G54" s="19"/>
      <c r="H54" s="23"/>
      <c r="I54" s="20"/>
    </row>
    <row r="55" spans="3:10" ht="13.8" thickBot="1">
      <c r="F55" s="156" t="s">
        <v>39</v>
      </c>
      <c r="G55" s="45">
        <f>SUM(G36:G54)</f>
        <v>0</v>
      </c>
      <c r="H55" s="45">
        <f>SUM(H36:H54)</f>
        <v>0</v>
      </c>
      <c r="I55" s="45">
        <f>SUM(I36:I54)</f>
        <v>0</v>
      </c>
    </row>
    <row r="58" spans="3:10" ht="13.8" thickBot="1">
      <c r="F58" s="185" t="s">
        <v>58</v>
      </c>
      <c r="G58" s="186"/>
      <c r="H58" s="162" t="s">
        <v>42</v>
      </c>
      <c r="I58" s="29" t="s">
        <v>43</v>
      </c>
      <c r="J58" s="30" t="s">
        <v>59</v>
      </c>
    </row>
    <row r="59" spans="3:10" ht="13.2">
      <c r="F59" s="153" t="s">
        <v>60</v>
      </c>
      <c r="G59" s="15">
        <v>0</v>
      </c>
      <c r="H59" s="21">
        <v>0</v>
      </c>
      <c r="I59" s="25">
        <v>0</v>
      </c>
      <c r="J59" s="26">
        <v>0</v>
      </c>
    </row>
    <row r="60" spans="3:10" ht="13.2">
      <c r="F60" s="154" t="s">
        <v>61</v>
      </c>
      <c r="G60" s="17">
        <v>0</v>
      </c>
      <c r="H60" s="17">
        <v>0</v>
      </c>
      <c r="I60" s="22">
        <v>0</v>
      </c>
      <c r="J60" s="27">
        <v>0</v>
      </c>
    </row>
    <row r="61" spans="3:10" ht="13.2">
      <c r="F61" s="154" t="s">
        <v>62</v>
      </c>
      <c r="G61" s="17">
        <v>0</v>
      </c>
      <c r="H61" s="17">
        <v>0</v>
      </c>
      <c r="I61" s="22">
        <v>0</v>
      </c>
      <c r="J61" s="27">
        <v>0</v>
      </c>
    </row>
    <row r="62" spans="3:10" ht="13.2">
      <c r="F62" s="154" t="s">
        <v>63</v>
      </c>
      <c r="G62" s="17">
        <v>0</v>
      </c>
      <c r="H62" s="17">
        <v>0</v>
      </c>
      <c r="I62" s="22">
        <v>0</v>
      </c>
      <c r="J62" s="27">
        <v>0</v>
      </c>
    </row>
    <row r="63" spans="3:10" ht="13.8" thickBot="1">
      <c r="F63" s="157" t="s">
        <v>64</v>
      </c>
      <c r="G63" s="34">
        <v>0</v>
      </c>
      <c r="H63" s="34">
        <v>0</v>
      </c>
      <c r="I63" s="35">
        <v>0</v>
      </c>
      <c r="J63" s="36">
        <v>0</v>
      </c>
    </row>
    <row r="64" spans="3:10" ht="13.8" thickBot="1">
      <c r="F64" s="158" t="s">
        <v>39</v>
      </c>
      <c r="G64" s="32"/>
      <c r="H64" s="32"/>
      <c r="I64" s="22"/>
      <c r="J64" s="125">
        <f>SUM(J59:J63)</f>
        <v>0</v>
      </c>
    </row>
  </sheetData>
  <mergeCells count="3">
    <mergeCell ref="C35:D35"/>
    <mergeCell ref="F35:G35"/>
    <mergeCell ref="F58:G58"/>
  </mergeCells>
  <phoneticPr fontId="13"/>
  <pageMargins left="0.69861111111111107" right="0.69861111111111107" top="0.75" bottom="0.75" header="0.3" footer="0.3"/>
  <pageSetup paperSize="9" firstPageNumber="4294963191" orientation="portrait" horizontalDpi="12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9"/>
  <sheetViews>
    <sheetView zoomScaleSheetLayoutView="100" workbookViewId="0">
      <selection activeCell="B9" sqref="B9"/>
    </sheetView>
  </sheetViews>
  <sheetFormatPr defaultColWidth="10" defaultRowHeight="13.5" customHeight="1"/>
  <cols>
    <col min="1" max="1" width="22.77734375" customWidth="1"/>
    <col min="2" max="2" width="13.6640625" customWidth="1"/>
    <col min="3" max="3" width="13.88671875" customWidth="1"/>
    <col min="4" max="4" width="15.6640625" customWidth="1"/>
    <col min="5" max="5" width="12.33203125" customWidth="1"/>
    <col min="6" max="6" width="12.21875" customWidth="1"/>
    <col min="7" max="7" width="13.21875" customWidth="1"/>
    <col min="9" max="9" width="15.77734375" customWidth="1"/>
    <col min="10" max="10" width="13.109375" customWidth="1"/>
    <col min="11" max="11" width="15.44140625" customWidth="1"/>
    <col min="12" max="12" width="17.6640625" customWidth="1"/>
  </cols>
  <sheetData>
    <row r="1" spans="1:12" ht="19.5" customHeight="1">
      <c r="A1" s="121"/>
      <c r="B1" s="187" t="s">
        <v>0</v>
      </c>
      <c r="C1" s="188"/>
      <c r="D1" s="189"/>
      <c r="E1" s="120"/>
      <c r="F1" s="190" t="s">
        <v>0</v>
      </c>
      <c r="G1" s="191"/>
      <c r="H1" s="122"/>
    </row>
    <row r="2" spans="1:12" ht="25.5" customHeight="1">
      <c r="A2" s="123" t="s">
        <v>1</v>
      </c>
      <c r="B2" s="192">
        <v>100000</v>
      </c>
      <c r="C2" s="192"/>
      <c r="D2" s="192"/>
      <c r="E2" s="64" t="s">
        <v>2</v>
      </c>
      <c r="F2" s="193">
        <v>43671</v>
      </c>
      <c r="G2" s="194"/>
      <c r="H2" s="46"/>
      <c r="I2" s="46"/>
    </row>
    <row r="3" spans="1:12" ht="27" customHeight="1">
      <c r="A3" s="47" t="s">
        <v>3</v>
      </c>
      <c r="B3" s="195">
        <f>SUM(B2+D17)</f>
        <v>97447</v>
      </c>
      <c r="C3" s="195"/>
      <c r="D3" s="196"/>
      <c r="E3" s="48" t="s">
        <v>4</v>
      </c>
      <c r="F3" s="49">
        <v>3.0000000000000001E-3</v>
      </c>
      <c r="G3" s="50">
        <f>B3*F3</f>
        <v>292.34100000000001</v>
      </c>
      <c r="H3" s="52" t="s">
        <v>5</v>
      </c>
      <c r="I3" s="53">
        <f>(B3-B2)</f>
        <v>-2553</v>
      </c>
      <c r="K3" s="124"/>
    </row>
    <row r="4" spans="1:12" s="103" customFormat="1" ht="17.25" customHeight="1">
      <c r="A4" s="98"/>
      <c r="B4" s="99"/>
      <c r="C4" s="99"/>
      <c r="D4" s="99"/>
      <c r="E4" s="100"/>
      <c r="F4" s="119"/>
      <c r="G4" s="99"/>
      <c r="H4" s="101"/>
      <c r="I4" s="102"/>
    </row>
    <row r="5" spans="1:12" ht="39" customHeight="1">
      <c r="A5" s="104"/>
      <c r="B5" s="105"/>
      <c r="C5" s="105"/>
      <c r="D5" s="117"/>
      <c r="E5" s="106"/>
      <c r="F5" s="118"/>
      <c r="G5" s="105"/>
      <c r="H5" s="107"/>
      <c r="I5" s="108"/>
      <c r="J5" s="109"/>
      <c r="K5" s="110"/>
      <c r="L5" s="110"/>
    </row>
    <row r="6" spans="1:12" ht="21" customHeight="1">
      <c r="A6" s="114" t="s">
        <v>6</v>
      </c>
      <c r="B6" s="112" t="s">
        <v>0</v>
      </c>
      <c r="C6" s="112" t="s">
        <v>0</v>
      </c>
      <c r="D6" s="113"/>
      <c r="E6" s="112" t="s">
        <v>0</v>
      </c>
      <c r="F6" s="115" t="s">
        <v>0</v>
      </c>
      <c r="G6" s="51"/>
      <c r="H6" s="46"/>
      <c r="I6" s="46"/>
      <c r="L6" s="111"/>
    </row>
    <row r="7" spans="1:12" ht="43.2">
      <c r="A7" s="116" t="s">
        <v>7</v>
      </c>
      <c r="B7" s="58" t="s">
        <v>8</v>
      </c>
      <c r="C7" s="59" t="s">
        <v>9</v>
      </c>
      <c r="D7" s="60" t="s">
        <v>10</v>
      </c>
      <c r="E7" s="61" t="s">
        <v>11</v>
      </c>
      <c r="F7" s="59" t="s">
        <v>12</v>
      </c>
      <c r="G7" s="61" t="s">
        <v>13</v>
      </c>
      <c r="H7" s="60" t="s">
        <v>14</v>
      </c>
      <c r="I7" s="62" t="s">
        <v>15</v>
      </c>
      <c r="J7" s="65" t="s">
        <v>16</v>
      </c>
      <c r="K7" s="59" t="s">
        <v>17</v>
      </c>
      <c r="L7" s="63" t="s">
        <v>18</v>
      </c>
    </row>
    <row r="8" spans="1:12" ht="24.9" customHeight="1">
      <c r="A8" s="133">
        <v>43647</v>
      </c>
      <c r="B8" s="66">
        <v>313</v>
      </c>
      <c r="C8" s="67">
        <v>2866</v>
      </c>
      <c r="D8" s="85">
        <f t="shared" ref="D8:D16" si="0">SUM(B8-C8)</f>
        <v>-2553</v>
      </c>
      <c r="E8" s="68">
        <v>1</v>
      </c>
      <c r="F8" s="69">
        <v>1</v>
      </c>
      <c r="G8" s="68">
        <v>2</v>
      </c>
      <c r="H8" s="70">
        <f t="shared" ref="H8:H16" si="1">E8/G8</f>
        <v>0.5</v>
      </c>
      <c r="I8" s="71">
        <f t="shared" ref="I8:I16" si="2">B8/E8</f>
        <v>313</v>
      </c>
      <c r="J8" s="71">
        <f t="shared" ref="J8:J16" si="3">C8/F8</f>
        <v>2866</v>
      </c>
      <c r="K8" s="72">
        <f t="shared" ref="K8:K16" si="4">I8/J8</f>
        <v>0.10921144452198185</v>
      </c>
      <c r="L8" s="73">
        <f t="shared" ref="L8:L16" si="5">B8/C8</f>
        <v>0.10921144452198185</v>
      </c>
    </row>
    <row r="9" spans="1:12" ht="24.9" customHeight="1">
      <c r="A9" s="134">
        <v>43678</v>
      </c>
      <c r="B9" s="74"/>
      <c r="C9" s="75"/>
      <c r="D9" s="85">
        <f t="shared" si="0"/>
        <v>0</v>
      </c>
      <c r="E9" s="76"/>
      <c r="F9" s="76"/>
      <c r="G9" s="68">
        <f t="shared" ref="G9:G16" si="6">SUM(E9+F9)</f>
        <v>0</v>
      </c>
      <c r="H9" s="70" t="e">
        <f t="shared" si="1"/>
        <v>#DIV/0!</v>
      </c>
      <c r="I9" s="71" t="e">
        <f t="shared" si="2"/>
        <v>#DIV/0!</v>
      </c>
      <c r="J9" s="71" t="e">
        <f t="shared" si="3"/>
        <v>#DIV/0!</v>
      </c>
      <c r="K9" s="72" t="e">
        <f t="shared" si="4"/>
        <v>#DIV/0!</v>
      </c>
      <c r="L9" s="73" t="e">
        <f t="shared" si="5"/>
        <v>#DIV/0!</v>
      </c>
    </row>
    <row r="10" spans="1:12" ht="24.9" customHeight="1">
      <c r="A10" s="133">
        <v>43709</v>
      </c>
      <c r="B10" s="74"/>
      <c r="C10" s="75"/>
      <c r="D10" s="85">
        <f t="shared" si="0"/>
        <v>0</v>
      </c>
      <c r="E10" s="76"/>
      <c r="F10" s="76"/>
      <c r="G10" s="68">
        <f t="shared" si="6"/>
        <v>0</v>
      </c>
      <c r="H10" s="70" t="e">
        <f t="shared" si="1"/>
        <v>#DIV/0!</v>
      </c>
      <c r="I10" s="71" t="e">
        <f t="shared" si="2"/>
        <v>#DIV/0!</v>
      </c>
      <c r="J10" s="71" t="e">
        <f t="shared" si="3"/>
        <v>#DIV/0!</v>
      </c>
      <c r="K10" s="72" t="e">
        <f t="shared" si="4"/>
        <v>#DIV/0!</v>
      </c>
      <c r="L10" s="73" t="e">
        <f t="shared" si="5"/>
        <v>#DIV/0!</v>
      </c>
    </row>
    <row r="11" spans="1:12" ht="24.9" customHeight="1">
      <c r="A11" s="134">
        <v>43739</v>
      </c>
      <c r="B11" s="74"/>
      <c r="C11" s="75"/>
      <c r="D11" s="85">
        <f t="shared" si="0"/>
        <v>0</v>
      </c>
      <c r="E11" s="76"/>
      <c r="F11" s="76"/>
      <c r="G11" s="68">
        <f t="shared" si="6"/>
        <v>0</v>
      </c>
      <c r="H11" s="70" t="e">
        <f t="shared" si="1"/>
        <v>#DIV/0!</v>
      </c>
      <c r="I11" s="71" t="e">
        <f t="shared" si="2"/>
        <v>#DIV/0!</v>
      </c>
      <c r="J11" s="71" t="e">
        <f t="shared" si="3"/>
        <v>#DIV/0!</v>
      </c>
      <c r="K11" s="72" t="e">
        <f t="shared" si="4"/>
        <v>#DIV/0!</v>
      </c>
      <c r="L11" s="73" t="e">
        <f t="shared" si="5"/>
        <v>#DIV/0!</v>
      </c>
    </row>
    <row r="12" spans="1:12" ht="24.9" customHeight="1">
      <c r="A12" s="133">
        <v>43770</v>
      </c>
      <c r="B12" s="74"/>
      <c r="C12" s="67"/>
      <c r="D12" s="85">
        <f t="shared" si="0"/>
        <v>0</v>
      </c>
      <c r="E12" s="76"/>
      <c r="F12" s="76"/>
      <c r="G12" s="68">
        <f t="shared" si="6"/>
        <v>0</v>
      </c>
      <c r="H12" s="70" t="e">
        <f t="shared" si="1"/>
        <v>#DIV/0!</v>
      </c>
      <c r="I12" s="71" t="e">
        <f t="shared" si="2"/>
        <v>#DIV/0!</v>
      </c>
      <c r="J12" s="71" t="e">
        <f t="shared" si="3"/>
        <v>#DIV/0!</v>
      </c>
      <c r="K12" s="72" t="e">
        <f t="shared" si="4"/>
        <v>#DIV/0!</v>
      </c>
      <c r="L12" s="73" t="e">
        <f t="shared" si="5"/>
        <v>#DIV/0!</v>
      </c>
    </row>
    <row r="13" spans="1:12" ht="24.9" customHeight="1">
      <c r="A13" s="134">
        <v>43800</v>
      </c>
      <c r="B13" s="74"/>
      <c r="C13" s="75"/>
      <c r="D13" s="85">
        <f t="shared" si="0"/>
        <v>0</v>
      </c>
      <c r="E13" s="76"/>
      <c r="F13" s="76"/>
      <c r="G13" s="68">
        <f t="shared" si="6"/>
        <v>0</v>
      </c>
      <c r="H13" s="70" t="e">
        <f t="shared" si="1"/>
        <v>#DIV/0!</v>
      </c>
      <c r="I13" s="71" t="e">
        <f t="shared" si="2"/>
        <v>#DIV/0!</v>
      </c>
      <c r="J13" s="71" t="e">
        <f t="shared" si="3"/>
        <v>#DIV/0!</v>
      </c>
      <c r="K13" s="72" t="e">
        <f t="shared" si="4"/>
        <v>#DIV/0!</v>
      </c>
      <c r="L13" s="73" t="e">
        <f t="shared" si="5"/>
        <v>#DIV/0!</v>
      </c>
    </row>
    <row r="14" spans="1:12" ht="24.9" customHeight="1">
      <c r="A14" s="55"/>
      <c r="B14" s="74"/>
      <c r="C14" s="67"/>
      <c r="D14" s="85">
        <f t="shared" si="0"/>
        <v>0</v>
      </c>
      <c r="E14" s="76"/>
      <c r="F14" s="76"/>
      <c r="G14" s="68">
        <f t="shared" si="6"/>
        <v>0</v>
      </c>
      <c r="H14" s="70" t="e">
        <f t="shared" si="1"/>
        <v>#DIV/0!</v>
      </c>
      <c r="I14" s="71" t="e">
        <f t="shared" si="2"/>
        <v>#DIV/0!</v>
      </c>
      <c r="J14" s="71" t="e">
        <f t="shared" si="3"/>
        <v>#DIV/0!</v>
      </c>
      <c r="K14" s="72" t="e">
        <f t="shared" si="4"/>
        <v>#DIV/0!</v>
      </c>
      <c r="L14" s="73" t="e">
        <f t="shared" si="5"/>
        <v>#DIV/0!</v>
      </c>
    </row>
    <row r="15" spans="1:12" ht="24.9" customHeight="1">
      <c r="A15" s="56"/>
      <c r="B15" s="74"/>
      <c r="C15" s="67"/>
      <c r="D15" s="85">
        <f t="shared" si="0"/>
        <v>0</v>
      </c>
      <c r="E15" s="76"/>
      <c r="F15" s="76"/>
      <c r="G15" s="68">
        <f t="shared" si="6"/>
        <v>0</v>
      </c>
      <c r="H15" s="70" t="e">
        <f t="shared" si="1"/>
        <v>#DIV/0!</v>
      </c>
      <c r="I15" s="71" t="e">
        <f t="shared" si="2"/>
        <v>#DIV/0!</v>
      </c>
      <c r="J15" s="71" t="e">
        <f t="shared" si="3"/>
        <v>#DIV/0!</v>
      </c>
      <c r="K15" s="72" t="e">
        <f t="shared" si="4"/>
        <v>#DIV/0!</v>
      </c>
      <c r="L15" s="73" t="e">
        <f t="shared" si="5"/>
        <v>#DIV/0!</v>
      </c>
    </row>
    <row r="16" spans="1:12" ht="24.9" customHeight="1">
      <c r="A16" s="57"/>
      <c r="B16" s="77"/>
      <c r="C16" s="78"/>
      <c r="D16" s="86">
        <f t="shared" si="0"/>
        <v>0</v>
      </c>
      <c r="E16" s="79"/>
      <c r="F16" s="79"/>
      <c r="G16" s="80">
        <f t="shared" si="6"/>
        <v>0</v>
      </c>
      <c r="H16" s="81" t="e">
        <f t="shared" si="1"/>
        <v>#DIV/0!</v>
      </c>
      <c r="I16" s="82" t="e">
        <f t="shared" si="2"/>
        <v>#DIV/0!</v>
      </c>
      <c r="J16" s="82" t="e">
        <f t="shared" si="3"/>
        <v>#DIV/0!</v>
      </c>
      <c r="K16" s="83" t="e">
        <f t="shared" si="4"/>
        <v>#DIV/0!</v>
      </c>
      <c r="L16" s="84" t="e">
        <f t="shared" si="5"/>
        <v>#DIV/0!</v>
      </c>
    </row>
    <row r="17" spans="1:12" ht="24.9" customHeight="1">
      <c r="A17" s="87" t="s">
        <v>68</v>
      </c>
      <c r="B17" s="88">
        <f t="shared" ref="B17:G17" si="7">SUM(B8:B16)</f>
        <v>313</v>
      </c>
      <c r="C17" s="89">
        <f t="shared" si="7"/>
        <v>2866</v>
      </c>
      <c r="D17" s="90">
        <f t="shared" si="7"/>
        <v>-2553</v>
      </c>
      <c r="E17" s="91">
        <f t="shared" si="7"/>
        <v>1</v>
      </c>
      <c r="F17" s="92">
        <f t="shared" si="7"/>
        <v>1</v>
      </c>
      <c r="G17" s="91">
        <f t="shared" si="7"/>
        <v>2</v>
      </c>
      <c r="H17" s="93" t="e">
        <f>AVERAGE(H8:H16)</f>
        <v>#DIV/0!</v>
      </c>
      <c r="I17" s="89" t="e">
        <f>AVERAGE(I8:I16)</f>
        <v>#DIV/0!</v>
      </c>
      <c r="J17" s="89" t="e">
        <f>AVERAGE(J8:J16)</f>
        <v>#DIV/0!</v>
      </c>
      <c r="K17" s="94" t="e">
        <f>AVERAGE(K8:K16)</f>
        <v>#DIV/0!</v>
      </c>
      <c r="L17" s="95" t="e">
        <f>AVERAGE(L8:L16)</f>
        <v>#DIV/0!</v>
      </c>
    </row>
    <row r="18" spans="1:12" ht="13.2">
      <c r="A18" s="54"/>
      <c r="J18" s="96"/>
      <c r="K18" s="97" t="s">
        <v>19</v>
      </c>
      <c r="L18" s="97" t="s">
        <v>20</v>
      </c>
    </row>
    <row r="19" spans="1:12" ht="13.2">
      <c r="A19" s="54"/>
    </row>
  </sheetData>
  <mergeCells count="5">
    <mergeCell ref="B1:D1"/>
    <mergeCell ref="F1:G1"/>
    <mergeCell ref="B2:D2"/>
    <mergeCell ref="F2:G2"/>
    <mergeCell ref="B3:D3"/>
  </mergeCells>
  <phoneticPr fontId="13"/>
  <pageMargins left="0.69861111111111107" right="0.69861111111111107" top="0.75" bottom="0.75" header="0.3" footer="0.3"/>
  <pageSetup paperSize="9" firstPageNumber="4294963191"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63"/>
  <sheetViews>
    <sheetView topLeftCell="D1" zoomScaleSheetLayoutView="100" workbookViewId="0">
      <pane ySplit="1" topLeftCell="A2" activePane="bottomLeft" state="frozen"/>
      <selection pane="bottomLeft" activeCell="N19" sqref="N19"/>
    </sheetView>
  </sheetViews>
  <sheetFormatPr defaultColWidth="10" defaultRowHeight="13.5" customHeight="1"/>
  <cols>
    <col min="1" max="1" width="9.6640625" customWidth="1"/>
    <col min="3" max="3" width="13.33203125" customWidth="1"/>
    <col min="4" max="4" width="21.88671875" customWidth="1"/>
    <col min="5" max="5" width="6.88671875" customWidth="1"/>
    <col min="6" max="6" width="19.33203125" customWidth="1"/>
    <col min="7" max="7" width="13.109375" customWidth="1"/>
    <col min="8" max="8" width="11.21875" customWidth="1"/>
    <col min="9" max="9" width="19.44140625" customWidth="1"/>
    <col min="11" max="11" width="11.6640625" customWidth="1"/>
    <col min="12" max="12" width="9" customWidth="1"/>
    <col min="14" max="14" width="9.21875" customWidth="1"/>
    <col min="15" max="15" width="14.44140625" customWidth="1"/>
  </cols>
  <sheetData>
    <row r="1" spans="1:15" ht="13.2">
      <c r="A1" s="39" t="s">
        <v>21</v>
      </c>
      <c r="B1" s="40" t="s">
        <v>22</v>
      </c>
      <c r="C1" s="40" t="s">
        <v>23</v>
      </c>
      <c r="D1" s="40" t="s">
        <v>24</v>
      </c>
      <c r="E1" s="40" t="s">
        <v>25</v>
      </c>
      <c r="F1" s="40" t="s">
        <v>26</v>
      </c>
      <c r="G1" s="40" t="s">
        <v>27</v>
      </c>
      <c r="H1" s="40" t="s">
        <v>28</v>
      </c>
      <c r="I1" s="40" t="s">
        <v>29</v>
      </c>
      <c r="J1" s="40" t="s">
        <v>30</v>
      </c>
      <c r="K1" s="40" t="s">
        <v>31</v>
      </c>
      <c r="L1" s="40" t="s">
        <v>32</v>
      </c>
      <c r="M1" s="40" t="s">
        <v>33</v>
      </c>
      <c r="N1" s="126" t="s">
        <v>34</v>
      </c>
      <c r="O1" s="41" t="s">
        <v>35</v>
      </c>
    </row>
    <row r="2" spans="1:15" ht="13.5" customHeight="1">
      <c r="A2" t="s">
        <v>69</v>
      </c>
      <c r="B2" t="s">
        <v>36</v>
      </c>
      <c r="C2" t="s">
        <v>70</v>
      </c>
      <c r="D2" t="s">
        <v>71</v>
      </c>
      <c r="E2" t="s">
        <v>72</v>
      </c>
      <c r="F2" t="s">
        <v>73</v>
      </c>
      <c r="G2">
        <v>1.1132</v>
      </c>
      <c r="H2" t="s">
        <v>72</v>
      </c>
      <c r="I2" s="137" t="s">
        <v>74</v>
      </c>
      <c r="J2">
        <v>1.1103000000000001</v>
      </c>
      <c r="K2" t="s">
        <v>75</v>
      </c>
      <c r="L2" t="s">
        <v>38</v>
      </c>
      <c r="M2">
        <v>29</v>
      </c>
      <c r="N2">
        <v>0</v>
      </c>
      <c r="O2">
        <v>313</v>
      </c>
    </row>
    <row r="3" spans="1:15" ht="13.2">
      <c r="A3" t="s">
        <v>69</v>
      </c>
      <c r="B3" t="s">
        <v>76</v>
      </c>
      <c r="C3" t="s">
        <v>70</v>
      </c>
      <c r="D3" t="s">
        <v>77</v>
      </c>
      <c r="E3" t="s">
        <v>72</v>
      </c>
      <c r="F3" t="s">
        <v>78</v>
      </c>
      <c r="G3">
        <v>1.1155999999999999</v>
      </c>
      <c r="H3" t="s">
        <v>72</v>
      </c>
      <c r="I3" t="s">
        <v>79</v>
      </c>
      <c r="J3">
        <v>1.1135999999999999</v>
      </c>
      <c r="K3" t="s">
        <v>80</v>
      </c>
      <c r="L3" t="s">
        <v>81</v>
      </c>
      <c r="M3" s="10"/>
      <c r="N3" s="139">
        <v>20</v>
      </c>
      <c r="O3">
        <v>-2866</v>
      </c>
    </row>
    <row r="4" spans="1:15" ht="13.2">
      <c r="M4" s="10"/>
      <c r="N4" s="10"/>
    </row>
    <row r="5" spans="1:15" ht="13.2">
      <c r="M5" s="10"/>
      <c r="N5" s="10"/>
    </row>
    <row r="6" spans="1:15" ht="13.2">
      <c r="N6" s="10"/>
    </row>
    <row r="7" spans="1:15" ht="13.2">
      <c r="N7" s="10"/>
    </row>
    <row r="8" spans="1:15" ht="13.2">
      <c r="M8" s="10"/>
      <c r="N8" s="10"/>
    </row>
    <row r="9" spans="1:15" ht="13.2">
      <c r="M9" s="10"/>
      <c r="N9" s="10"/>
    </row>
    <row r="10" spans="1:15" ht="13.2">
      <c r="M10" s="10"/>
      <c r="N10" s="10"/>
    </row>
    <row r="11" spans="1:15" ht="13.2">
      <c r="M11" s="10"/>
      <c r="N11" s="10"/>
    </row>
    <row r="12" spans="1:15" ht="13.2">
      <c r="M12" s="10"/>
      <c r="N12" s="10"/>
    </row>
    <row r="13" spans="1:15" ht="13.2">
      <c r="M13" s="10"/>
      <c r="N13" s="10"/>
    </row>
    <row r="14" spans="1:15" ht="13.2">
      <c r="M14" s="10"/>
      <c r="N14" s="10"/>
    </row>
    <row r="15" spans="1:15" ht="13.2">
      <c r="M15" s="10"/>
      <c r="N15" s="10"/>
    </row>
    <row r="16" spans="1:15" ht="13.2">
      <c r="M16" s="10"/>
      <c r="N16" s="10"/>
    </row>
    <row r="17" spans="1:15" ht="13.2">
      <c r="M17" s="10"/>
      <c r="N17" s="10"/>
    </row>
    <row r="18" spans="1:15" ht="13.2">
      <c r="M18" s="10"/>
      <c r="N18" s="10"/>
    </row>
    <row r="19" spans="1:15" ht="13.2">
      <c r="M19" s="10"/>
      <c r="N19" s="10"/>
    </row>
    <row r="20" spans="1:15" ht="13.2">
      <c r="M20" s="10"/>
      <c r="N20" s="10"/>
    </row>
    <row r="21" spans="1:15" ht="13.2">
      <c r="M21" s="10"/>
      <c r="N21" s="10"/>
    </row>
    <row r="22" spans="1:15" ht="13.2">
      <c r="M22" s="10"/>
      <c r="N22" s="10"/>
    </row>
    <row r="23" spans="1:15" ht="13.2">
      <c r="M23" s="10"/>
      <c r="N23" s="10"/>
    </row>
    <row r="24" spans="1:15" ht="13.2">
      <c r="M24" s="10"/>
      <c r="N24" s="10"/>
    </row>
    <row r="25" spans="1:15" ht="13.2">
      <c r="M25" s="10"/>
      <c r="N25" s="10"/>
    </row>
    <row r="26" spans="1:15" ht="13.2">
      <c r="A26" s="42"/>
      <c r="B26" s="42"/>
      <c r="C26" s="42"/>
      <c r="D26" s="42"/>
      <c r="E26" s="42"/>
      <c r="F26" s="42"/>
      <c r="G26" s="42"/>
      <c r="H26" s="42"/>
      <c r="I26" s="42"/>
      <c r="J26" s="42"/>
      <c r="K26" s="42"/>
      <c r="L26" s="42"/>
      <c r="M26" s="43"/>
      <c r="N26" s="43"/>
      <c r="O26" s="42"/>
    </row>
    <row r="27" spans="1:15" ht="13.2">
      <c r="L27" s="44" t="s">
        <v>39</v>
      </c>
      <c r="M27" s="10">
        <f>SUM(M2:M26)</f>
        <v>29</v>
      </c>
      <c r="N27" s="10"/>
      <c r="O27">
        <f>SUM(O2:O26)</f>
        <v>-2553</v>
      </c>
    </row>
    <row r="28" spans="1:15" ht="13.2">
      <c r="M28" s="10"/>
      <c r="N28" s="10"/>
    </row>
    <row r="29" spans="1:15" ht="13.2">
      <c r="M29" s="10"/>
      <c r="N29" s="10"/>
    </row>
    <row r="31" spans="1:15" ht="13.2">
      <c r="L31" s="11"/>
      <c r="M31" s="12"/>
      <c r="N31" s="12"/>
    </row>
    <row r="34" spans="3:9" ht="13.2">
      <c r="C34" s="183" t="s">
        <v>40</v>
      </c>
      <c r="D34" s="184"/>
      <c r="F34" s="185" t="s">
        <v>41</v>
      </c>
      <c r="G34" s="186"/>
      <c r="H34" s="28" t="s">
        <v>42</v>
      </c>
      <c r="I34" s="31" t="s">
        <v>43</v>
      </c>
    </row>
    <row r="35" spans="3:9" ht="13.2">
      <c r="C35" s="5" t="s">
        <v>44</v>
      </c>
      <c r="D35" s="6"/>
      <c r="F35" s="5"/>
      <c r="G35" s="15"/>
      <c r="H35" s="21"/>
      <c r="I35" s="24"/>
    </row>
    <row r="36" spans="3:9" ht="13.2">
      <c r="C36" s="2" t="s">
        <v>45</v>
      </c>
      <c r="D36" s="1"/>
      <c r="F36" s="2"/>
      <c r="G36" s="17"/>
      <c r="H36" s="22"/>
      <c r="I36" s="18"/>
    </row>
    <row r="37" spans="3:9" ht="13.2">
      <c r="C37" s="2" t="s">
        <v>46</v>
      </c>
      <c r="D37" s="1"/>
      <c r="F37" s="2"/>
      <c r="G37" s="17"/>
      <c r="H37" s="22"/>
      <c r="I37" s="18"/>
    </row>
    <row r="38" spans="3:9" ht="13.2">
      <c r="C38" s="2" t="s">
        <v>47</v>
      </c>
      <c r="D38" s="1"/>
      <c r="F38" s="2"/>
      <c r="G38" s="17"/>
      <c r="H38" s="22"/>
      <c r="I38" s="18"/>
    </row>
    <row r="39" spans="3:9" ht="13.2">
      <c r="C39" s="2" t="s">
        <v>48</v>
      </c>
      <c r="D39" s="1"/>
      <c r="F39" s="2"/>
      <c r="G39" s="17"/>
      <c r="H39" s="22"/>
      <c r="I39" s="18"/>
    </row>
    <row r="40" spans="3:9" ht="13.2">
      <c r="C40" s="2" t="s">
        <v>49</v>
      </c>
      <c r="D40" s="4"/>
      <c r="F40" s="2"/>
      <c r="G40" s="17"/>
      <c r="H40" s="22"/>
      <c r="I40" s="18"/>
    </row>
    <row r="41" spans="3:9" ht="13.2">
      <c r="C41" s="2" t="s">
        <v>50</v>
      </c>
      <c r="D41" s="1"/>
      <c r="F41" s="2"/>
      <c r="G41" s="17"/>
      <c r="H41" s="22"/>
      <c r="I41" s="18"/>
    </row>
    <row r="42" spans="3:9" ht="13.2">
      <c r="C42" s="8" t="s">
        <v>51</v>
      </c>
      <c r="D42" s="9"/>
      <c r="F42" s="2"/>
      <c r="G42" s="17"/>
      <c r="H42" s="22"/>
      <c r="I42" s="18"/>
    </row>
    <row r="43" spans="3:9" ht="13.2">
      <c r="C43" s="2" t="s">
        <v>52</v>
      </c>
      <c r="D43" s="1"/>
      <c r="F43" s="2"/>
      <c r="G43" s="17"/>
      <c r="H43" s="22"/>
      <c r="I43" s="18"/>
    </row>
    <row r="44" spans="3:9" ht="13.2">
      <c r="C44" s="2" t="s">
        <v>53</v>
      </c>
      <c r="D44" s="4"/>
      <c r="F44" s="2"/>
      <c r="G44" s="17"/>
      <c r="H44" s="22"/>
      <c r="I44" s="18"/>
    </row>
    <row r="45" spans="3:9" ht="13.2">
      <c r="C45" s="2" t="s">
        <v>54</v>
      </c>
      <c r="D45" s="1"/>
      <c r="F45" s="5"/>
      <c r="G45" s="15"/>
      <c r="H45" s="21"/>
      <c r="I45" s="16"/>
    </row>
    <row r="46" spans="3:9" ht="13.2">
      <c r="C46" s="2" t="s">
        <v>15</v>
      </c>
      <c r="D46" s="13"/>
      <c r="F46" s="2"/>
      <c r="G46" s="17"/>
      <c r="H46" s="22"/>
      <c r="I46" s="18"/>
    </row>
    <row r="47" spans="3:9" ht="13.2">
      <c r="C47" s="2" t="s">
        <v>16</v>
      </c>
      <c r="D47" s="13"/>
      <c r="F47" s="2"/>
      <c r="G47" s="17"/>
      <c r="H47" s="22"/>
      <c r="I47" s="18"/>
    </row>
    <row r="48" spans="3:9" ht="13.2">
      <c r="C48" s="2" t="s">
        <v>55</v>
      </c>
      <c r="D48" s="1"/>
      <c r="F48" s="2"/>
      <c r="G48" s="17"/>
      <c r="H48" s="22"/>
      <c r="I48" s="18"/>
    </row>
    <row r="49" spans="3:10" ht="13.2">
      <c r="C49" s="2" t="s">
        <v>56</v>
      </c>
      <c r="D49" s="1"/>
      <c r="F49" s="2"/>
      <c r="G49" s="17"/>
      <c r="H49" s="22"/>
      <c r="I49" s="18"/>
    </row>
    <row r="50" spans="3:10" ht="13.2">
      <c r="C50" s="2" t="s">
        <v>57</v>
      </c>
      <c r="D50" s="14"/>
      <c r="F50" s="2"/>
      <c r="G50" s="17"/>
      <c r="H50" s="22"/>
      <c r="I50" s="18"/>
    </row>
    <row r="51" spans="3:10" ht="13.2">
      <c r="C51" s="3" t="s">
        <v>14</v>
      </c>
      <c r="D51" s="7"/>
      <c r="F51" s="2"/>
      <c r="G51" s="17"/>
      <c r="H51" s="22"/>
      <c r="I51" s="18"/>
    </row>
    <row r="52" spans="3:10" ht="13.2">
      <c r="F52" s="2"/>
      <c r="G52" s="17"/>
      <c r="H52" s="22"/>
      <c r="I52" s="18"/>
    </row>
    <row r="53" spans="3:10" ht="13.2">
      <c r="F53" s="3"/>
      <c r="G53" s="19"/>
      <c r="H53" s="23"/>
      <c r="I53" s="20"/>
    </row>
    <row r="54" spans="3:10" ht="13.2">
      <c r="F54" s="38" t="s">
        <v>39</v>
      </c>
      <c r="G54" s="45">
        <f>SUM(G35:G53)</f>
        <v>0</v>
      </c>
      <c r="H54" s="45">
        <f>SUM(H35:H53)</f>
        <v>0</v>
      </c>
      <c r="I54" s="45">
        <f>SUM(I35:I53)</f>
        <v>0</v>
      </c>
    </row>
    <row r="57" spans="3:10" ht="13.2">
      <c r="F57" s="185" t="s">
        <v>58</v>
      </c>
      <c r="G57" s="186"/>
      <c r="H57" s="28" t="s">
        <v>42</v>
      </c>
      <c r="I57" s="29" t="s">
        <v>43</v>
      </c>
      <c r="J57" s="30" t="s">
        <v>59</v>
      </c>
    </row>
    <row r="58" spans="3:10" ht="13.2">
      <c r="F58" s="5" t="s">
        <v>60</v>
      </c>
      <c r="G58" s="15">
        <v>0</v>
      </c>
      <c r="H58" s="21">
        <v>0</v>
      </c>
      <c r="I58" s="25">
        <v>0</v>
      </c>
      <c r="J58" s="26">
        <v>0</v>
      </c>
    </row>
    <row r="59" spans="3:10" ht="13.2">
      <c r="F59" s="2" t="s">
        <v>61</v>
      </c>
      <c r="G59" s="17">
        <v>0</v>
      </c>
      <c r="H59" s="17">
        <v>0</v>
      </c>
      <c r="I59" s="22">
        <v>0</v>
      </c>
      <c r="J59" s="27">
        <v>0</v>
      </c>
    </row>
    <row r="60" spans="3:10" ht="13.2">
      <c r="F60" s="2" t="s">
        <v>62</v>
      </c>
      <c r="G60" s="17">
        <v>0</v>
      </c>
      <c r="H60" s="17">
        <v>0</v>
      </c>
      <c r="I60" s="22">
        <v>0</v>
      </c>
      <c r="J60" s="27">
        <v>0</v>
      </c>
    </row>
    <row r="61" spans="3:10" ht="13.2">
      <c r="F61" s="2" t="s">
        <v>63</v>
      </c>
      <c r="G61" s="17">
        <v>0</v>
      </c>
      <c r="H61" s="17">
        <v>0</v>
      </c>
      <c r="I61" s="22">
        <v>0</v>
      </c>
      <c r="J61" s="27">
        <v>0</v>
      </c>
    </row>
    <row r="62" spans="3:10" ht="13.2">
      <c r="F62" s="33" t="s">
        <v>64</v>
      </c>
      <c r="G62" s="34">
        <v>0</v>
      </c>
      <c r="H62" s="34">
        <v>0</v>
      </c>
      <c r="I62" s="35">
        <v>0</v>
      </c>
      <c r="J62" s="36">
        <v>0</v>
      </c>
    </row>
    <row r="63" spans="3:10" ht="13.2">
      <c r="F63" s="32" t="s">
        <v>39</v>
      </c>
      <c r="G63" s="32"/>
      <c r="H63" s="32"/>
      <c r="I63" s="37"/>
      <c r="J63" s="125">
        <f>SUM(J58:J62)</f>
        <v>0</v>
      </c>
    </row>
  </sheetData>
  <mergeCells count="3">
    <mergeCell ref="C34:D34"/>
    <mergeCell ref="F34:G34"/>
    <mergeCell ref="F57:G57"/>
  </mergeCells>
  <phoneticPr fontId="13"/>
  <pageMargins left="0.69861111111111107" right="0.69861111111111107" top="0.75" bottom="0.75" header="0.3" footer="0.3"/>
  <pageSetup paperSize="9" firstPageNumber="4294963191" orientation="portrait" horizont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3"/>
  <sheetViews>
    <sheetView topLeftCell="E1" zoomScaleSheetLayoutView="100" workbookViewId="0">
      <pane activePane="bottomRight" state="frozen"/>
      <selection activeCell="G12" sqref="G12"/>
    </sheetView>
  </sheetViews>
  <sheetFormatPr defaultColWidth="10" defaultRowHeight="13.5" customHeight="1"/>
  <cols>
    <col min="1" max="1" width="9.6640625" customWidth="1"/>
    <col min="3" max="3" width="17.21875" customWidth="1"/>
    <col min="4" max="4" width="32.77734375" customWidth="1"/>
    <col min="5" max="5" width="6.88671875" customWidth="1"/>
    <col min="6" max="6" width="16.88671875" style="151" customWidth="1"/>
    <col min="7" max="7" width="13.109375" customWidth="1"/>
    <col min="8" max="8" width="11.21875" customWidth="1"/>
    <col min="9" max="9" width="15.88671875" customWidth="1"/>
    <col min="11" max="11" width="18.33203125" customWidth="1"/>
    <col min="12" max="12" width="9" customWidth="1"/>
    <col min="15" max="15" width="15.88671875" style="160" customWidth="1"/>
  </cols>
  <sheetData>
    <row r="1" spans="1:15" ht="13.2">
      <c r="A1" s="39" t="s">
        <v>21</v>
      </c>
      <c r="B1" s="40" t="s">
        <v>22</v>
      </c>
      <c r="C1" s="40" t="s">
        <v>23</v>
      </c>
      <c r="D1" s="40" t="s">
        <v>24</v>
      </c>
      <c r="E1" s="40" t="s">
        <v>25</v>
      </c>
      <c r="F1" s="148" t="s">
        <v>26</v>
      </c>
      <c r="G1" s="40" t="s">
        <v>27</v>
      </c>
      <c r="H1" s="40" t="s">
        <v>28</v>
      </c>
      <c r="I1" s="40" t="s">
        <v>29</v>
      </c>
      <c r="J1" s="40" t="s">
        <v>30</v>
      </c>
      <c r="K1" s="40" t="s">
        <v>31</v>
      </c>
      <c r="L1" s="40" t="s">
        <v>32</v>
      </c>
      <c r="M1" s="40" t="s">
        <v>33</v>
      </c>
      <c r="N1" s="126" t="s">
        <v>34</v>
      </c>
      <c r="O1" s="159" t="s">
        <v>35</v>
      </c>
    </row>
    <row r="2" spans="1:15" ht="13.5" customHeight="1">
      <c r="A2" t="s">
        <v>82</v>
      </c>
      <c r="B2" t="s">
        <v>83</v>
      </c>
      <c r="C2" t="s">
        <v>37</v>
      </c>
      <c r="D2" t="s">
        <v>71</v>
      </c>
      <c r="E2" t="s">
        <v>84</v>
      </c>
      <c r="F2" s="149">
        <v>43690.629861111112</v>
      </c>
      <c r="G2">
        <v>117.92</v>
      </c>
      <c r="H2" t="s">
        <v>84</v>
      </c>
      <c r="I2" s="146">
        <v>43690.942361111112</v>
      </c>
      <c r="J2">
        <v>118.24</v>
      </c>
      <c r="K2" t="s">
        <v>85</v>
      </c>
      <c r="L2" t="s">
        <v>81</v>
      </c>
      <c r="N2">
        <v>28</v>
      </c>
      <c r="O2" s="160">
        <v>-3140</v>
      </c>
    </row>
    <row r="3" spans="1:15" ht="13.2">
      <c r="A3" t="s">
        <v>86</v>
      </c>
      <c r="B3" t="s">
        <v>83</v>
      </c>
      <c r="C3" t="s">
        <v>87</v>
      </c>
      <c r="D3" t="s">
        <v>88</v>
      </c>
      <c r="E3" t="s">
        <v>89</v>
      </c>
      <c r="F3" s="150" t="s">
        <v>90</v>
      </c>
      <c r="G3">
        <v>1.1132899999999999</v>
      </c>
      <c r="H3" t="s">
        <v>89</v>
      </c>
      <c r="I3" s="146">
        <v>43704.961111111108</v>
      </c>
      <c r="J3">
        <v>1.1093900000000001</v>
      </c>
      <c r="K3" t="s">
        <v>85</v>
      </c>
      <c r="L3" t="s">
        <v>91</v>
      </c>
      <c r="M3" s="10">
        <v>40</v>
      </c>
      <c r="N3" s="10"/>
      <c r="O3" s="160">
        <v>3721</v>
      </c>
    </row>
    <row r="4" spans="1:15" ht="13.2">
      <c r="A4" t="s">
        <v>86</v>
      </c>
      <c r="B4" t="s">
        <v>83</v>
      </c>
      <c r="C4" t="s">
        <v>93</v>
      </c>
      <c r="D4" t="s">
        <v>88</v>
      </c>
      <c r="E4" t="s">
        <v>84</v>
      </c>
      <c r="F4" s="151" t="s">
        <v>92</v>
      </c>
      <c r="G4">
        <v>1.1077999999999999</v>
      </c>
      <c r="H4" t="s">
        <v>84</v>
      </c>
      <c r="I4" s="146">
        <v>43707.527777777781</v>
      </c>
      <c r="J4">
        <v>1.1055999999999999</v>
      </c>
      <c r="K4" t="s">
        <v>85</v>
      </c>
      <c r="L4" t="s">
        <v>94</v>
      </c>
      <c r="M4" s="10">
        <v>22</v>
      </c>
      <c r="N4" s="10"/>
      <c r="O4" s="160">
        <v>3116</v>
      </c>
    </row>
    <row r="5" spans="1:15" ht="13.2">
      <c r="M5" s="10"/>
      <c r="N5" s="10"/>
    </row>
    <row r="6" spans="1:15" ht="13.2">
      <c r="N6" s="10"/>
    </row>
    <row r="7" spans="1:15" ht="13.2">
      <c r="N7" s="10"/>
    </row>
    <row r="8" spans="1:15" ht="13.2">
      <c r="M8" s="10"/>
      <c r="N8" s="10"/>
    </row>
    <row r="9" spans="1:15" ht="13.2">
      <c r="M9" s="10"/>
      <c r="N9" s="10"/>
    </row>
    <row r="10" spans="1:15" ht="13.2">
      <c r="M10" s="10"/>
      <c r="N10" s="10"/>
    </row>
    <row r="11" spans="1:15" ht="13.2">
      <c r="M11" s="10"/>
      <c r="N11" s="10"/>
    </row>
    <row r="12" spans="1:15" ht="13.2">
      <c r="M12" s="10"/>
      <c r="N12" s="10"/>
    </row>
    <row r="13" spans="1:15" ht="13.2">
      <c r="M13" s="10"/>
      <c r="N13" s="10"/>
    </row>
    <row r="14" spans="1:15" ht="13.2">
      <c r="M14" s="10"/>
      <c r="N14" s="10"/>
    </row>
    <row r="15" spans="1:15" ht="13.2">
      <c r="M15" s="10"/>
      <c r="N15" s="10"/>
    </row>
    <row r="16" spans="1:15" ht="13.2">
      <c r="M16" s="10"/>
      <c r="N16" s="10"/>
    </row>
    <row r="17" spans="1:15" ht="13.2">
      <c r="M17" s="10"/>
      <c r="N17" s="10"/>
    </row>
    <row r="18" spans="1:15" ht="13.2">
      <c r="M18" s="10"/>
      <c r="N18" s="10"/>
    </row>
    <row r="19" spans="1:15" ht="13.2">
      <c r="M19" s="10"/>
      <c r="N19" s="10"/>
    </row>
    <row r="20" spans="1:15" ht="13.2">
      <c r="M20" s="10"/>
      <c r="N20" s="10"/>
    </row>
    <row r="21" spans="1:15" ht="13.2">
      <c r="M21" s="10"/>
      <c r="N21" s="10"/>
    </row>
    <row r="22" spans="1:15" ht="13.2">
      <c r="M22" s="10"/>
      <c r="N22" s="10"/>
    </row>
    <row r="23" spans="1:15" ht="13.2">
      <c r="M23" s="10"/>
      <c r="N23" s="10"/>
    </row>
    <row r="24" spans="1:15" ht="13.2">
      <c r="M24" s="10"/>
      <c r="N24" s="10"/>
    </row>
    <row r="25" spans="1:15" ht="13.2">
      <c r="M25" s="10"/>
      <c r="N25" s="10"/>
    </row>
    <row r="26" spans="1:15" ht="13.2">
      <c r="A26" s="42"/>
      <c r="B26" s="42"/>
      <c r="C26" s="42"/>
      <c r="D26" s="42"/>
      <c r="E26" s="42"/>
      <c r="F26" s="152"/>
      <c r="G26" s="42"/>
      <c r="H26" s="42"/>
      <c r="I26" s="42"/>
      <c r="J26" s="42"/>
      <c r="K26" s="42"/>
      <c r="L26" s="42"/>
      <c r="M26" s="43"/>
      <c r="N26" s="43"/>
      <c r="O26" s="161"/>
    </row>
    <row r="27" spans="1:15" ht="13.2">
      <c r="L27" s="44" t="s">
        <v>39</v>
      </c>
      <c r="M27" s="10"/>
      <c r="N27" s="10">
        <f>SUM(N2:N26)</f>
        <v>28</v>
      </c>
      <c r="O27" s="160">
        <f>SUM(O2:O26)</f>
        <v>3697</v>
      </c>
    </row>
    <row r="28" spans="1:15" ht="13.2">
      <c r="M28" s="10"/>
      <c r="N28" s="10"/>
    </row>
    <row r="29" spans="1:15" ht="13.2">
      <c r="M29" s="10"/>
      <c r="N29" s="10"/>
    </row>
    <row r="31" spans="1:15" ht="13.2">
      <c r="L31" s="11"/>
      <c r="M31" s="12"/>
      <c r="N31" s="12"/>
    </row>
    <row r="34" spans="3:9" ht="13.2">
      <c r="C34" s="183" t="s">
        <v>40</v>
      </c>
      <c r="D34" s="184"/>
      <c r="F34" s="185" t="s">
        <v>41</v>
      </c>
      <c r="G34" s="186"/>
      <c r="H34" s="28" t="s">
        <v>42</v>
      </c>
      <c r="I34" s="31" t="s">
        <v>43</v>
      </c>
    </row>
    <row r="35" spans="3:9" ht="13.2">
      <c r="C35" s="5" t="s">
        <v>44</v>
      </c>
      <c r="D35" s="6"/>
      <c r="F35" s="153"/>
      <c r="G35" s="15"/>
      <c r="H35" s="21"/>
      <c r="I35" s="24"/>
    </row>
    <row r="36" spans="3:9" ht="13.2">
      <c r="C36" s="2" t="s">
        <v>45</v>
      </c>
      <c r="D36" s="1"/>
      <c r="F36" s="154"/>
      <c r="G36" s="17"/>
      <c r="H36" s="22"/>
      <c r="I36" s="18"/>
    </row>
    <row r="37" spans="3:9" ht="13.2">
      <c r="C37" s="2" t="s">
        <v>46</v>
      </c>
      <c r="D37" s="1"/>
      <c r="F37" s="154"/>
      <c r="G37" s="17"/>
      <c r="H37" s="22"/>
      <c r="I37" s="18"/>
    </row>
    <row r="38" spans="3:9" ht="13.2">
      <c r="C38" s="2" t="s">
        <v>47</v>
      </c>
      <c r="D38" s="1"/>
      <c r="F38" s="154"/>
      <c r="G38" s="17"/>
      <c r="H38" s="22"/>
      <c r="I38" s="18"/>
    </row>
    <row r="39" spans="3:9" ht="13.2">
      <c r="C39" s="2" t="s">
        <v>48</v>
      </c>
      <c r="D39" s="1"/>
      <c r="F39" s="154"/>
      <c r="G39" s="17"/>
      <c r="H39" s="22"/>
      <c r="I39" s="18"/>
    </row>
    <row r="40" spans="3:9" ht="13.2">
      <c r="C40" s="2" t="s">
        <v>49</v>
      </c>
      <c r="D40" s="4"/>
      <c r="F40" s="154"/>
      <c r="G40" s="17"/>
      <c r="H40" s="22"/>
      <c r="I40" s="18"/>
    </row>
    <row r="41" spans="3:9" ht="13.2">
      <c r="C41" s="2" t="s">
        <v>50</v>
      </c>
      <c r="D41" s="1"/>
      <c r="F41" s="154"/>
      <c r="G41" s="17"/>
      <c r="H41" s="22"/>
      <c r="I41" s="18"/>
    </row>
    <row r="42" spans="3:9" ht="13.2">
      <c r="C42" s="8" t="s">
        <v>51</v>
      </c>
      <c r="D42" s="9"/>
      <c r="F42" s="154"/>
      <c r="G42" s="17"/>
      <c r="H42" s="22"/>
      <c r="I42" s="18"/>
    </row>
    <row r="43" spans="3:9" ht="13.2">
      <c r="C43" s="2" t="s">
        <v>52</v>
      </c>
      <c r="D43" s="1"/>
      <c r="F43" s="154"/>
      <c r="G43" s="17"/>
      <c r="H43" s="22"/>
      <c r="I43" s="18"/>
    </row>
    <row r="44" spans="3:9" ht="13.2">
      <c r="C44" s="2" t="s">
        <v>53</v>
      </c>
      <c r="D44" s="4"/>
      <c r="F44" s="154"/>
      <c r="G44" s="17"/>
      <c r="H44" s="22"/>
      <c r="I44" s="18"/>
    </row>
    <row r="45" spans="3:9" ht="13.2">
      <c r="C45" s="2" t="s">
        <v>54</v>
      </c>
      <c r="D45" s="1"/>
      <c r="F45" s="153"/>
      <c r="G45" s="15"/>
      <c r="H45" s="21"/>
      <c r="I45" s="16"/>
    </row>
    <row r="46" spans="3:9" ht="13.2">
      <c r="C46" s="2" t="s">
        <v>15</v>
      </c>
      <c r="D46" s="13"/>
      <c r="F46" s="154"/>
      <c r="G46" s="17"/>
      <c r="H46" s="22"/>
      <c r="I46" s="18"/>
    </row>
    <row r="47" spans="3:9" ht="13.2">
      <c r="C47" s="2" t="s">
        <v>16</v>
      </c>
      <c r="D47" s="13"/>
      <c r="F47" s="154"/>
      <c r="G47" s="17"/>
      <c r="H47" s="22"/>
      <c r="I47" s="18"/>
    </row>
    <row r="48" spans="3:9" ht="13.2">
      <c r="C48" s="2" t="s">
        <v>55</v>
      </c>
      <c r="D48" s="1"/>
      <c r="F48" s="154"/>
      <c r="G48" s="17"/>
      <c r="H48" s="22"/>
      <c r="I48" s="18"/>
    </row>
    <row r="49" spans="3:10" ht="13.2">
      <c r="C49" s="2" t="s">
        <v>56</v>
      </c>
      <c r="D49" s="1"/>
      <c r="F49" s="154"/>
      <c r="G49" s="17"/>
      <c r="H49" s="22"/>
      <c r="I49" s="18"/>
    </row>
    <row r="50" spans="3:10" ht="13.2">
      <c r="C50" s="2" t="s">
        <v>57</v>
      </c>
      <c r="D50" s="14"/>
      <c r="F50" s="154"/>
      <c r="G50" s="17"/>
      <c r="H50" s="22"/>
      <c r="I50" s="18"/>
    </row>
    <row r="51" spans="3:10" ht="13.2">
      <c r="C51" s="3" t="s">
        <v>14</v>
      </c>
      <c r="D51" s="7"/>
      <c r="F51" s="154"/>
      <c r="G51" s="17"/>
      <c r="H51" s="22"/>
      <c r="I51" s="18"/>
    </row>
    <row r="52" spans="3:10" ht="13.2">
      <c r="F52" s="154"/>
      <c r="G52" s="17"/>
      <c r="H52" s="22"/>
      <c r="I52" s="18"/>
    </row>
    <row r="53" spans="3:10" ht="13.2">
      <c r="F53" s="155"/>
      <c r="G53" s="19"/>
      <c r="H53" s="23"/>
      <c r="I53" s="20"/>
    </row>
    <row r="54" spans="3:10" ht="13.2">
      <c r="F54" s="156" t="s">
        <v>39</v>
      </c>
      <c r="G54" s="45">
        <f>SUM(G35:G53)</f>
        <v>0</v>
      </c>
      <c r="H54" s="45">
        <f>SUM(H35:H53)</f>
        <v>0</v>
      </c>
      <c r="I54" s="45">
        <f>SUM(I35:I53)</f>
        <v>0</v>
      </c>
    </row>
    <row r="57" spans="3:10" ht="13.2">
      <c r="F57" s="185" t="s">
        <v>58</v>
      </c>
      <c r="G57" s="186"/>
      <c r="H57" s="28" t="s">
        <v>42</v>
      </c>
      <c r="I57" s="29" t="s">
        <v>43</v>
      </c>
      <c r="J57" s="30" t="s">
        <v>59</v>
      </c>
    </row>
    <row r="58" spans="3:10" ht="13.2">
      <c r="F58" s="153" t="s">
        <v>60</v>
      </c>
      <c r="G58" s="15">
        <v>0</v>
      </c>
      <c r="H58" s="21">
        <v>0</v>
      </c>
      <c r="I58" s="25">
        <v>0</v>
      </c>
      <c r="J58" s="26">
        <v>0</v>
      </c>
    </row>
    <row r="59" spans="3:10" ht="13.2">
      <c r="F59" s="154" t="s">
        <v>61</v>
      </c>
      <c r="G59" s="17">
        <v>0</v>
      </c>
      <c r="H59" s="17">
        <v>0</v>
      </c>
      <c r="I59" s="22">
        <v>0</v>
      </c>
      <c r="J59" s="27">
        <v>0</v>
      </c>
    </row>
    <row r="60" spans="3:10" ht="13.2">
      <c r="F60" s="154" t="s">
        <v>62</v>
      </c>
      <c r="G60" s="17">
        <v>0</v>
      </c>
      <c r="H60" s="17">
        <v>0</v>
      </c>
      <c r="I60" s="22">
        <v>0</v>
      </c>
      <c r="J60" s="27">
        <v>0</v>
      </c>
    </row>
    <row r="61" spans="3:10" ht="13.2">
      <c r="F61" s="154" t="s">
        <v>63</v>
      </c>
      <c r="G61" s="17">
        <v>0</v>
      </c>
      <c r="H61" s="17">
        <v>0</v>
      </c>
      <c r="I61" s="22">
        <v>0</v>
      </c>
      <c r="J61" s="27">
        <v>0</v>
      </c>
    </row>
    <row r="62" spans="3:10" ht="13.2">
      <c r="F62" s="157" t="s">
        <v>64</v>
      </c>
      <c r="G62" s="34">
        <v>0</v>
      </c>
      <c r="H62" s="34">
        <v>0</v>
      </c>
      <c r="I62" s="35">
        <v>0</v>
      </c>
      <c r="J62" s="36">
        <v>0</v>
      </c>
    </row>
    <row r="63" spans="3:10" ht="13.2">
      <c r="F63" s="158" t="s">
        <v>39</v>
      </c>
      <c r="G63" s="32"/>
      <c r="H63" s="32"/>
      <c r="I63" s="37"/>
      <c r="J63" s="125">
        <f>SUM(J58:J62)</f>
        <v>0</v>
      </c>
    </row>
  </sheetData>
  <mergeCells count="3">
    <mergeCell ref="C34:D34"/>
    <mergeCell ref="F34:G34"/>
    <mergeCell ref="F57:G57"/>
  </mergeCells>
  <phoneticPr fontId="13"/>
  <pageMargins left="0.69861111111111107" right="0.69861111111111107" top="0.75" bottom="0.75" header="0.3" footer="0.3"/>
  <pageSetup paperSize="9" firstPageNumber="4294963191" orientation="portrait" horizontalDpi="120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440"/>
  <sheetViews>
    <sheetView topLeftCell="A443" zoomScaleSheetLayoutView="100" workbookViewId="0">
      <selection activeCell="P447" sqref="P447"/>
    </sheetView>
  </sheetViews>
  <sheetFormatPr defaultRowHeight="19.2"/>
  <cols>
    <col min="1" max="1" width="17.21875" style="140" customWidth="1"/>
    <col min="3" max="3" width="17.44140625" style="135" bestFit="1" customWidth="1"/>
    <col min="4" max="5" width="8.88671875" style="135"/>
  </cols>
  <sheetData>
    <row r="1" spans="1:3">
      <c r="C1" s="136"/>
    </row>
    <row r="2" spans="1:3">
      <c r="A2" s="141">
        <v>43671</v>
      </c>
    </row>
    <row r="30" spans="1:3">
      <c r="A30" s="141">
        <v>43677</v>
      </c>
    </row>
    <row r="31" spans="1:3">
      <c r="C31" s="136"/>
    </row>
    <row r="58" spans="1:22" ht="19.8" thickBot="1">
      <c r="A58" s="142"/>
      <c r="B58" s="143"/>
      <c r="C58" s="144"/>
      <c r="D58" s="144"/>
      <c r="E58" s="144"/>
      <c r="F58" s="143"/>
      <c r="G58" s="143"/>
      <c r="H58" s="143"/>
      <c r="I58" s="143"/>
      <c r="J58" s="143"/>
      <c r="K58" s="143"/>
      <c r="L58" s="143"/>
      <c r="M58" s="143"/>
      <c r="N58" s="143"/>
      <c r="O58" s="143"/>
      <c r="P58" s="143"/>
      <c r="Q58" s="143"/>
      <c r="R58" s="143"/>
      <c r="S58" s="143"/>
      <c r="T58" s="143"/>
      <c r="U58" s="143"/>
      <c r="V58" s="143"/>
    </row>
    <row r="60" spans="1:22">
      <c r="B60" s="137"/>
    </row>
    <row r="61" spans="1:22">
      <c r="A61" s="145">
        <v>43690</v>
      </c>
    </row>
    <row r="89" spans="1:1">
      <c r="A89" s="145">
        <v>43703</v>
      </c>
    </row>
    <row r="117" spans="1:1">
      <c r="A117" s="145">
        <v>43706</v>
      </c>
    </row>
    <row r="145" spans="1:1">
      <c r="A145" s="145">
        <v>43711</v>
      </c>
    </row>
    <row r="170" spans="1:1">
      <c r="A170" s="145">
        <v>43718</v>
      </c>
    </row>
    <row r="194" spans="1:1">
      <c r="A194" s="145">
        <v>43719</v>
      </c>
    </row>
    <row r="242" spans="1:1">
      <c r="A242" s="145">
        <v>43731</v>
      </c>
    </row>
    <row r="322" spans="1:1">
      <c r="A322" s="145">
        <v>43732</v>
      </c>
    </row>
    <row r="351" spans="1:1">
      <c r="A351" s="145">
        <v>43733</v>
      </c>
    </row>
    <row r="412" spans="1:1">
      <c r="A412" s="145">
        <v>43734</v>
      </c>
    </row>
    <row r="440" spans="1:1">
      <c r="A440" s="145">
        <v>43735</v>
      </c>
    </row>
  </sheetData>
  <phoneticPr fontId="13"/>
  <pageMargins left="0.75" right="0.75" top="1" bottom="1" header="0.51111111111111107" footer="0.51111111111111107"/>
  <pageSetup paperSize="9" firstPageNumber="42949631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
  <sheetViews>
    <sheetView zoomScaleSheetLayoutView="100" workbookViewId="0">
      <selection activeCell="C6" sqref="C6"/>
    </sheetView>
  </sheetViews>
  <sheetFormatPr defaultRowHeight="13.2"/>
  <sheetData>
    <row r="1" spans="1:9">
      <c r="A1" s="128" t="s">
        <v>65</v>
      </c>
      <c r="B1" s="129"/>
      <c r="C1" s="129"/>
      <c r="D1" s="129"/>
      <c r="E1" s="129"/>
      <c r="F1" s="129"/>
      <c r="G1" s="129"/>
      <c r="H1" s="129"/>
      <c r="I1" s="132"/>
    </row>
    <row r="2" spans="1:9">
      <c r="A2" s="130" t="s">
        <v>66</v>
      </c>
      <c r="B2" s="131"/>
      <c r="C2" s="131"/>
      <c r="D2" s="131"/>
      <c r="E2" s="131"/>
      <c r="F2" s="131"/>
      <c r="G2" s="131"/>
      <c r="H2" s="131"/>
      <c r="I2" s="132"/>
    </row>
    <row r="3" spans="1:9">
      <c r="A3" s="127"/>
      <c r="D3" s="127"/>
    </row>
    <row r="4" spans="1:9">
      <c r="A4" s="147"/>
    </row>
    <row r="5" spans="1:9">
      <c r="A5" s="138"/>
    </row>
    <row r="6" spans="1:9">
      <c r="A6" s="138"/>
    </row>
    <row r="7" spans="1:9">
      <c r="A7" s="138"/>
    </row>
    <row r="9" spans="1:9">
      <c r="A9" t="s">
        <v>67</v>
      </c>
      <c r="B9" t="s">
        <v>136</v>
      </c>
    </row>
    <row r="10" spans="1:9">
      <c r="B10" t="s">
        <v>137</v>
      </c>
    </row>
    <row r="11" spans="1:9">
      <c r="B11" t="s">
        <v>138</v>
      </c>
    </row>
  </sheetData>
  <phoneticPr fontId="13"/>
  <pageMargins left="0.75" right="0.75" top="1" bottom="1" header="0.51111111111111107" footer="0.51111111111111107"/>
  <pageSetup paperSize="9" firstPageNumber="4294963191" orientation="portrait"/>
  <headerFooter alignWithMargins="0"/>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6</vt:i4>
      </vt:variant>
    </vt:vector>
  </HeadingPairs>
  <TitlesOfParts>
    <vt:vector size="6" baseType="lpstr">
      <vt:lpstr>2019年9月 </vt:lpstr>
      <vt:lpstr>ルール＆合計</vt:lpstr>
      <vt:lpstr>2019年７月</vt:lpstr>
      <vt:lpstr>2019年8月</vt:lpstr>
      <vt:lpstr>画像</vt:lpstr>
      <vt:lpstr>気づき</vt:lpstr>
    </vt:vector>
  </TitlesOfParts>
  <Manager/>
  <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清本 裕子</cp:lastModifiedBy>
  <cp:revision/>
  <cp:lastPrinted>1899-12-30T00:00:00Z</cp:lastPrinted>
  <dcterms:created xsi:type="dcterms:W3CDTF">2013-10-09T23:04:08Z</dcterms:created>
  <dcterms:modified xsi:type="dcterms:W3CDTF">2019-09-29T15:04:02Z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