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合同会社リリーコンサルタント\OneDrive\トレード管理シート2\"/>
    </mc:Choice>
  </mc:AlternateContent>
  <xr:revisionPtr revIDLastSave="2" documentId="8_{B64B75E4-6E96-48C6-9635-D69430CDEFF6}" xr6:coauthVersionLast="45" xr6:coauthVersionMax="45" xr10:uidLastSave="{F0F89D3B-9880-44CB-A311-9209ED7080D2}"/>
  <bookViews>
    <workbookView xWindow="11184" yWindow="36" windowWidth="11856" windowHeight="12300" firstSheet="1" activeTab="1" xr2:uid="{00000000-000D-0000-FFFF-FFFF00000000}"/>
  </bookViews>
  <sheets>
    <sheet name="定数" sheetId="29" state="hidden" r:id="rId1"/>
    <sheet name="検証シート　FIB0.618" sheetId="37" r:id="rId2"/>
    <sheet name="画像" sheetId="26" r:id="rId3"/>
    <sheet name="気づき" sheetId="9" r:id="rId4"/>
    <sheet name="検証終了通貨" sheetId="10" r:id="rId5"/>
    <sheet name="テンプレ" sheetId="1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37" l="1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T60" i="37"/>
  <c r="W60" i="37" s="1"/>
  <c r="R60" i="37"/>
  <c r="C61" i="37" s="1"/>
  <c r="X61" i="37" s="1"/>
  <c r="Y61" i="37" s="1"/>
  <c r="M60" i="37"/>
  <c r="K60" i="37"/>
  <c r="V59" i="37"/>
  <c r="T59" i="37"/>
  <c r="W59" i="37" s="1"/>
  <c r="R59" i="37"/>
  <c r="C60" i="37" s="1"/>
  <c r="X60" i="37" s="1"/>
  <c r="Y60" i="37" s="1"/>
  <c r="M59" i="37"/>
  <c r="K59" i="37"/>
  <c r="V58" i="37"/>
  <c r="T58" i="37"/>
  <c r="V57" i="37"/>
  <c r="T57" i="37"/>
  <c r="V56" i="37"/>
  <c r="T56" i="37"/>
  <c r="V55" i="37"/>
  <c r="T55" i="37"/>
  <c r="W55" i="37" s="1"/>
  <c r="V54" i="37"/>
  <c r="T54" i="37"/>
  <c r="V53" i="37"/>
  <c r="T53" i="37"/>
  <c r="V52" i="37"/>
  <c r="T52" i="37"/>
  <c r="V51" i="37"/>
  <c r="T51" i="37"/>
  <c r="V50" i="37"/>
  <c r="T50" i="37"/>
  <c r="V49" i="37"/>
  <c r="T49" i="37"/>
  <c r="V48" i="37"/>
  <c r="T48" i="37"/>
  <c r="V47" i="37"/>
  <c r="T47" i="37"/>
  <c r="V46" i="37"/>
  <c r="T46" i="37"/>
  <c r="V45" i="37"/>
  <c r="T45" i="37"/>
  <c r="V44" i="37"/>
  <c r="T44" i="37"/>
  <c r="V43" i="37"/>
  <c r="T43" i="37"/>
  <c r="V42" i="37"/>
  <c r="T42" i="37"/>
  <c r="V41" i="37"/>
  <c r="T41" i="37"/>
  <c r="V40" i="37"/>
  <c r="T40" i="37"/>
  <c r="V39" i="37"/>
  <c r="T39" i="37"/>
  <c r="V38" i="37"/>
  <c r="T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T9" i="37"/>
  <c r="V9" i="37" s="1"/>
  <c r="C9" i="37"/>
  <c r="K9" i="37" s="1"/>
  <c r="M9" i="37" s="1"/>
  <c r="H4" i="37" l="1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/>
  <c r="W17" i="37" s="1"/>
  <c r="W18" i="37"/>
  <c r="W19" i="37" s="1"/>
  <c r="W20" i="37" s="1"/>
  <c r="W21" i="37" s="1"/>
  <c r="W22" i="37" s="1"/>
  <c r="W23" i="37" s="1"/>
  <c r="W24" i="37"/>
  <c r="W25" i="37" s="1"/>
  <c r="W26" i="37" s="1"/>
  <c r="W27" i="37" s="1"/>
  <c r="W28" i="37" s="1"/>
  <c r="W29" i="37" s="1"/>
  <c r="W30" i="37" s="1"/>
  <c r="W31" i="37" s="1"/>
  <c r="W32" i="37"/>
  <c r="W33" i="37" s="1"/>
  <c r="W34" i="37" s="1"/>
  <c r="W35" i="37" s="1"/>
  <c r="W36" i="37" s="1"/>
  <c r="W37" i="37" s="1"/>
  <c r="W38" i="37" s="1"/>
  <c r="W39" i="37" s="1"/>
  <c r="W40" i="37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R9" i="37"/>
  <c r="W56" i="37"/>
  <c r="W57" i="37" s="1"/>
  <c r="W58" i="37"/>
  <c r="L5" i="37" l="1"/>
  <c r="P5" i="37"/>
  <c r="C10" i="37"/>
  <c r="X10" i="37" l="1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/>
  <c r="R9" i="17" s="1"/>
  <c r="L2" i="17"/>
  <c r="P2" i="17" l="1"/>
  <c r="C11" i="37"/>
  <c r="C10" i="17"/>
  <c r="D4" i="17"/>
  <c r="C5" i="17"/>
  <c r="G5" i="17"/>
  <c r="T9" i="17"/>
  <c r="H4" i="17" s="1"/>
  <c r="E5" i="17"/>
  <c r="X11" i="37" l="1"/>
  <c r="Y11" i="37" s="1"/>
  <c r="K11" i="37"/>
  <c r="M11" i="37" s="1"/>
  <c r="R11" i="37" s="1"/>
  <c r="I5" i="17"/>
  <c r="L4" i="17"/>
  <c r="P4" i="17"/>
  <c r="C12" i="37" l="1"/>
  <c r="X12" i="37" l="1"/>
  <c r="Y12" i="37" s="1"/>
  <c r="K12" i="37"/>
  <c r="M12" i="37" s="1"/>
  <c r="R12" i="37" s="1"/>
  <c r="C13" i="37" l="1"/>
  <c r="X13" i="37" l="1"/>
  <c r="Y13" i="37" s="1"/>
  <c r="K13" i="37"/>
  <c r="M13" i="37" s="1"/>
  <c r="R13" i="37" s="1"/>
  <c r="C14" i="37" l="1"/>
  <c r="X14" i="37" l="1"/>
  <c r="Y14" i="37" s="1"/>
  <c r="K14" i="37"/>
  <c r="M14" i="37" s="1"/>
  <c r="R14" i="37" s="1"/>
  <c r="C15" i="37" s="1"/>
  <c r="X15" i="37" l="1"/>
  <c r="Y15" i="37" s="1"/>
  <c r="K15" i="37"/>
  <c r="M15" i="37" s="1"/>
  <c r="R15" i="37" s="1"/>
  <c r="C16" i="37" s="1"/>
  <c r="X16" i="37" l="1"/>
  <c r="Y16" i="37" s="1"/>
  <c r="K16" i="37"/>
  <c r="M16" i="37" s="1"/>
  <c r="R16" i="37" s="1"/>
  <c r="C17" i="37" s="1"/>
  <c r="X17" i="37" l="1"/>
  <c r="Y17" i="37" s="1"/>
  <c r="K17" i="37"/>
  <c r="M17" i="37" s="1"/>
  <c r="R17" i="37" s="1"/>
  <c r="C18" i="37" s="1"/>
  <c r="X18" i="37" l="1"/>
  <c r="Y18" i="37" s="1"/>
  <c r="K18" i="37"/>
  <c r="M18" i="37" s="1"/>
  <c r="R18" i="37" s="1"/>
  <c r="C19" i="37" s="1"/>
  <c r="X19" i="37" l="1"/>
  <c r="Y19" i="37" s="1"/>
  <c r="K19" i="37"/>
  <c r="M19" i="37" l="1"/>
  <c r="R19" i="37" s="1"/>
  <c r="C20" i="37" s="1"/>
  <c r="X20" i="37" l="1"/>
  <c r="Y20" i="37" s="1"/>
  <c r="K20" i="37"/>
  <c r="M20" i="37" s="1"/>
  <c r="R20" i="37" s="1"/>
  <c r="C21" i="37" s="1"/>
  <c r="X21" i="37" s="1"/>
  <c r="Y21" i="37" s="1"/>
  <c r="K21" i="37" l="1"/>
  <c r="M21" i="37" s="1"/>
  <c r="R21" i="37" s="1"/>
  <c r="C22" i="37" s="1"/>
  <c r="X22" i="37" s="1"/>
  <c r="Y22" i="37" s="1"/>
  <c r="K22" i="37" l="1"/>
  <c r="M22" i="37" s="1"/>
  <c r="R22" i="37" s="1"/>
  <c r="C23" i="37" s="1"/>
  <c r="X23" i="37" s="1"/>
  <c r="Y23" i="37" s="1"/>
  <c r="K23" i="37"/>
  <c r="M23" i="37" s="1"/>
  <c r="R23" i="37" s="1"/>
  <c r="C24" i="37" s="1"/>
  <c r="X24" i="37" l="1"/>
  <c r="Y24" i="37" s="1"/>
  <c r="K24" i="37"/>
  <c r="M24" i="37" s="1"/>
  <c r="R24" i="37" s="1"/>
  <c r="C25" i="37" s="1"/>
  <c r="X25" i="37" l="1"/>
  <c r="Y25" i="37" s="1"/>
  <c r="K25" i="37"/>
  <c r="M25" i="37" s="1"/>
  <c r="R25" i="37" s="1"/>
  <c r="C26" i="37" s="1"/>
  <c r="X26" i="37" l="1"/>
  <c r="Y26" i="37" s="1"/>
  <c r="K26" i="37"/>
  <c r="M26" i="37" s="1"/>
  <c r="R26" i="37" s="1"/>
  <c r="C27" i="37" s="1"/>
  <c r="X27" i="37" l="1"/>
  <c r="Y27" i="37" s="1"/>
  <c r="K27" i="37"/>
  <c r="M27" i="37" s="1"/>
  <c r="R27" i="37" s="1"/>
  <c r="C28" i="37" s="1"/>
  <c r="X28" i="37" l="1"/>
  <c r="Y28" i="37" s="1"/>
  <c r="K28" i="37"/>
  <c r="M28" i="37" s="1"/>
  <c r="R28" i="37" s="1"/>
  <c r="C29" i="37" s="1"/>
  <c r="X29" i="37" l="1"/>
  <c r="Y29" i="37" s="1"/>
  <c r="K29" i="37"/>
  <c r="M29" i="37" s="1"/>
  <c r="R29" i="37" s="1"/>
  <c r="C30" i="37" s="1"/>
  <c r="X30" i="37" l="1"/>
  <c r="Y30" i="37" s="1"/>
  <c r="K30" i="37"/>
  <c r="M30" i="37" s="1"/>
  <c r="R30" i="37" s="1"/>
  <c r="C31" i="37" s="1"/>
  <c r="X31" i="37" l="1"/>
  <c r="Y31" i="37" s="1"/>
  <c r="K31" i="37"/>
  <c r="M31" i="37" s="1"/>
  <c r="R31" i="37" s="1"/>
  <c r="C32" i="37" s="1"/>
  <c r="X32" i="37" l="1"/>
  <c r="Y32" i="37" s="1"/>
  <c r="K32" i="37"/>
  <c r="M32" i="37" s="1"/>
  <c r="R32" i="37" l="1"/>
  <c r="C33" i="37" s="1"/>
  <c r="X33" i="37" l="1"/>
  <c r="Y33" i="37" s="1"/>
  <c r="K33" i="37"/>
  <c r="M33" i="37" s="1"/>
  <c r="R33" i="37" s="1"/>
  <c r="C34" i="37" s="1"/>
  <c r="X34" i="37" s="1"/>
  <c r="Y34" i="37" s="1"/>
  <c r="K34" i="37" l="1"/>
  <c r="M34" i="37" s="1"/>
  <c r="R34" i="37" s="1"/>
  <c r="C35" i="37" s="1"/>
  <c r="X35" i="37" s="1"/>
  <c r="Y35" i="37" s="1"/>
  <c r="K35" i="37" l="1"/>
  <c r="M35" i="37" s="1"/>
  <c r="R35" i="37" s="1"/>
  <c r="C36" i="37" s="1"/>
  <c r="X36" i="37" s="1"/>
  <c r="Y36" i="37" s="1"/>
  <c r="K36" i="37" l="1"/>
  <c r="M36" i="37" s="1"/>
  <c r="R36" i="37" l="1"/>
  <c r="C37" i="37" s="1"/>
  <c r="X37" i="37" l="1"/>
  <c r="Y37" i="37" s="1"/>
  <c r="K37" i="37"/>
  <c r="M37" i="37" s="1"/>
  <c r="R37" i="37" s="1"/>
  <c r="C38" i="37" s="1"/>
  <c r="X38" i="37" l="1"/>
  <c r="Y38" i="37" s="1"/>
  <c r="K38" i="37"/>
  <c r="M38" i="37" s="1"/>
  <c r="R38" i="37" s="1"/>
  <c r="C39" i="37" s="1"/>
  <c r="X39" i="37" l="1"/>
  <c r="Y39" i="37" s="1"/>
  <c r="K39" i="37"/>
  <c r="M39" i="37" s="1"/>
  <c r="R39" i="37" s="1"/>
  <c r="C40" i="37" s="1"/>
  <c r="X40" i="37" l="1"/>
  <c r="Y40" i="37" s="1"/>
  <c r="K40" i="37"/>
  <c r="M40" i="37" s="1"/>
  <c r="R40" i="37" s="1"/>
  <c r="C41" i="37" s="1"/>
  <c r="X41" i="37" l="1"/>
  <c r="Y41" i="37" s="1"/>
  <c r="K41" i="37"/>
  <c r="M41" i="37" s="1"/>
  <c r="R41" i="37" s="1"/>
  <c r="C42" i="37" s="1"/>
  <c r="X42" i="37" l="1"/>
  <c r="Y42" i="37" s="1"/>
  <c r="K42" i="37"/>
  <c r="M42" i="37" s="1"/>
  <c r="R42" i="37" s="1"/>
  <c r="C43" i="37" s="1"/>
  <c r="X43" i="37" l="1"/>
  <c r="Y43" i="37" s="1"/>
  <c r="K43" i="37"/>
  <c r="M43" i="37" s="1"/>
  <c r="R43" i="37" s="1"/>
  <c r="C44" i="37" s="1"/>
  <c r="X44" i="37" l="1"/>
  <c r="Y44" i="37" s="1"/>
  <c r="K44" i="37"/>
  <c r="M44" i="37" s="1"/>
  <c r="R44" i="37" s="1"/>
  <c r="C45" i="37" s="1"/>
  <c r="X45" i="37" l="1"/>
  <c r="Y45" i="37" s="1"/>
  <c r="K45" i="37"/>
  <c r="M45" i="37" s="1"/>
  <c r="R45" i="37" s="1"/>
  <c r="C46" i="37" s="1"/>
  <c r="X46" i="37" l="1"/>
  <c r="Y46" i="37" s="1"/>
  <c r="K46" i="37"/>
  <c r="M46" i="37" s="1"/>
  <c r="R46" i="37" s="1"/>
  <c r="C47" i="37" s="1"/>
  <c r="X47" i="37" l="1"/>
  <c r="Y47" i="37" s="1"/>
  <c r="K47" i="37"/>
  <c r="M47" i="37" s="1"/>
  <c r="R47" i="37" s="1"/>
  <c r="C48" i="37" s="1"/>
  <c r="X48" i="37" l="1"/>
  <c r="Y48" i="37" s="1"/>
  <c r="K48" i="37"/>
  <c r="M48" i="37" s="1"/>
  <c r="R48" i="37" s="1"/>
  <c r="C49" i="37" s="1"/>
  <c r="X49" i="37" l="1"/>
  <c r="Y49" i="37" s="1"/>
  <c r="K49" i="37"/>
  <c r="M49" i="37" s="1"/>
  <c r="R49" i="37" s="1"/>
  <c r="C50" i="37" s="1"/>
  <c r="X50" i="37" l="1"/>
  <c r="Y50" i="37" s="1"/>
  <c r="K50" i="37"/>
  <c r="M50" i="37" s="1"/>
  <c r="R50" i="37" s="1"/>
  <c r="C51" i="37" s="1"/>
  <c r="X51" i="37" l="1"/>
  <c r="Y51" i="37" s="1"/>
  <c r="K51" i="37"/>
  <c r="M51" i="37" s="1"/>
  <c r="R51" i="37" s="1"/>
  <c r="C52" i="37" s="1"/>
  <c r="X52" i="37" l="1"/>
  <c r="Y52" i="37" s="1"/>
  <c r="K52" i="37"/>
  <c r="M52" i="37" s="1"/>
  <c r="R52" i="37" s="1"/>
  <c r="C53" i="37" s="1"/>
  <c r="X53" i="37" l="1"/>
  <c r="Y53" i="37" s="1"/>
  <c r="K53" i="37"/>
  <c r="M53" i="37" s="1"/>
  <c r="R53" i="37" s="1"/>
  <c r="C54" i="37" s="1"/>
  <c r="X54" i="37" l="1"/>
  <c r="Y54" i="37" s="1"/>
  <c r="K54" i="37"/>
  <c r="M54" i="37" s="1"/>
  <c r="R54" i="37" s="1"/>
  <c r="C55" i="37" s="1"/>
  <c r="X55" i="37" l="1"/>
  <c r="Y55" i="37" s="1"/>
  <c r="K55" i="37"/>
  <c r="M55" i="37" s="1"/>
  <c r="R55" i="37" s="1"/>
  <c r="C56" i="37" s="1"/>
  <c r="X56" i="37" l="1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<sst xmlns="http://schemas.openxmlformats.org/spreadsheetml/2006/main" count="255" uniqueCount="64">
  <si>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</si>
  <si>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</si>
  <si>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</si>
  <si>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</si>
  <si>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</si>
  <si>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</si>
  <si>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</si>
  <si>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</si>
  <si>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</si>
  <si>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</si>
  <si>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</si>
  <si>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</si>
  <si>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</si>
  <si>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</si>
  <si>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</si>
  <si>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</si>
  <si>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</si>
  <si>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</si>
  <si>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</si>
  <si>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</si>
  <si>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</si>
  <si>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</si>
  <si>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</si>
  <si>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</si>
  <si>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</si>
  <si>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</si>
  <si>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</si>
  <si>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</si>
  <si>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</si>
  <si>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</si>
  <si>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</si>
  <si>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</si>
  <si>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</si>
  <si>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</si>
  <si>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</si>
  <si>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</si>
  <si>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</si>
  <si>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</si>
  <si>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</si>
  <si>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</si>
  <si>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</si>
  <si>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</si>
  <si>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</si>
  <si>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</si>
  <si>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</si>
  <si>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</si>
  <si>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</si>
  <si>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</si>
  <si>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</si>
  <si>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</si>
  <si>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</si>
  <si>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</si>
  <si>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</si>
  <si>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</si>
  <si>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</si>
  <si>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</si>
  <si>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</si>
  <si>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</si>
  <si>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</si>
  <si>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</si>
  <si>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</si>
  <si>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4H</t>
    <phoneticPr fontId="3"/>
  </si>
  <si>
    <t>USDCHF</t>
    <phoneticPr fontId="2"/>
  </si>
  <si>
    <t>・フィボナッチターゲット0.618で決済</t>
    <rPh sb="18" eb="20">
      <t>ケッサイ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</si>
</sst>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84447</xdr:colOff>
      <xdr:row>43</xdr:row>
      <xdr:rowOff>122612</xdr:rowOff>
    </xdr:to>
    <xdr:pic>
      <xdr:nvPicPr>
        <xdr:cNvPr id="7" name="図 6" descr="1055263: RakutenSecurities-Demo - デモ口座 - [USDCHF,H4]">
          <a:extLst>
            <a:ext uri="{FF2B5EF4-FFF2-40B4-BE49-F238E27FC236}">
              <a16:creationId xmlns:a16="http://schemas.microsoft.com/office/drawing/2014/main" id="{B5AF4D4D-6854-4626-9588-407C6CC07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12</xdr:col>
      <xdr:colOff>84447</xdr:colOff>
      <xdr:row>87</xdr:row>
      <xdr:rowOff>122612</xdr:rowOff>
    </xdr:to>
    <xdr:pic>
      <xdr:nvPicPr>
        <xdr:cNvPr id="10" name="図 9" descr="1055263: RakutenSecurities-Demo - デモ口座 - [USDCHF,H4]">
          <a:extLst>
            <a:ext uri="{FF2B5EF4-FFF2-40B4-BE49-F238E27FC236}">
              <a16:creationId xmlns:a16="http://schemas.microsoft.com/office/drawing/2014/main" id="{5752192E-F0EB-4A20-A62A-3A9E48D84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12</xdr:col>
      <xdr:colOff>84447</xdr:colOff>
      <xdr:row>131</xdr:row>
      <xdr:rowOff>122612</xdr:rowOff>
    </xdr:to>
    <xdr:pic>
      <xdr:nvPicPr>
        <xdr:cNvPr id="13" name="図 12" descr="1055263: RakutenSecurities-Demo - デモ口座 - [USDCHF,H4]">
          <a:extLst>
            <a:ext uri="{FF2B5EF4-FFF2-40B4-BE49-F238E27FC236}">
              <a16:creationId xmlns:a16="http://schemas.microsoft.com/office/drawing/2014/main" id="{64AA3008-9FDD-499D-94B9-226E6126E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12</xdr:col>
      <xdr:colOff>84447</xdr:colOff>
      <xdr:row>175</xdr:row>
      <xdr:rowOff>122612</xdr:rowOff>
    </xdr:to>
    <xdr:pic>
      <xdr:nvPicPr>
        <xdr:cNvPr id="15" name="図 14" descr="1055263: RakutenSecurities-Demo - デモ口座 - [USDCHF,H4]">
          <a:extLst>
            <a:ext uri="{FF2B5EF4-FFF2-40B4-BE49-F238E27FC236}">
              <a16:creationId xmlns:a16="http://schemas.microsoft.com/office/drawing/2014/main" id="{2C826469-7452-44E8-98BA-6DACE88C0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12</xdr:col>
      <xdr:colOff>84447</xdr:colOff>
      <xdr:row>219</xdr:row>
      <xdr:rowOff>122612</xdr:rowOff>
    </xdr:to>
    <xdr:pic>
      <xdr:nvPicPr>
        <xdr:cNvPr id="17" name="図 16" descr="1055263: RakutenSecurities-Demo - デモ口座 - [USDCHF,H4]">
          <a:extLst>
            <a:ext uri="{FF2B5EF4-FFF2-40B4-BE49-F238E27FC236}">
              <a16:creationId xmlns:a16="http://schemas.microsoft.com/office/drawing/2014/main" id="{B5D1DB7F-0919-45C2-B969-28D94A166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8688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12</xdr:col>
      <xdr:colOff>84447</xdr:colOff>
      <xdr:row>263</xdr:row>
      <xdr:rowOff>122612</xdr:rowOff>
    </xdr:to>
    <xdr:pic>
      <xdr:nvPicPr>
        <xdr:cNvPr id="19" name="図 18" descr="1055263: RakutenSecurities-Demo - デモ口座 - [USDCHF,H4]">
          <a:extLst>
            <a:ext uri="{FF2B5EF4-FFF2-40B4-BE49-F238E27FC236}">
              <a16:creationId xmlns:a16="http://schemas.microsoft.com/office/drawing/2014/main" id="{CB46C627-F54B-48B4-B712-46A848F45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33600"/>
          <a:ext cx="7239627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abSelected="1" zoomScale="115" zoomScaleNormal="115" workbookViewId="0">
      <pane ySplit="8" topLeftCell="A9" activePane="bottomLeft" state="frozen"/>
      <selection pane="bottomLeft" activeCell="R15" sqref="R15:S15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47" t="s">
        <v>5</v>
      </c>
      <c r="C2" s="47"/>
      <c r="D2" s="52" t="s">
        <v>62</v>
      </c>
      <c r="E2" s="52"/>
      <c r="F2" s="47" t="s">
        <v>60</v>
      </c>
      <c r="G2" s="47"/>
      <c r="H2" s="49" t="s">
        <v>61</v>
      </c>
      <c r="I2" s="49"/>
      <c r="J2" s="47" t="s">
        <v>7</v>
      </c>
      <c r="K2" s="47"/>
      <c r="L2" s="53">
        <v>500000</v>
      </c>
      <c r="M2" s="52"/>
      <c r="N2" s="47" t="s">
        <v>8</v>
      </c>
      <c r="O2" s="47"/>
      <c r="P2" s="48">
        <f>SUM(L2,D4)</f>
        <v>633218.59348679776</v>
      </c>
      <c r="Q2" s="49"/>
      <c r="R2" s="1"/>
      <c r="S2" s="1"/>
      <c r="T2" s="1"/>
    </row>
    <row r="3" spans="2:25" ht="57" customHeight="1" x14ac:dyDescent="0.2">
      <c r="B3" s="47" t="s">
        <v>9</v>
      </c>
      <c r="C3" s="47"/>
      <c r="D3" s="50"/>
      <c r="E3" s="50"/>
      <c r="F3" s="50"/>
      <c r="G3" s="50"/>
      <c r="H3" s="50"/>
      <c r="I3" s="50"/>
      <c r="J3" s="47" t="s">
        <v>10</v>
      </c>
      <c r="K3" s="47"/>
      <c r="L3" s="50" t="s">
        <v>63</v>
      </c>
      <c r="M3" s="51"/>
      <c r="N3" s="51"/>
      <c r="O3" s="51"/>
      <c r="P3" s="51"/>
      <c r="Q3" s="51"/>
      <c r="R3" s="1"/>
      <c r="S3" s="1"/>
    </row>
    <row r="4" spans="2:25" x14ac:dyDescent="0.2">
      <c r="B4" s="47" t="s">
        <v>11</v>
      </c>
      <c r="C4" s="47"/>
      <c r="D4" s="67">
        <f>SUM($R$9:$S$993)</f>
        <v>133218.5934867977</v>
      </c>
      <c r="E4" s="67"/>
      <c r="F4" s="47" t="s">
        <v>12</v>
      </c>
      <c r="G4" s="47"/>
      <c r="H4" s="68">
        <f>SUM($T$9:$U$108)</f>
        <v>519.99999999999932</v>
      </c>
      <c r="I4" s="49"/>
      <c r="J4" s="69"/>
      <c r="K4" s="69"/>
      <c r="L4" s="48"/>
      <c r="M4" s="48"/>
      <c r="N4" s="69" t="s">
        <v>58</v>
      </c>
      <c r="O4" s="69"/>
      <c r="P4" s="77">
        <f>MAX(Y:Y)</f>
        <v>0</v>
      </c>
      <c r="Q4" s="77"/>
      <c r="R4" s="1"/>
      <c r="S4" s="1"/>
      <c r="T4" s="1"/>
    </row>
    <row r="5" spans="2:25" x14ac:dyDescent="0.2">
      <c r="B5" s="41" t="s">
        <v>15</v>
      </c>
      <c r="C5" s="39">
        <f>COUNTIF($R$9:$R$990,"&gt;0")</f>
        <v>6</v>
      </c>
      <c r="D5" s="38" t="s">
        <v>16</v>
      </c>
      <c r="E5" s="15">
        <f>COUNTIF($R$9:$R$990,"&lt;0")</f>
        <v>0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1</v>
      </c>
      <c r="J5" s="78" t="s">
        <v>19</v>
      </c>
      <c r="K5" s="47"/>
      <c r="L5" s="79">
        <f>MAX(V9:V993)</f>
        <v>6</v>
      </c>
      <c r="M5" s="80"/>
      <c r="N5" s="17" t="s">
        <v>20</v>
      </c>
      <c r="O5" s="9"/>
      <c r="P5" s="79">
        <f>MAX(W9:W993)</f>
        <v>0</v>
      </c>
      <c r="Q5" s="80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59</v>
      </c>
      <c r="N6" s="12"/>
      <c r="O6" s="12"/>
      <c r="P6" s="10"/>
      <c r="Q6" s="42"/>
      <c r="R6" s="1"/>
      <c r="S6" s="1"/>
      <c r="T6" s="1"/>
    </row>
    <row r="7" spans="2:25" x14ac:dyDescent="0.2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70" t="s">
        <v>26</v>
      </c>
      <c r="O7" s="71"/>
      <c r="P7" s="71"/>
      <c r="Q7" s="72"/>
      <c r="R7" s="73" t="s">
        <v>27</v>
      </c>
      <c r="S7" s="73"/>
      <c r="T7" s="73"/>
      <c r="U7" s="73"/>
    </row>
    <row r="8" spans="2:25" x14ac:dyDescent="0.2">
      <c r="B8" s="55"/>
      <c r="C8" s="58"/>
      <c r="D8" s="59"/>
      <c r="E8" s="18" t="s">
        <v>28</v>
      </c>
      <c r="F8" s="18" t="s">
        <v>29</v>
      </c>
      <c r="G8" s="18" t="s">
        <v>30</v>
      </c>
      <c r="H8" s="74" t="s">
        <v>31</v>
      </c>
      <c r="I8" s="62"/>
      <c r="J8" s="4" t="s">
        <v>32</v>
      </c>
      <c r="K8" s="75" t="s">
        <v>33</v>
      </c>
      <c r="L8" s="65"/>
      <c r="M8" s="66"/>
      <c r="N8" s="5" t="s">
        <v>28</v>
      </c>
      <c r="O8" s="5" t="s">
        <v>29</v>
      </c>
      <c r="P8" s="76" t="s">
        <v>31</v>
      </c>
      <c r="Q8" s="72"/>
      <c r="R8" s="73" t="s">
        <v>34</v>
      </c>
      <c r="S8" s="73"/>
      <c r="T8" s="73" t="s">
        <v>32</v>
      </c>
      <c r="U8" s="73"/>
      <c r="Y8" t="s">
        <v>57</v>
      </c>
    </row>
    <row r="9" spans="2:25" x14ac:dyDescent="0.2">
      <c r="B9" s="43">
        <v>1</v>
      </c>
      <c r="C9" s="81">
        <f>L2</f>
        <v>500000</v>
      </c>
      <c r="D9" s="81"/>
      <c r="E9" s="43">
        <v>2011</v>
      </c>
      <c r="F9" s="8">
        <v>43864</v>
      </c>
      <c r="G9" s="43" t="s">
        <v>4</v>
      </c>
      <c r="H9" s="82">
        <v>0.94420000000000004</v>
      </c>
      <c r="I9" s="82"/>
      <c r="J9" s="43">
        <v>49</v>
      </c>
      <c r="K9" s="81">
        <f>IF(J9="","",C9*0.03)</f>
        <v>15000</v>
      </c>
      <c r="L9" s="81"/>
      <c r="M9" s="6">
        <f>IF(J9="","",(K9/J9)/LOOKUP(RIGHT($D$2,3),定数!$A$6:$A$13,定数!$B$6:$B$13))</f>
        <v>2.7829313543599254</v>
      </c>
      <c r="N9" s="43">
        <v>2011</v>
      </c>
      <c r="O9" s="8">
        <v>43864</v>
      </c>
      <c r="P9" s="82">
        <v>0.95109999999999995</v>
      </c>
      <c r="Q9" s="82"/>
      <c r="R9" s="85">
        <f>IF(P9="","",T9*M9*LOOKUP(RIGHT($D$2,3),定数!$A$6:$A$13,定数!$B$6:$B$13))</f>
        <v>21122.448979591547</v>
      </c>
      <c r="S9" s="85"/>
      <c r="T9" s="86">
        <f>IF(P9="","",IF(G9="買",(P9-H9),(H9-P9))*IF(RIGHT($D$2,3)="JPY",100,10000))</f>
        <v>68.999999999999062</v>
      </c>
      <c r="U9" s="86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3">
        <v>2</v>
      </c>
      <c r="C10" s="81">
        <f t="shared" ref="C10:C73" si="0">IF(R9="","",C9+R9)</f>
        <v>521122.44897959154</v>
      </c>
      <c r="D10" s="81"/>
      <c r="E10" s="46">
        <v>2011</v>
      </c>
      <c r="F10" s="8">
        <v>43915</v>
      </c>
      <c r="G10" s="43" t="s">
        <v>4</v>
      </c>
      <c r="H10" s="82">
        <v>0.91249999999999998</v>
      </c>
      <c r="I10" s="82"/>
      <c r="J10" s="46">
        <v>95</v>
      </c>
      <c r="K10" s="83">
        <f>IF(J10="","",C10*0.03)</f>
        <v>15633.673469387746</v>
      </c>
      <c r="L10" s="84"/>
      <c r="M10" s="6">
        <f>IF(J10="","",(K10/J10)/LOOKUP(RIGHT($D$2,3),定数!$A$6:$A$13,定数!$B$6:$B$13))</f>
        <v>1.4960453080753824</v>
      </c>
      <c r="N10" s="46">
        <v>2011</v>
      </c>
      <c r="O10" s="8">
        <v>43920</v>
      </c>
      <c r="P10" s="82">
        <v>0.92490000000000006</v>
      </c>
      <c r="Q10" s="82"/>
      <c r="R10" s="85">
        <f>IF(P10="","",T10*M10*LOOKUP(RIGHT($D$2,3),定数!$A$6:$A$13,定数!$B$6:$B$13))</f>
        <v>20406.058002148344</v>
      </c>
      <c r="S10" s="85"/>
      <c r="T10" s="86">
        <f>IF(P10="","",IF(G10="買",(P10-H10),(H10-P10))*IF(RIGHT($D$2,3)="JPY",100,10000))</f>
        <v>124.00000000000078</v>
      </c>
      <c r="U10" s="86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521122.44897959154</v>
      </c>
    </row>
    <row r="11" spans="2:25" x14ac:dyDescent="0.2">
      <c r="B11" s="43">
        <v>3</v>
      </c>
      <c r="C11" s="81">
        <f t="shared" si="0"/>
        <v>541528.50698173989</v>
      </c>
      <c r="D11" s="81"/>
      <c r="E11" s="46">
        <v>2011</v>
      </c>
      <c r="F11" s="8">
        <v>43927</v>
      </c>
      <c r="G11" s="43" t="s">
        <v>3</v>
      </c>
      <c r="H11" s="82">
        <v>0.92300000000000004</v>
      </c>
      <c r="I11" s="82"/>
      <c r="J11" s="46">
        <v>60</v>
      </c>
      <c r="K11" s="83">
        <f t="shared" ref="K11:K74" si="3">IF(J11="","",C11*0.03)</f>
        <v>16245.855209452197</v>
      </c>
      <c r="L11" s="84"/>
      <c r="M11" s="6">
        <f>IF(J11="","",(K11/J11)/LOOKUP(RIGHT($D$2,3),定数!$A$6:$A$13,定数!$B$6:$B$13))</f>
        <v>2.4614932135533629</v>
      </c>
      <c r="N11" s="46">
        <v>2011</v>
      </c>
      <c r="O11" s="8">
        <v>43927</v>
      </c>
      <c r="P11" s="82">
        <v>0.9163</v>
      </c>
      <c r="Q11" s="82"/>
      <c r="R11" s="85">
        <f>IF(P11="","",T11*M11*LOOKUP(RIGHT($D$2,3),定数!$A$6:$A$13,定数!$B$6:$B$13))</f>
        <v>18141.20498388839</v>
      </c>
      <c r="S11" s="85"/>
      <c r="T11" s="86">
        <f>IF(P11="","",IF(G11="買",(P11-H11),(H11-P11))*IF(RIGHT($D$2,3)="JPY",100,10000))</f>
        <v>67.000000000000398</v>
      </c>
      <c r="U11" s="86"/>
      <c r="V11" s="22">
        <f t="shared" si="1"/>
        <v>3</v>
      </c>
      <c r="W11">
        <f t="shared" si="2"/>
        <v>0</v>
      </c>
      <c r="X11" s="35">
        <f>IF(C11&lt;&gt;"",MAX(X10,C11),"")</f>
        <v>541528.50698173989</v>
      </c>
      <c r="Y11" s="36">
        <f>IF(X11&lt;&gt;"",1-(C11/X11),"")</f>
        <v>0</v>
      </c>
    </row>
    <row r="12" spans="2:25" x14ac:dyDescent="0.2">
      <c r="B12" s="43">
        <v>4</v>
      </c>
      <c r="C12" s="81">
        <f t="shared" si="0"/>
        <v>559669.71196562832</v>
      </c>
      <c r="D12" s="81"/>
      <c r="E12" s="46">
        <v>2011</v>
      </c>
      <c r="F12" s="8">
        <v>43967</v>
      </c>
      <c r="G12" s="43" t="s">
        <v>3</v>
      </c>
      <c r="H12" s="82">
        <v>0.88349999999999995</v>
      </c>
      <c r="I12" s="82"/>
      <c r="J12" s="46">
        <v>53</v>
      </c>
      <c r="K12" s="83">
        <f t="shared" si="3"/>
        <v>16790.09135896885</v>
      </c>
      <c r="L12" s="84"/>
      <c r="M12" s="6">
        <f>IF(J12="","",(K12/J12)/LOOKUP(RIGHT($D$2,3),定数!$A$6:$A$13,定数!$B$6:$B$13))</f>
        <v>2.8799470598574359</v>
      </c>
      <c r="N12" s="46">
        <v>2011</v>
      </c>
      <c r="O12" s="8">
        <v>43970</v>
      </c>
      <c r="P12" s="82">
        <v>0.87670000000000003</v>
      </c>
      <c r="Q12" s="82"/>
      <c r="R12" s="85">
        <f>IF(P12="","",T12*M12*LOOKUP(RIGHT($D$2,3),定数!$A$6:$A$13,定数!$B$6:$B$13))</f>
        <v>21542.004007733358</v>
      </c>
      <c r="S12" s="85"/>
      <c r="T12" s="86">
        <f t="shared" ref="T12:T75" si="4">IF(P12="","",IF(G12="買",(P12-H12),(H12-P12))*IF(RIGHT($D$2,3)="JPY",100,10000))</f>
        <v>67.999999999999176</v>
      </c>
      <c r="U12" s="86"/>
      <c r="V12" s="22">
        <f t="shared" si="1"/>
        <v>4</v>
      </c>
      <c r="W12">
        <f t="shared" si="2"/>
        <v>0</v>
      </c>
      <c r="X12" s="35">
        <f t="shared" ref="X12:X75" si="5">IF(C12&lt;&gt;"",MAX(X11,C12),"")</f>
        <v>559669.71196562832</v>
      </c>
      <c r="Y12" s="36">
        <f t="shared" ref="Y12:Y75" si="6">IF(X12&lt;&gt;"",1-(C12/X12),"")</f>
        <v>0</v>
      </c>
    </row>
    <row r="13" spans="2:25" x14ac:dyDescent="0.2">
      <c r="B13" s="43">
        <v>5</v>
      </c>
      <c r="C13" s="81">
        <f t="shared" si="0"/>
        <v>581211.71597336163</v>
      </c>
      <c r="D13" s="81"/>
      <c r="E13" s="46">
        <v>2011</v>
      </c>
      <c r="F13" s="8">
        <v>44011</v>
      </c>
      <c r="G13" s="43" t="s">
        <v>4</v>
      </c>
      <c r="H13" s="82">
        <v>0.83599999999999997</v>
      </c>
      <c r="I13" s="82"/>
      <c r="J13" s="46">
        <v>62</v>
      </c>
      <c r="K13" s="83">
        <f t="shared" si="3"/>
        <v>17436.35147920085</v>
      </c>
      <c r="L13" s="84"/>
      <c r="M13" s="6">
        <f>IF(J13="","",(K13/J13)/LOOKUP(RIGHT($D$2,3),定数!$A$6:$A$13,定数!$B$6:$B$13))</f>
        <v>2.5566497770089227</v>
      </c>
      <c r="N13" s="46">
        <v>2011</v>
      </c>
      <c r="O13" s="8">
        <v>44012</v>
      </c>
      <c r="P13" s="82">
        <v>0.84130000000000005</v>
      </c>
      <c r="Q13" s="82"/>
      <c r="R13" s="85">
        <f>IF(P13="","",T13*M13*LOOKUP(RIGHT($D$2,3),定数!$A$6:$A$13,定数!$B$6:$B$13))</f>
        <v>14905.268199962251</v>
      </c>
      <c r="S13" s="85"/>
      <c r="T13" s="86">
        <f t="shared" si="4"/>
        <v>53.000000000000824</v>
      </c>
      <c r="U13" s="86"/>
      <c r="V13" s="22">
        <f t="shared" si="1"/>
        <v>5</v>
      </c>
      <c r="W13">
        <f t="shared" si="2"/>
        <v>0</v>
      </c>
      <c r="X13" s="35">
        <f t="shared" si="5"/>
        <v>581211.71597336163</v>
      </c>
      <c r="Y13" s="36">
        <f t="shared" si="6"/>
        <v>0</v>
      </c>
    </row>
    <row r="14" spans="2:25" x14ac:dyDescent="0.2">
      <c r="B14" s="43">
        <v>6</v>
      </c>
      <c r="C14" s="81">
        <f t="shared" si="0"/>
        <v>596116.98417332384</v>
      </c>
      <c r="D14" s="81"/>
      <c r="E14" s="46">
        <v>2011</v>
      </c>
      <c r="F14" s="8">
        <v>44054</v>
      </c>
      <c r="G14" s="43" t="s">
        <v>4</v>
      </c>
      <c r="H14" s="82">
        <v>0.74050000000000005</v>
      </c>
      <c r="I14" s="82"/>
      <c r="J14" s="46">
        <v>67</v>
      </c>
      <c r="K14" s="83">
        <f t="shared" si="3"/>
        <v>17883.509525199715</v>
      </c>
      <c r="L14" s="84"/>
      <c r="M14" s="6">
        <f>IF(J14="","",(K14/J14)/LOOKUP(RIGHT($D$2,3),定数!$A$6:$A$13,定数!$B$6:$B$13))</f>
        <v>2.4265277510447376</v>
      </c>
      <c r="N14" s="46">
        <v>2011</v>
      </c>
      <c r="O14" s="8">
        <v>44054</v>
      </c>
      <c r="P14" s="82">
        <v>0.75439999999999996</v>
      </c>
      <c r="Q14" s="82"/>
      <c r="R14" s="85">
        <f>IF(P14="","",T14*M14*LOOKUP(RIGHT($D$2,3),定数!$A$6:$A$13,定数!$B$6:$B$13))</f>
        <v>37101.609313473804</v>
      </c>
      <c r="S14" s="85"/>
      <c r="T14" s="86">
        <f t="shared" si="4"/>
        <v>138.99999999999912</v>
      </c>
      <c r="U14" s="86"/>
      <c r="V14" s="22">
        <f t="shared" si="1"/>
        <v>6</v>
      </c>
      <c r="W14">
        <f t="shared" si="2"/>
        <v>0</v>
      </c>
      <c r="X14" s="35">
        <f t="shared" si="5"/>
        <v>596116.98417332384</v>
      </c>
      <c r="Y14" s="36">
        <f t="shared" si="6"/>
        <v>0</v>
      </c>
    </row>
    <row r="15" spans="2:25" x14ac:dyDescent="0.2">
      <c r="B15" s="43">
        <v>7</v>
      </c>
      <c r="C15" s="81">
        <f t="shared" si="0"/>
        <v>633218.59348679765</v>
      </c>
      <c r="D15" s="81"/>
      <c r="E15" s="46"/>
      <c r="F15" s="8"/>
      <c r="G15" s="43" t="s">
        <v>4</v>
      </c>
      <c r="H15" s="82"/>
      <c r="I15" s="82"/>
      <c r="J15" s="46"/>
      <c r="K15" s="83" t="str">
        <f t="shared" si="3"/>
        <v/>
      </c>
      <c r="L15" s="84"/>
      <c r="M15" s="6" t="str">
        <f>IF(J15="","",(K15/J15)/LOOKUP(RIGHT($D$2,3),定数!$A$6:$A$13,定数!$B$6:$B$13))</f>
        <v/>
      </c>
      <c r="N15" s="46"/>
      <c r="O15" s="8"/>
      <c r="P15" s="82"/>
      <c r="Q15" s="82"/>
      <c r="R15" s="85" t="str">
        <f>IF(P15="","",T15*M15*LOOKUP(RIGHT($D$2,3),定数!$A$6:$A$13,定数!$B$6:$B$13))</f>
        <v/>
      </c>
      <c r="S15" s="85"/>
      <c r="T15" s="86" t="str">
        <f t="shared" si="4"/>
        <v/>
      </c>
      <c r="U15" s="86"/>
      <c r="V15" s="22" t="str">
        <f t="shared" si="1"/>
        <v/>
      </c>
      <c r="W15" t="str">
        <f t="shared" si="2"/>
        <v/>
      </c>
      <c r="X15" s="35">
        <f t="shared" si="5"/>
        <v>633218.59348679765</v>
      </c>
      <c r="Y15" s="36">
        <f t="shared" si="6"/>
        <v>0</v>
      </c>
    </row>
    <row r="16" spans="2:25" x14ac:dyDescent="0.2">
      <c r="B16" s="43">
        <v>8</v>
      </c>
      <c r="C16" s="81" t="str">
        <f t="shared" si="0"/>
        <v/>
      </c>
      <c r="D16" s="81"/>
      <c r="E16" s="46"/>
      <c r="F16" s="8"/>
      <c r="G16" s="43" t="s">
        <v>4</v>
      </c>
      <c r="H16" s="82"/>
      <c r="I16" s="82"/>
      <c r="J16" s="46"/>
      <c r="K16" s="83" t="str">
        <f t="shared" si="3"/>
        <v/>
      </c>
      <c r="L16" s="84"/>
      <c r="M16" s="6" t="str">
        <f>IF(J16="","",(K16/J16)/LOOKUP(RIGHT($D$2,3),定数!$A$6:$A$13,定数!$B$6:$B$13))</f>
        <v/>
      </c>
      <c r="N16" s="46"/>
      <c r="O16" s="8"/>
      <c r="P16" s="82"/>
      <c r="Q16" s="82"/>
      <c r="R16" s="85" t="str">
        <f>IF(P16="","",T16*M16*LOOKUP(RIGHT($D$2,3),定数!$A$6:$A$13,定数!$B$6:$B$13))</f>
        <v/>
      </c>
      <c r="S16" s="85"/>
      <c r="T16" s="86" t="str">
        <f t="shared" si="4"/>
        <v/>
      </c>
      <c r="U16" s="86"/>
      <c r="V16" s="22" t="str">
        <f t="shared" si="1"/>
        <v/>
      </c>
      <c r="W16" t="str">
        <f t="shared" si="2"/>
        <v/>
      </c>
      <c r="X16" s="35" t="str">
        <f t="shared" si="5"/>
        <v/>
      </c>
      <c r="Y16" s="36" t="str">
        <f t="shared" si="6"/>
        <v/>
      </c>
    </row>
    <row r="17" spans="2:25" x14ac:dyDescent="0.2">
      <c r="B17" s="43">
        <v>9</v>
      </c>
      <c r="C17" s="81" t="str">
        <f t="shared" si="0"/>
        <v/>
      </c>
      <c r="D17" s="81"/>
      <c r="E17" s="46"/>
      <c r="F17" s="8"/>
      <c r="G17" s="43" t="s">
        <v>3</v>
      </c>
      <c r="H17" s="82"/>
      <c r="I17" s="82"/>
      <c r="J17" s="46"/>
      <c r="K17" s="83" t="str">
        <f t="shared" si="3"/>
        <v/>
      </c>
      <c r="L17" s="84"/>
      <c r="M17" s="6" t="str">
        <f>IF(J17="","",(K17/J17)/LOOKUP(RIGHT($D$2,3),定数!$A$6:$A$13,定数!$B$6:$B$13))</f>
        <v/>
      </c>
      <c r="N17" s="46"/>
      <c r="O17" s="8"/>
      <c r="P17" s="82"/>
      <c r="Q17" s="82"/>
      <c r="R17" s="85" t="str">
        <f>IF(P17="","",T17*M17*LOOKUP(RIGHT($D$2,3),定数!$A$6:$A$13,定数!$B$6:$B$13))</f>
        <v/>
      </c>
      <c r="S17" s="85"/>
      <c r="T17" s="86" t="str">
        <f t="shared" si="4"/>
        <v/>
      </c>
      <c r="U17" s="86"/>
      <c r="V17" s="22" t="str">
        <f t="shared" si="1"/>
        <v/>
      </c>
      <c r="W17" t="str">
        <f t="shared" si="2"/>
        <v/>
      </c>
      <c r="X17" s="35" t="str">
        <f t="shared" si="5"/>
        <v/>
      </c>
      <c r="Y17" s="36" t="str">
        <f t="shared" si="6"/>
        <v/>
      </c>
    </row>
    <row r="18" spans="2:25" x14ac:dyDescent="0.2">
      <c r="B18" s="43">
        <v>10</v>
      </c>
      <c r="C18" s="81" t="str">
        <f t="shared" si="0"/>
        <v/>
      </c>
      <c r="D18" s="81"/>
      <c r="E18" s="46"/>
      <c r="F18" s="8"/>
      <c r="G18" s="43" t="s">
        <v>4</v>
      </c>
      <c r="H18" s="82"/>
      <c r="I18" s="82"/>
      <c r="J18" s="46"/>
      <c r="K18" s="83" t="str">
        <f t="shared" si="3"/>
        <v/>
      </c>
      <c r="L18" s="84"/>
      <c r="M18" s="6" t="str">
        <f>IF(J18="","",(K18/J18)/LOOKUP(RIGHT($D$2,3),定数!$A$6:$A$13,定数!$B$6:$B$13))</f>
        <v/>
      </c>
      <c r="N18" s="46"/>
      <c r="O18" s="8"/>
      <c r="P18" s="82"/>
      <c r="Q18" s="82"/>
      <c r="R18" s="85" t="str">
        <f>IF(P18="","",T18*M18*LOOKUP(RIGHT($D$2,3),定数!$A$6:$A$13,定数!$B$6:$B$13))</f>
        <v/>
      </c>
      <c r="S18" s="85"/>
      <c r="T18" s="86" t="str">
        <f t="shared" si="4"/>
        <v/>
      </c>
      <c r="U18" s="86"/>
      <c r="V18" s="22" t="str">
        <f t="shared" si="1"/>
        <v/>
      </c>
      <c r="W18" t="str">
        <f t="shared" si="2"/>
        <v/>
      </c>
      <c r="X18" s="35" t="str">
        <f t="shared" si="5"/>
        <v/>
      </c>
      <c r="Y18" s="36" t="str">
        <f t="shared" si="6"/>
        <v/>
      </c>
    </row>
    <row r="19" spans="2:25" x14ac:dyDescent="0.2">
      <c r="B19" s="43">
        <v>11</v>
      </c>
      <c r="C19" s="81" t="str">
        <f t="shared" si="0"/>
        <v/>
      </c>
      <c r="D19" s="81"/>
      <c r="E19" s="46"/>
      <c r="F19" s="8"/>
      <c r="G19" s="43" t="s">
        <v>4</v>
      </c>
      <c r="H19" s="82"/>
      <c r="I19" s="82"/>
      <c r="J19" s="46"/>
      <c r="K19" s="83" t="str">
        <f t="shared" si="3"/>
        <v/>
      </c>
      <c r="L19" s="84"/>
      <c r="M19" s="6" t="str">
        <f>IF(J19="","",(K19/J19)/LOOKUP(RIGHT($D$2,3),定数!$A$6:$A$13,定数!$B$6:$B$13))</f>
        <v/>
      </c>
      <c r="N19" s="46"/>
      <c r="O19" s="8"/>
      <c r="P19" s="82"/>
      <c r="Q19" s="82"/>
      <c r="R19" s="85" t="str">
        <f>IF(P19="","",T19*M19*LOOKUP(RIGHT($D$2,3),定数!$A$6:$A$13,定数!$B$6:$B$13))</f>
        <v/>
      </c>
      <c r="S19" s="85"/>
      <c r="T19" s="86" t="str">
        <f t="shared" si="4"/>
        <v/>
      </c>
      <c r="U19" s="86"/>
      <c r="V19" s="22" t="str">
        <f t="shared" si="1"/>
        <v/>
      </c>
      <c r="W19" t="str">
        <f t="shared" si="2"/>
        <v/>
      </c>
      <c r="X19" s="35" t="str">
        <f t="shared" si="5"/>
        <v/>
      </c>
      <c r="Y19" s="36" t="str">
        <f t="shared" si="6"/>
        <v/>
      </c>
    </row>
    <row r="20" spans="2:25" x14ac:dyDescent="0.2">
      <c r="B20" s="43">
        <v>12</v>
      </c>
      <c r="C20" s="81" t="str">
        <f t="shared" si="0"/>
        <v/>
      </c>
      <c r="D20" s="81"/>
      <c r="E20" s="46"/>
      <c r="F20" s="8"/>
      <c r="G20" s="43" t="s">
        <v>4</v>
      </c>
      <c r="H20" s="82"/>
      <c r="I20" s="82"/>
      <c r="J20" s="46"/>
      <c r="K20" s="83" t="str">
        <f t="shared" si="3"/>
        <v/>
      </c>
      <c r="L20" s="84"/>
      <c r="M20" s="6" t="str">
        <f>IF(J20="","",(K20/J20)/LOOKUP(RIGHT($D$2,3),定数!$A$6:$A$13,定数!$B$6:$B$13))</f>
        <v/>
      </c>
      <c r="N20" s="46"/>
      <c r="O20" s="8"/>
      <c r="P20" s="82"/>
      <c r="Q20" s="82"/>
      <c r="R20" s="85" t="str">
        <f>IF(P20="","",T20*M20*LOOKUP(RIGHT($D$2,3),定数!$A$6:$A$13,定数!$B$6:$B$13))</f>
        <v/>
      </c>
      <c r="S20" s="85"/>
      <c r="T20" s="86" t="str">
        <f t="shared" si="4"/>
        <v/>
      </c>
      <c r="U20" s="86"/>
      <c r="V20" s="22" t="str">
        <f t="shared" si="1"/>
        <v/>
      </c>
      <c r="W20" t="str">
        <f t="shared" si="2"/>
        <v/>
      </c>
      <c r="X20" s="35" t="str">
        <f t="shared" si="5"/>
        <v/>
      </c>
      <c r="Y20" s="36" t="str">
        <f t="shared" si="6"/>
        <v/>
      </c>
    </row>
    <row r="21" spans="2:25" x14ac:dyDescent="0.2">
      <c r="B21" s="43">
        <v>13</v>
      </c>
      <c r="C21" s="81" t="str">
        <f t="shared" si="0"/>
        <v/>
      </c>
      <c r="D21" s="81"/>
      <c r="E21" s="46"/>
      <c r="F21" s="8"/>
      <c r="G21" s="43" t="s">
        <v>4</v>
      </c>
      <c r="H21" s="82"/>
      <c r="I21" s="82"/>
      <c r="J21" s="45"/>
      <c r="K21" s="83" t="str">
        <f t="shared" si="3"/>
        <v/>
      </c>
      <c r="L21" s="84"/>
      <c r="M21" s="6" t="str">
        <f>IF(J21="","",(K21/J21)/LOOKUP(RIGHT($D$2,3),定数!$A$6:$A$13,定数!$B$6:$B$13))</f>
        <v/>
      </c>
      <c r="N21" s="45"/>
      <c r="O21" s="8"/>
      <c r="P21" s="82"/>
      <c r="Q21" s="82"/>
      <c r="R21" s="85" t="str">
        <f>IF(P21="","",T21*M21*LOOKUP(RIGHT($D$2,3),定数!$A$6:$A$13,定数!$B$6:$B$13))</f>
        <v/>
      </c>
      <c r="S21" s="85"/>
      <c r="T21" s="86" t="str">
        <f t="shared" si="4"/>
        <v/>
      </c>
      <c r="U21" s="86"/>
      <c r="V21" s="22" t="str">
        <f t="shared" si="1"/>
        <v/>
      </c>
      <c r="W21" t="str">
        <f t="shared" si="2"/>
        <v/>
      </c>
      <c r="X21" s="35" t="str">
        <f t="shared" si="5"/>
        <v/>
      </c>
      <c r="Y21" s="36" t="str">
        <f t="shared" si="6"/>
        <v/>
      </c>
    </row>
    <row r="22" spans="2:25" x14ac:dyDescent="0.2">
      <c r="B22" s="43">
        <v>14</v>
      </c>
      <c r="C22" s="81" t="str">
        <f t="shared" si="0"/>
        <v/>
      </c>
      <c r="D22" s="81"/>
      <c r="E22" s="45"/>
      <c r="F22" s="8"/>
      <c r="G22" s="43" t="s">
        <v>4</v>
      </c>
      <c r="H22" s="82"/>
      <c r="I22" s="82"/>
      <c r="J22" s="45"/>
      <c r="K22" s="83" t="str">
        <f t="shared" si="3"/>
        <v/>
      </c>
      <c r="L22" s="84"/>
      <c r="M22" s="6" t="str">
        <f>IF(J22="","",(K22/J22)/LOOKUP(RIGHT($D$2,3),定数!$A$6:$A$13,定数!$B$6:$B$13))</f>
        <v/>
      </c>
      <c r="N22" s="45"/>
      <c r="O22" s="8"/>
      <c r="P22" s="82"/>
      <c r="Q22" s="82"/>
      <c r="R22" s="85" t="str">
        <f>IF(P22="","",T22*M22*LOOKUP(RIGHT($D$2,3),定数!$A$6:$A$13,定数!$B$6:$B$13))</f>
        <v/>
      </c>
      <c r="S22" s="85"/>
      <c r="T22" s="86" t="str">
        <f t="shared" si="4"/>
        <v/>
      </c>
      <c r="U22" s="86"/>
      <c r="V22" s="22" t="str">
        <f t="shared" si="1"/>
        <v/>
      </c>
      <c r="W22" t="str">
        <f t="shared" si="2"/>
        <v/>
      </c>
      <c r="X22" s="35" t="str">
        <f t="shared" si="5"/>
        <v/>
      </c>
      <c r="Y22" s="36" t="str">
        <f t="shared" si="6"/>
        <v/>
      </c>
    </row>
    <row r="23" spans="2:25" x14ac:dyDescent="0.2">
      <c r="B23" s="43">
        <v>15</v>
      </c>
      <c r="C23" s="81" t="str">
        <f t="shared" si="0"/>
        <v/>
      </c>
      <c r="D23" s="81"/>
      <c r="E23" s="45"/>
      <c r="F23" s="8"/>
      <c r="G23" s="43" t="s">
        <v>3</v>
      </c>
      <c r="H23" s="82"/>
      <c r="I23" s="82"/>
      <c r="J23" s="45"/>
      <c r="K23" s="83" t="str">
        <f t="shared" si="3"/>
        <v/>
      </c>
      <c r="L23" s="84"/>
      <c r="M23" s="6" t="str">
        <f>IF(J23="","",(K23/J23)/LOOKUP(RIGHT($D$2,3),定数!$A$6:$A$13,定数!$B$6:$B$13))</f>
        <v/>
      </c>
      <c r="N23" s="45"/>
      <c r="O23" s="8"/>
      <c r="P23" s="82"/>
      <c r="Q23" s="82"/>
      <c r="R23" s="85" t="str">
        <f>IF(P23="","",T23*M23*LOOKUP(RIGHT($D$2,3),定数!$A$6:$A$13,定数!$B$6:$B$13))</f>
        <v/>
      </c>
      <c r="S23" s="85"/>
      <c r="T23" s="86" t="str">
        <f t="shared" si="4"/>
        <v/>
      </c>
      <c r="U23" s="86"/>
      <c r="V23" t="str">
        <f t="shared" ref="V23:W74" si="7">IF(S23&lt;&gt;"",IF(S23&lt;0,1+V22,0),"")</f>
        <v/>
      </c>
      <c r="W23" t="str">
        <f t="shared" si="2"/>
        <v/>
      </c>
      <c r="X23" s="35" t="str">
        <f t="shared" si="5"/>
        <v/>
      </c>
      <c r="Y23" s="36" t="str">
        <f t="shared" si="6"/>
        <v/>
      </c>
    </row>
    <row r="24" spans="2:25" x14ac:dyDescent="0.2">
      <c r="B24" s="43">
        <v>16</v>
      </c>
      <c r="C24" s="81" t="str">
        <f t="shared" si="0"/>
        <v/>
      </c>
      <c r="D24" s="81"/>
      <c r="E24" s="45"/>
      <c r="F24" s="8"/>
      <c r="G24" s="43" t="s">
        <v>4</v>
      </c>
      <c r="H24" s="82"/>
      <c r="I24" s="82"/>
      <c r="J24" s="45"/>
      <c r="K24" s="83" t="str">
        <f t="shared" si="3"/>
        <v/>
      </c>
      <c r="L24" s="84"/>
      <c r="M24" s="6" t="str">
        <f>IF(J24="","",(K24/J24)/LOOKUP(RIGHT($D$2,3),定数!$A$6:$A$13,定数!$B$6:$B$13))</f>
        <v/>
      </c>
      <c r="N24" s="45"/>
      <c r="O24" s="8"/>
      <c r="P24" s="82"/>
      <c r="Q24" s="82"/>
      <c r="R24" s="85" t="str">
        <f>IF(P24="","",T24*M24*LOOKUP(RIGHT($D$2,3),定数!$A$6:$A$13,定数!$B$6:$B$13))</f>
        <v/>
      </c>
      <c r="S24" s="85"/>
      <c r="T24" s="86" t="str">
        <f t="shared" si="4"/>
        <v/>
      </c>
      <c r="U24" s="86"/>
      <c r="V24" t="str">
        <f t="shared" si="7"/>
        <v/>
      </c>
      <c r="W24" t="str">
        <f t="shared" si="2"/>
        <v/>
      </c>
      <c r="X24" s="35" t="str">
        <f t="shared" si="5"/>
        <v/>
      </c>
      <c r="Y24" s="36" t="str">
        <f t="shared" si="6"/>
        <v/>
      </c>
    </row>
    <row r="25" spans="2:25" x14ac:dyDescent="0.2">
      <c r="B25" s="43">
        <v>17</v>
      </c>
      <c r="C25" s="81" t="str">
        <f t="shared" si="0"/>
        <v/>
      </c>
      <c r="D25" s="81"/>
      <c r="E25" s="45"/>
      <c r="F25" s="8"/>
      <c r="G25" s="43" t="s">
        <v>4</v>
      </c>
      <c r="H25" s="82"/>
      <c r="I25" s="82"/>
      <c r="J25" s="45"/>
      <c r="K25" s="83" t="str">
        <f t="shared" si="3"/>
        <v/>
      </c>
      <c r="L25" s="84"/>
      <c r="M25" s="6" t="str">
        <f>IF(J25="","",(K25/J25)/LOOKUP(RIGHT($D$2,3),定数!$A$6:$A$13,定数!$B$6:$B$13))</f>
        <v/>
      </c>
      <c r="N25" s="45"/>
      <c r="O25" s="8"/>
      <c r="P25" s="82"/>
      <c r="Q25" s="82"/>
      <c r="R25" s="85" t="str">
        <f>IF(P25="","",T25*M25*LOOKUP(RIGHT($D$2,3),定数!$A$6:$A$13,定数!$B$6:$B$13))</f>
        <v/>
      </c>
      <c r="S25" s="85"/>
      <c r="T25" s="86" t="str">
        <f t="shared" si="4"/>
        <v/>
      </c>
      <c r="U25" s="86"/>
      <c r="V25" t="str">
        <f t="shared" si="7"/>
        <v/>
      </c>
      <c r="W25" t="str">
        <f t="shared" si="2"/>
        <v/>
      </c>
      <c r="X25" s="35" t="str">
        <f t="shared" si="5"/>
        <v/>
      </c>
      <c r="Y25" s="36" t="str">
        <f t="shared" si="6"/>
        <v/>
      </c>
    </row>
    <row r="26" spans="2:25" x14ac:dyDescent="0.2">
      <c r="B26" s="43">
        <v>18</v>
      </c>
      <c r="C26" s="81" t="str">
        <f t="shared" si="0"/>
        <v/>
      </c>
      <c r="D26" s="81"/>
      <c r="E26" s="45"/>
      <c r="F26" s="8"/>
      <c r="G26" s="43" t="s">
        <v>3</v>
      </c>
      <c r="H26" s="82"/>
      <c r="I26" s="82"/>
      <c r="J26" s="45"/>
      <c r="K26" s="83" t="str">
        <f t="shared" si="3"/>
        <v/>
      </c>
      <c r="L26" s="84"/>
      <c r="M26" s="6" t="str">
        <f>IF(J26="","",(K26/J26)/LOOKUP(RIGHT($D$2,3),定数!$A$6:$A$13,定数!$B$6:$B$13))</f>
        <v/>
      </c>
      <c r="N26" s="45"/>
      <c r="O26" s="8"/>
      <c r="P26" s="82"/>
      <c r="Q26" s="82"/>
      <c r="R26" s="85" t="str">
        <f>IF(P26="","",T26*M26*LOOKUP(RIGHT($D$2,3),定数!$A$6:$A$13,定数!$B$6:$B$13))</f>
        <v/>
      </c>
      <c r="S26" s="85"/>
      <c r="T26" s="86" t="str">
        <f t="shared" si="4"/>
        <v/>
      </c>
      <c r="U26" s="86"/>
      <c r="V26" t="str">
        <f t="shared" si="7"/>
        <v/>
      </c>
      <c r="W26" t="str">
        <f t="shared" si="2"/>
        <v/>
      </c>
      <c r="X26" s="35" t="str">
        <f t="shared" si="5"/>
        <v/>
      </c>
      <c r="Y26" s="36" t="str">
        <f t="shared" si="6"/>
        <v/>
      </c>
    </row>
    <row r="27" spans="2:25" x14ac:dyDescent="0.2">
      <c r="B27" s="43">
        <v>19</v>
      </c>
      <c r="C27" s="81" t="str">
        <f t="shared" si="0"/>
        <v/>
      </c>
      <c r="D27" s="81"/>
      <c r="E27" s="45"/>
      <c r="F27" s="8"/>
      <c r="G27" s="43" t="s">
        <v>4</v>
      </c>
      <c r="H27" s="82"/>
      <c r="I27" s="82"/>
      <c r="J27" s="45"/>
      <c r="K27" s="83" t="str">
        <f t="shared" si="3"/>
        <v/>
      </c>
      <c r="L27" s="84"/>
      <c r="M27" s="6" t="str">
        <f>IF(J27="","",(K27/J27)/LOOKUP(RIGHT($D$2,3),定数!$A$6:$A$13,定数!$B$6:$B$13))</f>
        <v/>
      </c>
      <c r="N27" s="45"/>
      <c r="O27" s="8"/>
      <c r="P27" s="82"/>
      <c r="Q27" s="82"/>
      <c r="R27" s="85" t="str">
        <f>IF(P27="","",T27*M27*LOOKUP(RIGHT($D$2,3),定数!$A$6:$A$13,定数!$B$6:$B$13))</f>
        <v/>
      </c>
      <c r="S27" s="85"/>
      <c r="T27" s="86" t="str">
        <f t="shared" si="4"/>
        <v/>
      </c>
      <c r="U27" s="86"/>
      <c r="V27" t="str">
        <f t="shared" si="7"/>
        <v/>
      </c>
      <c r="W27" t="str">
        <f t="shared" si="2"/>
        <v/>
      </c>
      <c r="X27" s="35" t="str">
        <f t="shared" si="5"/>
        <v/>
      </c>
      <c r="Y27" s="36" t="str">
        <f t="shared" si="6"/>
        <v/>
      </c>
    </row>
    <row r="28" spans="2:25" x14ac:dyDescent="0.2">
      <c r="B28" s="43">
        <v>20</v>
      </c>
      <c r="C28" s="81" t="str">
        <f t="shared" si="0"/>
        <v/>
      </c>
      <c r="D28" s="81"/>
      <c r="E28" s="45"/>
      <c r="F28" s="8"/>
      <c r="G28" s="43" t="s">
        <v>4</v>
      </c>
      <c r="H28" s="82"/>
      <c r="I28" s="82"/>
      <c r="J28" s="45"/>
      <c r="K28" s="83" t="str">
        <f t="shared" si="3"/>
        <v/>
      </c>
      <c r="L28" s="84"/>
      <c r="M28" s="6" t="str">
        <f>IF(J28="","",(K28/J28)/LOOKUP(RIGHT($D$2,3),定数!$A$6:$A$13,定数!$B$6:$B$13))</f>
        <v/>
      </c>
      <c r="N28" s="45"/>
      <c r="O28" s="8"/>
      <c r="P28" s="82"/>
      <c r="Q28" s="82"/>
      <c r="R28" s="85" t="str">
        <f>IF(P28="","",T28*M28*LOOKUP(RIGHT($D$2,3),定数!$A$6:$A$13,定数!$B$6:$B$13))</f>
        <v/>
      </c>
      <c r="S28" s="85"/>
      <c r="T28" s="86" t="str">
        <f t="shared" si="4"/>
        <v/>
      </c>
      <c r="U28" s="86"/>
      <c r="V28" t="str">
        <f t="shared" si="7"/>
        <v/>
      </c>
      <c r="W28" t="str">
        <f t="shared" si="2"/>
        <v/>
      </c>
      <c r="X28" s="35" t="str">
        <f t="shared" si="5"/>
        <v/>
      </c>
      <c r="Y28" s="36" t="str">
        <f t="shared" si="6"/>
        <v/>
      </c>
    </row>
    <row r="29" spans="2:25" x14ac:dyDescent="0.2">
      <c r="B29" s="43">
        <v>21</v>
      </c>
      <c r="C29" s="81" t="str">
        <f t="shared" si="0"/>
        <v/>
      </c>
      <c r="D29" s="81"/>
      <c r="E29" s="45"/>
      <c r="F29" s="8"/>
      <c r="G29" s="43" t="s">
        <v>4</v>
      </c>
      <c r="H29" s="82"/>
      <c r="I29" s="82"/>
      <c r="J29" s="45"/>
      <c r="K29" s="83" t="str">
        <f t="shared" si="3"/>
        <v/>
      </c>
      <c r="L29" s="84"/>
      <c r="M29" s="6" t="str">
        <f>IF(J29="","",(K29/J29)/LOOKUP(RIGHT($D$2,3),定数!$A$6:$A$13,定数!$B$6:$B$13))</f>
        <v/>
      </c>
      <c r="N29" s="45"/>
      <c r="O29" s="8"/>
      <c r="P29" s="82"/>
      <c r="Q29" s="82"/>
      <c r="R29" s="85" t="str">
        <f>IF(P29="","",T29*M29*LOOKUP(RIGHT($D$2,3),定数!$A$6:$A$13,定数!$B$6:$B$13))</f>
        <v/>
      </c>
      <c r="S29" s="85"/>
      <c r="T29" s="86" t="str">
        <f t="shared" si="4"/>
        <v/>
      </c>
      <c r="U29" s="86"/>
      <c r="V29" t="str">
        <f t="shared" si="7"/>
        <v/>
      </c>
      <c r="W29" t="str">
        <f t="shared" si="2"/>
        <v/>
      </c>
      <c r="X29" s="35" t="str">
        <f t="shared" si="5"/>
        <v/>
      </c>
      <c r="Y29" s="36" t="str">
        <f t="shared" si="6"/>
        <v/>
      </c>
    </row>
    <row r="30" spans="2:25" x14ac:dyDescent="0.2">
      <c r="B30" s="43">
        <v>22</v>
      </c>
      <c r="C30" s="81" t="str">
        <f t="shared" si="0"/>
        <v/>
      </c>
      <c r="D30" s="81"/>
      <c r="E30" s="45"/>
      <c r="F30" s="8"/>
      <c r="G30" s="43" t="s">
        <v>3</v>
      </c>
      <c r="H30" s="82"/>
      <c r="I30" s="82"/>
      <c r="J30" s="45"/>
      <c r="K30" s="83" t="str">
        <f t="shared" si="3"/>
        <v/>
      </c>
      <c r="L30" s="84"/>
      <c r="M30" s="6" t="str">
        <f>IF(J30="","",(K30/J30)/LOOKUP(RIGHT($D$2,3),定数!$A$6:$A$13,定数!$B$6:$B$13))</f>
        <v/>
      </c>
      <c r="N30" s="45"/>
      <c r="O30" s="8"/>
      <c r="P30" s="82"/>
      <c r="Q30" s="82"/>
      <c r="R30" s="85" t="str">
        <f>IF(P30="","",T30*M30*LOOKUP(RIGHT($D$2,3),定数!$A$6:$A$13,定数!$B$6:$B$13))</f>
        <v/>
      </c>
      <c r="S30" s="85"/>
      <c r="T30" s="86" t="str">
        <f t="shared" si="4"/>
        <v/>
      </c>
      <c r="U30" s="86"/>
      <c r="V30" t="str">
        <f t="shared" si="7"/>
        <v/>
      </c>
      <c r="W30" t="str">
        <f t="shared" si="2"/>
        <v/>
      </c>
      <c r="X30" s="35" t="str">
        <f t="shared" si="5"/>
        <v/>
      </c>
      <c r="Y30" s="36" t="str">
        <f t="shared" si="6"/>
        <v/>
      </c>
    </row>
    <row r="31" spans="2:25" x14ac:dyDescent="0.2">
      <c r="B31" s="43">
        <v>23</v>
      </c>
      <c r="C31" s="81" t="str">
        <f t="shared" si="0"/>
        <v/>
      </c>
      <c r="D31" s="81"/>
      <c r="E31" s="45"/>
      <c r="F31" s="8"/>
      <c r="G31" s="43" t="s">
        <v>4</v>
      </c>
      <c r="H31" s="82"/>
      <c r="I31" s="82"/>
      <c r="J31" s="45"/>
      <c r="K31" s="83" t="str">
        <f t="shared" si="3"/>
        <v/>
      </c>
      <c r="L31" s="84"/>
      <c r="M31" s="6" t="str">
        <f>IF(J31="","",(K31/J31)/LOOKUP(RIGHT($D$2,3),定数!$A$6:$A$13,定数!$B$6:$B$13))</f>
        <v/>
      </c>
      <c r="N31" s="45"/>
      <c r="O31" s="8"/>
      <c r="P31" s="82"/>
      <c r="Q31" s="82"/>
      <c r="R31" s="85" t="str">
        <f>IF(P31="","",T31*M31*LOOKUP(RIGHT($D$2,3),定数!$A$6:$A$13,定数!$B$6:$B$13))</f>
        <v/>
      </c>
      <c r="S31" s="85"/>
      <c r="T31" s="86" t="str">
        <f t="shared" si="4"/>
        <v/>
      </c>
      <c r="U31" s="86"/>
      <c r="V31" t="str">
        <f t="shared" si="7"/>
        <v/>
      </c>
      <c r="W31" t="str">
        <f t="shared" si="2"/>
        <v/>
      </c>
      <c r="X31" s="35" t="str">
        <f t="shared" si="5"/>
        <v/>
      </c>
      <c r="Y31" s="36" t="str">
        <f t="shared" si="6"/>
        <v/>
      </c>
    </row>
    <row r="32" spans="2:25" x14ac:dyDescent="0.2">
      <c r="B32" s="43">
        <v>24</v>
      </c>
      <c r="C32" s="81" t="str">
        <f t="shared" si="0"/>
        <v/>
      </c>
      <c r="D32" s="81"/>
      <c r="E32" s="45"/>
      <c r="F32" s="8"/>
      <c r="G32" s="43" t="s">
        <v>3</v>
      </c>
      <c r="H32" s="82"/>
      <c r="I32" s="82"/>
      <c r="J32" s="45"/>
      <c r="K32" s="83" t="str">
        <f t="shared" si="3"/>
        <v/>
      </c>
      <c r="L32" s="84"/>
      <c r="M32" s="6" t="str">
        <f>IF(J32="","",(K32/J32)/LOOKUP(RIGHT($D$2,3),定数!$A$6:$A$13,定数!$B$6:$B$13))</f>
        <v/>
      </c>
      <c r="N32" s="45"/>
      <c r="O32" s="8"/>
      <c r="P32" s="82"/>
      <c r="Q32" s="82"/>
      <c r="R32" s="85" t="str">
        <f>IF(P32="","",T32*M32*LOOKUP(RIGHT($D$2,3),定数!$A$6:$A$13,定数!$B$6:$B$13))</f>
        <v/>
      </c>
      <c r="S32" s="85"/>
      <c r="T32" s="86" t="str">
        <f t="shared" si="4"/>
        <v/>
      </c>
      <c r="U32" s="86"/>
      <c r="V32" t="str">
        <f t="shared" si="7"/>
        <v/>
      </c>
      <c r="W32" t="str">
        <f t="shared" si="2"/>
        <v/>
      </c>
      <c r="X32" s="35" t="str">
        <f t="shared" si="5"/>
        <v/>
      </c>
      <c r="Y32" s="36" t="str">
        <f t="shared" si="6"/>
        <v/>
      </c>
    </row>
    <row r="33" spans="2:25" x14ac:dyDescent="0.2">
      <c r="B33" s="43">
        <v>25</v>
      </c>
      <c r="C33" s="81" t="str">
        <f t="shared" si="0"/>
        <v/>
      </c>
      <c r="D33" s="81"/>
      <c r="E33" s="45"/>
      <c r="F33" s="8"/>
      <c r="G33" s="43" t="s">
        <v>4</v>
      </c>
      <c r="H33" s="82"/>
      <c r="I33" s="82"/>
      <c r="J33" s="45"/>
      <c r="K33" s="83" t="str">
        <f t="shared" si="3"/>
        <v/>
      </c>
      <c r="L33" s="84"/>
      <c r="M33" s="6" t="str">
        <f>IF(J33="","",(K33/J33)/LOOKUP(RIGHT($D$2,3),定数!$A$6:$A$13,定数!$B$6:$B$13))</f>
        <v/>
      </c>
      <c r="N33" s="45"/>
      <c r="O33" s="8"/>
      <c r="P33" s="82"/>
      <c r="Q33" s="82"/>
      <c r="R33" s="85" t="str">
        <f>IF(P33="","",T33*M33*LOOKUP(RIGHT($D$2,3),定数!$A$6:$A$13,定数!$B$6:$B$13))</f>
        <v/>
      </c>
      <c r="S33" s="85"/>
      <c r="T33" s="86" t="str">
        <f t="shared" si="4"/>
        <v/>
      </c>
      <c r="U33" s="86"/>
      <c r="V33" t="str">
        <f t="shared" si="7"/>
        <v/>
      </c>
      <c r="W33" t="str">
        <f t="shared" si="2"/>
        <v/>
      </c>
      <c r="X33" s="35" t="str">
        <f t="shared" si="5"/>
        <v/>
      </c>
      <c r="Y33" s="36" t="str">
        <f t="shared" si="6"/>
        <v/>
      </c>
    </row>
    <row r="34" spans="2:25" x14ac:dyDescent="0.2">
      <c r="B34" s="43">
        <v>26</v>
      </c>
      <c r="C34" s="81" t="str">
        <f t="shared" si="0"/>
        <v/>
      </c>
      <c r="D34" s="81"/>
      <c r="E34" s="45"/>
      <c r="F34" s="8"/>
      <c r="G34" s="43" t="s">
        <v>3</v>
      </c>
      <c r="H34" s="82"/>
      <c r="I34" s="82"/>
      <c r="J34" s="45"/>
      <c r="K34" s="83" t="str">
        <f t="shared" si="3"/>
        <v/>
      </c>
      <c r="L34" s="84"/>
      <c r="M34" s="6" t="str">
        <f>IF(J34="","",(K34/J34)/LOOKUP(RIGHT($D$2,3),定数!$A$6:$A$13,定数!$B$6:$B$13))</f>
        <v/>
      </c>
      <c r="N34" s="45"/>
      <c r="O34" s="8"/>
      <c r="P34" s="82"/>
      <c r="Q34" s="82"/>
      <c r="R34" s="85" t="str">
        <f>IF(P34="","",T34*M34*LOOKUP(RIGHT($D$2,3),定数!$A$6:$A$13,定数!$B$6:$B$13))</f>
        <v/>
      </c>
      <c r="S34" s="85"/>
      <c r="T34" s="86" t="str">
        <f t="shared" si="4"/>
        <v/>
      </c>
      <c r="U34" s="86"/>
      <c r="V34" t="str">
        <f t="shared" si="7"/>
        <v/>
      </c>
      <c r="W34" t="str">
        <f t="shared" si="2"/>
        <v/>
      </c>
      <c r="X34" s="35" t="str">
        <f t="shared" si="5"/>
        <v/>
      </c>
      <c r="Y34" s="36" t="str">
        <f t="shared" si="6"/>
        <v/>
      </c>
    </row>
    <row r="35" spans="2:25" x14ac:dyDescent="0.2">
      <c r="B35" s="43">
        <v>27</v>
      </c>
      <c r="C35" s="81" t="str">
        <f t="shared" si="0"/>
        <v/>
      </c>
      <c r="D35" s="81"/>
      <c r="E35" s="45"/>
      <c r="F35" s="8"/>
      <c r="G35" s="43" t="s">
        <v>4</v>
      </c>
      <c r="H35" s="82"/>
      <c r="I35" s="82"/>
      <c r="J35" s="45"/>
      <c r="K35" s="83" t="str">
        <f t="shared" si="3"/>
        <v/>
      </c>
      <c r="L35" s="84"/>
      <c r="M35" s="6" t="str">
        <f>IF(J35="","",(K35/J35)/LOOKUP(RIGHT($D$2,3),定数!$A$6:$A$13,定数!$B$6:$B$13))</f>
        <v/>
      </c>
      <c r="N35" s="45"/>
      <c r="O35" s="8"/>
      <c r="P35" s="82"/>
      <c r="Q35" s="82"/>
      <c r="R35" s="85" t="str">
        <f>IF(P35="","",T35*M35*LOOKUP(RIGHT($D$2,3),定数!$A$6:$A$13,定数!$B$6:$B$13))</f>
        <v/>
      </c>
      <c r="S35" s="85"/>
      <c r="T35" s="86" t="str">
        <f t="shared" si="4"/>
        <v/>
      </c>
      <c r="U35" s="86"/>
      <c r="V35" t="str">
        <f t="shared" si="7"/>
        <v/>
      </c>
      <c r="W35" t="str">
        <f t="shared" si="2"/>
        <v/>
      </c>
      <c r="X35" s="35" t="str">
        <f t="shared" si="5"/>
        <v/>
      </c>
      <c r="Y35" s="36" t="str">
        <f t="shared" si="6"/>
        <v/>
      </c>
    </row>
    <row r="36" spans="2:25" x14ac:dyDescent="0.2">
      <c r="B36" s="43">
        <v>28</v>
      </c>
      <c r="C36" s="81" t="str">
        <f t="shared" si="0"/>
        <v/>
      </c>
      <c r="D36" s="81"/>
      <c r="E36" s="45"/>
      <c r="F36" s="8"/>
      <c r="G36" s="43" t="s">
        <v>4</v>
      </c>
      <c r="H36" s="82"/>
      <c r="I36" s="82"/>
      <c r="J36" s="45"/>
      <c r="K36" s="83" t="str">
        <f t="shared" si="3"/>
        <v/>
      </c>
      <c r="L36" s="84"/>
      <c r="M36" s="6" t="str">
        <f>IF(J36="","",(K36/J36)/LOOKUP(RIGHT($D$2,3),定数!$A$6:$A$13,定数!$B$6:$B$13))</f>
        <v/>
      </c>
      <c r="N36" s="45"/>
      <c r="O36" s="8"/>
      <c r="P36" s="82"/>
      <c r="Q36" s="82"/>
      <c r="R36" s="85" t="str">
        <f>IF(P36="","",T36*M36*LOOKUP(RIGHT($D$2,3),定数!$A$6:$A$13,定数!$B$6:$B$13))</f>
        <v/>
      </c>
      <c r="S36" s="85"/>
      <c r="T36" s="86" t="str">
        <f t="shared" si="4"/>
        <v/>
      </c>
      <c r="U36" s="86"/>
      <c r="V36" t="str">
        <f t="shared" si="7"/>
        <v/>
      </c>
      <c r="W36" t="str">
        <f t="shared" si="2"/>
        <v/>
      </c>
      <c r="X36" s="35" t="str">
        <f t="shared" si="5"/>
        <v/>
      </c>
      <c r="Y36" s="36" t="str">
        <f t="shared" si="6"/>
        <v/>
      </c>
    </row>
    <row r="37" spans="2:25" x14ac:dyDescent="0.2">
      <c r="B37" s="43">
        <v>29</v>
      </c>
      <c r="C37" s="81" t="str">
        <f t="shared" si="0"/>
        <v/>
      </c>
      <c r="D37" s="81"/>
      <c r="E37" s="45"/>
      <c r="F37" s="8"/>
      <c r="G37" s="43" t="s">
        <v>3</v>
      </c>
      <c r="H37" s="82"/>
      <c r="I37" s="82"/>
      <c r="J37" s="45"/>
      <c r="K37" s="83" t="str">
        <f t="shared" si="3"/>
        <v/>
      </c>
      <c r="L37" s="84"/>
      <c r="M37" s="6" t="str">
        <f>IF(J37="","",(K37/J37)/LOOKUP(RIGHT($D$2,3),定数!$A$6:$A$13,定数!$B$6:$B$13))</f>
        <v/>
      </c>
      <c r="N37" s="45"/>
      <c r="O37" s="8"/>
      <c r="P37" s="82"/>
      <c r="Q37" s="82"/>
      <c r="R37" s="85" t="str">
        <f>IF(P37="","",T37*M37*LOOKUP(RIGHT($D$2,3),定数!$A$6:$A$13,定数!$B$6:$B$13))</f>
        <v/>
      </c>
      <c r="S37" s="85"/>
      <c r="T37" s="86" t="str">
        <f t="shared" si="4"/>
        <v/>
      </c>
      <c r="U37" s="86"/>
      <c r="V37" t="str">
        <f t="shared" si="7"/>
        <v/>
      </c>
      <c r="W37" t="str">
        <f t="shared" si="2"/>
        <v/>
      </c>
      <c r="X37" s="35" t="str">
        <f t="shared" si="5"/>
        <v/>
      </c>
      <c r="Y37" s="36" t="str">
        <f t="shared" si="6"/>
        <v/>
      </c>
    </row>
    <row r="38" spans="2:25" x14ac:dyDescent="0.2">
      <c r="B38" s="43">
        <v>30</v>
      </c>
      <c r="C38" s="81" t="str">
        <f t="shared" si="0"/>
        <v/>
      </c>
      <c r="D38" s="81"/>
      <c r="E38" s="45"/>
      <c r="F38" s="8"/>
      <c r="G38" s="43" t="s">
        <v>4</v>
      </c>
      <c r="H38" s="82"/>
      <c r="I38" s="82"/>
      <c r="J38" s="45"/>
      <c r="K38" s="83" t="str">
        <f t="shared" si="3"/>
        <v/>
      </c>
      <c r="L38" s="84"/>
      <c r="M38" s="6" t="str">
        <f>IF(J38="","",(K38/J38)/LOOKUP(RIGHT($D$2,3),定数!$A$6:$A$13,定数!$B$6:$B$13))</f>
        <v/>
      </c>
      <c r="N38" s="45"/>
      <c r="O38" s="8"/>
      <c r="P38" s="82"/>
      <c r="Q38" s="82"/>
      <c r="R38" s="85" t="str">
        <f>IF(P38="","",T38*M38*LOOKUP(RIGHT($D$2,3),定数!$A$6:$A$13,定数!$B$6:$B$13))</f>
        <v/>
      </c>
      <c r="S38" s="85"/>
      <c r="T38" s="86" t="str">
        <f t="shared" si="4"/>
        <v/>
      </c>
      <c r="U38" s="86"/>
      <c r="V38" t="str">
        <f t="shared" si="7"/>
        <v/>
      </c>
      <c r="W38" t="str">
        <f t="shared" si="2"/>
        <v/>
      </c>
      <c r="X38" s="35" t="str">
        <f t="shared" si="5"/>
        <v/>
      </c>
      <c r="Y38" s="36" t="str">
        <f t="shared" si="6"/>
        <v/>
      </c>
    </row>
    <row r="39" spans="2:25" x14ac:dyDescent="0.2">
      <c r="B39" s="43">
        <v>31</v>
      </c>
      <c r="C39" s="81" t="str">
        <f t="shared" si="0"/>
        <v/>
      </c>
      <c r="D39" s="81"/>
      <c r="E39" s="45"/>
      <c r="F39" s="8"/>
      <c r="G39" s="43" t="s">
        <v>3</v>
      </c>
      <c r="H39" s="82"/>
      <c r="I39" s="82"/>
      <c r="J39" s="44"/>
      <c r="K39" s="83" t="str">
        <f t="shared" si="3"/>
        <v/>
      </c>
      <c r="L39" s="84"/>
      <c r="M39" s="6" t="str">
        <f>IF(J39="","",(K39/J39)/LOOKUP(RIGHT($D$2,3),定数!$A$6:$A$13,定数!$B$6:$B$13))</f>
        <v/>
      </c>
      <c r="N39" s="44"/>
      <c r="O39" s="8"/>
      <c r="P39" s="82"/>
      <c r="Q39" s="82"/>
      <c r="R39" s="85" t="str">
        <f>IF(P39="","",T39*M39*LOOKUP(RIGHT($D$2,3),定数!$A$6:$A$13,定数!$B$6:$B$13))</f>
        <v/>
      </c>
      <c r="S39" s="85"/>
      <c r="T39" s="86" t="str">
        <f t="shared" si="4"/>
        <v/>
      </c>
      <c r="U39" s="86"/>
      <c r="V39" t="str">
        <f t="shared" si="7"/>
        <v/>
      </c>
      <c r="W39" t="str">
        <f t="shared" si="2"/>
        <v/>
      </c>
      <c r="X39" s="35" t="str">
        <f t="shared" si="5"/>
        <v/>
      </c>
      <c r="Y39" s="36" t="str">
        <f t="shared" si="6"/>
        <v/>
      </c>
    </row>
    <row r="40" spans="2:25" x14ac:dyDescent="0.2">
      <c r="B40" s="43">
        <v>32</v>
      </c>
      <c r="C40" s="81" t="str">
        <f t="shared" si="0"/>
        <v/>
      </c>
      <c r="D40" s="81"/>
      <c r="E40" s="44"/>
      <c r="F40" s="8"/>
      <c r="G40" s="43" t="s">
        <v>4</v>
      </c>
      <c r="H40" s="82"/>
      <c r="I40" s="82"/>
      <c r="J40" s="44"/>
      <c r="K40" s="83" t="str">
        <f t="shared" si="3"/>
        <v/>
      </c>
      <c r="L40" s="84"/>
      <c r="M40" s="6" t="str">
        <f>IF(J40="","",(K40/J40)/LOOKUP(RIGHT($D$2,3),定数!$A$6:$A$13,定数!$B$6:$B$13))</f>
        <v/>
      </c>
      <c r="N40" s="44"/>
      <c r="O40" s="8"/>
      <c r="P40" s="82"/>
      <c r="Q40" s="82"/>
      <c r="R40" s="85" t="str">
        <f>IF(P40="","",T40*M40*LOOKUP(RIGHT($D$2,3),定数!$A$6:$A$13,定数!$B$6:$B$13))</f>
        <v/>
      </c>
      <c r="S40" s="85"/>
      <c r="T40" s="86" t="str">
        <f t="shared" si="4"/>
        <v/>
      </c>
      <c r="U40" s="86"/>
      <c r="V40" t="str">
        <f t="shared" si="7"/>
        <v/>
      </c>
      <c r="W40" t="str">
        <f t="shared" si="2"/>
        <v/>
      </c>
      <c r="X40" s="35" t="str">
        <f t="shared" si="5"/>
        <v/>
      </c>
      <c r="Y40" s="36" t="str">
        <f t="shared" si="6"/>
        <v/>
      </c>
    </row>
    <row r="41" spans="2:25" x14ac:dyDescent="0.2">
      <c r="B41" s="43">
        <v>33</v>
      </c>
      <c r="C41" s="81" t="str">
        <f t="shared" si="0"/>
        <v/>
      </c>
      <c r="D41" s="81"/>
      <c r="E41" s="44"/>
      <c r="F41" s="8"/>
      <c r="G41" s="43" t="s">
        <v>4</v>
      </c>
      <c r="H41" s="82"/>
      <c r="I41" s="82"/>
      <c r="J41" s="44"/>
      <c r="K41" s="83" t="str">
        <f t="shared" si="3"/>
        <v/>
      </c>
      <c r="L41" s="84"/>
      <c r="M41" s="6" t="str">
        <f>IF(J41="","",(K41/J41)/LOOKUP(RIGHT($D$2,3),定数!$A$6:$A$13,定数!$B$6:$B$13))</f>
        <v/>
      </c>
      <c r="N41" s="44"/>
      <c r="O41" s="8"/>
      <c r="P41" s="82"/>
      <c r="Q41" s="82"/>
      <c r="R41" s="85" t="str">
        <f>IF(P41="","",T41*M41*LOOKUP(RIGHT($D$2,3),定数!$A$6:$A$13,定数!$B$6:$B$13))</f>
        <v/>
      </c>
      <c r="S41" s="85"/>
      <c r="T41" s="86" t="str">
        <f t="shared" si="4"/>
        <v/>
      </c>
      <c r="U41" s="86"/>
      <c r="V41" t="str">
        <f t="shared" si="7"/>
        <v/>
      </c>
      <c r="W41" t="str">
        <f t="shared" si="2"/>
        <v/>
      </c>
      <c r="X41" s="35" t="str">
        <f t="shared" si="5"/>
        <v/>
      </c>
      <c r="Y41" s="36" t="str">
        <f t="shared" si="6"/>
        <v/>
      </c>
    </row>
    <row r="42" spans="2:25" x14ac:dyDescent="0.2">
      <c r="B42" s="43">
        <v>34</v>
      </c>
      <c r="C42" s="81" t="str">
        <f t="shared" si="0"/>
        <v/>
      </c>
      <c r="D42" s="81"/>
      <c r="E42" s="44"/>
      <c r="F42" s="8"/>
      <c r="G42" s="43" t="s">
        <v>4</v>
      </c>
      <c r="H42" s="82"/>
      <c r="I42" s="82"/>
      <c r="J42" s="44"/>
      <c r="K42" s="83" t="str">
        <f t="shared" si="3"/>
        <v/>
      </c>
      <c r="L42" s="84"/>
      <c r="M42" s="6" t="str">
        <f>IF(J42="","",(K42/J42)/LOOKUP(RIGHT($D$2,3),定数!$A$6:$A$13,定数!$B$6:$B$13))</f>
        <v/>
      </c>
      <c r="N42" s="44"/>
      <c r="O42" s="8"/>
      <c r="P42" s="82"/>
      <c r="Q42" s="82"/>
      <c r="R42" s="85" t="str">
        <f>IF(P42="","",T42*M42*LOOKUP(RIGHT($D$2,3),定数!$A$6:$A$13,定数!$B$6:$B$13))</f>
        <v/>
      </c>
      <c r="S42" s="85"/>
      <c r="T42" s="86" t="str">
        <f t="shared" si="4"/>
        <v/>
      </c>
      <c r="U42" s="86"/>
      <c r="V42" t="str">
        <f t="shared" si="7"/>
        <v/>
      </c>
      <c r="W42" t="str">
        <f t="shared" si="2"/>
        <v/>
      </c>
      <c r="X42" s="35" t="str">
        <f t="shared" si="5"/>
        <v/>
      </c>
      <c r="Y42" s="36" t="str">
        <f t="shared" si="6"/>
        <v/>
      </c>
    </row>
    <row r="43" spans="2:25" x14ac:dyDescent="0.2">
      <c r="B43" s="43">
        <v>35</v>
      </c>
      <c r="C43" s="81" t="str">
        <f t="shared" si="0"/>
        <v/>
      </c>
      <c r="D43" s="81"/>
      <c r="E43" s="44"/>
      <c r="F43" s="8"/>
      <c r="G43" s="43" t="s">
        <v>4</v>
      </c>
      <c r="H43" s="82"/>
      <c r="I43" s="82"/>
      <c r="J43" s="44"/>
      <c r="K43" s="83" t="str">
        <f t="shared" si="3"/>
        <v/>
      </c>
      <c r="L43" s="84"/>
      <c r="M43" s="6" t="str">
        <f>IF(J43="","",(K43/J43)/LOOKUP(RIGHT($D$2,3),定数!$A$6:$A$13,定数!$B$6:$B$13))</f>
        <v/>
      </c>
      <c r="N43" s="44"/>
      <c r="O43" s="8"/>
      <c r="P43" s="82"/>
      <c r="Q43" s="82"/>
      <c r="R43" s="85" t="str">
        <f>IF(P43="","",T43*M43*LOOKUP(RIGHT($D$2,3),定数!$A$6:$A$13,定数!$B$6:$B$13))</f>
        <v/>
      </c>
      <c r="S43" s="85"/>
      <c r="T43" s="86" t="str">
        <f t="shared" si="4"/>
        <v/>
      </c>
      <c r="U43" s="86"/>
      <c r="V43" t="str">
        <f t="shared" si="7"/>
        <v/>
      </c>
      <c r="W43" t="str">
        <f t="shared" si="2"/>
        <v/>
      </c>
      <c r="X43" s="35" t="str">
        <f t="shared" si="5"/>
        <v/>
      </c>
      <c r="Y43" s="36" t="str">
        <f t="shared" si="6"/>
        <v/>
      </c>
    </row>
    <row r="44" spans="2:25" x14ac:dyDescent="0.2">
      <c r="B44" s="43">
        <v>36</v>
      </c>
      <c r="C44" s="81" t="str">
        <f t="shared" si="0"/>
        <v/>
      </c>
      <c r="D44" s="81"/>
      <c r="E44" s="44"/>
      <c r="F44" s="8"/>
      <c r="G44" s="43" t="s">
        <v>3</v>
      </c>
      <c r="H44" s="82"/>
      <c r="I44" s="82"/>
      <c r="J44" s="44"/>
      <c r="K44" s="83" t="str">
        <f t="shared" si="3"/>
        <v/>
      </c>
      <c r="L44" s="84"/>
      <c r="M44" s="6" t="str">
        <f>IF(J44="","",(K44/J44)/LOOKUP(RIGHT($D$2,3),定数!$A$6:$A$13,定数!$B$6:$B$13))</f>
        <v/>
      </c>
      <c r="N44" s="44"/>
      <c r="O44" s="8"/>
      <c r="P44" s="82"/>
      <c r="Q44" s="82"/>
      <c r="R44" s="85" t="str">
        <f>IF(P44="","",T44*M44*LOOKUP(RIGHT($D$2,3),定数!$A$6:$A$13,定数!$B$6:$B$13))</f>
        <v/>
      </c>
      <c r="S44" s="85"/>
      <c r="T44" s="86" t="str">
        <f t="shared" si="4"/>
        <v/>
      </c>
      <c r="U44" s="86"/>
      <c r="V44" t="str">
        <f t="shared" si="7"/>
        <v/>
      </c>
      <c r="W44" t="str">
        <f t="shared" si="2"/>
        <v/>
      </c>
      <c r="X44" s="35" t="str">
        <f t="shared" si="5"/>
        <v/>
      </c>
      <c r="Y44" s="36" t="str">
        <f t="shared" si="6"/>
        <v/>
      </c>
    </row>
    <row r="45" spans="2:25" x14ac:dyDescent="0.2">
      <c r="B45" s="43">
        <v>37</v>
      </c>
      <c r="C45" s="81" t="str">
        <f t="shared" si="0"/>
        <v/>
      </c>
      <c r="D45" s="81"/>
      <c r="E45" s="44"/>
      <c r="F45" s="8"/>
      <c r="G45" s="43" t="s">
        <v>4</v>
      </c>
      <c r="H45" s="82"/>
      <c r="I45" s="82"/>
      <c r="J45" s="44"/>
      <c r="K45" s="83" t="str">
        <f t="shared" si="3"/>
        <v/>
      </c>
      <c r="L45" s="84"/>
      <c r="M45" s="6" t="str">
        <f>IF(J45="","",(K45/J45)/LOOKUP(RIGHT($D$2,3),定数!$A$6:$A$13,定数!$B$6:$B$13))</f>
        <v/>
      </c>
      <c r="N45" s="44"/>
      <c r="O45" s="8"/>
      <c r="P45" s="82"/>
      <c r="Q45" s="82"/>
      <c r="R45" s="85" t="str">
        <f>IF(P45="","",T45*M45*LOOKUP(RIGHT($D$2,3),定数!$A$6:$A$13,定数!$B$6:$B$13))</f>
        <v/>
      </c>
      <c r="S45" s="85"/>
      <c r="T45" s="86" t="str">
        <f t="shared" si="4"/>
        <v/>
      </c>
      <c r="U45" s="86"/>
      <c r="V45" t="str">
        <f t="shared" si="7"/>
        <v/>
      </c>
      <c r="W45" t="str">
        <f t="shared" si="2"/>
        <v/>
      </c>
      <c r="X45" s="35" t="str">
        <f t="shared" si="5"/>
        <v/>
      </c>
      <c r="Y45" s="36" t="str">
        <f t="shared" si="6"/>
        <v/>
      </c>
    </row>
    <row r="46" spans="2:25" x14ac:dyDescent="0.2">
      <c r="B46" s="43">
        <v>38</v>
      </c>
      <c r="C46" s="81" t="str">
        <f t="shared" si="0"/>
        <v/>
      </c>
      <c r="D46" s="81"/>
      <c r="E46" s="44"/>
      <c r="F46" s="8"/>
      <c r="G46" s="43" t="s">
        <v>3</v>
      </c>
      <c r="H46" s="82"/>
      <c r="I46" s="82"/>
      <c r="J46" s="44"/>
      <c r="K46" s="83" t="str">
        <f t="shared" si="3"/>
        <v/>
      </c>
      <c r="L46" s="84"/>
      <c r="M46" s="6" t="str">
        <f>IF(J46="","",(K46/J46)/LOOKUP(RIGHT($D$2,3),定数!$A$6:$A$13,定数!$B$6:$B$13))</f>
        <v/>
      </c>
      <c r="N46" s="44"/>
      <c r="O46" s="8"/>
      <c r="P46" s="82"/>
      <c r="Q46" s="82"/>
      <c r="R46" s="85" t="str">
        <f>IF(P46="","",T46*M46*LOOKUP(RIGHT($D$2,3),定数!$A$6:$A$13,定数!$B$6:$B$13))</f>
        <v/>
      </c>
      <c r="S46" s="85"/>
      <c r="T46" s="86" t="str">
        <f t="shared" si="4"/>
        <v/>
      </c>
      <c r="U46" s="86"/>
      <c r="V46" t="str">
        <f t="shared" si="7"/>
        <v/>
      </c>
      <c r="W46" t="str">
        <f t="shared" si="2"/>
        <v/>
      </c>
      <c r="X46" s="35" t="str">
        <f t="shared" si="5"/>
        <v/>
      </c>
      <c r="Y46" s="36" t="str">
        <f t="shared" si="6"/>
        <v/>
      </c>
    </row>
    <row r="47" spans="2:25" x14ac:dyDescent="0.2">
      <c r="B47" s="43">
        <v>39</v>
      </c>
      <c r="C47" s="81" t="str">
        <f t="shared" si="0"/>
        <v/>
      </c>
      <c r="D47" s="81"/>
      <c r="E47" s="44"/>
      <c r="F47" s="8"/>
      <c r="G47" s="43" t="s">
        <v>3</v>
      </c>
      <c r="H47" s="82"/>
      <c r="I47" s="82"/>
      <c r="J47" s="44"/>
      <c r="K47" s="83" t="str">
        <f t="shared" si="3"/>
        <v/>
      </c>
      <c r="L47" s="84"/>
      <c r="M47" s="6" t="str">
        <f>IF(J47="","",(K47/J47)/LOOKUP(RIGHT($D$2,3),定数!$A$6:$A$13,定数!$B$6:$B$13))</f>
        <v/>
      </c>
      <c r="N47" s="44"/>
      <c r="O47" s="8"/>
      <c r="P47" s="82"/>
      <c r="Q47" s="82"/>
      <c r="R47" s="85" t="str">
        <f>IF(P47="","",T47*M47*LOOKUP(RIGHT($D$2,3),定数!$A$6:$A$13,定数!$B$6:$B$13))</f>
        <v/>
      </c>
      <c r="S47" s="85"/>
      <c r="T47" s="86" t="str">
        <f t="shared" si="4"/>
        <v/>
      </c>
      <c r="U47" s="86"/>
      <c r="V47" t="str">
        <f t="shared" si="7"/>
        <v/>
      </c>
      <c r="W47" t="str">
        <f t="shared" si="2"/>
        <v/>
      </c>
      <c r="X47" s="35" t="str">
        <f t="shared" si="5"/>
        <v/>
      </c>
      <c r="Y47" s="36" t="str">
        <f t="shared" si="6"/>
        <v/>
      </c>
    </row>
    <row r="48" spans="2:25" x14ac:dyDescent="0.2">
      <c r="B48" s="43">
        <v>40</v>
      </c>
      <c r="C48" s="81" t="str">
        <f t="shared" si="0"/>
        <v/>
      </c>
      <c r="D48" s="81"/>
      <c r="E48" s="44"/>
      <c r="F48" s="8"/>
      <c r="G48" s="43" t="s">
        <v>3</v>
      </c>
      <c r="H48" s="82"/>
      <c r="I48" s="82"/>
      <c r="J48" s="44"/>
      <c r="K48" s="83" t="str">
        <f t="shared" si="3"/>
        <v/>
      </c>
      <c r="L48" s="84"/>
      <c r="M48" s="6" t="str">
        <f>IF(J48="","",(K48/J48)/LOOKUP(RIGHT($D$2,3),定数!$A$6:$A$13,定数!$B$6:$B$13))</f>
        <v/>
      </c>
      <c r="N48" s="44"/>
      <c r="O48" s="8"/>
      <c r="P48" s="82"/>
      <c r="Q48" s="82"/>
      <c r="R48" s="85" t="str">
        <f>IF(P48="","",T48*M48*LOOKUP(RIGHT($D$2,3),定数!$A$6:$A$13,定数!$B$6:$B$13))</f>
        <v/>
      </c>
      <c r="S48" s="85"/>
      <c r="T48" s="86" t="str">
        <f t="shared" si="4"/>
        <v/>
      </c>
      <c r="U48" s="86"/>
      <c r="V48" t="str">
        <f t="shared" si="7"/>
        <v/>
      </c>
      <c r="W48" t="str">
        <f t="shared" si="2"/>
        <v/>
      </c>
      <c r="X48" s="35" t="str">
        <f t="shared" si="5"/>
        <v/>
      </c>
      <c r="Y48" s="36" t="str">
        <f t="shared" si="6"/>
        <v/>
      </c>
    </row>
    <row r="49" spans="2:25" x14ac:dyDescent="0.2">
      <c r="B49" s="43">
        <v>41</v>
      </c>
      <c r="C49" s="81" t="str">
        <f t="shared" si="0"/>
        <v/>
      </c>
      <c r="D49" s="81"/>
      <c r="E49" s="44"/>
      <c r="F49" s="8"/>
      <c r="G49" s="43" t="s">
        <v>4</v>
      </c>
      <c r="H49" s="82"/>
      <c r="I49" s="82"/>
      <c r="J49" s="44"/>
      <c r="K49" s="83" t="str">
        <f t="shared" si="3"/>
        <v/>
      </c>
      <c r="L49" s="84"/>
      <c r="M49" s="6" t="str">
        <f>IF(J49="","",(K49/J49)/LOOKUP(RIGHT($D$2,3),定数!$A$6:$A$13,定数!$B$6:$B$13))</f>
        <v/>
      </c>
      <c r="N49" s="44"/>
      <c r="O49" s="8"/>
      <c r="P49" s="82"/>
      <c r="Q49" s="82"/>
      <c r="R49" s="85" t="str">
        <f>IF(P49="","",T49*M49*LOOKUP(RIGHT($D$2,3),定数!$A$6:$A$13,定数!$B$6:$B$13))</f>
        <v/>
      </c>
      <c r="S49" s="85"/>
      <c r="T49" s="86" t="str">
        <f t="shared" si="4"/>
        <v/>
      </c>
      <c r="U49" s="86"/>
      <c r="V49" t="str">
        <f t="shared" si="7"/>
        <v/>
      </c>
      <c r="W49" t="str">
        <f t="shared" si="2"/>
        <v/>
      </c>
      <c r="X49" s="35" t="str">
        <f t="shared" si="5"/>
        <v/>
      </c>
      <c r="Y49" s="36" t="str">
        <f t="shared" si="6"/>
        <v/>
      </c>
    </row>
    <row r="50" spans="2:25" x14ac:dyDescent="0.2">
      <c r="B50" s="43">
        <v>42</v>
      </c>
      <c r="C50" s="81" t="str">
        <f t="shared" si="0"/>
        <v/>
      </c>
      <c r="D50" s="81"/>
      <c r="E50" s="44"/>
      <c r="F50" s="8"/>
      <c r="G50" s="43" t="s">
        <v>4</v>
      </c>
      <c r="H50" s="82"/>
      <c r="I50" s="82"/>
      <c r="J50" s="44"/>
      <c r="K50" s="83" t="str">
        <f t="shared" si="3"/>
        <v/>
      </c>
      <c r="L50" s="84"/>
      <c r="M50" s="6" t="str">
        <f>IF(J50="","",(K50/J50)/LOOKUP(RIGHT($D$2,3),定数!$A$6:$A$13,定数!$B$6:$B$13))</f>
        <v/>
      </c>
      <c r="N50" s="44"/>
      <c r="O50" s="8"/>
      <c r="P50" s="82"/>
      <c r="Q50" s="82"/>
      <c r="R50" s="85" t="str">
        <f>IF(P50="","",T50*M50*LOOKUP(RIGHT($D$2,3),定数!$A$6:$A$13,定数!$B$6:$B$13))</f>
        <v/>
      </c>
      <c r="S50" s="85"/>
      <c r="T50" s="86" t="str">
        <f t="shared" si="4"/>
        <v/>
      </c>
      <c r="U50" s="86"/>
      <c r="V50" t="str">
        <f t="shared" si="7"/>
        <v/>
      </c>
      <c r="W50" t="str">
        <f t="shared" si="2"/>
        <v/>
      </c>
      <c r="X50" s="35" t="str">
        <f t="shared" si="5"/>
        <v/>
      </c>
      <c r="Y50" s="36" t="str">
        <f t="shared" si="6"/>
        <v/>
      </c>
    </row>
    <row r="51" spans="2:25" x14ac:dyDescent="0.2">
      <c r="B51" s="43">
        <v>43</v>
      </c>
      <c r="C51" s="81" t="str">
        <f t="shared" si="0"/>
        <v/>
      </c>
      <c r="D51" s="81"/>
      <c r="E51" s="44"/>
      <c r="F51" s="8"/>
      <c r="G51" s="43" t="s">
        <v>3</v>
      </c>
      <c r="H51" s="82"/>
      <c r="I51" s="82"/>
      <c r="J51" s="44"/>
      <c r="K51" s="83" t="str">
        <f t="shared" si="3"/>
        <v/>
      </c>
      <c r="L51" s="84"/>
      <c r="M51" s="6" t="str">
        <f>IF(J51="","",(K51/J51)/LOOKUP(RIGHT($D$2,3),定数!$A$6:$A$13,定数!$B$6:$B$13))</f>
        <v/>
      </c>
      <c r="N51" s="44"/>
      <c r="O51" s="8"/>
      <c r="P51" s="82"/>
      <c r="Q51" s="82"/>
      <c r="R51" s="85" t="str">
        <f>IF(P51="","",T51*M51*LOOKUP(RIGHT($D$2,3),定数!$A$6:$A$13,定数!$B$6:$B$13))</f>
        <v/>
      </c>
      <c r="S51" s="85"/>
      <c r="T51" s="86" t="str">
        <f t="shared" si="4"/>
        <v/>
      </c>
      <c r="U51" s="86"/>
      <c r="V51" t="str">
        <f t="shared" si="7"/>
        <v/>
      </c>
      <c r="W51" t="str">
        <f t="shared" si="2"/>
        <v/>
      </c>
      <c r="X51" s="35" t="str">
        <f t="shared" si="5"/>
        <v/>
      </c>
      <c r="Y51" s="36" t="str">
        <f t="shared" si="6"/>
        <v/>
      </c>
    </row>
    <row r="52" spans="2:25" x14ac:dyDescent="0.2">
      <c r="B52" s="43">
        <v>44</v>
      </c>
      <c r="C52" s="81" t="str">
        <f t="shared" si="0"/>
        <v/>
      </c>
      <c r="D52" s="81"/>
      <c r="E52" s="44"/>
      <c r="F52" s="8"/>
      <c r="G52" s="43" t="s">
        <v>4</v>
      </c>
      <c r="H52" s="82"/>
      <c r="I52" s="82"/>
      <c r="J52" s="44"/>
      <c r="K52" s="83" t="str">
        <f t="shared" si="3"/>
        <v/>
      </c>
      <c r="L52" s="84"/>
      <c r="M52" s="6" t="str">
        <f>IF(J52="","",(K52/J52)/LOOKUP(RIGHT($D$2,3),定数!$A$6:$A$13,定数!$B$6:$B$13))</f>
        <v/>
      </c>
      <c r="N52" s="44"/>
      <c r="O52" s="8"/>
      <c r="P52" s="82"/>
      <c r="Q52" s="82"/>
      <c r="R52" s="85" t="str">
        <f>IF(P52="","",T52*M52*LOOKUP(RIGHT($D$2,3),定数!$A$6:$A$13,定数!$B$6:$B$13))</f>
        <v/>
      </c>
      <c r="S52" s="85"/>
      <c r="T52" s="86" t="str">
        <f t="shared" si="4"/>
        <v/>
      </c>
      <c r="U52" s="86"/>
      <c r="V52" t="str">
        <f t="shared" si="7"/>
        <v/>
      </c>
      <c r="W52" t="str">
        <f t="shared" si="2"/>
        <v/>
      </c>
      <c r="X52" s="35" t="str">
        <f t="shared" si="5"/>
        <v/>
      </c>
      <c r="Y52" s="36" t="str">
        <f t="shared" si="6"/>
        <v/>
      </c>
    </row>
    <row r="53" spans="2:25" x14ac:dyDescent="0.2">
      <c r="B53" s="43">
        <v>45</v>
      </c>
      <c r="C53" s="81" t="str">
        <f t="shared" si="0"/>
        <v/>
      </c>
      <c r="D53" s="81"/>
      <c r="E53" s="44"/>
      <c r="F53" s="8"/>
      <c r="G53" s="43" t="s">
        <v>3</v>
      </c>
      <c r="H53" s="82"/>
      <c r="I53" s="82"/>
      <c r="J53" s="44"/>
      <c r="K53" s="83" t="str">
        <f t="shared" si="3"/>
        <v/>
      </c>
      <c r="L53" s="84"/>
      <c r="M53" s="6" t="str">
        <f>IF(J53="","",(K53/J53)/LOOKUP(RIGHT($D$2,3),定数!$A$6:$A$13,定数!$B$6:$B$13))</f>
        <v/>
      </c>
      <c r="N53" s="44"/>
      <c r="O53" s="8"/>
      <c r="P53" s="82"/>
      <c r="Q53" s="82"/>
      <c r="R53" s="85" t="str">
        <f>IF(P53="","",T53*M53*LOOKUP(RIGHT($D$2,3),定数!$A$6:$A$13,定数!$B$6:$B$13))</f>
        <v/>
      </c>
      <c r="S53" s="85"/>
      <c r="T53" s="86" t="str">
        <f t="shared" si="4"/>
        <v/>
      </c>
      <c r="U53" s="86"/>
      <c r="V53" t="str">
        <f t="shared" si="7"/>
        <v/>
      </c>
      <c r="W53" t="str">
        <f t="shared" si="2"/>
        <v/>
      </c>
      <c r="X53" s="35" t="str">
        <f t="shared" si="5"/>
        <v/>
      </c>
      <c r="Y53" s="36" t="str">
        <f t="shared" si="6"/>
        <v/>
      </c>
    </row>
    <row r="54" spans="2:25" x14ac:dyDescent="0.2">
      <c r="B54" s="43">
        <v>46</v>
      </c>
      <c r="C54" s="81" t="str">
        <f t="shared" si="0"/>
        <v/>
      </c>
      <c r="D54" s="81"/>
      <c r="E54" s="44"/>
      <c r="F54" s="8"/>
      <c r="G54" s="43" t="s">
        <v>4</v>
      </c>
      <c r="H54" s="82"/>
      <c r="I54" s="82"/>
      <c r="J54" s="44"/>
      <c r="K54" s="83" t="str">
        <f t="shared" si="3"/>
        <v/>
      </c>
      <c r="L54" s="84"/>
      <c r="M54" s="6" t="str">
        <f>IF(J54="","",(K54/J54)/LOOKUP(RIGHT($D$2,3),定数!$A$6:$A$13,定数!$B$6:$B$13))</f>
        <v/>
      </c>
      <c r="N54" s="44"/>
      <c r="O54" s="8"/>
      <c r="P54" s="82"/>
      <c r="Q54" s="82"/>
      <c r="R54" s="85" t="str">
        <f>IF(P54="","",T54*M54*LOOKUP(RIGHT($D$2,3),定数!$A$6:$A$13,定数!$B$6:$B$13))</f>
        <v/>
      </c>
      <c r="S54" s="85"/>
      <c r="T54" s="86" t="str">
        <f t="shared" si="4"/>
        <v/>
      </c>
      <c r="U54" s="86"/>
      <c r="V54" t="str">
        <f t="shared" si="7"/>
        <v/>
      </c>
      <c r="W54" t="str">
        <f t="shared" si="2"/>
        <v/>
      </c>
      <c r="X54" s="35" t="str">
        <f t="shared" si="5"/>
        <v/>
      </c>
      <c r="Y54" s="36" t="str">
        <f t="shared" si="6"/>
        <v/>
      </c>
    </row>
    <row r="55" spans="2:25" x14ac:dyDescent="0.2">
      <c r="B55" s="43">
        <v>47</v>
      </c>
      <c r="C55" s="81" t="str">
        <f t="shared" si="0"/>
        <v/>
      </c>
      <c r="D55" s="81"/>
      <c r="E55" s="44"/>
      <c r="F55" s="8"/>
      <c r="G55" s="43" t="s">
        <v>4</v>
      </c>
      <c r="H55" s="82"/>
      <c r="I55" s="82"/>
      <c r="J55" s="44"/>
      <c r="K55" s="83" t="str">
        <f t="shared" si="3"/>
        <v/>
      </c>
      <c r="L55" s="84"/>
      <c r="M55" s="6" t="str">
        <f>IF(J55="","",(K55/J55)/LOOKUP(RIGHT($D$2,3),定数!$A$6:$A$13,定数!$B$6:$B$13))</f>
        <v/>
      </c>
      <c r="N55" s="44"/>
      <c r="O55" s="8"/>
      <c r="P55" s="82"/>
      <c r="Q55" s="82"/>
      <c r="R55" s="85" t="str">
        <f>IF(P55="","",T55*M55*LOOKUP(RIGHT($D$2,3),定数!$A$6:$A$13,定数!$B$6:$B$13))</f>
        <v/>
      </c>
      <c r="S55" s="85"/>
      <c r="T55" s="86" t="str">
        <f t="shared" si="4"/>
        <v/>
      </c>
      <c r="U55" s="86"/>
      <c r="V55" t="str">
        <f t="shared" si="7"/>
        <v/>
      </c>
      <c r="W55" t="str">
        <f t="shared" si="2"/>
        <v/>
      </c>
      <c r="X55" s="35" t="str">
        <f t="shared" si="5"/>
        <v/>
      </c>
      <c r="Y55" s="36" t="str">
        <f t="shared" si="6"/>
        <v/>
      </c>
    </row>
    <row r="56" spans="2:25" x14ac:dyDescent="0.2">
      <c r="B56" s="43">
        <v>48</v>
      </c>
      <c r="C56" s="81" t="str">
        <f t="shared" si="0"/>
        <v/>
      </c>
      <c r="D56" s="81"/>
      <c r="E56" s="44"/>
      <c r="F56" s="8"/>
      <c r="G56" s="43" t="s">
        <v>4</v>
      </c>
      <c r="H56" s="82"/>
      <c r="I56" s="82"/>
      <c r="J56" s="44"/>
      <c r="K56" s="83" t="str">
        <f t="shared" si="3"/>
        <v/>
      </c>
      <c r="L56" s="84"/>
      <c r="M56" s="6" t="str">
        <f>IF(J56="","",(K56/J56)/LOOKUP(RIGHT($D$2,3),定数!$A$6:$A$13,定数!$B$6:$B$13))</f>
        <v/>
      </c>
      <c r="N56" s="44"/>
      <c r="O56" s="8"/>
      <c r="P56" s="82"/>
      <c r="Q56" s="82"/>
      <c r="R56" s="85" t="str">
        <f>IF(P56="","",T56*M56*LOOKUP(RIGHT($D$2,3),定数!$A$6:$A$13,定数!$B$6:$B$13))</f>
        <v/>
      </c>
      <c r="S56" s="85"/>
      <c r="T56" s="86" t="str">
        <f t="shared" si="4"/>
        <v/>
      </c>
      <c r="U56" s="86"/>
      <c r="V56" t="str">
        <f t="shared" si="7"/>
        <v/>
      </c>
      <c r="W56" t="str">
        <f t="shared" si="2"/>
        <v/>
      </c>
      <c r="X56" s="35" t="str">
        <f t="shared" si="5"/>
        <v/>
      </c>
      <c r="Y56" s="36" t="str">
        <f t="shared" si="6"/>
        <v/>
      </c>
    </row>
    <row r="57" spans="2:25" x14ac:dyDescent="0.2">
      <c r="B57" s="43">
        <v>49</v>
      </c>
      <c r="C57" s="81" t="str">
        <f t="shared" si="0"/>
        <v/>
      </c>
      <c r="D57" s="81"/>
      <c r="E57" s="44"/>
      <c r="F57" s="8"/>
      <c r="G57" s="43" t="s">
        <v>4</v>
      </c>
      <c r="H57" s="82"/>
      <c r="I57" s="82"/>
      <c r="J57" s="44"/>
      <c r="K57" s="83" t="str">
        <f t="shared" si="3"/>
        <v/>
      </c>
      <c r="L57" s="84"/>
      <c r="M57" s="6" t="str">
        <f>IF(J57="","",(K57/J57)/LOOKUP(RIGHT($D$2,3),定数!$A$6:$A$13,定数!$B$6:$B$13))</f>
        <v/>
      </c>
      <c r="N57" s="44"/>
      <c r="O57" s="8"/>
      <c r="P57" s="82"/>
      <c r="Q57" s="82"/>
      <c r="R57" s="85" t="str">
        <f>IF(P57="","",T57*M57*LOOKUP(RIGHT($D$2,3),定数!$A$6:$A$13,定数!$B$6:$B$13))</f>
        <v/>
      </c>
      <c r="S57" s="85"/>
      <c r="T57" s="86" t="str">
        <f t="shared" si="4"/>
        <v/>
      </c>
      <c r="U57" s="86"/>
      <c r="V57" t="str">
        <f t="shared" si="7"/>
        <v/>
      </c>
      <c r="W57" t="str">
        <f t="shared" si="2"/>
        <v/>
      </c>
      <c r="X57" s="35" t="str">
        <f t="shared" si="5"/>
        <v/>
      </c>
      <c r="Y57" s="36" t="str">
        <f t="shared" si="6"/>
        <v/>
      </c>
    </row>
    <row r="58" spans="2:25" x14ac:dyDescent="0.2">
      <c r="B58" s="43">
        <v>50</v>
      </c>
      <c r="C58" s="81" t="str">
        <f t="shared" si="0"/>
        <v/>
      </c>
      <c r="D58" s="81"/>
      <c r="E58" s="44"/>
      <c r="F58" s="8"/>
      <c r="G58" s="43" t="s">
        <v>3</v>
      </c>
      <c r="H58" s="82"/>
      <c r="I58" s="82"/>
      <c r="J58" s="44"/>
      <c r="K58" s="83" t="str">
        <f t="shared" si="3"/>
        <v/>
      </c>
      <c r="L58" s="84"/>
      <c r="M58" s="6" t="str">
        <f>IF(J58="","",(K58/J58)/LOOKUP(RIGHT($D$2,3),定数!$A$6:$A$13,定数!$B$6:$B$13))</f>
        <v/>
      </c>
      <c r="N58" s="44"/>
      <c r="O58" s="8"/>
      <c r="P58" s="82"/>
      <c r="Q58" s="82"/>
      <c r="R58" s="85" t="str">
        <f>IF(P58="","",T58*M58*LOOKUP(RIGHT($D$2,3),定数!$A$6:$A$13,定数!$B$6:$B$13))</f>
        <v/>
      </c>
      <c r="S58" s="85"/>
      <c r="T58" s="86" t="str">
        <f t="shared" si="4"/>
        <v/>
      </c>
      <c r="U58" s="86"/>
      <c r="V58" t="str">
        <f t="shared" si="7"/>
        <v/>
      </c>
      <c r="W58" t="str">
        <f t="shared" si="2"/>
        <v/>
      </c>
      <c r="X58" s="35" t="str">
        <f t="shared" si="5"/>
        <v/>
      </c>
      <c r="Y58" s="36" t="str">
        <f t="shared" si="6"/>
        <v/>
      </c>
    </row>
    <row r="59" spans="2:25" x14ac:dyDescent="0.2">
      <c r="B59" s="43">
        <v>51</v>
      </c>
      <c r="C59" s="81" t="str">
        <f t="shared" si="0"/>
        <v/>
      </c>
      <c r="D59" s="81"/>
      <c r="E59" s="44"/>
      <c r="F59" s="8"/>
      <c r="G59" s="43"/>
      <c r="H59" s="82"/>
      <c r="I59" s="82"/>
      <c r="J59" s="44"/>
      <c r="K59" s="83" t="str">
        <f t="shared" si="3"/>
        <v/>
      </c>
      <c r="L59" s="84"/>
      <c r="M59" s="6" t="str">
        <f>IF(J59="","",(K59/J59)/LOOKUP(RIGHT($D$2,3),定数!$A$6:$A$13,定数!$B$6:$B$13))</f>
        <v/>
      </c>
      <c r="N59" s="44"/>
      <c r="O59" s="8"/>
      <c r="P59" s="82"/>
      <c r="Q59" s="82"/>
      <c r="R59" s="85" t="str">
        <f>IF(P59="","",T59*M59*LOOKUP(RIGHT($D$2,3),定数!$A$6:$A$13,定数!$B$6:$B$13))</f>
        <v/>
      </c>
      <c r="S59" s="85"/>
      <c r="T59" s="86" t="str">
        <f t="shared" si="4"/>
        <v/>
      </c>
      <c r="U59" s="86"/>
      <c r="V59" t="str">
        <f t="shared" si="7"/>
        <v/>
      </c>
      <c r="W59" t="str">
        <f t="shared" si="2"/>
        <v/>
      </c>
      <c r="X59" s="35" t="str">
        <f t="shared" si="5"/>
        <v/>
      </c>
      <c r="Y59" s="36" t="str">
        <f t="shared" si="6"/>
        <v/>
      </c>
    </row>
    <row r="60" spans="2:25" x14ac:dyDescent="0.2">
      <c r="B60" s="43">
        <v>52</v>
      </c>
      <c r="C60" s="81" t="str">
        <f t="shared" si="0"/>
        <v/>
      </c>
      <c r="D60" s="81"/>
      <c r="E60" s="44"/>
      <c r="F60" s="8"/>
      <c r="G60" s="43"/>
      <c r="H60" s="82"/>
      <c r="I60" s="82"/>
      <c r="J60" s="44"/>
      <c r="K60" s="83" t="str">
        <f t="shared" si="3"/>
        <v/>
      </c>
      <c r="L60" s="84"/>
      <c r="M60" s="6" t="str">
        <f>IF(J60="","",(K60/J60)/LOOKUP(RIGHT($D$2,3),定数!$A$6:$A$13,定数!$B$6:$B$13))</f>
        <v/>
      </c>
      <c r="N60" s="44"/>
      <c r="O60" s="8"/>
      <c r="P60" s="82"/>
      <c r="Q60" s="82"/>
      <c r="R60" s="85" t="str">
        <f>IF(P60="","",T60*M60*LOOKUP(RIGHT($D$2,3),定数!$A$6:$A$13,定数!$B$6:$B$13))</f>
        <v/>
      </c>
      <c r="S60" s="85"/>
      <c r="T60" s="86" t="str">
        <f t="shared" si="4"/>
        <v/>
      </c>
      <c r="U60" s="86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81" t="str">
        <f t="shared" si="0"/>
        <v/>
      </c>
      <c r="D61" s="81"/>
      <c r="E61" s="44"/>
      <c r="F61" s="8"/>
      <c r="G61" s="43"/>
      <c r="H61" s="82"/>
      <c r="I61" s="82"/>
      <c r="J61" s="44"/>
      <c r="K61" s="83" t="str">
        <f t="shared" si="3"/>
        <v/>
      </c>
      <c r="L61" s="84"/>
      <c r="M61" s="6" t="str">
        <f>IF(J61="","",(K61/J61)/LOOKUP(RIGHT($D$2,3),定数!$A$6:$A$13,定数!$B$6:$B$13))</f>
        <v/>
      </c>
      <c r="N61" s="44"/>
      <c r="O61" s="8"/>
      <c r="P61" s="82"/>
      <c r="Q61" s="82"/>
      <c r="R61" s="85" t="str">
        <f>IF(P61="","",T61*M61*LOOKUP(RIGHT($D$2,3),定数!$A$6:$A$13,定数!$B$6:$B$13))</f>
        <v/>
      </c>
      <c r="S61" s="85"/>
      <c r="T61" s="86" t="str">
        <f t="shared" si="4"/>
        <v/>
      </c>
      <c r="U61" s="86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81" t="str">
        <f t="shared" si="0"/>
        <v/>
      </c>
      <c r="D62" s="81"/>
      <c r="E62" s="44"/>
      <c r="F62" s="8"/>
      <c r="G62" s="43"/>
      <c r="H62" s="82"/>
      <c r="I62" s="82"/>
      <c r="J62" s="44"/>
      <c r="K62" s="83" t="str">
        <f t="shared" si="3"/>
        <v/>
      </c>
      <c r="L62" s="84"/>
      <c r="M62" s="6" t="str">
        <f>IF(J62="","",(K62/J62)/LOOKUP(RIGHT($D$2,3),定数!$A$6:$A$13,定数!$B$6:$B$13))</f>
        <v/>
      </c>
      <c r="N62" s="44"/>
      <c r="O62" s="8"/>
      <c r="P62" s="82"/>
      <c r="Q62" s="82"/>
      <c r="R62" s="85" t="str">
        <f>IF(P62="","",T62*M62*LOOKUP(RIGHT($D$2,3),定数!$A$6:$A$13,定数!$B$6:$B$13))</f>
        <v/>
      </c>
      <c r="S62" s="85"/>
      <c r="T62" s="86" t="str">
        <f t="shared" si="4"/>
        <v/>
      </c>
      <c r="U62" s="86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81" t="str">
        <f t="shared" si="0"/>
        <v/>
      </c>
      <c r="D63" s="81"/>
      <c r="E63" s="44"/>
      <c r="F63" s="8"/>
      <c r="G63" s="43"/>
      <c r="H63" s="82"/>
      <c r="I63" s="82"/>
      <c r="J63" s="44"/>
      <c r="K63" s="83" t="str">
        <f t="shared" si="3"/>
        <v/>
      </c>
      <c r="L63" s="84"/>
      <c r="M63" s="6" t="str">
        <f>IF(J63="","",(K63/J63)/LOOKUP(RIGHT($D$2,3),定数!$A$6:$A$13,定数!$B$6:$B$13))</f>
        <v/>
      </c>
      <c r="N63" s="44"/>
      <c r="O63" s="8"/>
      <c r="P63" s="82"/>
      <c r="Q63" s="82"/>
      <c r="R63" s="85" t="str">
        <f>IF(P63="","",T63*M63*LOOKUP(RIGHT($D$2,3),定数!$A$6:$A$13,定数!$B$6:$B$13))</f>
        <v/>
      </c>
      <c r="S63" s="85"/>
      <c r="T63" s="86" t="str">
        <f t="shared" si="4"/>
        <v/>
      </c>
      <c r="U63" s="86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81" t="str">
        <f t="shared" si="0"/>
        <v/>
      </c>
      <c r="D64" s="81"/>
      <c r="E64" s="44"/>
      <c r="F64" s="8"/>
      <c r="G64" s="43"/>
      <c r="H64" s="82"/>
      <c r="I64" s="82"/>
      <c r="J64" s="44"/>
      <c r="K64" s="83" t="str">
        <f t="shared" si="3"/>
        <v/>
      </c>
      <c r="L64" s="84"/>
      <c r="M64" s="6" t="str">
        <f>IF(J64="","",(K64/J64)/LOOKUP(RIGHT($D$2,3),定数!$A$6:$A$13,定数!$B$6:$B$13))</f>
        <v/>
      </c>
      <c r="N64" s="44"/>
      <c r="O64" s="8"/>
      <c r="P64" s="82"/>
      <c r="Q64" s="82"/>
      <c r="R64" s="85" t="str">
        <f>IF(P64="","",T64*M64*LOOKUP(RIGHT($D$2,3),定数!$A$6:$A$13,定数!$B$6:$B$13))</f>
        <v/>
      </c>
      <c r="S64" s="85"/>
      <c r="T64" s="86" t="str">
        <f t="shared" si="4"/>
        <v/>
      </c>
      <c r="U64" s="86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81" t="str">
        <f t="shared" si="0"/>
        <v/>
      </c>
      <c r="D65" s="81"/>
      <c r="E65" s="44"/>
      <c r="F65" s="8"/>
      <c r="G65" s="43"/>
      <c r="H65" s="82"/>
      <c r="I65" s="82"/>
      <c r="J65" s="43"/>
      <c r="K65" s="83" t="str">
        <f t="shared" si="3"/>
        <v/>
      </c>
      <c r="L65" s="84"/>
      <c r="M65" s="6" t="str">
        <f>IF(J65="","",(K65/J65)/LOOKUP(RIGHT($D$2,3),定数!$A$6:$A$13,定数!$B$6:$B$13))</f>
        <v/>
      </c>
      <c r="N65" s="43"/>
      <c r="O65" s="8"/>
      <c r="P65" s="82"/>
      <c r="Q65" s="82"/>
      <c r="R65" s="85" t="str">
        <f>IF(P65="","",T65*M65*LOOKUP(RIGHT($D$2,3),定数!$A$6:$A$13,定数!$B$6:$B$13))</f>
        <v/>
      </c>
      <c r="S65" s="85"/>
      <c r="T65" s="86" t="str">
        <f t="shared" si="4"/>
        <v/>
      </c>
      <c r="U65" s="86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81" t="str">
        <f t="shared" si="0"/>
        <v/>
      </c>
      <c r="D66" s="81"/>
      <c r="E66" s="44"/>
      <c r="F66" s="8"/>
      <c r="G66" s="43"/>
      <c r="H66" s="82"/>
      <c r="I66" s="82"/>
      <c r="J66" s="43"/>
      <c r="K66" s="83" t="str">
        <f t="shared" si="3"/>
        <v/>
      </c>
      <c r="L66" s="84"/>
      <c r="M66" s="6" t="str">
        <f>IF(J66="","",(K66/J66)/LOOKUP(RIGHT($D$2,3),定数!$A$6:$A$13,定数!$B$6:$B$13))</f>
        <v/>
      </c>
      <c r="N66" s="43"/>
      <c r="O66" s="8"/>
      <c r="P66" s="82"/>
      <c r="Q66" s="82"/>
      <c r="R66" s="85" t="str">
        <f>IF(P66="","",T66*M66*LOOKUP(RIGHT($D$2,3),定数!$A$6:$A$13,定数!$B$6:$B$13))</f>
        <v/>
      </c>
      <c r="S66" s="85"/>
      <c r="T66" s="86" t="str">
        <f t="shared" si="4"/>
        <v/>
      </c>
      <c r="U66" s="86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81" t="str">
        <f t="shared" si="0"/>
        <v/>
      </c>
      <c r="D67" s="81"/>
      <c r="E67" s="44"/>
      <c r="F67" s="8"/>
      <c r="G67" s="43"/>
      <c r="H67" s="82"/>
      <c r="I67" s="82"/>
      <c r="J67" s="43"/>
      <c r="K67" s="83" t="str">
        <f t="shared" si="3"/>
        <v/>
      </c>
      <c r="L67" s="84"/>
      <c r="M67" s="6" t="str">
        <f>IF(J67="","",(K67/J67)/LOOKUP(RIGHT($D$2,3),定数!$A$6:$A$13,定数!$B$6:$B$13))</f>
        <v/>
      </c>
      <c r="N67" s="43"/>
      <c r="O67" s="8"/>
      <c r="P67" s="82"/>
      <c r="Q67" s="82"/>
      <c r="R67" s="85" t="str">
        <f>IF(P67="","",T67*M67*LOOKUP(RIGHT($D$2,3),定数!$A$6:$A$13,定数!$B$6:$B$13))</f>
        <v/>
      </c>
      <c r="S67" s="85"/>
      <c r="T67" s="86" t="str">
        <f t="shared" si="4"/>
        <v/>
      </c>
      <c r="U67" s="86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81" t="str">
        <f t="shared" si="0"/>
        <v/>
      </c>
      <c r="D68" s="81"/>
      <c r="E68" s="44"/>
      <c r="F68" s="8"/>
      <c r="G68" s="43"/>
      <c r="H68" s="82"/>
      <c r="I68" s="82"/>
      <c r="J68" s="43"/>
      <c r="K68" s="83" t="str">
        <f t="shared" si="3"/>
        <v/>
      </c>
      <c r="L68" s="84"/>
      <c r="M68" s="6" t="str">
        <f>IF(J68="","",(K68/J68)/LOOKUP(RIGHT($D$2,3),定数!$A$6:$A$13,定数!$B$6:$B$13))</f>
        <v/>
      </c>
      <c r="N68" s="43"/>
      <c r="O68" s="8"/>
      <c r="P68" s="82"/>
      <c r="Q68" s="82"/>
      <c r="R68" s="85" t="str">
        <f>IF(P68="","",T68*M68*LOOKUP(RIGHT($D$2,3),定数!$A$6:$A$13,定数!$B$6:$B$13))</f>
        <v/>
      </c>
      <c r="S68" s="85"/>
      <c r="T68" s="86" t="str">
        <f t="shared" si="4"/>
        <v/>
      </c>
      <c r="U68" s="86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81" t="str">
        <f t="shared" si="0"/>
        <v/>
      </c>
      <c r="D69" s="81"/>
      <c r="E69" s="43"/>
      <c r="F69" s="8"/>
      <c r="G69" s="43"/>
      <c r="H69" s="82"/>
      <c r="I69" s="82"/>
      <c r="J69" s="43"/>
      <c r="K69" s="83" t="str">
        <f t="shared" si="3"/>
        <v/>
      </c>
      <c r="L69" s="84"/>
      <c r="M69" s="6" t="str">
        <f>IF(J69="","",(K69/J69)/LOOKUP(RIGHT($D$2,3),定数!$A$6:$A$13,定数!$B$6:$B$13))</f>
        <v/>
      </c>
      <c r="N69" s="43"/>
      <c r="O69" s="8"/>
      <c r="P69" s="82"/>
      <c r="Q69" s="82"/>
      <c r="R69" s="85" t="str">
        <f>IF(P69="","",T69*M69*LOOKUP(RIGHT($D$2,3),定数!$A$6:$A$13,定数!$B$6:$B$13))</f>
        <v/>
      </c>
      <c r="S69" s="85"/>
      <c r="T69" s="86" t="str">
        <f t="shared" si="4"/>
        <v/>
      </c>
      <c r="U69" s="86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81" t="str">
        <f t="shared" si="0"/>
        <v/>
      </c>
      <c r="D70" s="81"/>
      <c r="E70" s="43"/>
      <c r="F70" s="8"/>
      <c r="G70" s="43"/>
      <c r="H70" s="82"/>
      <c r="I70" s="82"/>
      <c r="J70" s="43"/>
      <c r="K70" s="83" t="str">
        <f t="shared" si="3"/>
        <v/>
      </c>
      <c r="L70" s="84"/>
      <c r="M70" s="6" t="str">
        <f>IF(J70="","",(K70/J70)/LOOKUP(RIGHT($D$2,3),定数!$A$6:$A$13,定数!$B$6:$B$13))</f>
        <v/>
      </c>
      <c r="N70" s="43"/>
      <c r="O70" s="8"/>
      <c r="P70" s="82"/>
      <c r="Q70" s="82"/>
      <c r="R70" s="85" t="str">
        <f>IF(P70="","",T70*M70*LOOKUP(RIGHT($D$2,3),定数!$A$6:$A$13,定数!$B$6:$B$13))</f>
        <v/>
      </c>
      <c r="S70" s="85"/>
      <c r="T70" s="86" t="str">
        <f t="shared" si="4"/>
        <v/>
      </c>
      <c r="U70" s="86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81" t="str">
        <f t="shared" si="0"/>
        <v/>
      </c>
      <c r="D71" s="81"/>
      <c r="E71" s="43"/>
      <c r="F71" s="8"/>
      <c r="G71" s="43"/>
      <c r="H71" s="82"/>
      <c r="I71" s="82"/>
      <c r="J71" s="43"/>
      <c r="K71" s="83" t="str">
        <f t="shared" si="3"/>
        <v/>
      </c>
      <c r="L71" s="84"/>
      <c r="M71" s="6" t="str">
        <f>IF(J71="","",(K71/J71)/LOOKUP(RIGHT($D$2,3),定数!$A$6:$A$13,定数!$B$6:$B$13))</f>
        <v/>
      </c>
      <c r="N71" s="43"/>
      <c r="O71" s="8"/>
      <c r="P71" s="82"/>
      <c r="Q71" s="82"/>
      <c r="R71" s="85" t="str">
        <f>IF(P71="","",T71*M71*LOOKUP(RIGHT($D$2,3),定数!$A$6:$A$13,定数!$B$6:$B$13))</f>
        <v/>
      </c>
      <c r="S71" s="85"/>
      <c r="T71" s="86" t="str">
        <f t="shared" si="4"/>
        <v/>
      </c>
      <c r="U71" s="86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81" t="str">
        <f t="shared" si="0"/>
        <v/>
      </c>
      <c r="D72" s="81"/>
      <c r="E72" s="43"/>
      <c r="F72" s="8"/>
      <c r="G72" s="43"/>
      <c r="H72" s="82"/>
      <c r="I72" s="82"/>
      <c r="J72" s="43"/>
      <c r="K72" s="83" t="str">
        <f t="shared" si="3"/>
        <v/>
      </c>
      <c r="L72" s="84"/>
      <c r="M72" s="6" t="str">
        <f>IF(J72="","",(K72/J72)/LOOKUP(RIGHT($D$2,3),定数!$A$6:$A$13,定数!$B$6:$B$13))</f>
        <v/>
      </c>
      <c r="N72" s="43"/>
      <c r="O72" s="8"/>
      <c r="P72" s="82"/>
      <c r="Q72" s="82"/>
      <c r="R72" s="85" t="str">
        <f>IF(P72="","",T72*M72*LOOKUP(RIGHT($D$2,3),定数!$A$6:$A$13,定数!$B$6:$B$13))</f>
        <v/>
      </c>
      <c r="S72" s="85"/>
      <c r="T72" s="86" t="str">
        <f t="shared" si="4"/>
        <v/>
      </c>
      <c r="U72" s="86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81" t="str">
        <f t="shared" si="0"/>
        <v/>
      </c>
      <c r="D73" s="81"/>
      <c r="E73" s="43"/>
      <c r="F73" s="8"/>
      <c r="G73" s="43"/>
      <c r="H73" s="82"/>
      <c r="I73" s="82"/>
      <c r="J73" s="43"/>
      <c r="K73" s="83" t="str">
        <f t="shared" si="3"/>
        <v/>
      </c>
      <c r="L73" s="84"/>
      <c r="M73" s="6" t="str">
        <f>IF(J73="","",(K73/J73)/LOOKUP(RIGHT($D$2,3),定数!$A$6:$A$13,定数!$B$6:$B$13))</f>
        <v/>
      </c>
      <c r="N73" s="43"/>
      <c r="O73" s="8"/>
      <c r="P73" s="82"/>
      <c r="Q73" s="82"/>
      <c r="R73" s="85" t="str">
        <f>IF(P73="","",T73*M73*LOOKUP(RIGHT($D$2,3),定数!$A$6:$A$13,定数!$B$6:$B$13))</f>
        <v/>
      </c>
      <c r="S73" s="85"/>
      <c r="T73" s="86" t="str">
        <f t="shared" si="4"/>
        <v/>
      </c>
      <c r="U73" s="86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81" t="str">
        <f t="shared" ref="C74:C108" si="8">IF(R73="","",C73+R73)</f>
        <v/>
      </c>
      <c r="D74" s="81"/>
      <c r="E74" s="43"/>
      <c r="F74" s="8"/>
      <c r="G74" s="43"/>
      <c r="H74" s="82"/>
      <c r="I74" s="82"/>
      <c r="J74" s="43"/>
      <c r="K74" s="83" t="str">
        <f t="shared" si="3"/>
        <v/>
      </c>
      <c r="L74" s="84"/>
      <c r="M74" s="6" t="str">
        <f>IF(J74="","",(K74/J74)/LOOKUP(RIGHT($D$2,3),定数!$A$6:$A$13,定数!$B$6:$B$13))</f>
        <v/>
      </c>
      <c r="N74" s="43"/>
      <c r="O74" s="8"/>
      <c r="P74" s="82"/>
      <c r="Q74" s="82"/>
      <c r="R74" s="85" t="str">
        <f>IF(P74="","",T74*M74*LOOKUP(RIGHT($D$2,3),定数!$A$6:$A$13,定数!$B$6:$B$13))</f>
        <v/>
      </c>
      <c r="S74" s="85"/>
      <c r="T74" s="86" t="str">
        <f t="shared" si="4"/>
        <v/>
      </c>
      <c r="U74" s="86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81" t="str">
        <f t="shared" si="8"/>
        <v/>
      </c>
      <c r="D75" s="81"/>
      <c r="E75" s="43"/>
      <c r="F75" s="8"/>
      <c r="G75" s="43"/>
      <c r="H75" s="82"/>
      <c r="I75" s="82"/>
      <c r="J75" s="43"/>
      <c r="K75" s="83" t="str">
        <f t="shared" ref="K75:K108" si="9">IF(J75="","",C75*0.03)</f>
        <v/>
      </c>
      <c r="L75" s="84"/>
      <c r="M75" s="6" t="str">
        <f>IF(J75="","",(K75/J75)/LOOKUP(RIGHT($D$2,3),定数!$A$6:$A$13,定数!$B$6:$B$13))</f>
        <v/>
      </c>
      <c r="N75" s="43"/>
      <c r="O75" s="8"/>
      <c r="P75" s="82"/>
      <c r="Q75" s="82"/>
      <c r="R75" s="85" t="str">
        <f>IF(P75="","",T75*M75*LOOKUP(RIGHT($D$2,3),定数!$A$6:$A$13,定数!$B$6:$B$13))</f>
        <v/>
      </c>
      <c r="S75" s="85"/>
      <c r="T75" s="86" t="str">
        <f t="shared" si="4"/>
        <v/>
      </c>
      <c r="U75" s="86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81" t="str">
        <f t="shared" si="8"/>
        <v/>
      </c>
      <c r="D76" s="81"/>
      <c r="E76" s="43"/>
      <c r="F76" s="8"/>
      <c r="G76" s="43"/>
      <c r="H76" s="82"/>
      <c r="I76" s="82"/>
      <c r="J76" s="43"/>
      <c r="K76" s="83" t="str">
        <f t="shared" si="9"/>
        <v/>
      </c>
      <c r="L76" s="84"/>
      <c r="M76" s="6" t="str">
        <f>IF(J76="","",(K76/J76)/LOOKUP(RIGHT($D$2,3),定数!$A$6:$A$13,定数!$B$6:$B$13))</f>
        <v/>
      </c>
      <c r="N76" s="43"/>
      <c r="O76" s="8"/>
      <c r="P76" s="82"/>
      <c r="Q76" s="82"/>
      <c r="R76" s="85" t="str">
        <f>IF(P76="","",T76*M76*LOOKUP(RIGHT($D$2,3),定数!$A$6:$A$13,定数!$B$6:$B$13))</f>
        <v/>
      </c>
      <c r="S76" s="85"/>
      <c r="T76" s="86" t="str">
        <f t="shared" ref="T76:T108" si="11">IF(P76="","",IF(G76="買",(P76-H76),(H76-P76))*IF(RIGHT($D$2,3)="JPY",100,10000))</f>
        <v/>
      </c>
      <c r="U76" s="86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81" t="str">
        <f t="shared" si="8"/>
        <v/>
      </c>
      <c r="D77" s="81"/>
      <c r="E77" s="43"/>
      <c r="F77" s="8"/>
      <c r="G77" s="43"/>
      <c r="H77" s="82"/>
      <c r="I77" s="82"/>
      <c r="J77" s="43"/>
      <c r="K77" s="83" t="str">
        <f t="shared" si="9"/>
        <v/>
      </c>
      <c r="L77" s="84"/>
      <c r="M77" s="6" t="str">
        <f>IF(J77="","",(K77/J77)/LOOKUP(RIGHT($D$2,3),定数!$A$6:$A$13,定数!$B$6:$B$13))</f>
        <v/>
      </c>
      <c r="N77" s="43"/>
      <c r="O77" s="8"/>
      <c r="P77" s="82"/>
      <c r="Q77" s="82"/>
      <c r="R77" s="85" t="str">
        <f>IF(P77="","",T77*M77*LOOKUP(RIGHT($D$2,3),定数!$A$6:$A$13,定数!$B$6:$B$13))</f>
        <v/>
      </c>
      <c r="S77" s="85"/>
      <c r="T77" s="86" t="str">
        <f t="shared" si="11"/>
        <v/>
      </c>
      <c r="U77" s="86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81" t="str">
        <f t="shared" si="8"/>
        <v/>
      </c>
      <c r="D78" s="81"/>
      <c r="E78" s="43"/>
      <c r="F78" s="8"/>
      <c r="G78" s="43"/>
      <c r="H78" s="82"/>
      <c r="I78" s="82"/>
      <c r="J78" s="43"/>
      <c r="K78" s="83" t="str">
        <f t="shared" si="9"/>
        <v/>
      </c>
      <c r="L78" s="84"/>
      <c r="M78" s="6" t="str">
        <f>IF(J78="","",(K78/J78)/LOOKUP(RIGHT($D$2,3),定数!$A$6:$A$13,定数!$B$6:$B$13))</f>
        <v/>
      </c>
      <c r="N78" s="43"/>
      <c r="O78" s="8"/>
      <c r="P78" s="82"/>
      <c r="Q78" s="82"/>
      <c r="R78" s="85" t="str">
        <f>IF(P78="","",T78*M78*LOOKUP(RIGHT($D$2,3),定数!$A$6:$A$13,定数!$B$6:$B$13))</f>
        <v/>
      </c>
      <c r="S78" s="85"/>
      <c r="T78" s="86" t="str">
        <f t="shared" si="11"/>
        <v/>
      </c>
      <c r="U78" s="86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81" t="str">
        <f t="shared" si="8"/>
        <v/>
      </c>
      <c r="D79" s="81"/>
      <c r="E79" s="43"/>
      <c r="F79" s="8"/>
      <c r="G79" s="43"/>
      <c r="H79" s="82"/>
      <c r="I79" s="82"/>
      <c r="J79" s="43"/>
      <c r="K79" s="83" t="str">
        <f t="shared" si="9"/>
        <v/>
      </c>
      <c r="L79" s="84"/>
      <c r="M79" s="6" t="str">
        <f>IF(J79="","",(K79/J79)/LOOKUP(RIGHT($D$2,3),定数!$A$6:$A$13,定数!$B$6:$B$13))</f>
        <v/>
      </c>
      <c r="N79" s="43"/>
      <c r="O79" s="8"/>
      <c r="P79" s="82"/>
      <c r="Q79" s="82"/>
      <c r="R79" s="85" t="str">
        <f>IF(P79="","",T79*M79*LOOKUP(RIGHT($D$2,3),定数!$A$6:$A$13,定数!$B$6:$B$13))</f>
        <v/>
      </c>
      <c r="S79" s="85"/>
      <c r="T79" s="86" t="str">
        <f t="shared" si="11"/>
        <v/>
      </c>
      <c r="U79" s="86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81" t="str">
        <f t="shared" si="8"/>
        <v/>
      </c>
      <c r="D80" s="81"/>
      <c r="E80" s="43"/>
      <c r="F80" s="8"/>
      <c r="G80" s="43"/>
      <c r="H80" s="82"/>
      <c r="I80" s="82"/>
      <c r="J80" s="43"/>
      <c r="K80" s="83" t="str">
        <f t="shared" si="9"/>
        <v/>
      </c>
      <c r="L80" s="84"/>
      <c r="M80" s="6" t="str">
        <f>IF(J80="","",(K80/J80)/LOOKUP(RIGHT($D$2,3),定数!$A$6:$A$13,定数!$B$6:$B$13))</f>
        <v/>
      </c>
      <c r="N80" s="43"/>
      <c r="O80" s="8"/>
      <c r="P80" s="82"/>
      <c r="Q80" s="82"/>
      <c r="R80" s="85" t="str">
        <f>IF(P80="","",T80*M80*LOOKUP(RIGHT($D$2,3),定数!$A$6:$A$13,定数!$B$6:$B$13))</f>
        <v/>
      </c>
      <c r="S80" s="85"/>
      <c r="T80" s="86" t="str">
        <f t="shared" si="11"/>
        <v/>
      </c>
      <c r="U80" s="86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81" t="str">
        <f t="shared" si="8"/>
        <v/>
      </c>
      <c r="D81" s="81"/>
      <c r="E81" s="43"/>
      <c r="F81" s="8"/>
      <c r="G81" s="43"/>
      <c r="H81" s="82"/>
      <c r="I81" s="82"/>
      <c r="J81" s="43"/>
      <c r="K81" s="83" t="str">
        <f t="shared" si="9"/>
        <v/>
      </c>
      <c r="L81" s="84"/>
      <c r="M81" s="6" t="str">
        <f>IF(J81="","",(K81/J81)/LOOKUP(RIGHT($D$2,3),定数!$A$6:$A$13,定数!$B$6:$B$13))</f>
        <v/>
      </c>
      <c r="N81" s="43"/>
      <c r="O81" s="8"/>
      <c r="P81" s="82"/>
      <c r="Q81" s="82"/>
      <c r="R81" s="85" t="str">
        <f>IF(P81="","",T81*M81*LOOKUP(RIGHT($D$2,3),定数!$A$6:$A$13,定数!$B$6:$B$13))</f>
        <v/>
      </c>
      <c r="S81" s="85"/>
      <c r="T81" s="86" t="str">
        <f t="shared" si="11"/>
        <v/>
      </c>
      <c r="U81" s="86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81" t="str">
        <f t="shared" si="8"/>
        <v/>
      </c>
      <c r="D82" s="81"/>
      <c r="E82" s="43"/>
      <c r="F82" s="8"/>
      <c r="G82" s="43"/>
      <c r="H82" s="82"/>
      <c r="I82" s="82"/>
      <c r="J82" s="43"/>
      <c r="K82" s="83" t="str">
        <f t="shared" si="9"/>
        <v/>
      </c>
      <c r="L82" s="84"/>
      <c r="M82" s="6" t="str">
        <f>IF(J82="","",(K82/J82)/LOOKUP(RIGHT($D$2,3),定数!$A$6:$A$13,定数!$B$6:$B$13))</f>
        <v/>
      </c>
      <c r="N82" s="43"/>
      <c r="O82" s="8"/>
      <c r="P82" s="82"/>
      <c r="Q82" s="82"/>
      <c r="R82" s="85" t="str">
        <f>IF(P82="","",T82*M82*LOOKUP(RIGHT($D$2,3),定数!$A$6:$A$13,定数!$B$6:$B$13))</f>
        <v/>
      </c>
      <c r="S82" s="85"/>
      <c r="T82" s="86" t="str">
        <f t="shared" si="11"/>
        <v/>
      </c>
      <c r="U82" s="86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81" t="str">
        <f t="shared" si="8"/>
        <v/>
      </c>
      <c r="D83" s="81"/>
      <c r="E83" s="43"/>
      <c r="F83" s="8"/>
      <c r="G83" s="43"/>
      <c r="H83" s="82"/>
      <c r="I83" s="82"/>
      <c r="J83" s="43"/>
      <c r="K83" s="83" t="str">
        <f t="shared" si="9"/>
        <v/>
      </c>
      <c r="L83" s="84"/>
      <c r="M83" s="6" t="str">
        <f>IF(J83="","",(K83/J83)/LOOKUP(RIGHT($D$2,3),定数!$A$6:$A$13,定数!$B$6:$B$13))</f>
        <v/>
      </c>
      <c r="N83" s="43"/>
      <c r="O83" s="8"/>
      <c r="P83" s="82"/>
      <c r="Q83" s="82"/>
      <c r="R83" s="85" t="str">
        <f>IF(P83="","",T83*M83*LOOKUP(RIGHT($D$2,3),定数!$A$6:$A$13,定数!$B$6:$B$13))</f>
        <v/>
      </c>
      <c r="S83" s="85"/>
      <c r="T83" s="86" t="str">
        <f t="shared" si="11"/>
        <v/>
      </c>
      <c r="U83" s="86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81" t="str">
        <f t="shared" si="8"/>
        <v/>
      </c>
      <c r="D84" s="81"/>
      <c r="E84" s="43"/>
      <c r="F84" s="8"/>
      <c r="G84" s="43"/>
      <c r="H84" s="82"/>
      <c r="I84" s="82"/>
      <c r="J84" s="43"/>
      <c r="K84" s="83" t="str">
        <f t="shared" si="9"/>
        <v/>
      </c>
      <c r="L84" s="84"/>
      <c r="M84" s="6" t="str">
        <f>IF(J84="","",(K84/J84)/LOOKUP(RIGHT($D$2,3),定数!$A$6:$A$13,定数!$B$6:$B$13))</f>
        <v/>
      </c>
      <c r="N84" s="43"/>
      <c r="O84" s="8"/>
      <c r="P84" s="82"/>
      <c r="Q84" s="82"/>
      <c r="R84" s="85" t="str">
        <f>IF(P84="","",T84*M84*LOOKUP(RIGHT($D$2,3),定数!$A$6:$A$13,定数!$B$6:$B$13))</f>
        <v/>
      </c>
      <c r="S84" s="85"/>
      <c r="T84" s="86" t="str">
        <f t="shared" si="11"/>
        <v/>
      </c>
      <c r="U84" s="86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81" t="str">
        <f t="shared" si="8"/>
        <v/>
      </c>
      <c r="D85" s="81"/>
      <c r="E85" s="43"/>
      <c r="F85" s="8"/>
      <c r="G85" s="43"/>
      <c r="H85" s="82"/>
      <c r="I85" s="82"/>
      <c r="J85" s="43"/>
      <c r="K85" s="83" t="str">
        <f t="shared" si="9"/>
        <v/>
      </c>
      <c r="L85" s="84"/>
      <c r="M85" s="6" t="str">
        <f>IF(J85="","",(K85/J85)/LOOKUP(RIGHT($D$2,3),定数!$A$6:$A$13,定数!$B$6:$B$13))</f>
        <v/>
      </c>
      <c r="N85" s="43"/>
      <c r="O85" s="8"/>
      <c r="P85" s="82"/>
      <c r="Q85" s="82"/>
      <c r="R85" s="85" t="str">
        <f>IF(P85="","",T85*M85*LOOKUP(RIGHT($D$2,3),定数!$A$6:$A$13,定数!$B$6:$B$13))</f>
        <v/>
      </c>
      <c r="S85" s="85"/>
      <c r="T85" s="86" t="str">
        <f t="shared" si="11"/>
        <v/>
      </c>
      <c r="U85" s="86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81" t="str">
        <f t="shared" si="8"/>
        <v/>
      </c>
      <c r="D86" s="81"/>
      <c r="E86" s="43"/>
      <c r="F86" s="8"/>
      <c r="G86" s="43"/>
      <c r="H86" s="82"/>
      <c r="I86" s="82"/>
      <c r="J86" s="43"/>
      <c r="K86" s="83" t="str">
        <f t="shared" si="9"/>
        <v/>
      </c>
      <c r="L86" s="84"/>
      <c r="M86" s="6" t="str">
        <f>IF(J86="","",(K86/J86)/LOOKUP(RIGHT($D$2,3),定数!$A$6:$A$13,定数!$B$6:$B$13))</f>
        <v/>
      </c>
      <c r="N86" s="43"/>
      <c r="O86" s="8"/>
      <c r="P86" s="82"/>
      <c r="Q86" s="82"/>
      <c r="R86" s="85" t="str">
        <f>IF(P86="","",T86*M86*LOOKUP(RIGHT($D$2,3),定数!$A$6:$A$13,定数!$B$6:$B$13))</f>
        <v/>
      </c>
      <c r="S86" s="85"/>
      <c r="T86" s="86" t="str">
        <f t="shared" si="11"/>
        <v/>
      </c>
      <c r="U86" s="86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81" t="str">
        <f t="shared" si="8"/>
        <v/>
      </c>
      <c r="D87" s="81"/>
      <c r="E87" s="43"/>
      <c r="F87" s="8"/>
      <c r="G87" s="43"/>
      <c r="H87" s="82"/>
      <c r="I87" s="82"/>
      <c r="J87" s="43"/>
      <c r="K87" s="83" t="str">
        <f t="shared" si="9"/>
        <v/>
      </c>
      <c r="L87" s="84"/>
      <c r="M87" s="6" t="str">
        <f>IF(J87="","",(K87/J87)/LOOKUP(RIGHT($D$2,3),定数!$A$6:$A$13,定数!$B$6:$B$13))</f>
        <v/>
      </c>
      <c r="N87" s="43"/>
      <c r="O87" s="8"/>
      <c r="P87" s="82"/>
      <c r="Q87" s="82"/>
      <c r="R87" s="85" t="str">
        <f>IF(P87="","",T87*M87*LOOKUP(RIGHT($D$2,3),定数!$A$6:$A$13,定数!$B$6:$B$13))</f>
        <v/>
      </c>
      <c r="S87" s="85"/>
      <c r="T87" s="86" t="str">
        <f t="shared" si="11"/>
        <v/>
      </c>
      <c r="U87" s="86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81" t="str">
        <f t="shared" si="8"/>
        <v/>
      </c>
      <c r="D88" s="81"/>
      <c r="E88" s="43"/>
      <c r="F88" s="8"/>
      <c r="G88" s="43"/>
      <c r="H88" s="82"/>
      <c r="I88" s="82"/>
      <c r="J88" s="43"/>
      <c r="K88" s="83" t="str">
        <f t="shared" si="9"/>
        <v/>
      </c>
      <c r="L88" s="84"/>
      <c r="M88" s="6" t="str">
        <f>IF(J88="","",(K88/J88)/LOOKUP(RIGHT($D$2,3),定数!$A$6:$A$13,定数!$B$6:$B$13))</f>
        <v/>
      </c>
      <c r="N88" s="43"/>
      <c r="O88" s="8"/>
      <c r="P88" s="82"/>
      <c r="Q88" s="82"/>
      <c r="R88" s="85" t="str">
        <f>IF(P88="","",T88*M88*LOOKUP(RIGHT($D$2,3),定数!$A$6:$A$13,定数!$B$6:$B$13))</f>
        <v/>
      </c>
      <c r="S88" s="85"/>
      <c r="T88" s="86" t="str">
        <f t="shared" si="11"/>
        <v/>
      </c>
      <c r="U88" s="86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81" t="str">
        <f t="shared" si="8"/>
        <v/>
      </c>
      <c r="D89" s="81"/>
      <c r="E89" s="43"/>
      <c r="F89" s="8"/>
      <c r="G89" s="43"/>
      <c r="H89" s="82"/>
      <c r="I89" s="82"/>
      <c r="J89" s="43"/>
      <c r="K89" s="83" t="str">
        <f t="shared" si="9"/>
        <v/>
      </c>
      <c r="L89" s="84"/>
      <c r="M89" s="6" t="str">
        <f>IF(J89="","",(K89/J89)/LOOKUP(RIGHT($D$2,3),定数!$A$6:$A$13,定数!$B$6:$B$13))</f>
        <v/>
      </c>
      <c r="N89" s="43"/>
      <c r="O89" s="8"/>
      <c r="P89" s="82"/>
      <c r="Q89" s="82"/>
      <c r="R89" s="85" t="str">
        <f>IF(P89="","",T89*M89*LOOKUP(RIGHT($D$2,3),定数!$A$6:$A$13,定数!$B$6:$B$13))</f>
        <v/>
      </c>
      <c r="S89" s="85"/>
      <c r="T89" s="86" t="str">
        <f t="shared" si="11"/>
        <v/>
      </c>
      <c r="U89" s="86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81" t="str">
        <f t="shared" si="8"/>
        <v/>
      </c>
      <c r="D90" s="81"/>
      <c r="E90" s="43"/>
      <c r="F90" s="8"/>
      <c r="G90" s="43"/>
      <c r="H90" s="82"/>
      <c r="I90" s="82"/>
      <c r="J90" s="43"/>
      <c r="K90" s="83" t="str">
        <f t="shared" si="9"/>
        <v/>
      </c>
      <c r="L90" s="84"/>
      <c r="M90" s="6" t="str">
        <f>IF(J90="","",(K90/J90)/LOOKUP(RIGHT($D$2,3),定数!$A$6:$A$13,定数!$B$6:$B$13))</f>
        <v/>
      </c>
      <c r="N90" s="43"/>
      <c r="O90" s="8"/>
      <c r="P90" s="82"/>
      <c r="Q90" s="82"/>
      <c r="R90" s="85" t="str">
        <f>IF(P90="","",T90*M90*LOOKUP(RIGHT($D$2,3),定数!$A$6:$A$13,定数!$B$6:$B$13))</f>
        <v/>
      </c>
      <c r="S90" s="85"/>
      <c r="T90" s="86" t="str">
        <f t="shared" si="11"/>
        <v/>
      </c>
      <c r="U90" s="86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81" t="str">
        <f t="shared" si="8"/>
        <v/>
      </c>
      <c r="D91" s="81"/>
      <c r="E91" s="43"/>
      <c r="F91" s="8"/>
      <c r="G91" s="43"/>
      <c r="H91" s="82"/>
      <c r="I91" s="82"/>
      <c r="J91" s="43"/>
      <c r="K91" s="83" t="str">
        <f t="shared" si="9"/>
        <v/>
      </c>
      <c r="L91" s="84"/>
      <c r="M91" s="6" t="str">
        <f>IF(J91="","",(K91/J91)/LOOKUP(RIGHT($D$2,3),定数!$A$6:$A$13,定数!$B$6:$B$13))</f>
        <v/>
      </c>
      <c r="N91" s="43"/>
      <c r="O91" s="8"/>
      <c r="P91" s="82"/>
      <c r="Q91" s="82"/>
      <c r="R91" s="85" t="str">
        <f>IF(P91="","",T91*M91*LOOKUP(RIGHT($D$2,3),定数!$A$6:$A$13,定数!$B$6:$B$13))</f>
        <v/>
      </c>
      <c r="S91" s="85"/>
      <c r="T91" s="86" t="str">
        <f t="shared" si="11"/>
        <v/>
      </c>
      <c r="U91" s="86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81" t="str">
        <f t="shared" si="8"/>
        <v/>
      </c>
      <c r="D92" s="81"/>
      <c r="E92" s="43"/>
      <c r="F92" s="8"/>
      <c r="G92" s="43"/>
      <c r="H92" s="82"/>
      <c r="I92" s="82"/>
      <c r="J92" s="43"/>
      <c r="K92" s="83" t="str">
        <f t="shared" si="9"/>
        <v/>
      </c>
      <c r="L92" s="84"/>
      <c r="M92" s="6" t="str">
        <f>IF(J92="","",(K92/J92)/LOOKUP(RIGHT($D$2,3),定数!$A$6:$A$13,定数!$B$6:$B$13))</f>
        <v/>
      </c>
      <c r="N92" s="43"/>
      <c r="O92" s="8"/>
      <c r="P92" s="82"/>
      <c r="Q92" s="82"/>
      <c r="R92" s="85" t="str">
        <f>IF(P92="","",T92*M92*LOOKUP(RIGHT($D$2,3),定数!$A$6:$A$13,定数!$B$6:$B$13))</f>
        <v/>
      </c>
      <c r="S92" s="85"/>
      <c r="T92" s="86" t="str">
        <f t="shared" si="11"/>
        <v/>
      </c>
      <c r="U92" s="86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81" t="str">
        <f t="shared" si="8"/>
        <v/>
      </c>
      <c r="D93" s="81"/>
      <c r="E93" s="43"/>
      <c r="F93" s="8"/>
      <c r="G93" s="43"/>
      <c r="H93" s="82"/>
      <c r="I93" s="82"/>
      <c r="J93" s="43"/>
      <c r="K93" s="83" t="str">
        <f t="shared" si="9"/>
        <v/>
      </c>
      <c r="L93" s="84"/>
      <c r="M93" s="6" t="str">
        <f>IF(J93="","",(K93/J93)/LOOKUP(RIGHT($D$2,3),定数!$A$6:$A$13,定数!$B$6:$B$13))</f>
        <v/>
      </c>
      <c r="N93" s="43"/>
      <c r="O93" s="8"/>
      <c r="P93" s="82"/>
      <c r="Q93" s="82"/>
      <c r="R93" s="85" t="str">
        <f>IF(P93="","",T93*M93*LOOKUP(RIGHT($D$2,3),定数!$A$6:$A$13,定数!$B$6:$B$13))</f>
        <v/>
      </c>
      <c r="S93" s="85"/>
      <c r="T93" s="86" t="str">
        <f t="shared" si="11"/>
        <v/>
      </c>
      <c r="U93" s="86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81" t="str">
        <f t="shared" si="8"/>
        <v/>
      </c>
      <c r="D94" s="81"/>
      <c r="E94" s="43"/>
      <c r="F94" s="8"/>
      <c r="G94" s="43"/>
      <c r="H94" s="82"/>
      <c r="I94" s="82"/>
      <c r="J94" s="43"/>
      <c r="K94" s="83" t="str">
        <f t="shared" si="9"/>
        <v/>
      </c>
      <c r="L94" s="84"/>
      <c r="M94" s="6" t="str">
        <f>IF(J94="","",(K94/J94)/LOOKUP(RIGHT($D$2,3),定数!$A$6:$A$13,定数!$B$6:$B$13))</f>
        <v/>
      </c>
      <c r="N94" s="43"/>
      <c r="O94" s="8"/>
      <c r="P94" s="82"/>
      <c r="Q94" s="82"/>
      <c r="R94" s="85" t="str">
        <f>IF(P94="","",T94*M94*LOOKUP(RIGHT($D$2,3),定数!$A$6:$A$13,定数!$B$6:$B$13))</f>
        <v/>
      </c>
      <c r="S94" s="85"/>
      <c r="T94" s="86" t="str">
        <f t="shared" si="11"/>
        <v/>
      </c>
      <c r="U94" s="86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81" t="str">
        <f t="shared" si="8"/>
        <v/>
      </c>
      <c r="D95" s="81"/>
      <c r="E95" s="43"/>
      <c r="F95" s="8"/>
      <c r="G95" s="43"/>
      <c r="H95" s="82"/>
      <c r="I95" s="82"/>
      <c r="J95" s="43"/>
      <c r="K95" s="83" t="str">
        <f t="shared" si="9"/>
        <v/>
      </c>
      <c r="L95" s="84"/>
      <c r="M95" s="6" t="str">
        <f>IF(J95="","",(K95/J95)/LOOKUP(RIGHT($D$2,3),定数!$A$6:$A$13,定数!$B$6:$B$13))</f>
        <v/>
      </c>
      <c r="N95" s="43"/>
      <c r="O95" s="8"/>
      <c r="P95" s="82"/>
      <c r="Q95" s="82"/>
      <c r="R95" s="85" t="str">
        <f>IF(P95="","",T95*M95*LOOKUP(RIGHT($D$2,3),定数!$A$6:$A$13,定数!$B$6:$B$13))</f>
        <v/>
      </c>
      <c r="S95" s="85"/>
      <c r="T95" s="86" t="str">
        <f t="shared" si="11"/>
        <v/>
      </c>
      <c r="U95" s="86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81" t="str">
        <f t="shared" si="8"/>
        <v/>
      </c>
      <c r="D96" s="81"/>
      <c r="E96" s="43"/>
      <c r="F96" s="8"/>
      <c r="G96" s="43"/>
      <c r="H96" s="82"/>
      <c r="I96" s="82"/>
      <c r="J96" s="43"/>
      <c r="K96" s="83" t="str">
        <f t="shared" si="9"/>
        <v/>
      </c>
      <c r="L96" s="84"/>
      <c r="M96" s="6" t="str">
        <f>IF(J96="","",(K96/J96)/LOOKUP(RIGHT($D$2,3),定数!$A$6:$A$13,定数!$B$6:$B$13))</f>
        <v/>
      </c>
      <c r="N96" s="43"/>
      <c r="O96" s="8"/>
      <c r="P96" s="82"/>
      <c r="Q96" s="82"/>
      <c r="R96" s="85" t="str">
        <f>IF(P96="","",T96*M96*LOOKUP(RIGHT($D$2,3),定数!$A$6:$A$13,定数!$B$6:$B$13))</f>
        <v/>
      </c>
      <c r="S96" s="85"/>
      <c r="T96" s="86" t="str">
        <f t="shared" si="11"/>
        <v/>
      </c>
      <c r="U96" s="86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81" t="str">
        <f t="shared" si="8"/>
        <v/>
      </c>
      <c r="D97" s="81"/>
      <c r="E97" s="43"/>
      <c r="F97" s="8"/>
      <c r="G97" s="43"/>
      <c r="H97" s="82"/>
      <c r="I97" s="82"/>
      <c r="J97" s="43"/>
      <c r="K97" s="83" t="str">
        <f t="shared" si="9"/>
        <v/>
      </c>
      <c r="L97" s="84"/>
      <c r="M97" s="6" t="str">
        <f>IF(J97="","",(K97/J97)/LOOKUP(RIGHT($D$2,3),定数!$A$6:$A$13,定数!$B$6:$B$13))</f>
        <v/>
      </c>
      <c r="N97" s="43"/>
      <c r="O97" s="8"/>
      <c r="P97" s="82"/>
      <c r="Q97" s="82"/>
      <c r="R97" s="85" t="str">
        <f>IF(P97="","",T97*M97*LOOKUP(RIGHT($D$2,3),定数!$A$6:$A$13,定数!$B$6:$B$13))</f>
        <v/>
      </c>
      <c r="S97" s="85"/>
      <c r="T97" s="86" t="str">
        <f t="shared" si="11"/>
        <v/>
      </c>
      <c r="U97" s="86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81" t="str">
        <f t="shared" si="8"/>
        <v/>
      </c>
      <c r="D98" s="81"/>
      <c r="E98" s="43"/>
      <c r="F98" s="8"/>
      <c r="G98" s="43"/>
      <c r="H98" s="82"/>
      <c r="I98" s="82"/>
      <c r="J98" s="43"/>
      <c r="K98" s="83" t="str">
        <f t="shared" si="9"/>
        <v/>
      </c>
      <c r="L98" s="84"/>
      <c r="M98" s="6" t="str">
        <f>IF(J98="","",(K98/J98)/LOOKUP(RIGHT($D$2,3),定数!$A$6:$A$13,定数!$B$6:$B$13))</f>
        <v/>
      </c>
      <c r="N98" s="43"/>
      <c r="O98" s="8"/>
      <c r="P98" s="82"/>
      <c r="Q98" s="82"/>
      <c r="R98" s="85" t="str">
        <f>IF(P98="","",T98*M98*LOOKUP(RIGHT($D$2,3),定数!$A$6:$A$13,定数!$B$6:$B$13))</f>
        <v/>
      </c>
      <c r="S98" s="85"/>
      <c r="T98" s="86" t="str">
        <f t="shared" si="11"/>
        <v/>
      </c>
      <c r="U98" s="86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81" t="str">
        <f t="shared" si="8"/>
        <v/>
      </c>
      <c r="D99" s="81"/>
      <c r="E99" s="43"/>
      <c r="F99" s="8"/>
      <c r="G99" s="43"/>
      <c r="H99" s="82"/>
      <c r="I99" s="82"/>
      <c r="J99" s="43"/>
      <c r="K99" s="83" t="str">
        <f t="shared" si="9"/>
        <v/>
      </c>
      <c r="L99" s="84"/>
      <c r="M99" s="6" t="str">
        <f>IF(J99="","",(K99/J99)/LOOKUP(RIGHT($D$2,3),定数!$A$6:$A$13,定数!$B$6:$B$13))</f>
        <v/>
      </c>
      <c r="N99" s="43"/>
      <c r="O99" s="8"/>
      <c r="P99" s="82"/>
      <c r="Q99" s="82"/>
      <c r="R99" s="85" t="str">
        <f>IF(P99="","",T99*M99*LOOKUP(RIGHT($D$2,3),定数!$A$6:$A$13,定数!$B$6:$B$13))</f>
        <v/>
      </c>
      <c r="S99" s="85"/>
      <c r="T99" s="86" t="str">
        <f t="shared" si="11"/>
        <v/>
      </c>
      <c r="U99" s="86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81" t="str">
        <f t="shared" si="8"/>
        <v/>
      </c>
      <c r="D100" s="81"/>
      <c r="E100" s="43"/>
      <c r="F100" s="8"/>
      <c r="G100" s="43"/>
      <c r="H100" s="82"/>
      <c r="I100" s="82"/>
      <c r="J100" s="43"/>
      <c r="K100" s="83" t="str">
        <f t="shared" si="9"/>
        <v/>
      </c>
      <c r="L100" s="84"/>
      <c r="M100" s="6" t="str">
        <f>IF(J100="","",(K100/J100)/LOOKUP(RIGHT($D$2,3),定数!$A$6:$A$13,定数!$B$6:$B$13))</f>
        <v/>
      </c>
      <c r="N100" s="43"/>
      <c r="O100" s="8"/>
      <c r="P100" s="82"/>
      <c r="Q100" s="82"/>
      <c r="R100" s="85" t="str">
        <f>IF(P100="","",T100*M100*LOOKUP(RIGHT($D$2,3),定数!$A$6:$A$13,定数!$B$6:$B$13))</f>
        <v/>
      </c>
      <c r="S100" s="85"/>
      <c r="T100" s="86" t="str">
        <f t="shared" si="11"/>
        <v/>
      </c>
      <c r="U100" s="86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81" t="str">
        <f t="shared" si="8"/>
        <v/>
      </c>
      <c r="D101" s="81"/>
      <c r="E101" s="43"/>
      <c r="F101" s="8"/>
      <c r="G101" s="43"/>
      <c r="H101" s="82"/>
      <c r="I101" s="82"/>
      <c r="J101" s="43"/>
      <c r="K101" s="83" t="str">
        <f t="shared" si="9"/>
        <v/>
      </c>
      <c r="L101" s="84"/>
      <c r="M101" s="6" t="str">
        <f>IF(J101="","",(K101/J101)/LOOKUP(RIGHT($D$2,3),定数!$A$6:$A$13,定数!$B$6:$B$13))</f>
        <v/>
      </c>
      <c r="N101" s="43"/>
      <c r="O101" s="8"/>
      <c r="P101" s="82"/>
      <c r="Q101" s="82"/>
      <c r="R101" s="85" t="str">
        <f>IF(P101="","",T101*M101*LOOKUP(RIGHT($D$2,3),定数!$A$6:$A$13,定数!$B$6:$B$13))</f>
        <v/>
      </c>
      <c r="S101" s="85"/>
      <c r="T101" s="86" t="str">
        <f t="shared" si="11"/>
        <v/>
      </c>
      <c r="U101" s="86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81" t="str">
        <f t="shared" si="8"/>
        <v/>
      </c>
      <c r="D102" s="81"/>
      <c r="E102" s="43"/>
      <c r="F102" s="8"/>
      <c r="G102" s="43"/>
      <c r="H102" s="82"/>
      <c r="I102" s="82"/>
      <c r="J102" s="43"/>
      <c r="K102" s="83" t="str">
        <f t="shared" si="9"/>
        <v/>
      </c>
      <c r="L102" s="84"/>
      <c r="M102" s="6" t="str">
        <f>IF(J102="","",(K102/J102)/LOOKUP(RIGHT($D$2,3),定数!$A$6:$A$13,定数!$B$6:$B$13))</f>
        <v/>
      </c>
      <c r="N102" s="43"/>
      <c r="O102" s="8"/>
      <c r="P102" s="82"/>
      <c r="Q102" s="82"/>
      <c r="R102" s="85" t="str">
        <f>IF(P102="","",T102*M102*LOOKUP(RIGHT($D$2,3),定数!$A$6:$A$13,定数!$B$6:$B$13))</f>
        <v/>
      </c>
      <c r="S102" s="85"/>
      <c r="T102" s="86" t="str">
        <f t="shared" si="11"/>
        <v/>
      </c>
      <c r="U102" s="86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81" t="str">
        <f t="shared" si="8"/>
        <v/>
      </c>
      <c r="D103" s="81"/>
      <c r="E103" s="43"/>
      <c r="F103" s="8"/>
      <c r="G103" s="43"/>
      <c r="H103" s="82"/>
      <c r="I103" s="82"/>
      <c r="J103" s="43"/>
      <c r="K103" s="83" t="str">
        <f t="shared" si="9"/>
        <v/>
      </c>
      <c r="L103" s="84"/>
      <c r="M103" s="6" t="str">
        <f>IF(J103="","",(K103/J103)/LOOKUP(RIGHT($D$2,3),定数!$A$6:$A$13,定数!$B$6:$B$13))</f>
        <v/>
      </c>
      <c r="N103" s="43"/>
      <c r="O103" s="8"/>
      <c r="P103" s="82"/>
      <c r="Q103" s="82"/>
      <c r="R103" s="85" t="str">
        <f>IF(P103="","",T103*M103*LOOKUP(RIGHT($D$2,3),定数!$A$6:$A$13,定数!$B$6:$B$13))</f>
        <v/>
      </c>
      <c r="S103" s="85"/>
      <c r="T103" s="86" t="str">
        <f t="shared" si="11"/>
        <v/>
      </c>
      <c r="U103" s="86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81" t="str">
        <f t="shared" si="8"/>
        <v/>
      </c>
      <c r="D104" s="81"/>
      <c r="E104" s="43"/>
      <c r="F104" s="8"/>
      <c r="G104" s="43"/>
      <c r="H104" s="82"/>
      <c r="I104" s="82"/>
      <c r="J104" s="43"/>
      <c r="K104" s="83" t="str">
        <f t="shared" si="9"/>
        <v/>
      </c>
      <c r="L104" s="84"/>
      <c r="M104" s="6" t="str">
        <f>IF(J104="","",(K104/J104)/LOOKUP(RIGHT($D$2,3),定数!$A$6:$A$13,定数!$B$6:$B$13))</f>
        <v/>
      </c>
      <c r="N104" s="43"/>
      <c r="O104" s="8"/>
      <c r="P104" s="82"/>
      <c r="Q104" s="82"/>
      <c r="R104" s="85" t="str">
        <f>IF(P104="","",T104*M104*LOOKUP(RIGHT($D$2,3),定数!$A$6:$A$13,定数!$B$6:$B$13))</f>
        <v/>
      </c>
      <c r="S104" s="85"/>
      <c r="T104" s="86" t="str">
        <f t="shared" si="11"/>
        <v/>
      </c>
      <c r="U104" s="86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81" t="str">
        <f t="shared" si="8"/>
        <v/>
      </c>
      <c r="D105" s="81"/>
      <c r="E105" s="43"/>
      <c r="F105" s="8"/>
      <c r="G105" s="43"/>
      <c r="H105" s="82"/>
      <c r="I105" s="82"/>
      <c r="J105" s="43"/>
      <c r="K105" s="83" t="str">
        <f t="shared" si="9"/>
        <v/>
      </c>
      <c r="L105" s="84"/>
      <c r="M105" s="6" t="str">
        <f>IF(J105="","",(K105/J105)/LOOKUP(RIGHT($D$2,3),定数!$A$6:$A$13,定数!$B$6:$B$13))</f>
        <v/>
      </c>
      <c r="N105" s="43"/>
      <c r="O105" s="8"/>
      <c r="P105" s="82"/>
      <c r="Q105" s="82"/>
      <c r="R105" s="85" t="str">
        <f>IF(P105="","",T105*M105*LOOKUP(RIGHT($D$2,3),定数!$A$6:$A$13,定数!$B$6:$B$13))</f>
        <v/>
      </c>
      <c r="S105" s="85"/>
      <c r="T105" s="86" t="str">
        <f t="shared" si="11"/>
        <v/>
      </c>
      <c r="U105" s="86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81" t="str">
        <f t="shared" si="8"/>
        <v/>
      </c>
      <c r="D106" s="81"/>
      <c r="E106" s="43"/>
      <c r="F106" s="8"/>
      <c r="G106" s="43"/>
      <c r="H106" s="82"/>
      <c r="I106" s="82"/>
      <c r="J106" s="43"/>
      <c r="K106" s="83" t="str">
        <f t="shared" si="9"/>
        <v/>
      </c>
      <c r="L106" s="84"/>
      <c r="M106" s="6" t="str">
        <f>IF(J106="","",(K106/J106)/LOOKUP(RIGHT($D$2,3),定数!$A$6:$A$13,定数!$B$6:$B$13))</f>
        <v/>
      </c>
      <c r="N106" s="43"/>
      <c r="O106" s="8"/>
      <c r="P106" s="82"/>
      <c r="Q106" s="82"/>
      <c r="R106" s="85" t="str">
        <f>IF(P106="","",T106*M106*LOOKUP(RIGHT($D$2,3),定数!$A$6:$A$13,定数!$B$6:$B$13))</f>
        <v/>
      </c>
      <c r="S106" s="85"/>
      <c r="T106" s="86" t="str">
        <f t="shared" si="11"/>
        <v/>
      </c>
      <c r="U106" s="86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81" t="str">
        <f t="shared" si="8"/>
        <v/>
      </c>
      <c r="D107" s="81"/>
      <c r="E107" s="43"/>
      <c r="F107" s="8"/>
      <c r="G107" s="43"/>
      <c r="H107" s="82"/>
      <c r="I107" s="82"/>
      <c r="J107" s="43"/>
      <c r="K107" s="83" t="str">
        <f t="shared" si="9"/>
        <v/>
      </c>
      <c r="L107" s="84"/>
      <c r="M107" s="6" t="str">
        <f>IF(J107="","",(K107/J107)/LOOKUP(RIGHT($D$2,3),定数!$A$6:$A$13,定数!$B$6:$B$13))</f>
        <v/>
      </c>
      <c r="N107" s="43"/>
      <c r="O107" s="8"/>
      <c r="P107" s="82"/>
      <c r="Q107" s="82"/>
      <c r="R107" s="85" t="str">
        <f>IF(P107="","",T107*M107*LOOKUP(RIGHT($D$2,3),定数!$A$6:$A$13,定数!$B$6:$B$13))</f>
        <v/>
      </c>
      <c r="S107" s="85"/>
      <c r="T107" s="86" t="str">
        <f t="shared" si="11"/>
        <v/>
      </c>
      <c r="U107" s="86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81" t="str">
        <f t="shared" si="8"/>
        <v/>
      </c>
      <c r="D108" s="81"/>
      <c r="E108" s="43"/>
      <c r="F108" s="8"/>
      <c r="G108" s="43"/>
      <c r="H108" s="82"/>
      <c r="I108" s="82"/>
      <c r="J108" s="43"/>
      <c r="K108" s="83" t="str">
        <f t="shared" si="9"/>
        <v/>
      </c>
      <c r="L108" s="84"/>
      <c r="M108" s="6" t="str">
        <f>IF(J108="","",(K108/J108)/LOOKUP(RIGHT($D$2,3),定数!$A$6:$A$13,定数!$B$6:$B$13))</f>
        <v/>
      </c>
      <c r="N108" s="43"/>
      <c r="O108" s="8"/>
      <c r="P108" s="82"/>
      <c r="Q108" s="82"/>
      <c r="R108" s="85" t="str">
        <f>IF(P108="","",T108*M108*LOOKUP(RIGHT($D$2,3),定数!$A$6:$A$13,定数!$B$6:$B$13))</f>
        <v/>
      </c>
      <c r="S108" s="85"/>
      <c r="T108" s="86" t="str">
        <f t="shared" si="11"/>
        <v/>
      </c>
      <c r="U108" s="86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33" workbookViewId="0">
      <selection activeCell="A221" sqref="A221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87"/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2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 x14ac:dyDescent="0.2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2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 x14ac:dyDescent="0.2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x14ac:dyDescent="0.2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2">
      <c r="A9" s="88"/>
      <c r="B9" s="88"/>
      <c r="C9" s="88"/>
      <c r="D9" s="88"/>
      <c r="E9" s="88"/>
      <c r="F9" s="88"/>
      <c r="G9" s="88"/>
      <c r="H9" s="88"/>
      <c r="I9" s="88"/>
      <c r="J9" s="88"/>
    </row>
    <row r="11" spans="1:10" x14ac:dyDescent="0.2">
      <c r="A11" t="s">
        <v>1</v>
      </c>
    </row>
    <row r="12" spans="1:10" x14ac:dyDescent="0.2">
      <c r="A12" s="89"/>
      <c r="B12" s="90"/>
      <c r="C12" s="90"/>
      <c r="D12" s="90"/>
      <c r="E12" s="90"/>
      <c r="F12" s="90"/>
      <c r="G12" s="90"/>
      <c r="H12" s="90"/>
      <c r="I12" s="90"/>
      <c r="J12" s="90"/>
    </row>
    <row r="13" spans="1:10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4" spans="1:10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spans="1:10" x14ac:dyDescent="0.2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0" x14ac:dyDescent="0.2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0" x14ac:dyDescent="0.2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 x14ac:dyDescent="0.2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 x14ac:dyDescent="0.2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1" spans="1:10" x14ac:dyDescent="0.2">
      <c r="A21" t="s">
        <v>2</v>
      </c>
    </row>
    <row r="22" spans="1:10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</row>
    <row r="24" spans="1:10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</row>
    <row r="25" spans="1:10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0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B6" sqref="B6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/>
      <c r="D5" s="28"/>
      <c r="E5" s="32"/>
      <c r="F5" s="28"/>
      <c r="G5" s="32"/>
      <c r="H5" s="28"/>
      <c r="I5" s="32"/>
    </row>
    <row r="6" spans="2:9" x14ac:dyDescent="0.2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2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2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2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2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2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2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47" t="s">
        <v>5</v>
      </c>
      <c r="C2" s="47"/>
      <c r="D2" s="49"/>
      <c r="E2" s="49"/>
      <c r="F2" s="47" t="s">
        <v>6</v>
      </c>
      <c r="G2" s="47"/>
      <c r="H2" s="49" t="s">
        <v>36</v>
      </c>
      <c r="I2" s="49"/>
      <c r="J2" s="47" t="s">
        <v>7</v>
      </c>
      <c r="K2" s="47"/>
      <c r="L2" s="48">
        <f>C9</f>
        <v>1000000</v>
      </c>
      <c r="M2" s="49"/>
      <c r="N2" s="47" t="s">
        <v>8</v>
      </c>
      <c r="O2" s="47"/>
      <c r="P2" s="48" t="e">
        <f>C108+R108</f>
        <v>#VALUE!</v>
      </c>
      <c r="Q2" s="49"/>
      <c r="R2" s="1"/>
      <c r="S2" s="1"/>
      <c r="T2" s="1"/>
    </row>
    <row r="3" spans="2:21" ht="57" customHeight="1" x14ac:dyDescent="0.2">
      <c r="B3" s="47" t="s">
        <v>9</v>
      </c>
      <c r="C3" s="47"/>
      <c r="D3" s="50" t="s">
        <v>38</v>
      </c>
      <c r="E3" s="50"/>
      <c r="F3" s="50"/>
      <c r="G3" s="50"/>
      <c r="H3" s="50"/>
      <c r="I3" s="50"/>
      <c r="J3" s="47" t="s">
        <v>10</v>
      </c>
      <c r="K3" s="47"/>
      <c r="L3" s="50" t="s">
        <v>35</v>
      </c>
      <c r="M3" s="51"/>
      <c r="N3" s="51"/>
      <c r="O3" s="51"/>
      <c r="P3" s="51"/>
      <c r="Q3" s="51"/>
      <c r="R3" s="1"/>
      <c r="S3" s="1"/>
    </row>
    <row r="4" spans="2:21" x14ac:dyDescent="0.2">
      <c r="B4" s="47" t="s">
        <v>11</v>
      </c>
      <c r="C4" s="47"/>
      <c r="D4" s="67">
        <f>SUM($R$9:$S$993)</f>
        <v>153684.21052631587</v>
      </c>
      <c r="E4" s="67"/>
      <c r="F4" s="47" t="s">
        <v>12</v>
      </c>
      <c r="G4" s="47"/>
      <c r="H4" s="68">
        <f>SUM($T$9:$U$108)</f>
        <v>292.00000000000017</v>
      </c>
      <c r="I4" s="49"/>
      <c r="J4" s="69" t="s">
        <v>13</v>
      </c>
      <c r="K4" s="69"/>
      <c r="L4" s="48">
        <f>MAX($C$9:$D$990)-C9</f>
        <v>153684.21052631596</v>
      </c>
      <c r="M4" s="48"/>
      <c r="N4" s="69" t="s">
        <v>14</v>
      </c>
      <c r="O4" s="69"/>
      <c r="P4" s="67">
        <f>MIN($C$9:$D$990)-C9</f>
        <v>0</v>
      </c>
      <c r="Q4" s="67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8" t="s">
        <v>19</v>
      </c>
      <c r="K5" s="47"/>
      <c r="L5" s="79"/>
      <c r="M5" s="80"/>
      <c r="N5" s="17" t="s">
        <v>20</v>
      </c>
      <c r="O5" s="9"/>
      <c r="P5" s="79"/>
      <c r="Q5" s="80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70" t="s">
        <v>26</v>
      </c>
      <c r="O7" s="71"/>
      <c r="P7" s="71"/>
      <c r="Q7" s="72"/>
      <c r="R7" s="73" t="s">
        <v>27</v>
      </c>
      <c r="S7" s="73"/>
      <c r="T7" s="73"/>
      <c r="U7" s="73"/>
    </row>
    <row r="8" spans="2:21" x14ac:dyDescent="0.2">
      <c r="B8" s="55"/>
      <c r="C8" s="58"/>
      <c r="D8" s="59"/>
      <c r="E8" s="18" t="s">
        <v>28</v>
      </c>
      <c r="F8" s="18" t="s">
        <v>29</v>
      </c>
      <c r="G8" s="18" t="s">
        <v>30</v>
      </c>
      <c r="H8" s="74" t="s">
        <v>31</v>
      </c>
      <c r="I8" s="62"/>
      <c r="J8" s="4" t="s">
        <v>32</v>
      </c>
      <c r="K8" s="75" t="s">
        <v>33</v>
      </c>
      <c r="L8" s="65"/>
      <c r="M8" s="66"/>
      <c r="N8" s="5" t="s">
        <v>28</v>
      </c>
      <c r="O8" s="5" t="s">
        <v>29</v>
      </c>
      <c r="P8" s="76" t="s">
        <v>31</v>
      </c>
      <c r="Q8" s="72"/>
      <c r="R8" s="73" t="s">
        <v>34</v>
      </c>
      <c r="S8" s="73"/>
      <c r="T8" s="73" t="s">
        <v>32</v>
      </c>
      <c r="U8" s="73"/>
    </row>
    <row r="9" spans="2:21" x14ac:dyDescent="0.2">
      <c r="B9" s="19">
        <v>1</v>
      </c>
      <c r="C9" s="81">
        <v>1000000</v>
      </c>
      <c r="D9" s="81"/>
      <c r="E9" s="19">
        <v>2001</v>
      </c>
      <c r="F9" s="8">
        <v>42111</v>
      </c>
      <c r="G9" s="19" t="s">
        <v>4</v>
      </c>
      <c r="H9" s="82">
        <v>105.33</v>
      </c>
      <c r="I9" s="82"/>
      <c r="J9" s="19">
        <v>57</v>
      </c>
      <c r="K9" s="81">
        <f t="shared" ref="K9:K72" si="0">IF(F9="","",C9*0.03)</f>
        <v>30000</v>
      </c>
      <c r="L9" s="81"/>
      <c r="M9" s="6">
        <f>IF(J9="","",(K9/J9)/1000)</f>
        <v>0.52631578947368418</v>
      </c>
      <c r="N9" s="19">
        <v>2001</v>
      </c>
      <c r="O9" s="8">
        <v>42111</v>
      </c>
      <c r="P9" s="82">
        <v>108.25</v>
      </c>
      <c r="Q9" s="82"/>
      <c r="R9" s="85">
        <f>IF(O9="","",(IF(G9="売",H9-P9,P9-H9))*M9*100000)</f>
        <v>153684.21052631587</v>
      </c>
      <c r="S9" s="85"/>
      <c r="T9" s="86">
        <f>IF(O9="","",IF(R9&lt;0,J9*(-1),IF(G9="買",(P9-H9)*100,(H9-P9)*100)))</f>
        <v>292.00000000000017</v>
      </c>
      <c r="U9" s="86"/>
    </row>
    <row r="10" spans="2:21" x14ac:dyDescent="0.2">
      <c r="B10" s="19">
        <v>2</v>
      </c>
      <c r="C10" s="81">
        <f t="shared" ref="C10:C73" si="1">IF(R9="","",C9+R9)</f>
        <v>1153684.210526316</v>
      </c>
      <c r="D10" s="81"/>
      <c r="E10" s="19"/>
      <c r="F10" s="8"/>
      <c r="G10" s="19" t="s">
        <v>4</v>
      </c>
      <c r="H10" s="82"/>
      <c r="I10" s="82"/>
      <c r="J10" s="19"/>
      <c r="K10" s="81" t="str">
        <f t="shared" si="0"/>
        <v/>
      </c>
      <c r="L10" s="81"/>
      <c r="M10" s="6" t="str">
        <f t="shared" ref="M10:M73" si="2">IF(J10="","",(K10/J10)/1000)</f>
        <v/>
      </c>
      <c r="N10" s="19"/>
      <c r="O10" s="8"/>
      <c r="P10" s="82"/>
      <c r="Q10" s="82"/>
      <c r="R10" s="85" t="str">
        <f t="shared" ref="R10:R73" si="3">IF(O10="","",(IF(G10="売",H10-P10,P10-H10))*M10*100000)</f>
        <v/>
      </c>
      <c r="S10" s="85"/>
      <c r="T10" s="86" t="str">
        <f t="shared" ref="T10:T73" si="4">IF(O10="","",IF(R10&lt;0,J10*(-1),IF(G10="買",(P10-H10)*100,(H10-P10)*100)))</f>
        <v/>
      </c>
      <c r="U10" s="86"/>
    </row>
    <row r="11" spans="2:21" x14ac:dyDescent="0.2">
      <c r="B11" s="19">
        <v>3</v>
      </c>
      <c r="C11" s="81" t="str">
        <f t="shared" si="1"/>
        <v/>
      </c>
      <c r="D11" s="81"/>
      <c r="E11" s="19"/>
      <c r="F11" s="8"/>
      <c r="G11" s="19" t="s">
        <v>4</v>
      </c>
      <c r="H11" s="82"/>
      <c r="I11" s="82"/>
      <c r="J11" s="19"/>
      <c r="K11" s="81" t="str">
        <f t="shared" si="0"/>
        <v/>
      </c>
      <c r="L11" s="81"/>
      <c r="M11" s="6" t="str">
        <f t="shared" si="2"/>
        <v/>
      </c>
      <c r="N11" s="19"/>
      <c r="O11" s="8"/>
      <c r="P11" s="82"/>
      <c r="Q11" s="82"/>
      <c r="R11" s="85" t="str">
        <f t="shared" si="3"/>
        <v/>
      </c>
      <c r="S11" s="85"/>
      <c r="T11" s="86" t="str">
        <f t="shared" si="4"/>
        <v/>
      </c>
      <c r="U11" s="86"/>
    </row>
    <row r="12" spans="2:21" x14ac:dyDescent="0.2">
      <c r="B12" s="19">
        <v>4</v>
      </c>
      <c r="C12" s="81" t="str">
        <f t="shared" si="1"/>
        <v/>
      </c>
      <c r="D12" s="81"/>
      <c r="E12" s="19"/>
      <c r="F12" s="8"/>
      <c r="G12" s="19" t="s">
        <v>3</v>
      </c>
      <c r="H12" s="82"/>
      <c r="I12" s="82"/>
      <c r="J12" s="19"/>
      <c r="K12" s="81" t="str">
        <f t="shared" si="0"/>
        <v/>
      </c>
      <c r="L12" s="81"/>
      <c r="M12" s="6" t="str">
        <f t="shared" si="2"/>
        <v/>
      </c>
      <c r="N12" s="19"/>
      <c r="O12" s="8"/>
      <c r="P12" s="82"/>
      <c r="Q12" s="82"/>
      <c r="R12" s="85" t="str">
        <f t="shared" si="3"/>
        <v/>
      </c>
      <c r="S12" s="85"/>
      <c r="T12" s="86" t="str">
        <f t="shared" si="4"/>
        <v/>
      </c>
      <c r="U12" s="86"/>
    </row>
    <row r="13" spans="2:21" x14ac:dyDescent="0.2">
      <c r="B13" s="19">
        <v>5</v>
      </c>
      <c r="C13" s="81" t="str">
        <f t="shared" si="1"/>
        <v/>
      </c>
      <c r="D13" s="81"/>
      <c r="E13" s="19"/>
      <c r="F13" s="8"/>
      <c r="G13" s="19" t="s">
        <v>3</v>
      </c>
      <c r="H13" s="82"/>
      <c r="I13" s="82"/>
      <c r="J13" s="19"/>
      <c r="K13" s="81" t="str">
        <f t="shared" si="0"/>
        <v/>
      </c>
      <c r="L13" s="81"/>
      <c r="M13" s="6" t="str">
        <f t="shared" si="2"/>
        <v/>
      </c>
      <c r="N13" s="19"/>
      <c r="O13" s="8"/>
      <c r="P13" s="82"/>
      <c r="Q13" s="82"/>
      <c r="R13" s="85" t="str">
        <f t="shared" si="3"/>
        <v/>
      </c>
      <c r="S13" s="85"/>
      <c r="T13" s="86" t="str">
        <f t="shared" si="4"/>
        <v/>
      </c>
      <c r="U13" s="86"/>
    </row>
    <row r="14" spans="2:21" x14ac:dyDescent="0.2">
      <c r="B14" s="19">
        <v>6</v>
      </c>
      <c r="C14" s="81" t="str">
        <f t="shared" si="1"/>
        <v/>
      </c>
      <c r="D14" s="81"/>
      <c r="E14" s="19"/>
      <c r="F14" s="8"/>
      <c r="G14" s="19" t="s">
        <v>4</v>
      </c>
      <c r="H14" s="82"/>
      <c r="I14" s="82"/>
      <c r="J14" s="19"/>
      <c r="K14" s="81" t="str">
        <f t="shared" si="0"/>
        <v/>
      </c>
      <c r="L14" s="81"/>
      <c r="M14" s="6" t="str">
        <f t="shared" si="2"/>
        <v/>
      </c>
      <c r="N14" s="19"/>
      <c r="O14" s="8"/>
      <c r="P14" s="82"/>
      <c r="Q14" s="82"/>
      <c r="R14" s="85" t="str">
        <f t="shared" si="3"/>
        <v/>
      </c>
      <c r="S14" s="85"/>
      <c r="T14" s="86" t="str">
        <f t="shared" si="4"/>
        <v/>
      </c>
      <c r="U14" s="86"/>
    </row>
    <row r="15" spans="2:21" x14ac:dyDescent="0.2">
      <c r="B15" s="19">
        <v>7</v>
      </c>
      <c r="C15" s="81" t="str">
        <f t="shared" si="1"/>
        <v/>
      </c>
      <c r="D15" s="81"/>
      <c r="E15" s="19"/>
      <c r="F15" s="8"/>
      <c r="G15" s="19" t="s">
        <v>4</v>
      </c>
      <c r="H15" s="82"/>
      <c r="I15" s="82"/>
      <c r="J15" s="19"/>
      <c r="K15" s="81" t="str">
        <f t="shared" si="0"/>
        <v/>
      </c>
      <c r="L15" s="81"/>
      <c r="M15" s="6" t="str">
        <f t="shared" si="2"/>
        <v/>
      </c>
      <c r="N15" s="19"/>
      <c r="O15" s="8"/>
      <c r="P15" s="82"/>
      <c r="Q15" s="82"/>
      <c r="R15" s="85" t="str">
        <f t="shared" si="3"/>
        <v/>
      </c>
      <c r="S15" s="85"/>
      <c r="T15" s="86" t="str">
        <f t="shared" si="4"/>
        <v/>
      </c>
      <c r="U15" s="86"/>
    </row>
    <row r="16" spans="2:21" x14ac:dyDescent="0.2">
      <c r="B16" s="19">
        <v>8</v>
      </c>
      <c r="C16" s="81" t="str">
        <f t="shared" si="1"/>
        <v/>
      </c>
      <c r="D16" s="81"/>
      <c r="E16" s="19"/>
      <c r="F16" s="8"/>
      <c r="G16" s="19" t="s">
        <v>4</v>
      </c>
      <c r="H16" s="82"/>
      <c r="I16" s="82"/>
      <c r="J16" s="19"/>
      <c r="K16" s="81" t="str">
        <f t="shared" si="0"/>
        <v/>
      </c>
      <c r="L16" s="81"/>
      <c r="M16" s="6" t="str">
        <f t="shared" si="2"/>
        <v/>
      </c>
      <c r="N16" s="19"/>
      <c r="O16" s="8"/>
      <c r="P16" s="82"/>
      <c r="Q16" s="82"/>
      <c r="R16" s="85" t="str">
        <f t="shared" si="3"/>
        <v/>
      </c>
      <c r="S16" s="85"/>
      <c r="T16" s="86" t="str">
        <f t="shared" si="4"/>
        <v/>
      </c>
      <c r="U16" s="86"/>
    </row>
    <row r="17" spans="2:21" x14ac:dyDescent="0.2">
      <c r="B17" s="19">
        <v>9</v>
      </c>
      <c r="C17" s="81" t="str">
        <f t="shared" si="1"/>
        <v/>
      </c>
      <c r="D17" s="81"/>
      <c r="E17" s="19"/>
      <c r="F17" s="8"/>
      <c r="G17" s="19" t="s">
        <v>4</v>
      </c>
      <c r="H17" s="82"/>
      <c r="I17" s="82"/>
      <c r="J17" s="19"/>
      <c r="K17" s="81" t="str">
        <f t="shared" si="0"/>
        <v/>
      </c>
      <c r="L17" s="81"/>
      <c r="M17" s="6" t="str">
        <f t="shared" si="2"/>
        <v/>
      </c>
      <c r="N17" s="19"/>
      <c r="O17" s="8"/>
      <c r="P17" s="82"/>
      <c r="Q17" s="82"/>
      <c r="R17" s="85" t="str">
        <f t="shared" si="3"/>
        <v/>
      </c>
      <c r="S17" s="85"/>
      <c r="T17" s="86" t="str">
        <f t="shared" si="4"/>
        <v/>
      </c>
      <c r="U17" s="86"/>
    </row>
    <row r="18" spans="2:21" x14ac:dyDescent="0.2">
      <c r="B18" s="19">
        <v>10</v>
      </c>
      <c r="C18" s="81" t="str">
        <f t="shared" si="1"/>
        <v/>
      </c>
      <c r="D18" s="81"/>
      <c r="E18" s="19"/>
      <c r="F18" s="8"/>
      <c r="G18" s="19" t="s">
        <v>4</v>
      </c>
      <c r="H18" s="82"/>
      <c r="I18" s="82"/>
      <c r="J18" s="19"/>
      <c r="K18" s="81" t="str">
        <f t="shared" si="0"/>
        <v/>
      </c>
      <c r="L18" s="81"/>
      <c r="M18" s="6" t="str">
        <f t="shared" si="2"/>
        <v/>
      </c>
      <c r="N18" s="19"/>
      <c r="O18" s="8"/>
      <c r="P18" s="82"/>
      <c r="Q18" s="82"/>
      <c r="R18" s="85" t="str">
        <f t="shared" si="3"/>
        <v/>
      </c>
      <c r="S18" s="85"/>
      <c r="T18" s="86" t="str">
        <f t="shared" si="4"/>
        <v/>
      </c>
      <c r="U18" s="86"/>
    </row>
    <row r="19" spans="2:21" x14ac:dyDescent="0.2">
      <c r="B19" s="19">
        <v>11</v>
      </c>
      <c r="C19" s="81" t="str">
        <f t="shared" si="1"/>
        <v/>
      </c>
      <c r="D19" s="81"/>
      <c r="E19" s="19"/>
      <c r="F19" s="8"/>
      <c r="G19" s="19" t="s">
        <v>4</v>
      </c>
      <c r="H19" s="82"/>
      <c r="I19" s="82"/>
      <c r="J19" s="19"/>
      <c r="K19" s="81" t="str">
        <f t="shared" si="0"/>
        <v/>
      </c>
      <c r="L19" s="81"/>
      <c r="M19" s="6" t="str">
        <f t="shared" si="2"/>
        <v/>
      </c>
      <c r="N19" s="19"/>
      <c r="O19" s="8"/>
      <c r="P19" s="82"/>
      <c r="Q19" s="82"/>
      <c r="R19" s="85" t="str">
        <f t="shared" si="3"/>
        <v/>
      </c>
      <c r="S19" s="85"/>
      <c r="T19" s="86" t="str">
        <f t="shared" si="4"/>
        <v/>
      </c>
      <c r="U19" s="86"/>
    </row>
    <row r="20" spans="2:21" x14ac:dyDescent="0.2">
      <c r="B20" s="19">
        <v>12</v>
      </c>
      <c r="C20" s="81" t="str">
        <f t="shared" si="1"/>
        <v/>
      </c>
      <c r="D20" s="81"/>
      <c r="E20" s="19"/>
      <c r="F20" s="8"/>
      <c r="G20" s="19" t="s">
        <v>4</v>
      </c>
      <c r="H20" s="82"/>
      <c r="I20" s="82"/>
      <c r="J20" s="19"/>
      <c r="K20" s="81" t="str">
        <f t="shared" si="0"/>
        <v/>
      </c>
      <c r="L20" s="81"/>
      <c r="M20" s="6" t="str">
        <f t="shared" si="2"/>
        <v/>
      </c>
      <c r="N20" s="19"/>
      <c r="O20" s="8"/>
      <c r="P20" s="82"/>
      <c r="Q20" s="82"/>
      <c r="R20" s="85" t="str">
        <f t="shared" si="3"/>
        <v/>
      </c>
      <c r="S20" s="85"/>
      <c r="T20" s="86" t="str">
        <f t="shared" si="4"/>
        <v/>
      </c>
      <c r="U20" s="86"/>
    </row>
    <row r="21" spans="2:21" x14ac:dyDescent="0.2">
      <c r="B21" s="19">
        <v>13</v>
      </c>
      <c r="C21" s="81" t="str">
        <f t="shared" si="1"/>
        <v/>
      </c>
      <c r="D21" s="81"/>
      <c r="E21" s="19"/>
      <c r="F21" s="8"/>
      <c r="G21" s="19" t="s">
        <v>4</v>
      </c>
      <c r="H21" s="82"/>
      <c r="I21" s="82"/>
      <c r="J21" s="19"/>
      <c r="K21" s="81" t="str">
        <f t="shared" si="0"/>
        <v/>
      </c>
      <c r="L21" s="81"/>
      <c r="M21" s="6" t="str">
        <f t="shared" si="2"/>
        <v/>
      </c>
      <c r="N21" s="19"/>
      <c r="O21" s="8"/>
      <c r="P21" s="82"/>
      <c r="Q21" s="82"/>
      <c r="R21" s="85" t="str">
        <f t="shared" si="3"/>
        <v/>
      </c>
      <c r="S21" s="85"/>
      <c r="T21" s="86" t="str">
        <f t="shared" si="4"/>
        <v/>
      </c>
      <c r="U21" s="86"/>
    </row>
    <row r="22" spans="2:21" x14ac:dyDescent="0.2">
      <c r="B22" s="19">
        <v>14</v>
      </c>
      <c r="C22" s="81" t="str">
        <f t="shared" si="1"/>
        <v/>
      </c>
      <c r="D22" s="81"/>
      <c r="E22" s="19"/>
      <c r="F22" s="8"/>
      <c r="G22" s="19" t="s">
        <v>3</v>
      </c>
      <c r="H22" s="82"/>
      <c r="I22" s="82"/>
      <c r="J22" s="19"/>
      <c r="K22" s="81" t="str">
        <f t="shared" si="0"/>
        <v/>
      </c>
      <c r="L22" s="81"/>
      <c r="M22" s="6" t="str">
        <f t="shared" si="2"/>
        <v/>
      </c>
      <c r="N22" s="19"/>
      <c r="O22" s="8"/>
      <c r="P22" s="82"/>
      <c r="Q22" s="82"/>
      <c r="R22" s="85" t="str">
        <f t="shared" si="3"/>
        <v/>
      </c>
      <c r="S22" s="85"/>
      <c r="T22" s="86" t="str">
        <f t="shared" si="4"/>
        <v/>
      </c>
      <c r="U22" s="86"/>
    </row>
    <row r="23" spans="2:21" x14ac:dyDescent="0.2">
      <c r="B23" s="19">
        <v>15</v>
      </c>
      <c r="C23" s="81" t="str">
        <f t="shared" si="1"/>
        <v/>
      </c>
      <c r="D23" s="81"/>
      <c r="E23" s="19"/>
      <c r="F23" s="8"/>
      <c r="G23" s="19" t="s">
        <v>4</v>
      </c>
      <c r="H23" s="82"/>
      <c r="I23" s="82"/>
      <c r="J23" s="19"/>
      <c r="K23" s="81" t="str">
        <f t="shared" si="0"/>
        <v/>
      </c>
      <c r="L23" s="81"/>
      <c r="M23" s="6" t="str">
        <f t="shared" si="2"/>
        <v/>
      </c>
      <c r="N23" s="19"/>
      <c r="O23" s="8"/>
      <c r="P23" s="82"/>
      <c r="Q23" s="82"/>
      <c r="R23" s="85" t="str">
        <f t="shared" si="3"/>
        <v/>
      </c>
      <c r="S23" s="85"/>
      <c r="T23" s="86" t="str">
        <f t="shared" si="4"/>
        <v/>
      </c>
      <c r="U23" s="86"/>
    </row>
    <row r="24" spans="2:21" x14ac:dyDescent="0.2">
      <c r="B24" s="19">
        <v>16</v>
      </c>
      <c r="C24" s="81" t="str">
        <f t="shared" si="1"/>
        <v/>
      </c>
      <c r="D24" s="81"/>
      <c r="E24" s="19"/>
      <c r="F24" s="8"/>
      <c r="G24" s="19" t="s">
        <v>4</v>
      </c>
      <c r="H24" s="82"/>
      <c r="I24" s="82"/>
      <c r="J24" s="19"/>
      <c r="K24" s="81" t="str">
        <f t="shared" si="0"/>
        <v/>
      </c>
      <c r="L24" s="81"/>
      <c r="M24" s="6" t="str">
        <f t="shared" si="2"/>
        <v/>
      </c>
      <c r="N24" s="19"/>
      <c r="O24" s="8"/>
      <c r="P24" s="82"/>
      <c r="Q24" s="82"/>
      <c r="R24" s="85" t="str">
        <f t="shared" si="3"/>
        <v/>
      </c>
      <c r="S24" s="85"/>
      <c r="T24" s="86" t="str">
        <f t="shared" si="4"/>
        <v/>
      </c>
      <c r="U24" s="86"/>
    </row>
    <row r="25" spans="2:21" x14ac:dyDescent="0.2">
      <c r="B25" s="19">
        <v>17</v>
      </c>
      <c r="C25" s="81" t="str">
        <f t="shared" si="1"/>
        <v/>
      </c>
      <c r="D25" s="81"/>
      <c r="E25" s="19"/>
      <c r="F25" s="8"/>
      <c r="G25" s="19" t="s">
        <v>4</v>
      </c>
      <c r="H25" s="82"/>
      <c r="I25" s="82"/>
      <c r="J25" s="19"/>
      <c r="K25" s="81" t="str">
        <f t="shared" si="0"/>
        <v/>
      </c>
      <c r="L25" s="81"/>
      <c r="M25" s="6" t="str">
        <f t="shared" si="2"/>
        <v/>
      </c>
      <c r="N25" s="19"/>
      <c r="O25" s="8"/>
      <c r="P25" s="82"/>
      <c r="Q25" s="82"/>
      <c r="R25" s="85" t="str">
        <f t="shared" si="3"/>
        <v/>
      </c>
      <c r="S25" s="85"/>
      <c r="T25" s="86" t="str">
        <f t="shared" si="4"/>
        <v/>
      </c>
      <c r="U25" s="86"/>
    </row>
    <row r="26" spans="2:21" x14ac:dyDescent="0.2">
      <c r="B26" s="19">
        <v>18</v>
      </c>
      <c r="C26" s="81" t="str">
        <f t="shared" si="1"/>
        <v/>
      </c>
      <c r="D26" s="81"/>
      <c r="E26" s="19"/>
      <c r="F26" s="8"/>
      <c r="G26" s="19" t="s">
        <v>4</v>
      </c>
      <c r="H26" s="82"/>
      <c r="I26" s="82"/>
      <c r="J26" s="19"/>
      <c r="K26" s="81" t="str">
        <f t="shared" si="0"/>
        <v/>
      </c>
      <c r="L26" s="81"/>
      <c r="M26" s="6" t="str">
        <f t="shared" si="2"/>
        <v/>
      </c>
      <c r="N26" s="19"/>
      <c r="O26" s="8"/>
      <c r="P26" s="82"/>
      <c r="Q26" s="82"/>
      <c r="R26" s="85" t="str">
        <f t="shared" si="3"/>
        <v/>
      </c>
      <c r="S26" s="85"/>
      <c r="T26" s="86" t="str">
        <f t="shared" si="4"/>
        <v/>
      </c>
      <c r="U26" s="86"/>
    </row>
    <row r="27" spans="2:21" x14ac:dyDescent="0.2">
      <c r="B27" s="19">
        <v>19</v>
      </c>
      <c r="C27" s="81" t="str">
        <f t="shared" si="1"/>
        <v/>
      </c>
      <c r="D27" s="81"/>
      <c r="E27" s="19"/>
      <c r="F27" s="8"/>
      <c r="G27" s="19" t="s">
        <v>3</v>
      </c>
      <c r="H27" s="82"/>
      <c r="I27" s="82"/>
      <c r="J27" s="19"/>
      <c r="K27" s="81" t="str">
        <f t="shared" si="0"/>
        <v/>
      </c>
      <c r="L27" s="81"/>
      <c r="M27" s="6" t="str">
        <f t="shared" si="2"/>
        <v/>
      </c>
      <c r="N27" s="19"/>
      <c r="O27" s="8"/>
      <c r="P27" s="82"/>
      <c r="Q27" s="82"/>
      <c r="R27" s="85" t="str">
        <f t="shared" si="3"/>
        <v/>
      </c>
      <c r="S27" s="85"/>
      <c r="T27" s="86" t="str">
        <f t="shared" si="4"/>
        <v/>
      </c>
      <c r="U27" s="86"/>
    </row>
    <row r="28" spans="2:21" x14ac:dyDescent="0.2">
      <c r="B28" s="19">
        <v>20</v>
      </c>
      <c r="C28" s="81" t="str">
        <f t="shared" si="1"/>
        <v/>
      </c>
      <c r="D28" s="81"/>
      <c r="E28" s="19"/>
      <c r="F28" s="8"/>
      <c r="G28" s="19" t="s">
        <v>4</v>
      </c>
      <c r="H28" s="82"/>
      <c r="I28" s="82"/>
      <c r="J28" s="19"/>
      <c r="K28" s="81" t="str">
        <f t="shared" si="0"/>
        <v/>
      </c>
      <c r="L28" s="81"/>
      <c r="M28" s="6" t="str">
        <f t="shared" si="2"/>
        <v/>
      </c>
      <c r="N28" s="19"/>
      <c r="O28" s="8"/>
      <c r="P28" s="82"/>
      <c r="Q28" s="82"/>
      <c r="R28" s="85" t="str">
        <f t="shared" si="3"/>
        <v/>
      </c>
      <c r="S28" s="85"/>
      <c r="T28" s="86" t="str">
        <f t="shared" si="4"/>
        <v/>
      </c>
      <c r="U28" s="86"/>
    </row>
    <row r="29" spans="2:21" x14ac:dyDescent="0.2">
      <c r="B29" s="19">
        <v>21</v>
      </c>
      <c r="C29" s="81" t="str">
        <f t="shared" si="1"/>
        <v/>
      </c>
      <c r="D29" s="81"/>
      <c r="E29" s="19"/>
      <c r="F29" s="8"/>
      <c r="G29" s="19" t="s">
        <v>3</v>
      </c>
      <c r="H29" s="82"/>
      <c r="I29" s="82"/>
      <c r="J29" s="19"/>
      <c r="K29" s="81" t="str">
        <f t="shared" si="0"/>
        <v/>
      </c>
      <c r="L29" s="81"/>
      <c r="M29" s="6" t="str">
        <f t="shared" si="2"/>
        <v/>
      </c>
      <c r="N29" s="19"/>
      <c r="O29" s="8"/>
      <c r="P29" s="82"/>
      <c r="Q29" s="82"/>
      <c r="R29" s="85" t="str">
        <f t="shared" si="3"/>
        <v/>
      </c>
      <c r="S29" s="85"/>
      <c r="T29" s="86" t="str">
        <f t="shared" si="4"/>
        <v/>
      </c>
      <c r="U29" s="86"/>
    </row>
    <row r="30" spans="2:21" x14ac:dyDescent="0.2">
      <c r="B30" s="19">
        <v>22</v>
      </c>
      <c r="C30" s="81" t="str">
        <f t="shared" si="1"/>
        <v/>
      </c>
      <c r="D30" s="81"/>
      <c r="E30" s="19"/>
      <c r="F30" s="8"/>
      <c r="G30" s="19" t="s">
        <v>3</v>
      </c>
      <c r="H30" s="82"/>
      <c r="I30" s="82"/>
      <c r="J30" s="19"/>
      <c r="K30" s="81" t="str">
        <f t="shared" si="0"/>
        <v/>
      </c>
      <c r="L30" s="81"/>
      <c r="M30" s="6" t="str">
        <f t="shared" si="2"/>
        <v/>
      </c>
      <c r="N30" s="19"/>
      <c r="O30" s="8"/>
      <c r="P30" s="82"/>
      <c r="Q30" s="82"/>
      <c r="R30" s="85" t="str">
        <f t="shared" si="3"/>
        <v/>
      </c>
      <c r="S30" s="85"/>
      <c r="T30" s="86" t="str">
        <f t="shared" si="4"/>
        <v/>
      </c>
      <c r="U30" s="86"/>
    </row>
    <row r="31" spans="2:21" x14ac:dyDescent="0.2">
      <c r="B31" s="19">
        <v>23</v>
      </c>
      <c r="C31" s="81" t="str">
        <f t="shared" si="1"/>
        <v/>
      </c>
      <c r="D31" s="81"/>
      <c r="E31" s="19"/>
      <c r="F31" s="8"/>
      <c r="G31" s="19" t="s">
        <v>3</v>
      </c>
      <c r="H31" s="82"/>
      <c r="I31" s="82"/>
      <c r="J31" s="19"/>
      <c r="K31" s="81" t="str">
        <f t="shared" si="0"/>
        <v/>
      </c>
      <c r="L31" s="81"/>
      <c r="M31" s="6" t="str">
        <f t="shared" si="2"/>
        <v/>
      </c>
      <c r="N31" s="19"/>
      <c r="O31" s="8"/>
      <c r="P31" s="82"/>
      <c r="Q31" s="82"/>
      <c r="R31" s="85" t="str">
        <f t="shared" si="3"/>
        <v/>
      </c>
      <c r="S31" s="85"/>
      <c r="T31" s="86" t="str">
        <f t="shared" si="4"/>
        <v/>
      </c>
      <c r="U31" s="86"/>
    </row>
    <row r="32" spans="2:21" x14ac:dyDescent="0.2">
      <c r="B32" s="19">
        <v>24</v>
      </c>
      <c r="C32" s="81" t="str">
        <f t="shared" si="1"/>
        <v/>
      </c>
      <c r="D32" s="81"/>
      <c r="E32" s="19"/>
      <c r="F32" s="8"/>
      <c r="G32" s="19" t="s">
        <v>3</v>
      </c>
      <c r="H32" s="82"/>
      <c r="I32" s="82"/>
      <c r="J32" s="19"/>
      <c r="K32" s="81" t="str">
        <f t="shared" si="0"/>
        <v/>
      </c>
      <c r="L32" s="81"/>
      <c r="M32" s="6" t="str">
        <f t="shared" si="2"/>
        <v/>
      </c>
      <c r="N32" s="19"/>
      <c r="O32" s="8"/>
      <c r="P32" s="82"/>
      <c r="Q32" s="82"/>
      <c r="R32" s="85" t="str">
        <f t="shared" si="3"/>
        <v/>
      </c>
      <c r="S32" s="85"/>
      <c r="T32" s="86" t="str">
        <f t="shared" si="4"/>
        <v/>
      </c>
      <c r="U32" s="86"/>
    </row>
    <row r="33" spans="2:21" x14ac:dyDescent="0.2">
      <c r="B33" s="19">
        <v>25</v>
      </c>
      <c r="C33" s="81" t="str">
        <f t="shared" si="1"/>
        <v/>
      </c>
      <c r="D33" s="81"/>
      <c r="E33" s="19"/>
      <c r="F33" s="8"/>
      <c r="G33" s="19" t="s">
        <v>4</v>
      </c>
      <c r="H33" s="82"/>
      <c r="I33" s="82"/>
      <c r="J33" s="19"/>
      <c r="K33" s="81" t="str">
        <f t="shared" si="0"/>
        <v/>
      </c>
      <c r="L33" s="81"/>
      <c r="M33" s="6" t="str">
        <f t="shared" si="2"/>
        <v/>
      </c>
      <c r="N33" s="19"/>
      <c r="O33" s="8"/>
      <c r="P33" s="82"/>
      <c r="Q33" s="82"/>
      <c r="R33" s="85" t="str">
        <f t="shared" si="3"/>
        <v/>
      </c>
      <c r="S33" s="85"/>
      <c r="T33" s="86" t="str">
        <f t="shared" si="4"/>
        <v/>
      </c>
      <c r="U33" s="86"/>
    </row>
    <row r="34" spans="2:21" x14ac:dyDescent="0.2">
      <c r="B34" s="19">
        <v>26</v>
      </c>
      <c r="C34" s="81" t="str">
        <f t="shared" si="1"/>
        <v/>
      </c>
      <c r="D34" s="81"/>
      <c r="E34" s="19"/>
      <c r="F34" s="8"/>
      <c r="G34" s="19" t="s">
        <v>3</v>
      </c>
      <c r="H34" s="82"/>
      <c r="I34" s="82"/>
      <c r="J34" s="19"/>
      <c r="K34" s="81" t="str">
        <f t="shared" si="0"/>
        <v/>
      </c>
      <c r="L34" s="81"/>
      <c r="M34" s="6" t="str">
        <f t="shared" si="2"/>
        <v/>
      </c>
      <c r="N34" s="19"/>
      <c r="O34" s="8"/>
      <c r="P34" s="82"/>
      <c r="Q34" s="82"/>
      <c r="R34" s="85" t="str">
        <f t="shared" si="3"/>
        <v/>
      </c>
      <c r="S34" s="85"/>
      <c r="T34" s="86" t="str">
        <f t="shared" si="4"/>
        <v/>
      </c>
      <c r="U34" s="86"/>
    </row>
    <row r="35" spans="2:21" x14ac:dyDescent="0.2">
      <c r="B35" s="19">
        <v>27</v>
      </c>
      <c r="C35" s="81" t="str">
        <f t="shared" si="1"/>
        <v/>
      </c>
      <c r="D35" s="81"/>
      <c r="E35" s="19"/>
      <c r="F35" s="8"/>
      <c r="G35" s="19" t="s">
        <v>3</v>
      </c>
      <c r="H35" s="82"/>
      <c r="I35" s="82"/>
      <c r="J35" s="19"/>
      <c r="K35" s="81" t="str">
        <f t="shared" si="0"/>
        <v/>
      </c>
      <c r="L35" s="81"/>
      <c r="M35" s="6" t="str">
        <f t="shared" si="2"/>
        <v/>
      </c>
      <c r="N35" s="19"/>
      <c r="O35" s="8"/>
      <c r="P35" s="82"/>
      <c r="Q35" s="82"/>
      <c r="R35" s="85" t="str">
        <f t="shared" si="3"/>
        <v/>
      </c>
      <c r="S35" s="85"/>
      <c r="T35" s="86" t="str">
        <f t="shared" si="4"/>
        <v/>
      </c>
      <c r="U35" s="86"/>
    </row>
    <row r="36" spans="2:21" x14ac:dyDescent="0.2">
      <c r="B36" s="19">
        <v>28</v>
      </c>
      <c r="C36" s="81" t="str">
        <f t="shared" si="1"/>
        <v/>
      </c>
      <c r="D36" s="81"/>
      <c r="E36" s="19"/>
      <c r="F36" s="8"/>
      <c r="G36" s="19" t="s">
        <v>3</v>
      </c>
      <c r="H36" s="82"/>
      <c r="I36" s="82"/>
      <c r="J36" s="19"/>
      <c r="K36" s="81" t="str">
        <f t="shared" si="0"/>
        <v/>
      </c>
      <c r="L36" s="81"/>
      <c r="M36" s="6" t="str">
        <f t="shared" si="2"/>
        <v/>
      </c>
      <c r="N36" s="19"/>
      <c r="O36" s="8"/>
      <c r="P36" s="82"/>
      <c r="Q36" s="82"/>
      <c r="R36" s="85" t="str">
        <f t="shared" si="3"/>
        <v/>
      </c>
      <c r="S36" s="85"/>
      <c r="T36" s="86" t="str">
        <f t="shared" si="4"/>
        <v/>
      </c>
      <c r="U36" s="86"/>
    </row>
    <row r="37" spans="2:21" x14ac:dyDescent="0.2">
      <c r="B37" s="19">
        <v>29</v>
      </c>
      <c r="C37" s="81" t="str">
        <f t="shared" si="1"/>
        <v/>
      </c>
      <c r="D37" s="81"/>
      <c r="E37" s="19"/>
      <c r="F37" s="8"/>
      <c r="G37" s="19" t="s">
        <v>3</v>
      </c>
      <c r="H37" s="82"/>
      <c r="I37" s="82"/>
      <c r="J37" s="19"/>
      <c r="K37" s="81" t="str">
        <f t="shared" si="0"/>
        <v/>
      </c>
      <c r="L37" s="81"/>
      <c r="M37" s="6" t="str">
        <f t="shared" si="2"/>
        <v/>
      </c>
      <c r="N37" s="19"/>
      <c r="O37" s="8"/>
      <c r="P37" s="82"/>
      <c r="Q37" s="82"/>
      <c r="R37" s="85" t="str">
        <f t="shared" si="3"/>
        <v/>
      </c>
      <c r="S37" s="85"/>
      <c r="T37" s="86" t="str">
        <f t="shared" si="4"/>
        <v/>
      </c>
      <c r="U37" s="86"/>
    </row>
    <row r="38" spans="2:21" x14ac:dyDescent="0.2">
      <c r="B38" s="19">
        <v>30</v>
      </c>
      <c r="C38" s="81" t="str">
        <f t="shared" si="1"/>
        <v/>
      </c>
      <c r="D38" s="81"/>
      <c r="E38" s="19"/>
      <c r="F38" s="8"/>
      <c r="G38" s="19" t="s">
        <v>4</v>
      </c>
      <c r="H38" s="82"/>
      <c r="I38" s="82"/>
      <c r="J38" s="19"/>
      <c r="K38" s="81" t="str">
        <f t="shared" si="0"/>
        <v/>
      </c>
      <c r="L38" s="81"/>
      <c r="M38" s="6" t="str">
        <f t="shared" si="2"/>
        <v/>
      </c>
      <c r="N38" s="19"/>
      <c r="O38" s="8"/>
      <c r="P38" s="82"/>
      <c r="Q38" s="82"/>
      <c r="R38" s="85" t="str">
        <f t="shared" si="3"/>
        <v/>
      </c>
      <c r="S38" s="85"/>
      <c r="T38" s="86" t="str">
        <f t="shared" si="4"/>
        <v/>
      </c>
      <c r="U38" s="86"/>
    </row>
    <row r="39" spans="2:21" x14ac:dyDescent="0.2">
      <c r="B39" s="19">
        <v>31</v>
      </c>
      <c r="C39" s="81" t="str">
        <f t="shared" si="1"/>
        <v/>
      </c>
      <c r="D39" s="81"/>
      <c r="E39" s="19"/>
      <c r="F39" s="8"/>
      <c r="G39" s="19" t="s">
        <v>4</v>
      </c>
      <c r="H39" s="82"/>
      <c r="I39" s="82"/>
      <c r="J39" s="19"/>
      <c r="K39" s="81" t="str">
        <f t="shared" si="0"/>
        <v/>
      </c>
      <c r="L39" s="81"/>
      <c r="M39" s="6" t="str">
        <f t="shared" si="2"/>
        <v/>
      </c>
      <c r="N39" s="19"/>
      <c r="O39" s="8"/>
      <c r="P39" s="82"/>
      <c r="Q39" s="82"/>
      <c r="R39" s="85" t="str">
        <f t="shared" si="3"/>
        <v/>
      </c>
      <c r="S39" s="85"/>
      <c r="T39" s="86" t="str">
        <f t="shared" si="4"/>
        <v/>
      </c>
      <c r="U39" s="86"/>
    </row>
    <row r="40" spans="2:21" x14ac:dyDescent="0.2">
      <c r="B40" s="19">
        <v>32</v>
      </c>
      <c r="C40" s="81" t="str">
        <f t="shared" si="1"/>
        <v/>
      </c>
      <c r="D40" s="81"/>
      <c r="E40" s="19"/>
      <c r="F40" s="8"/>
      <c r="G40" s="19" t="s">
        <v>4</v>
      </c>
      <c r="H40" s="82"/>
      <c r="I40" s="82"/>
      <c r="J40" s="19"/>
      <c r="K40" s="81" t="str">
        <f t="shared" si="0"/>
        <v/>
      </c>
      <c r="L40" s="81"/>
      <c r="M40" s="6" t="str">
        <f t="shared" si="2"/>
        <v/>
      </c>
      <c r="N40" s="19"/>
      <c r="O40" s="8"/>
      <c r="P40" s="82"/>
      <c r="Q40" s="82"/>
      <c r="R40" s="85" t="str">
        <f t="shared" si="3"/>
        <v/>
      </c>
      <c r="S40" s="85"/>
      <c r="T40" s="86" t="str">
        <f t="shared" si="4"/>
        <v/>
      </c>
      <c r="U40" s="86"/>
    </row>
    <row r="41" spans="2:21" x14ac:dyDescent="0.2">
      <c r="B41" s="19">
        <v>33</v>
      </c>
      <c r="C41" s="81" t="str">
        <f t="shared" si="1"/>
        <v/>
      </c>
      <c r="D41" s="81"/>
      <c r="E41" s="19"/>
      <c r="F41" s="8"/>
      <c r="G41" s="19" t="s">
        <v>3</v>
      </c>
      <c r="H41" s="82"/>
      <c r="I41" s="82"/>
      <c r="J41" s="19"/>
      <c r="K41" s="81" t="str">
        <f t="shared" si="0"/>
        <v/>
      </c>
      <c r="L41" s="81"/>
      <c r="M41" s="6" t="str">
        <f t="shared" si="2"/>
        <v/>
      </c>
      <c r="N41" s="19"/>
      <c r="O41" s="8"/>
      <c r="P41" s="82"/>
      <c r="Q41" s="82"/>
      <c r="R41" s="85" t="str">
        <f t="shared" si="3"/>
        <v/>
      </c>
      <c r="S41" s="85"/>
      <c r="T41" s="86" t="str">
        <f t="shared" si="4"/>
        <v/>
      </c>
      <c r="U41" s="86"/>
    </row>
    <row r="42" spans="2:21" x14ac:dyDescent="0.2">
      <c r="B42" s="19">
        <v>34</v>
      </c>
      <c r="C42" s="81" t="str">
        <f t="shared" si="1"/>
        <v/>
      </c>
      <c r="D42" s="81"/>
      <c r="E42" s="19"/>
      <c r="F42" s="8"/>
      <c r="G42" s="19" t="s">
        <v>4</v>
      </c>
      <c r="H42" s="82"/>
      <c r="I42" s="82"/>
      <c r="J42" s="19"/>
      <c r="K42" s="81" t="str">
        <f t="shared" si="0"/>
        <v/>
      </c>
      <c r="L42" s="81"/>
      <c r="M42" s="6" t="str">
        <f t="shared" si="2"/>
        <v/>
      </c>
      <c r="N42" s="19"/>
      <c r="O42" s="8"/>
      <c r="P42" s="82"/>
      <c r="Q42" s="82"/>
      <c r="R42" s="85" t="str">
        <f t="shared" si="3"/>
        <v/>
      </c>
      <c r="S42" s="85"/>
      <c r="T42" s="86" t="str">
        <f t="shared" si="4"/>
        <v/>
      </c>
      <c r="U42" s="86"/>
    </row>
    <row r="43" spans="2:21" x14ac:dyDescent="0.2">
      <c r="B43" s="19">
        <v>35</v>
      </c>
      <c r="C43" s="81" t="str">
        <f t="shared" si="1"/>
        <v/>
      </c>
      <c r="D43" s="81"/>
      <c r="E43" s="19"/>
      <c r="F43" s="8"/>
      <c r="G43" s="19" t="s">
        <v>3</v>
      </c>
      <c r="H43" s="82"/>
      <c r="I43" s="82"/>
      <c r="J43" s="19"/>
      <c r="K43" s="81" t="str">
        <f t="shared" si="0"/>
        <v/>
      </c>
      <c r="L43" s="81"/>
      <c r="M43" s="6" t="str">
        <f t="shared" si="2"/>
        <v/>
      </c>
      <c r="N43" s="19"/>
      <c r="O43" s="8"/>
      <c r="P43" s="82"/>
      <c r="Q43" s="82"/>
      <c r="R43" s="85" t="str">
        <f t="shared" si="3"/>
        <v/>
      </c>
      <c r="S43" s="85"/>
      <c r="T43" s="86" t="str">
        <f t="shared" si="4"/>
        <v/>
      </c>
      <c r="U43" s="86"/>
    </row>
    <row r="44" spans="2:21" x14ac:dyDescent="0.2">
      <c r="B44" s="19">
        <v>36</v>
      </c>
      <c r="C44" s="81" t="str">
        <f t="shared" si="1"/>
        <v/>
      </c>
      <c r="D44" s="81"/>
      <c r="E44" s="19"/>
      <c r="F44" s="8"/>
      <c r="G44" s="19" t="s">
        <v>4</v>
      </c>
      <c r="H44" s="82"/>
      <c r="I44" s="82"/>
      <c r="J44" s="19"/>
      <c r="K44" s="81" t="str">
        <f t="shared" si="0"/>
        <v/>
      </c>
      <c r="L44" s="81"/>
      <c r="M44" s="6" t="str">
        <f t="shared" si="2"/>
        <v/>
      </c>
      <c r="N44" s="19"/>
      <c r="O44" s="8"/>
      <c r="P44" s="82"/>
      <c r="Q44" s="82"/>
      <c r="R44" s="85" t="str">
        <f t="shared" si="3"/>
        <v/>
      </c>
      <c r="S44" s="85"/>
      <c r="T44" s="86" t="str">
        <f t="shared" si="4"/>
        <v/>
      </c>
      <c r="U44" s="86"/>
    </row>
    <row r="45" spans="2:21" x14ac:dyDescent="0.2">
      <c r="B45" s="19">
        <v>37</v>
      </c>
      <c r="C45" s="81" t="str">
        <f t="shared" si="1"/>
        <v/>
      </c>
      <c r="D45" s="81"/>
      <c r="E45" s="19"/>
      <c r="F45" s="8"/>
      <c r="G45" s="19" t="s">
        <v>3</v>
      </c>
      <c r="H45" s="82"/>
      <c r="I45" s="82"/>
      <c r="J45" s="19"/>
      <c r="K45" s="81" t="str">
        <f t="shared" si="0"/>
        <v/>
      </c>
      <c r="L45" s="81"/>
      <c r="M45" s="6" t="str">
        <f t="shared" si="2"/>
        <v/>
      </c>
      <c r="N45" s="19"/>
      <c r="O45" s="8"/>
      <c r="P45" s="82"/>
      <c r="Q45" s="82"/>
      <c r="R45" s="85" t="str">
        <f t="shared" si="3"/>
        <v/>
      </c>
      <c r="S45" s="85"/>
      <c r="T45" s="86" t="str">
        <f t="shared" si="4"/>
        <v/>
      </c>
      <c r="U45" s="86"/>
    </row>
    <row r="46" spans="2:21" x14ac:dyDescent="0.2">
      <c r="B46" s="19">
        <v>38</v>
      </c>
      <c r="C46" s="81" t="str">
        <f t="shared" si="1"/>
        <v/>
      </c>
      <c r="D46" s="81"/>
      <c r="E46" s="19"/>
      <c r="F46" s="8"/>
      <c r="G46" s="19" t="s">
        <v>4</v>
      </c>
      <c r="H46" s="82"/>
      <c r="I46" s="82"/>
      <c r="J46" s="19"/>
      <c r="K46" s="81" t="str">
        <f t="shared" si="0"/>
        <v/>
      </c>
      <c r="L46" s="81"/>
      <c r="M46" s="6" t="str">
        <f t="shared" si="2"/>
        <v/>
      </c>
      <c r="N46" s="19"/>
      <c r="O46" s="8"/>
      <c r="P46" s="82"/>
      <c r="Q46" s="82"/>
      <c r="R46" s="85" t="str">
        <f t="shared" si="3"/>
        <v/>
      </c>
      <c r="S46" s="85"/>
      <c r="T46" s="86" t="str">
        <f t="shared" si="4"/>
        <v/>
      </c>
      <c r="U46" s="86"/>
    </row>
    <row r="47" spans="2:21" x14ac:dyDescent="0.2">
      <c r="B47" s="19">
        <v>39</v>
      </c>
      <c r="C47" s="81" t="str">
        <f t="shared" si="1"/>
        <v/>
      </c>
      <c r="D47" s="81"/>
      <c r="E47" s="19"/>
      <c r="F47" s="8"/>
      <c r="G47" s="19" t="s">
        <v>4</v>
      </c>
      <c r="H47" s="82"/>
      <c r="I47" s="82"/>
      <c r="J47" s="19"/>
      <c r="K47" s="81" t="str">
        <f t="shared" si="0"/>
        <v/>
      </c>
      <c r="L47" s="81"/>
      <c r="M47" s="6" t="str">
        <f t="shared" si="2"/>
        <v/>
      </c>
      <c r="N47" s="19"/>
      <c r="O47" s="8"/>
      <c r="P47" s="82"/>
      <c r="Q47" s="82"/>
      <c r="R47" s="85" t="str">
        <f t="shared" si="3"/>
        <v/>
      </c>
      <c r="S47" s="85"/>
      <c r="T47" s="86" t="str">
        <f t="shared" si="4"/>
        <v/>
      </c>
      <c r="U47" s="86"/>
    </row>
    <row r="48" spans="2:21" x14ac:dyDescent="0.2">
      <c r="B48" s="19">
        <v>40</v>
      </c>
      <c r="C48" s="81" t="str">
        <f t="shared" si="1"/>
        <v/>
      </c>
      <c r="D48" s="81"/>
      <c r="E48" s="19"/>
      <c r="F48" s="8"/>
      <c r="G48" s="19" t="s">
        <v>37</v>
      </c>
      <c r="H48" s="82"/>
      <c r="I48" s="82"/>
      <c r="J48" s="19"/>
      <c r="K48" s="81" t="str">
        <f t="shared" si="0"/>
        <v/>
      </c>
      <c r="L48" s="81"/>
      <c r="M48" s="6" t="str">
        <f t="shared" si="2"/>
        <v/>
      </c>
      <c r="N48" s="19"/>
      <c r="O48" s="8"/>
      <c r="P48" s="82"/>
      <c r="Q48" s="82"/>
      <c r="R48" s="85" t="str">
        <f t="shared" si="3"/>
        <v/>
      </c>
      <c r="S48" s="85"/>
      <c r="T48" s="86" t="str">
        <f t="shared" si="4"/>
        <v/>
      </c>
      <c r="U48" s="86"/>
    </row>
    <row r="49" spans="2:21" x14ac:dyDescent="0.2">
      <c r="B49" s="19">
        <v>41</v>
      </c>
      <c r="C49" s="81" t="str">
        <f t="shared" si="1"/>
        <v/>
      </c>
      <c r="D49" s="81"/>
      <c r="E49" s="19"/>
      <c r="F49" s="8"/>
      <c r="G49" s="19" t="s">
        <v>4</v>
      </c>
      <c r="H49" s="82"/>
      <c r="I49" s="82"/>
      <c r="J49" s="19"/>
      <c r="K49" s="81" t="str">
        <f t="shared" si="0"/>
        <v/>
      </c>
      <c r="L49" s="81"/>
      <c r="M49" s="6" t="str">
        <f t="shared" si="2"/>
        <v/>
      </c>
      <c r="N49" s="19"/>
      <c r="O49" s="8"/>
      <c r="P49" s="82"/>
      <c r="Q49" s="82"/>
      <c r="R49" s="85" t="str">
        <f t="shared" si="3"/>
        <v/>
      </c>
      <c r="S49" s="85"/>
      <c r="T49" s="86" t="str">
        <f t="shared" si="4"/>
        <v/>
      </c>
      <c r="U49" s="86"/>
    </row>
    <row r="50" spans="2:21" x14ac:dyDescent="0.2">
      <c r="B50" s="19">
        <v>42</v>
      </c>
      <c r="C50" s="81" t="str">
        <f t="shared" si="1"/>
        <v/>
      </c>
      <c r="D50" s="81"/>
      <c r="E50" s="19"/>
      <c r="F50" s="8"/>
      <c r="G50" s="19" t="s">
        <v>4</v>
      </c>
      <c r="H50" s="82"/>
      <c r="I50" s="82"/>
      <c r="J50" s="19"/>
      <c r="K50" s="81" t="str">
        <f t="shared" si="0"/>
        <v/>
      </c>
      <c r="L50" s="81"/>
      <c r="M50" s="6" t="str">
        <f t="shared" si="2"/>
        <v/>
      </c>
      <c r="N50" s="19"/>
      <c r="O50" s="8"/>
      <c r="P50" s="82"/>
      <c r="Q50" s="82"/>
      <c r="R50" s="85" t="str">
        <f t="shared" si="3"/>
        <v/>
      </c>
      <c r="S50" s="85"/>
      <c r="T50" s="86" t="str">
        <f t="shared" si="4"/>
        <v/>
      </c>
      <c r="U50" s="86"/>
    </row>
    <row r="51" spans="2:21" x14ac:dyDescent="0.2">
      <c r="B51" s="19">
        <v>43</v>
      </c>
      <c r="C51" s="81" t="str">
        <f t="shared" si="1"/>
        <v/>
      </c>
      <c r="D51" s="81"/>
      <c r="E51" s="19"/>
      <c r="F51" s="8"/>
      <c r="G51" s="19" t="s">
        <v>3</v>
      </c>
      <c r="H51" s="82"/>
      <c r="I51" s="82"/>
      <c r="J51" s="19"/>
      <c r="K51" s="81" t="str">
        <f t="shared" si="0"/>
        <v/>
      </c>
      <c r="L51" s="81"/>
      <c r="M51" s="6" t="str">
        <f t="shared" si="2"/>
        <v/>
      </c>
      <c r="N51" s="19"/>
      <c r="O51" s="8"/>
      <c r="P51" s="82"/>
      <c r="Q51" s="82"/>
      <c r="R51" s="85" t="str">
        <f t="shared" si="3"/>
        <v/>
      </c>
      <c r="S51" s="85"/>
      <c r="T51" s="86" t="str">
        <f t="shared" si="4"/>
        <v/>
      </c>
      <c r="U51" s="86"/>
    </row>
    <row r="52" spans="2:21" x14ac:dyDescent="0.2">
      <c r="B52" s="19">
        <v>44</v>
      </c>
      <c r="C52" s="81" t="str">
        <f t="shared" si="1"/>
        <v/>
      </c>
      <c r="D52" s="81"/>
      <c r="E52" s="19"/>
      <c r="F52" s="8"/>
      <c r="G52" s="19" t="s">
        <v>3</v>
      </c>
      <c r="H52" s="82"/>
      <c r="I52" s="82"/>
      <c r="J52" s="19"/>
      <c r="K52" s="81" t="str">
        <f t="shared" si="0"/>
        <v/>
      </c>
      <c r="L52" s="81"/>
      <c r="M52" s="6" t="str">
        <f t="shared" si="2"/>
        <v/>
      </c>
      <c r="N52" s="19"/>
      <c r="O52" s="8"/>
      <c r="P52" s="82"/>
      <c r="Q52" s="82"/>
      <c r="R52" s="85" t="str">
        <f t="shared" si="3"/>
        <v/>
      </c>
      <c r="S52" s="85"/>
      <c r="T52" s="86" t="str">
        <f t="shared" si="4"/>
        <v/>
      </c>
      <c r="U52" s="86"/>
    </row>
    <row r="53" spans="2:21" x14ac:dyDescent="0.2">
      <c r="B53" s="19">
        <v>45</v>
      </c>
      <c r="C53" s="81" t="str">
        <f t="shared" si="1"/>
        <v/>
      </c>
      <c r="D53" s="81"/>
      <c r="E53" s="19"/>
      <c r="F53" s="8"/>
      <c r="G53" s="19" t="s">
        <v>4</v>
      </c>
      <c r="H53" s="82"/>
      <c r="I53" s="82"/>
      <c r="J53" s="19"/>
      <c r="K53" s="81" t="str">
        <f t="shared" si="0"/>
        <v/>
      </c>
      <c r="L53" s="81"/>
      <c r="M53" s="6" t="str">
        <f t="shared" si="2"/>
        <v/>
      </c>
      <c r="N53" s="19"/>
      <c r="O53" s="8"/>
      <c r="P53" s="82"/>
      <c r="Q53" s="82"/>
      <c r="R53" s="85" t="str">
        <f t="shared" si="3"/>
        <v/>
      </c>
      <c r="S53" s="85"/>
      <c r="T53" s="86" t="str">
        <f t="shared" si="4"/>
        <v/>
      </c>
      <c r="U53" s="86"/>
    </row>
    <row r="54" spans="2:21" x14ac:dyDescent="0.2">
      <c r="B54" s="19">
        <v>46</v>
      </c>
      <c r="C54" s="81" t="str">
        <f t="shared" si="1"/>
        <v/>
      </c>
      <c r="D54" s="81"/>
      <c r="E54" s="19"/>
      <c r="F54" s="8"/>
      <c r="G54" s="19" t="s">
        <v>4</v>
      </c>
      <c r="H54" s="82"/>
      <c r="I54" s="82"/>
      <c r="J54" s="19"/>
      <c r="K54" s="81" t="str">
        <f t="shared" si="0"/>
        <v/>
      </c>
      <c r="L54" s="81"/>
      <c r="M54" s="6" t="str">
        <f t="shared" si="2"/>
        <v/>
      </c>
      <c r="N54" s="19"/>
      <c r="O54" s="8"/>
      <c r="P54" s="82"/>
      <c r="Q54" s="82"/>
      <c r="R54" s="85" t="str">
        <f t="shared" si="3"/>
        <v/>
      </c>
      <c r="S54" s="85"/>
      <c r="T54" s="86" t="str">
        <f t="shared" si="4"/>
        <v/>
      </c>
      <c r="U54" s="86"/>
    </row>
    <row r="55" spans="2:21" x14ac:dyDescent="0.2">
      <c r="B55" s="19">
        <v>47</v>
      </c>
      <c r="C55" s="81" t="str">
        <f t="shared" si="1"/>
        <v/>
      </c>
      <c r="D55" s="81"/>
      <c r="E55" s="19"/>
      <c r="F55" s="8"/>
      <c r="G55" s="19" t="s">
        <v>3</v>
      </c>
      <c r="H55" s="82"/>
      <c r="I55" s="82"/>
      <c r="J55" s="19"/>
      <c r="K55" s="81" t="str">
        <f t="shared" si="0"/>
        <v/>
      </c>
      <c r="L55" s="81"/>
      <c r="M55" s="6" t="str">
        <f t="shared" si="2"/>
        <v/>
      </c>
      <c r="N55" s="19"/>
      <c r="O55" s="8"/>
      <c r="P55" s="82"/>
      <c r="Q55" s="82"/>
      <c r="R55" s="85" t="str">
        <f t="shared" si="3"/>
        <v/>
      </c>
      <c r="S55" s="85"/>
      <c r="T55" s="86" t="str">
        <f t="shared" si="4"/>
        <v/>
      </c>
      <c r="U55" s="86"/>
    </row>
    <row r="56" spans="2:21" x14ac:dyDescent="0.2">
      <c r="B56" s="19">
        <v>48</v>
      </c>
      <c r="C56" s="81" t="str">
        <f t="shared" si="1"/>
        <v/>
      </c>
      <c r="D56" s="81"/>
      <c r="E56" s="19"/>
      <c r="F56" s="8"/>
      <c r="G56" s="19" t="s">
        <v>3</v>
      </c>
      <c r="H56" s="82"/>
      <c r="I56" s="82"/>
      <c r="J56" s="19"/>
      <c r="K56" s="81" t="str">
        <f t="shared" si="0"/>
        <v/>
      </c>
      <c r="L56" s="81"/>
      <c r="M56" s="6" t="str">
        <f t="shared" si="2"/>
        <v/>
      </c>
      <c r="N56" s="19"/>
      <c r="O56" s="8"/>
      <c r="P56" s="82"/>
      <c r="Q56" s="82"/>
      <c r="R56" s="85" t="str">
        <f t="shared" si="3"/>
        <v/>
      </c>
      <c r="S56" s="85"/>
      <c r="T56" s="86" t="str">
        <f t="shared" si="4"/>
        <v/>
      </c>
      <c r="U56" s="86"/>
    </row>
    <row r="57" spans="2:21" x14ac:dyDescent="0.2">
      <c r="B57" s="19">
        <v>49</v>
      </c>
      <c r="C57" s="81" t="str">
        <f t="shared" si="1"/>
        <v/>
      </c>
      <c r="D57" s="81"/>
      <c r="E57" s="19"/>
      <c r="F57" s="8"/>
      <c r="G57" s="19" t="s">
        <v>3</v>
      </c>
      <c r="H57" s="82"/>
      <c r="I57" s="82"/>
      <c r="J57" s="19"/>
      <c r="K57" s="81" t="str">
        <f t="shared" si="0"/>
        <v/>
      </c>
      <c r="L57" s="81"/>
      <c r="M57" s="6" t="str">
        <f t="shared" si="2"/>
        <v/>
      </c>
      <c r="N57" s="19"/>
      <c r="O57" s="8"/>
      <c r="P57" s="82"/>
      <c r="Q57" s="82"/>
      <c r="R57" s="85" t="str">
        <f t="shared" si="3"/>
        <v/>
      </c>
      <c r="S57" s="85"/>
      <c r="T57" s="86" t="str">
        <f t="shared" si="4"/>
        <v/>
      </c>
      <c r="U57" s="86"/>
    </row>
    <row r="58" spans="2:21" x14ac:dyDescent="0.2">
      <c r="B58" s="19">
        <v>50</v>
      </c>
      <c r="C58" s="81" t="str">
        <f t="shared" si="1"/>
        <v/>
      </c>
      <c r="D58" s="81"/>
      <c r="E58" s="19"/>
      <c r="F58" s="8"/>
      <c r="G58" s="19" t="s">
        <v>3</v>
      </c>
      <c r="H58" s="82"/>
      <c r="I58" s="82"/>
      <c r="J58" s="19"/>
      <c r="K58" s="81" t="str">
        <f t="shared" si="0"/>
        <v/>
      </c>
      <c r="L58" s="81"/>
      <c r="M58" s="6" t="str">
        <f t="shared" si="2"/>
        <v/>
      </c>
      <c r="N58" s="19"/>
      <c r="O58" s="8"/>
      <c r="P58" s="82"/>
      <c r="Q58" s="82"/>
      <c r="R58" s="85" t="str">
        <f t="shared" si="3"/>
        <v/>
      </c>
      <c r="S58" s="85"/>
      <c r="T58" s="86" t="str">
        <f t="shared" si="4"/>
        <v/>
      </c>
      <c r="U58" s="86"/>
    </row>
    <row r="59" spans="2:21" x14ac:dyDescent="0.2">
      <c r="B59" s="19">
        <v>51</v>
      </c>
      <c r="C59" s="81" t="str">
        <f t="shared" si="1"/>
        <v/>
      </c>
      <c r="D59" s="81"/>
      <c r="E59" s="19"/>
      <c r="F59" s="8"/>
      <c r="G59" s="19" t="s">
        <v>3</v>
      </c>
      <c r="H59" s="82"/>
      <c r="I59" s="82"/>
      <c r="J59" s="19"/>
      <c r="K59" s="81" t="str">
        <f t="shared" si="0"/>
        <v/>
      </c>
      <c r="L59" s="81"/>
      <c r="M59" s="6" t="str">
        <f t="shared" si="2"/>
        <v/>
      </c>
      <c r="N59" s="19"/>
      <c r="O59" s="8"/>
      <c r="P59" s="82"/>
      <c r="Q59" s="82"/>
      <c r="R59" s="85" t="str">
        <f t="shared" si="3"/>
        <v/>
      </c>
      <c r="S59" s="85"/>
      <c r="T59" s="86" t="str">
        <f t="shared" si="4"/>
        <v/>
      </c>
      <c r="U59" s="86"/>
    </row>
    <row r="60" spans="2:21" x14ac:dyDescent="0.2">
      <c r="B60" s="19">
        <v>52</v>
      </c>
      <c r="C60" s="81" t="str">
        <f t="shared" si="1"/>
        <v/>
      </c>
      <c r="D60" s="81"/>
      <c r="E60" s="19"/>
      <c r="F60" s="8"/>
      <c r="G60" s="19" t="s">
        <v>3</v>
      </c>
      <c r="H60" s="82"/>
      <c r="I60" s="82"/>
      <c r="J60" s="19"/>
      <c r="K60" s="81" t="str">
        <f t="shared" si="0"/>
        <v/>
      </c>
      <c r="L60" s="81"/>
      <c r="M60" s="6" t="str">
        <f t="shared" si="2"/>
        <v/>
      </c>
      <c r="N60" s="19"/>
      <c r="O60" s="8"/>
      <c r="P60" s="82"/>
      <c r="Q60" s="82"/>
      <c r="R60" s="85" t="str">
        <f t="shared" si="3"/>
        <v/>
      </c>
      <c r="S60" s="85"/>
      <c r="T60" s="86" t="str">
        <f t="shared" si="4"/>
        <v/>
      </c>
      <c r="U60" s="86"/>
    </row>
    <row r="61" spans="2:21" x14ac:dyDescent="0.2">
      <c r="B61" s="19">
        <v>53</v>
      </c>
      <c r="C61" s="81" t="str">
        <f t="shared" si="1"/>
        <v/>
      </c>
      <c r="D61" s="81"/>
      <c r="E61" s="19"/>
      <c r="F61" s="8"/>
      <c r="G61" s="19" t="s">
        <v>3</v>
      </c>
      <c r="H61" s="82"/>
      <c r="I61" s="82"/>
      <c r="J61" s="19"/>
      <c r="K61" s="81" t="str">
        <f t="shared" si="0"/>
        <v/>
      </c>
      <c r="L61" s="81"/>
      <c r="M61" s="6" t="str">
        <f t="shared" si="2"/>
        <v/>
      </c>
      <c r="N61" s="19"/>
      <c r="O61" s="8"/>
      <c r="P61" s="82"/>
      <c r="Q61" s="82"/>
      <c r="R61" s="85" t="str">
        <f t="shared" si="3"/>
        <v/>
      </c>
      <c r="S61" s="85"/>
      <c r="T61" s="86" t="str">
        <f t="shared" si="4"/>
        <v/>
      </c>
      <c r="U61" s="86"/>
    </row>
    <row r="62" spans="2:21" x14ac:dyDescent="0.2">
      <c r="B62" s="19">
        <v>54</v>
      </c>
      <c r="C62" s="81" t="str">
        <f t="shared" si="1"/>
        <v/>
      </c>
      <c r="D62" s="81"/>
      <c r="E62" s="19"/>
      <c r="F62" s="8"/>
      <c r="G62" s="19" t="s">
        <v>3</v>
      </c>
      <c r="H62" s="82"/>
      <c r="I62" s="82"/>
      <c r="J62" s="19"/>
      <c r="K62" s="81" t="str">
        <f t="shared" si="0"/>
        <v/>
      </c>
      <c r="L62" s="81"/>
      <c r="M62" s="6" t="str">
        <f t="shared" si="2"/>
        <v/>
      </c>
      <c r="N62" s="19"/>
      <c r="O62" s="8"/>
      <c r="P62" s="82"/>
      <c r="Q62" s="82"/>
      <c r="R62" s="85" t="str">
        <f t="shared" si="3"/>
        <v/>
      </c>
      <c r="S62" s="85"/>
      <c r="T62" s="86" t="str">
        <f t="shared" si="4"/>
        <v/>
      </c>
      <c r="U62" s="86"/>
    </row>
    <row r="63" spans="2:21" x14ac:dyDescent="0.2">
      <c r="B63" s="19">
        <v>55</v>
      </c>
      <c r="C63" s="81" t="str">
        <f t="shared" si="1"/>
        <v/>
      </c>
      <c r="D63" s="81"/>
      <c r="E63" s="19"/>
      <c r="F63" s="8"/>
      <c r="G63" s="19" t="s">
        <v>4</v>
      </c>
      <c r="H63" s="82"/>
      <c r="I63" s="82"/>
      <c r="J63" s="19"/>
      <c r="K63" s="81" t="str">
        <f t="shared" si="0"/>
        <v/>
      </c>
      <c r="L63" s="81"/>
      <c r="M63" s="6" t="str">
        <f t="shared" si="2"/>
        <v/>
      </c>
      <c r="N63" s="19"/>
      <c r="O63" s="8"/>
      <c r="P63" s="82"/>
      <c r="Q63" s="82"/>
      <c r="R63" s="85" t="str">
        <f t="shared" si="3"/>
        <v/>
      </c>
      <c r="S63" s="85"/>
      <c r="T63" s="86" t="str">
        <f t="shared" si="4"/>
        <v/>
      </c>
      <c r="U63" s="86"/>
    </row>
    <row r="64" spans="2:21" x14ac:dyDescent="0.2">
      <c r="B64" s="19">
        <v>56</v>
      </c>
      <c r="C64" s="81" t="str">
        <f t="shared" si="1"/>
        <v/>
      </c>
      <c r="D64" s="81"/>
      <c r="E64" s="19"/>
      <c r="F64" s="8"/>
      <c r="G64" s="19" t="s">
        <v>3</v>
      </c>
      <c r="H64" s="82"/>
      <c r="I64" s="82"/>
      <c r="J64" s="19"/>
      <c r="K64" s="81" t="str">
        <f t="shared" si="0"/>
        <v/>
      </c>
      <c r="L64" s="81"/>
      <c r="M64" s="6" t="str">
        <f t="shared" si="2"/>
        <v/>
      </c>
      <c r="N64" s="19"/>
      <c r="O64" s="8"/>
      <c r="P64" s="82"/>
      <c r="Q64" s="82"/>
      <c r="R64" s="85" t="str">
        <f t="shared" si="3"/>
        <v/>
      </c>
      <c r="S64" s="85"/>
      <c r="T64" s="86" t="str">
        <f t="shared" si="4"/>
        <v/>
      </c>
      <c r="U64" s="86"/>
    </row>
    <row r="65" spans="2:21" x14ac:dyDescent="0.2">
      <c r="B65" s="19">
        <v>57</v>
      </c>
      <c r="C65" s="81" t="str">
        <f t="shared" si="1"/>
        <v/>
      </c>
      <c r="D65" s="81"/>
      <c r="E65" s="19"/>
      <c r="F65" s="8"/>
      <c r="G65" s="19" t="s">
        <v>3</v>
      </c>
      <c r="H65" s="82"/>
      <c r="I65" s="82"/>
      <c r="J65" s="19"/>
      <c r="K65" s="81" t="str">
        <f t="shared" si="0"/>
        <v/>
      </c>
      <c r="L65" s="81"/>
      <c r="M65" s="6" t="str">
        <f t="shared" si="2"/>
        <v/>
      </c>
      <c r="N65" s="19"/>
      <c r="O65" s="8"/>
      <c r="P65" s="82"/>
      <c r="Q65" s="82"/>
      <c r="R65" s="85" t="str">
        <f t="shared" si="3"/>
        <v/>
      </c>
      <c r="S65" s="85"/>
      <c r="T65" s="86" t="str">
        <f t="shared" si="4"/>
        <v/>
      </c>
      <c r="U65" s="86"/>
    </row>
    <row r="66" spans="2:21" x14ac:dyDescent="0.2">
      <c r="B66" s="19">
        <v>58</v>
      </c>
      <c r="C66" s="81" t="str">
        <f t="shared" si="1"/>
        <v/>
      </c>
      <c r="D66" s="81"/>
      <c r="E66" s="19"/>
      <c r="F66" s="8"/>
      <c r="G66" s="19" t="s">
        <v>3</v>
      </c>
      <c r="H66" s="82"/>
      <c r="I66" s="82"/>
      <c r="J66" s="19"/>
      <c r="K66" s="81" t="str">
        <f t="shared" si="0"/>
        <v/>
      </c>
      <c r="L66" s="81"/>
      <c r="M66" s="6" t="str">
        <f t="shared" si="2"/>
        <v/>
      </c>
      <c r="N66" s="19"/>
      <c r="O66" s="8"/>
      <c r="P66" s="82"/>
      <c r="Q66" s="82"/>
      <c r="R66" s="85" t="str">
        <f t="shared" si="3"/>
        <v/>
      </c>
      <c r="S66" s="85"/>
      <c r="T66" s="86" t="str">
        <f t="shared" si="4"/>
        <v/>
      </c>
      <c r="U66" s="86"/>
    </row>
    <row r="67" spans="2:21" x14ac:dyDescent="0.2">
      <c r="B67" s="19">
        <v>59</v>
      </c>
      <c r="C67" s="81" t="str">
        <f t="shared" si="1"/>
        <v/>
      </c>
      <c r="D67" s="81"/>
      <c r="E67" s="19"/>
      <c r="F67" s="8"/>
      <c r="G67" s="19" t="s">
        <v>3</v>
      </c>
      <c r="H67" s="82"/>
      <c r="I67" s="82"/>
      <c r="J67" s="19"/>
      <c r="K67" s="81" t="str">
        <f t="shared" si="0"/>
        <v/>
      </c>
      <c r="L67" s="81"/>
      <c r="M67" s="6" t="str">
        <f t="shared" si="2"/>
        <v/>
      </c>
      <c r="N67" s="19"/>
      <c r="O67" s="8"/>
      <c r="P67" s="82"/>
      <c r="Q67" s="82"/>
      <c r="R67" s="85" t="str">
        <f t="shared" si="3"/>
        <v/>
      </c>
      <c r="S67" s="85"/>
      <c r="T67" s="86" t="str">
        <f t="shared" si="4"/>
        <v/>
      </c>
      <c r="U67" s="86"/>
    </row>
    <row r="68" spans="2:21" x14ac:dyDescent="0.2">
      <c r="B68" s="19">
        <v>60</v>
      </c>
      <c r="C68" s="81" t="str">
        <f t="shared" si="1"/>
        <v/>
      </c>
      <c r="D68" s="81"/>
      <c r="E68" s="19"/>
      <c r="F68" s="8"/>
      <c r="G68" s="19" t="s">
        <v>4</v>
      </c>
      <c r="H68" s="82"/>
      <c r="I68" s="82"/>
      <c r="J68" s="19"/>
      <c r="K68" s="81" t="str">
        <f t="shared" si="0"/>
        <v/>
      </c>
      <c r="L68" s="81"/>
      <c r="M68" s="6" t="str">
        <f t="shared" si="2"/>
        <v/>
      </c>
      <c r="N68" s="19"/>
      <c r="O68" s="8"/>
      <c r="P68" s="82"/>
      <c r="Q68" s="82"/>
      <c r="R68" s="85" t="str">
        <f t="shared" si="3"/>
        <v/>
      </c>
      <c r="S68" s="85"/>
      <c r="T68" s="86" t="str">
        <f t="shared" si="4"/>
        <v/>
      </c>
      <c r="U68" s="86"/>
    </row>
    <row r="69" spans="2:21" x14ac:dyDescent="0.2">
      <c r="B69" s="19">
        <v>61</v>
      </c>
      <c r="C69" s="81" t="str">
        <f t="shared" si="1"/>
        <v/>
      </c>
      <c r="D69" s="81"/>
      <c r="E69" s="19"/>
      <c r="F69" s="8"/>
      <c r="G69" s="19" t="s">
        <v>4</v>
      </c>
      <c r="H69" s="82"/>
      <c r="I69" s="82"/>
      <c r="J69" s="19"/>
      <c r="K69" s="81" t="str">
        <f t="shared" si="0"/>
        <v/>
      </c>
      <c r="L69" s="81"/>
      <c r="M69" s="6" t="str">
        <f t="shared" si="2"/>
        <v/>
      </c>
      <c r="N69" s="19"/>
      <c r="O69" s="8"/>
      <c r="P69" s="82"/>
      <c r="Q69" s="82"/>
      <c r="R69" s="85" t="str">
        <f t="shared" si="3"/>
        <v/>
      </c>
      <c r="S69" s="85"/>
      <c r="T69" s="86" t="str">
        <f t="shared" si="4"/>
        <v/>
      </c>
      <c r="U69" s="86"/>
    </row>
    <row r="70" spans="2:21" x14ac:dyDescent="0.2">
      <c r="B70" s="19">
        <v>62</v>
      </c>
      <c r="C70" s="81" t="str">
        <f t="shared" si="1"/>
        <v/>
      </c>
      <c r="D70" s="81"/>
      <c r="E70" s="19"/>
      <c r="F70" s="8"/>
      <c r="G70" s="19" t="s">
        <v>3</v>
      </c>
      <c r="H70" s="82"/>
      <c r="I70" s="82"/>
      <c r="J70" s="19"/>
      <c r="K70" s="81" t="str">
        <f t="shared" si="0"/>
        <v/>
      </c>
      <c r="L70" s="81"/>
      <c r="M70" s="6" t="str">
        <f t="shared" si="2"/>
        <v/>
      </c>
      <c r="N70" s="19"/>
      <c r="O70" s="8"/>
      <c r="P70" s="82"/>
      <c r="Q70" s="82"/>
      <c r="R70" s="85" t="str">
        <f t="shared" si="3"/>
        <v/>
      </c>
      <c r="S70" s="85"/>
      <c r="T70" s="86" t="str">
        <f t="shared" si="4"/>
        <v/>
      </c>
      <c r="U70" s="86"/>
    </row>
    <row r="71" spans="2:21" x14ac:dyDescent="0.2">
      <c r="B71" s="19">
        <v>63</v>
      </c>
      <c r="C71" s="81" t="str">
        <f t="shared" si="1"/>
        <v/>
      </c>
      <c r="D71" s="81"/>
      <c r="E71" s="19"/>
      <c r="F71" s="8"/>
      <c r="G71" s="19" t="s">
        <v>4</v>
      </c>
      <c r="H71" s="82"/>
      <c r="I71" s="82"/>
      <c r="J71" s="19"/>
      <c r="K71" s="81" t="str">
        <f t="shared" si="0"/>
        <v/>
      </c>
      <c r="L71" s="81"/>
      <c r="M71" s="6" t="str">
        <f t="shared" si="2"/>
        <v/>
      </c>
      <c r="N71" s="19"/>
      <c r="O71" s="8"/>
      <c r="P71" s="82"/>
      <c r="Q71" s="82"/>
      <c r="R71" s="85" t="str">
        <f t="shared" si="3"/>
        <v/>
      </c>
      <c r="S71" s="85"/>
      <c r="T71" s="86" t="str">
        <f t="shared" si="4"/>
        <v/>
      </c>
      <c r="U71" s="86"/>
    </row>
    <row r="72" spans="2:21" x14ac:dyDescent="0.2">
      <c r="B72" s="19">
        <v>64</v>
      </c>
      <c r="C72" s="81" t="str">
        <f t="shared" si="1"/>
        <v/>
      </c>
      <c r="D72" s="81"/>
      <c r="E72" s="19"/>
      <c r="F72" s="8"/>
      <c r="G72" s="19" t="s">
        <v>3</v>
      </c>
      <c r="H72" s="82"/>
      <c r="I72" s="82"/>
      <c r="J72" s="19"/>
      <c r="K72" s="81" t="str">
        <f t="shared" si="0"/>
        <v/>
      </c>
      <c r="L72" s="81"/>
      <c r="M72" s="6" t="str">
        <f t="shared" si="2"/>
        <v/>
      </c>
      <c r="N72" s="19"/>
      <c r="O72" s="8"/>
      <c r="P72" s="82"/>
      <c r="Q72" s="82"/>
      <c r="R72" s="85" t="str">
        <f t="shared" si="3"/>
        <v/>
      </c>
      <c r="S72" s="85"/>
      <c r="T72" s="86" t="str">
        <f t="shared" si="4"/>
        <v/>
      </c>
      <c r="U72" s="86"/>
    </row>
    <row r="73" spans="2:21" x14ac:dyDescent="0.2">
      <c r="B73" s="19">
        <v>65</v>
      </c>
      <c r="C73" s="81" t="str">
        <f t="shared" si="1"/>
        <v/>
      </c>
      <c r="D73" s="81"/>
      <c r="E73" s="19"/>
      <c r="F73" s="8"/>
      <c r="G73" s="19" t="s">
        <v>4</v>
      </c>
      <c r="H73" s="82"/>
      <c r="I73" s="82"/>
      <c r="J73" s="19"/>
      <c r="K73" s="81" t="str">
        <f t="shared" ref="K73:K108" si="5">IF(F73="","",C73*0.03)</f>
        <v/>
      </c>
      <c r="L73" s="81"/>
      <c r="M73" s="6" t="str">
        <f t="shared" si="2"/>
        <v/>
      </c>
      <c r="N73" s="19"/>
      <c r="O73" s="8"/>
      <c r="P73" s="82"/>
      <c r="Q73" s="82"/>
      <c r="R73" s="85" t="str">
        <f t="shared" si="3"/>
        <v/>
      </c>
      <c r="S73" s="85"/>
      <c r="T73" s="86" t="str">
        <f t="shared" si="4"/>
        <v/>
      </c>
      <c r="U73" s="86"/>
    </row>
    <row r="74" spans="2:21" x14ac:dyDescent="0.2">
      <c r="B74" s="19">
        <v>66</v>
      </c>
      <c r="C74" s="81" t="str">
        <f t="shared" ref="C74:C108" si="6">IF(R73="","",C73+R73)</f>
        <v/>
      </c>
      <c r="D74" s="81"/>
      <c r="E74" s="19"/>
      <c r="F74" s="8"/>
      <c r="G74" s="19" t="s">
        <v>4</v>
      </c>
      <c r="H74" s="82"/>
      <c r="I74" s="82"/>
      <c r="J74" s="19"/>
      <c r="K74" s="81" t="str">
        <f t="shared" si="5"/>
        <v/>
      </c>
      <c r="L74" s="81"/>
      <c r="M74" s="6" t="str">
        <f t="shared" ref="M74:M108" si="7">IF(J74="","",(K74/J74)/1000)</f>
        <v/>
      </c>
      <c r="N74" s="19"/>
      <c r="O74" s="8"/>
      <c r="P74" s="82"/>
      <c r="Q74" s="82"/>
      <c r="R74" s="85" t="str">
        <f t="shared" ref="R74:R108" si="8">IF(O74="","",(IF(G74="売",H74-P74,P74-H74))*M74*100000)</f>
        <v/>
      </c>
      <c r="S74" s="85"/>
      <c r="T74" s="86" t="str">
        <f t="shared" ref="T74:T108" si="9">IF(O74="","",IF(R74&lt;0,J74*(-1),IF(G74="買",(P74-H74)*100,(H74-P74)*100)))</f>
        <v/>
      </c>
      <c r="U74" s="86"/>
    </row>
    <row r="75" spans="2:21" x14ac:dyDescent="0.2">
      <c r="B75" s="19">
        <v>67</v>
      </c>
      <c r="C75" s="81" t="str">
        <f t="shared" si="6"/>
        <v/>
      </c>
      <c r="D75" s="81"/>
      <c r="E75" s="19"/>
      <c r="F75" s="8"/>
      <c r="G75" s="19" t="s">
        <v>3</v>
      </c>
      <c r="H75" s="82"/>
      <c r="I75" s="82"/>
      <c r="J75" s="19"/>
      <c r="K75" s="81" t="str">
        <f t="shared" si="5"/>
        <v/>
      </c>
      <c r="L75" s="81"/>
      <c r="M75" s="6" t="str">
        <f t="shared" si="7"/>
        <v/>
      </c>
      <c r="N75" s="19"/>
      <c r="O75" s="8"/>
      <c r="P75" s="82"/>
      <c r="Q75" s="82"/>
      <c r="R75" s="85" t="str">
        <f t="shared" si="8"/>
        <v/>
      </c>
      <c r="S75" s="85"/>
      <c r="T75" s="86" t="str">
        <f t="shared" si="9"/>
        <v/>
      </c>
      <c r="U75" s="86"/>
    </row>
    <row r="76" spans="2:21" x14ac:dyDescent="0.2">
      <c r="B76" s="19">
        <v>68</v>
      </c>
      <c r="C76" s="81" t="str">
        <f t="shared" si="6"/>
        <v/>
      </c>
      <c r="D76" s="81"/>
      <c r="E76" s="19"/>
      <c r="F76" s="8"/>
      <c r="G76" s="19" t="s">
        <v>3</v>
      </c>
      <c r="H76" s="82"/>
      <c r="I76" s="82"/>
      <c r="J76" s="19"/>
      <c r="K76" s="81" t="str">
        <f t="shared" si="5"/>
        <v/>
      </c>
      <c r="L76" s="81"/>
      <c r="M76" s="6" t="str">
        <f t="shared" si="7"/>
        <v/>
      </c>
      <c r="N76" s="19"/>
      <c r="O76" s="8"/>
      <c r="P76" s="82"/>
      <c r="Q76" s="82"/>
      <c r="R76" s="85" t="str">
        <f t="shared" si="8"/>
        <v/>
      </c>
      <c r="S76" s="85"/>
      <c r="T76" s="86" t="str">
        <f t="shared" si="9"/>
        <v/>
      </c>
      <c r="U76" s="86"/>
    </row>
    <row r="77" spans="2:21" x14ac:dyDescent="0.2">
      <c r="B77" s="19">
        <v>69</v>
      </c>
      <c r="C77" s="81" t="str">
        <f t="shared" si="6"/>
        <v/>
      </c>
      <c r="D77" s="81"/>
      <c r="E77" s="19"/>
      <c r="F77" s="8"/>
      <c r="G77" s="19" t="s">
        <v>3</v>
      </c>
      <c r="H77" s="82"/>
      <c r="I77" s="82"/>
      <c r="J77" s="19"/>
      <c r="K77" s="81" t="str">
        <f t="shared" si="5"/>
        <v/>
      </c>
      <c r="L77" s="81"/>
      <c r="M77" s="6" t="str">
        <f t="shared" si="7"/>
        <v/>
      </c>
      <c r="N77" s="19"/>
      <c r="O77" s="8"/>
      <c r="P77" s="82"/>
      <c r="Q77" s="82"/>
      <c r="R77" s="85" t="str">
        <f t="shared" si="8"/>
        <v/>
      </c>
      <c r="S77" s="85"/>
      <c r="T77" s="86" t="str">
        <f t="shared" si="9"/>
        <v/>
      </c>
      <c r="U77" s="86"/>
    </row>
    <row r="78" spans="2:21" x14ac:dyDescent="0.2">
      <c r="B78" s="19">
        <v>70</v>
      </c>
      <c r="C78" s="81" t="str">
        <f t="shared" si="6"/>
        <v/>
      </c>
      <c r="D78" s="81"/>
      <c r="E78" s="19"/>
      <c r="F78" s="8"/>
      <c r="G78" s="19" t="s">
        <v>4</v>
      </c>
      <c r="H78" s="82"/>
      <c r="I78" s="82"/>
      <c r="J78" s="19"/>
      <c r="K78" s="81" t="str">
        <f t="shared" si="5"/>
        <v/>
      </c>
      <c r="L78" s="81"/>
      <c r="M78" s="6" t="str">
        <f t="shared" si="7"/>
        <v/>
      </c>
      <c r="N78" s="19"/>
      <c r="O78" s="8"/>
      <c r="P78" s="82"/>
      <c r="Q78" s="82"/>
      <c r="R78" s="85" t="str">
        <f t="shared" si="8"/>
        <v/>
      </c>
      <c r="S78" s="85"/>
      <c r="T78" s="86" t="str">
        <f t="shared" si="9"/>
        <v/>
      </c>
      <c r="U78" s="86"/>
    </row>
    <row r="79" spans="2:21" x14ac:dyDescent="0.2">
      <c r="B79" s="19">
        <v>71</v>
      </c>
      <c r="C79" s="81" t="str">
        <f t="shared" si="6"/>
        <v/>
      </c>
      <c r="D79" s="81"/>
      <c r="E79" s="19"/>
      <c r="F79" s="8"/>
      <c r="G79" s="19" t="s">
        <v>3</v>
      </c>
      <c r="H79" s="82"/>
      <c r="I79" s="82"/>
      <c r="J79" s="19"/>
      <c r="K79" s="81" t="str">
        <f t="shared" si="5"/>
        <v/>
      </c>
      <c r="L79" s="81"/>
      <c r="M79" s="6" t="str">
        <f t="shared" si="7"/>
        <v/>
      </c>
      <c r="N79" s="19"/>
      <c r="O79" s="8"/>
      <c r="P79" s="82"/>
      <c r="Q79" s="82"/>
      <c r="R79" s="85" t="str">
        <f t="shared" si="8"/>
        <v/>
      </c>
      <c r="S79" s="85"/>
      <c r="T79" s="86" t="str">
        <f t="shared" si="9"/>
        <v/>
      </c>
      <c r="U79" s="86"/>
    </row>
    <row r="80" spans="2:21" x14ac:dyDescent="0.2">
      <c r="B80" s="19">
        <v>72</v>
      </c>
      <c r="C80" s="81" t="str">
        <f t="shared" si="6"/>
        <v/>
      </c>
      <c r="D80" s="81"/>
      <c r="E80" s="19"/>
      <c r="F80" s="8"/>
      <c r="G80" s="19" t="s">
        <v>4</v>
      </c>
      <c r="H80" s="82"/>
      <c r="I80" s="82"/>
      <c r="J80" s="19"/>
      <c r="K80" s="81" t="str">
        <f t="shared" si="5"/>
        <v/>
      </c>
      <c r="L80" s="81"/>
      <c r="M80" s="6" t="str">
        <f t="shared" si="7"/>
        <v/>
      </c>
      <c r="N80" s="19"/>
      <c r="O80" s="8"/>
      <c r="P80" s="82"/>
      <c r="Q80" s="82"/>
      <c r="R80" s="85" t="str">
        <f t="shared" si="8"/>
        <v/>
      </c>
      <c r="S80" s="85"/>
      <c r="T80" s="86" t="str">
        <f t="shared" si="9"/>
        <v/>
      </c>
      <c r="U80" s="86"/>
    </row>
    <row r="81" spans="2:21" x14ac:dyDescent="0.2">
      <c r="B81" s="19">
        <v>73</v>
      </c>
      <c r="C81" s="81" t="str">
        <f t="shared" si="6"/>
        <v/>
      </c>
      <c r="D81" s="81"/>
      <c r="E81" s="19"/>
      <c r="F81" s="8"/>
      <c r="G81" s="19" t="s">
        <v>3</v>
      </c>
      <c r="H81" s="82"/>
      <c r="I81" s="82"/>
      <c r="J81" s="19"/>
      <c r="K81" s="81" t="str">
        <f t="shared" si="5"/>
        <v/>
      </c>
      <c r="L81" s="81"/>
      <c r="M81" s="6" t="str">
        <f t="shared" si="7"/>
        <v/>
      </c>
      <c r="N81" s="19"/>
      <c r="O81" s="8"/>
      <c r="P81" s="82"/>
      <c r="Q81" s="82"/>
      <c r="R81" s="85" t="str">
        <f t="shared" si="8"/>
        <v/>
      </c>
      <c r="S81" s="85"/>
      <c r="T81" s="86" t="str">
        <f t="shared" si="9"/>
        <v/>
      </c>
      <c r="U81" s="86"/>
    </row>
    <row r="82" spans="2:21" x14ac:dyDescent="0.2">
      <c r="B82" s="19">
        <v>74</v>
      </c>
      <c r="C82" s="81" t="str">
        <f t="shared" si="6"/>
        <v/>
      </c>
      <c r="D82" s="81"/>
      <c r="E82" s="19"/>
      <c r="F82" s="8"/>
      <c r="G82" s="19" t="s">
        <v>3</v>
      </c>
      <c r="H82" s="82"/>
      <c r="I82" s="82"/>
      <c r="J82" s="19"/>
      <c r="K82" s="81" t="str">
        <f t="shared" si="5"/>
        <v/>
      </c>
      <c r="L82" s="81"/>
      <c r="M82" s="6" t="str">
        <f t="shared" si="7"/>
        <v/>
      </c>
      <c r="N82" s="19"/>
      <c r="O82" s="8"/>
      <c r="P82" s="82"/>
      <c r="Q82" s="82"/>
      <c r="R82" s="85" t="str">
        <f t="shared" si="8"/>
        <v/>
      </c>
      <c r="S82" s="85"/>
      <c r="T82" s="86" t="str">
        <f t="shared" si="9"/>
        <v/>
      </c>
      <c r="U82" s="86"/>
    </row>
    <row r="83" spans="2:21" x14ac:dyDescent="0.2">
      <c r="B83" s="19">
        <v>75</v>
      </c>
      <c r="C83" s="81" t="str">
        <f t="shared" si="6"/>
        <v/>
      </c>
      <c r="D83" s="81"/>
      <c r="E83" s="19"/>
      <c r="F83" s="8"/>
      <c r="G83" s="19" t="s">
        <v>3</v>
      </c>
      <c r="H83" s="82"/>
      <c r="I83" s="82"/>
      <c r="J83" s="19"/>
      <c r="K83" s="81" t="str">
        <f t="shared" si="5"/>
        <v/>
      </c>
      <c r="L83" s="81"/>
      <c r="M83" s="6" t="str">
        <f t="shared" si="7"/>
        <v/>
      </c>
      <c r="N83" s="19"/>
      <c r="O83" s="8"/>
      <c r="P83" s="82"/>
      <c r="Q83" s="82"/>
      <c r="R83" s="85" t="str">
        <f t="shared" si="8"/>
        <v/>
      </c>
      <c r="S83" s="85"/>
      <c r="T83" s="86" t="str">
        <f t="shared" si="9"/>
        <v/>
      </c>
      <c r="U83" s="86"/>
    </row>
    <row r="84" spans="2:21" x14ac:dyDescent="0.2">
      <c r="B84" s="19">
        <v>76</v>
      </c>
      <c r="C84" s="81" t="str">
        <f t="shared" si="6"/>
        <v/>
      </c>
      <c r="D84" s="81"/>
      <c r="E84" s="19"/>
      <c r="F84" s="8"/>
      <c r="G84" s="19" t="s">
        <v>3</v>
      </c>
      <c r="H84" s="82"/>
      <c r="I84" s="82"/>
      <c r="J84" s="19"/>
      <c r="K84" s="81" t="str">
        <f t="shared" si="5"/>
        <v/>
      </c>
      <c r="L84" s="81"/>
      <c r="M84" s="6" t="str">
        <f t="shared" si="7"/>
        <v/>
      </c>
      <c r="N84" s="19"/>
      <c r="O84" s="8"/>
      <c r="P84" s="82"/>
      <c r="Q84" s="82"/>
      <c r="R84" s="85" t="str">
        <f t="shared" si="8"/>
        <v/>
      </c>
      <c r="S84" s="85"/>
      <c r="T84" s="86" t="str">
        <f t="shared" si="9"/>
        <v/>
      </c>
      <c r="U84" s="86"/>
    </row>
    <row r="85" spans="2:21" x14ac:dyDescent="0.2">
      <c r="B85" s="19">
        <v>77</v>
      </c>
      <c r="C85" s="81" t="str">
        <f t="shared" si="6"/>
        <v/>
      </c>
      <c r="D85" s="81"/>
      <c r="E85" s="19"/>
      <c r="F85" s="8"/>
      <c r="G85" s="19" t="s">
        <v>4</v>
      </c>
      <c r="H85" s="82"/>
      <c r="I85" s="82"/>
      <c r="J85" s="19"/>
      <c r="K85" s="81" t="str">
        <f t="shared" si="5"/>
        <v/>
      </c>
      <c r="L85" s="81"/>
      <c r="M85" s="6" t="str">
        <f t="shared" si="7"/>
        <v/>
      </c>
      <c r="N85" s="19"/>
      <c r="O85" s="8"/>
      <c r="P85" s="82"/>
      <c r="Q85" s="82"/>
      <c r="R85" s="85" t="str">
        <f t="shared" si="8"/>
        <v/>
      </c>
      <c r="S85" s="85"/>
      <c r="T85" s="86" t="str">
        <f t="shared" si="9"/>
        <v/>
      </c>
      <c r="U85" s="86"/>
    </row>
    <row r="86" spans="2:21" x14ac:dyDescent="0.2">
      <c r="B86" s="19">
        <v>78</v>
      </c>
      <c r="C86" s="81" t="str">
        <f t="shared" si="6"/>
        <v/>
      </c>
      <c r="D86" s="81"/>
      <c r="E86" s="19"/>
      <c r="F86" s="8"/>
      <c r="G86" s="19" t="s">
        <v>3</v>
      </c>
      <c r="H86" s="82"/>
      <c r="I86" s="82"/>
      <c r="J86" s="19"/>
      <c r="K86" s="81" t="str">
        <f t="shared" si="5"/>
        <v/>
      </c>
      <c r="L86" s="81"/>
      <c r="M86" s="6" t="str">
        <f t="shared" si="7"/>
        <v/>
      </c>
      <c r="N86" s="19"/>
      <c r="O86" s="8"/>
      <c r="P86" s="82"/>
      <c r="Q86" s="82"/>
      <c r="R86" s="85" t="str">
        <f t="shared" si="8"/>
        <v/>
      </c>
      <c r="S86" s="85"/>
      <c r="T86" s="86" t="str">
        <f t="shared" si="9"/>
        <v/>
      </c>
      <c r="U86" s="86"/>
    </row>
    <row r="87" spans="2:21" x14ac:dyDescent="0.2">
      <c r="B87" s="19">
        <v>79</v>
      </c>
      <c r="C87" s="81" t="str">
        <f t="shared" si="6"/>
        <v/>
      </c>
      <c r="D87" s="81"/>
      <c r="E87" s="19"/>
      <c r="F87" s="8"/>
      <c r="G87" s="19" t="s">
        <v>4</v>
      </c>
      <c r="H87" s="82"/>
      <c r="I87" s="82"/>
      <c r="J87" s="19"/>
      <c r="K87" s="81" t="str">
        <f t="shared" si="5"/>
        <v/>
      </c>
      <c r="L87" s="81"/>
      <c r="M87" s="6" t="str">
        <f t="shared" si="7"/>
        <v/>
      </c>
      <c r="N87" s="19"/>
      <c r="O87" s="8"/>
      <c r="P87" s="82"/>
      <c r="Q87" s="82"/>
      <c r="R87" s="85" t="str">
        <f t="shared" si="8"/>
        <v/>
      </c>
      <c r="S87" s="85"/>
      <c r="T87" s="86" t="str">
        <f t="shared" si="9"/>
        <v/>
      </c>
      <c r="U87" s="86"/>
    </row>
    <row r="88" spans="2:21" x14ac:dyDescent="0.2">
      <c r="B88" s="19">
        <v>80</v>
      </c>
      <c r="C88" s="81" t="str">
        <f t="shared" si="6"/>
        <v/>
      </c>
      <c r="D88" s="81"/>
      <c r="E88" s="19"/>
      <c r="F88" s="8"/>
      <c r="G88" s="19" t="s">
        <v>4</v>
      </c>
      <c r="H88" s="82"/>
      <c r="I88" s="82"/>
      <c r="J88" s="19"/>
      <c r="K88" s="81" t="str">
        <f t="shared" si="5"/>
        <v/>
      </c>
      <c r="L88" s="81"/>
      <c r="M88" s="6" t="str">
        <f t="shared" si="7"/>
        <v/>
      </c>
      <c r="N88" s="19"/>
      <c r="O88" s="8"/>
      <c r="P88" s="82"/>
      <c r="Q88" s="82"/>
      <c r="R88" s="85" t="str">
        <f t="shared" si="8"/>
        <v/>
      </c>
      <c r="S88" s="85"/>
      <c r="T88" s="86" t="str">
        <f t="shared" si="9"/>
        <v/>
      </c>
      <c r="U88" s="86"/>
    </row>
    <row r="89" spans="2:21" x14ac:dyDescent="0.2">
      <c r="B89" s="19">
        <v>81</v>
      </c>
      <c r="C89" s="81" t="str">
        <f t="shared" si="6"/>
        <v/>
      </c>
      <c r="D89" s="81"/>
      <c r="E89" s="19"/>
      <c r="F89" s="8"/>
      <c r="G89" s="19" t="s">
        <v>4</v>
      </c>
      <c r="H89" s="82"/>
      <c r="I89" s="82"/>
      <c r="J89" s="19"/>
      <c r="K89" s="81" t="str">
        <f t="shared" si="5"/>
        <v/>
      </c>
      <c r="L89" s="81"/>
      <c r="M89" s="6" t="str">
        <f t="shared" si="7"/>
        <v/>
      </c>
      <c r="N89" s="19"/>
      <c r="O89" s="8"/>
      <c r="P89" s="82"/>
      <c r="Q89" s="82"/>
      <c r="R89" s="85" t="str">
        <f t="shared" si="8"/>
        <v/>
      </c>
      <c r="S89" s="85"/>
      <c r="T89" s="86" t="str">
        <f t="shared" si="9"/>
        <v/>
      </c>
      <c r="U89" s="86"/>
    </row>
    <row r="90" spans="2:21" x14ac:dyDescent="0.2">
      <c r="B90" s="19">
        <v>82</v>
      </c>
      <c r="C90" s="81" t="str">
        <f t="shared" si="6"/>
        <v/>
      </c>
      <c r="D90" s="81"/>
      <c r="E90" s="19"/>
      <c r="F90" s="8"/>
      <c r="G90" s="19" t="s">
        <v>4</v>
      </c>
      <c r="H90" s="82"/>
      <c r="I90" s="82"/>
      <c r="J90" s="19"/>
      <c r="K90" s="81" t="str">
        <f t="shared" si="5"/>
        <v/>
      </c>
      <c r="L90" s="81"/>
      <c r="M90" s="6" t="str">
        <f t="shared" si="7"/>
        <v/>
      </c>
      <c r="N90" s="19"/>
      <c r="O90" s="8"/>
      <c r="P90" s="82"/>
      <c r="Q90" s="82"/>
      <c r="R90" s="85" t="str">
        <f t="shared" si="8"/>
        <v/>
      </c>
      <c r="S90" s="85"/>
      <c r="T90" s="86" t="str">
        <f t="shared" si="9"/>
        <v/>
      </c>
      <c r="U90" s="86"/>
    </row>
    <row r="91" spans="2:21" x14ac:dyDescent="0.2">
      <c r="B91" s="19">
        <v>83</v>
      </c>
      <c r="C91" s="81" t="str">
        <f t="shared" si="6"/>
        <v/>
      </c>
      <c r="D91" s="81"/>
      <c r="E91" s="19"/>
      <c r="F91" s="8"/>
      <c r="G91" s="19" t="s">
        <v>4</v>
      </c>
      <c r="H91" s="82"/>
      <c r="I91" s="82"/>
      <c r="J91" s="19"/>
      <c r="K91" s="81" t="str">
        <f t="shared" si="5"/>
        <v/>
      </c>
      <c r="L91" s="81"/>
      <c r="M91" s="6" t="str">
        <f t="shared" si="7"/>
        <v/>
      </c>
      <c r="N91" s="19"/>
      <c r="O91" s="8"/>
      <c r="P91" s="82"/>
      <c r="Q91" s="82"/>
      <c r="R91" s="85" t="str">
        <f t="shared" si="8"/>
        <v/>
      </c>
      <c r="S91" s="85"/>
      <c r="T91" s="86" t="str">
        <f t="shared" si="9"/>
        <v/>
      </c>
      <c r="U91" s="86"/>
    </row>
    <row r="92" spans="2:21" x14ac:dyDescent="0.2">
      <c r="B92" s="19">
        <v>84</v>
      </c>
      <c r="C92" s="81" t="str">
        <f t="shared" si="6"/>
        <v/>
      </c>
      <c r="D92" s="81"/>
      <c r="E92" s="19"/>
      <c r="F92" s="8"/>
      <c r="G92" s="19" t="s">
        <v>3</v>
      </c>
      <c r="H92" s="82"/>
      <c r="I92" s="82"/>
      <c r="J92" s="19"/>
      <c r="K92" s="81" t="str">
        <f t="shared" si="5"/>
        <v/>
      </c>
      <c r="L92" s="81"/>
      <c r="M92" s="6" t="str">
        <f t="shared" si="7"/>
        <v/>
      </c>
      <c r="N92" s="19"/>
      <c r="O92" s="8"/>
      <c r="P92" s="82"/>
      <c r="Q92" s="82"/>
      <c r="R92" s="85" t="str">
        <f t="shared" si="8"/>
        <v/>
      </c>
      <c r="S92" s="85"/>
      <c r="T92" s="86" t="str">
        <f t="shared" si="9"/>
        <v/>
      </c>
      <c r="U92" s="86"/>
    </row>
    <row r="93" spans="2:21" x14ac:dyDescent="0.2">
      <c r="B93" s="19">
        <v>85</v>
      </c>
      <c r="C93" s="81" t="str">
        <f t="shared" si="6"/>
        <v/>
      </c>
      <c r="D93" s="81"/>
      <c r="E93" s="19"/>
      <c r="F93" s="8"/>
      <c r="G93" s="19" t="s">
        <v>4</v>
      </c>
      <c r="H93" s="82"/>
      <c r="I93" s="82"/>
      <c r="J93" s="19"/>
      <c r="K93" s="81" t="str">
        <f t="shared" si="5"/>
        <v/>
      </c>
      <c r="L93" s="81"/>
      <c r="M93" s="6" t="str">
        <f t="shared" si="7"/>
        <v/>
      </c>
      <c r="N93" s="19"/>
      <c r="O93" s="8"/>
      <c r="P93" s="82"/>
      <c r="Q93" s="82"/>
      <c r="R93" s="85" t="str">
        <f t="shared" si="8"/>
        <v/>
      </c>
      <c r="S93" s="85"/>
      <c r="T93" s="86" t="str">
        <f t="shared" si="9"/>
        <v/>
      </c>
      <c r="U93" s="86"/>
    </row>
    <row r="94" spans="2:21" x14ac:dyDescent="0.2">
      <c r="B94" s="19">
        <v>86</v>
      </c>
      <c r="C94" s="81" t="str">
        <f t="shared" si="6"/>
        <v/>
      </c>
      <c r="D94" s="81"/>
      <c r="E94" s="19"/>
      <c r="F94" s="8"/>
      <c r="G94" s="19" t="s">
        <v>3</v>
      </c>
      <c r="H94" s="82"/>
      <c r="I94" s="82"/>
      <c r="J94" s="19"/>
      <c r="K94" s="81" t="str">
        <f t="shared" si="5"/>
        <v/>
      </c>
      <c r="L94" s="81"/>
      <c r="M94" s="6" t="str">
        <f t="shared" si="7"/>
        <v/>
      </c>
      <c r="N94" s="19"/>
      <c r="O94" s="8"/>
      <c r="P94" s="82"/>
      <c r="Q94" s="82"/>
      <c r="R94" s="85" t="str">
        <f t="shared" si="8"/>
        <v/>
      </c>
      <c r="S94" s="85"/>
      <c r="T94" s="86" t="str">
        <f t="shared" si="9"/>
        <v/>
      </c>
      <c r="U94" s="86"/>
    </row>
    <row r="95" spans="2:21" x14ac:dyDescent="0.2">
      <c r="B95" s="19">
        <v>87</v>
      </c>
      <c r="C95" s="81" t="str">
        <f t="shared" si="6"/>
        <v/>
      </c>
      <c r="D95" s="81"/>
      <c r="E95" s="19"/>
      <c r="F95" s="8"/>
      <c r="G95" s="19" t="s">
        <v>4</v>
      </c>
      <c r="H95" s="82"/>
      <c r="I95" s="82"/>
      <c r="J95" s="19"/>
      <c r="K95" s="81" t="str">
        <f t="shared" si="5"/>
        <v/>
      </c>
      <c r="L95" s="81"/>
      <c r="M95" s="6" t="str">
        <f t="shared" si="7"/>
        <v/>
      </c>
      <c r="N95" s="19"/>
      <c r="O95" s="8"/>
      <c r="P95" s="82"/>
      <c r="Q95" s="82"/>
      <c r="R95" s="85" t="str">
        <f t="shared" si="8"/>
        <v/>
      </c>
      <c r="S95" s="85"/>
      <c r="T95" s="86" t="str">
        <f t="shared" si="9"/>
        <v/>
      </c>
      <c r="U95" s="86"/>
    </row>
    <row r="96" spans="2:21" x14ac:dyDescent="0.2">
      <c r="B96" s="19">
        <v>88</v>
      </c>
      <c r="C96" s="81" t="str">
        <f t="shared" si="6"/>
        <v/>
      </c>
      <c r="D96" s="81"/>
      <c r="E96" s="19"/>
      <c r="F96" s="8"/>
      <c r="G96" s="19" t="s">
        <v>3</v>
      </c>
      <c r="H96" s="82"/>
      <c r="I96" s="82"/>
      <c r="J96" s="19"/>
      <c r="K96" s="81" t="str">
        <f t="shared" si="5"/>
        <v/>
      </c>
      <c r="L96" s="81"/>
      <c r="M96" s="6" t="str">
        <f t="shared" si="7"/>
        <v/>
      </c>
      <c r="N96" s="19"/>
      <c r="O96" s="8"/>
      <c r="P96" s="82"/>
      <c r="Q96" s="82"/>
      <c r="R96" s="85" t="str">
        <f t="shared" si="8"/>
        <v/>
      </c>
      <c r="S96" s="85"/>
      <c r="T96" s="86" t="str">
        <f t="shared" si="9"/>
        <v/>
      </c>
      <c r="U96" s="86"/>
    </row>
    <row r="97" spans="2:21" x14ac:dyDescent="0.2">
      <c r="B97" s="19">
        <v>89</v>
      </c>
      <c r="C97" s="81" t="str">
        <f t="shared" si="6"/>
        <v/>
      </c>
      <c r="D97" s="81"/>
      <c r="E97" s="19"/>
      <c r="F97" s="8"/>
      <c r="G97" s="19" t="s">
        <v>4</v>
      </c>
      <c r="H97" s="82"/>
      <c r="I97" s="82"/>
      <c r="J97" s="19"/>
      <c r="K97" s="81" t="str">
        <f t="shared" si="5"/>
        <v/>
      </c>
      <c r="L97" s="81"/>
      <c r="M97" s="6" t="str">
        <f t="shared" si="7"/>
        <v/>
      </c>
      <c r="N97" s="19"/>
      <c r="O97" s="8"/>
      <c r="P97" s="82"/>
      <c r="Q97" s="82"/>
      <c r="R97" s="85" t="str">
        <f t="shared" si="8"/>
        <v/>
      </c>
      <c r="S97" s="85"/>
      <c r="T97" s="86" t="str">
        <f t="shared" si="9"/>
        <v/>
      </c>
      <c r="U97" s="86"/>
    </row>
    <row r="98" spans="2:21" x14ac:dyDescent="0.2">
      <c r="B98" s="19">
        <v>90</v>
      </c>
      <c r="C98" s="81" t="str">
        <f t="shared" si="6"/>
        <v/>
      </c>
      <c r="D98" s="81"/>
      <c r="E98" s="19"/>
      <c r="F98" s="8"/>
      <c r="G98" s="19" t="s">
        <v>3</v>
      </c>
      <c r="H98" s="82"/>
      <c r="I98" s="82"/>
      <c r="J98" s="19"/>
      <c r="K98" s="81" t="str">
        <f t="shared" si="5"/>
        <v/>
      </c>
      <c r="L98" s="81"/>
      <c r="M98" s="6" t="str">
        <f t="shared" si="7"/>
        <v/>
      </c>
      <c r="N98" s="19"/>
      <c r="O98" s="8"/>
      <c r="P98" s="82"/>
      <c r="Q98" s="82"/>
      <c r="R98" s="85" t="str">
        <f t="shared" si="8"/>
        <v/>
      </c>
      <c r="S98" s="85"/>
      <c r="T98" s="86" t="str">
        <f t="shared" si="9"/>
        <v/>
      </c>
      <c r="U98" s="86"/>
    </row>
    <row r="99" spans="2:21" x14ac:dyDescent="0.2">
      <c r="B99" s="19">
        <v>91</v>
      </c>
      <c r="C99" s="81" t="str">
        <f t="shared" si="6"/>
        <v/>
      </c>
      <c r="D99" s="81"/>
      <c r="E99" s="19"/>
      <c r="F99" s="8"/>
      <c r="G99" s="19" t="s">
        <v>4</v>
      </c>
      <c r="H99" s="82"/>
      <c r="I99" s="82"/>
      <c r="J99" s="19"/>
      <c r="K99" s="81" t="str">
        <f t="shared" si="5"/>
        <v/>
      </c>
      <c r="L99" s="81"/>
      <c r="M99" s="6" t="str">
        <f t="shared" si="7"/>
        <v/>
      </c>
      <c r="N99" s="19"/>
      <c r="O99" s="8"/>
      <c r="P99" s="82"/>
      <c r="Q99" s="82"/>
      <c r="R99" s="85" t="str">
        <f t="shared" si="8"/>
        <v/>
      </c>
      <c r="S99" s="85"/>
      <c r="T99" s="86" t="str">
        <f t="shared" si="9"/>
        <v/>
      </c>
      <c r="U99" s="86"/>
    </row>
    <row r="100" spans="2:21" x14ac:dyDescent="0.2">
      <c r="B100" s="19">
        <v>92</v>
      </c>
      <c r="C100" s="81" t="str">
        <f t="shared" si="6"/>
        <v/>
      </c>
      <c r="D100" s="81"/>
      <c r="E100" s="19"/>
      <c r="F100" s="8"/>
      <c r="G100" s="19" t="s">
        <v>4</v>
      </c>
      <c r="H100" s="82"/>
      <c r="I100" s="82"/>
      <c r="J100" s="19"/>
      <c r="K100" s="81" t="str">
        <f t="shared" si="5"/>
        <v/>
      </c>
      <c r="L100" s="81"/>
      <c r="M100" s="6" t="str">
        <f t="shared" si="7"/>
        <v/>
      </c>
      <c r="N100" s="19"/>
      <c r="O100" s="8"/>
      <c r="P100" s="82"/>
      <c r="Q100" s="82"/>
      <c r="R100" s="85" t="str">
        <f t="shared" si="8"/>
        <v/>
      </c>
      <c r="S100" s="85"/>
      <c r="T100" s="86" t="str">
        <f t="shared" si="9"/>
        <v/>
      </c>
      <c r="U100" s="86"/>
    </row>
    <row r="101" spans="2:21" x14ac:dyDescent="0.2">
      <c r="B101" s="19">
        <v>93</v>
      </c>
      <c r="C101" s="81" t="str">
        <f t="shared" si="6"/>
        <v/>
      </c>
      <c r="D101" s="81"/>
      <c r="E101" s="19"/>
      <c r="F101" s="8"/>
      <c r="G101" s="19" t="s">
        <v>3</v>
      </c>
      <c r="H101" s="82"/>
      <c r="I101" s="82"/>
      <c r="J101" s="19"/>
      <c r="K101" s="81" t="str">
        <f t="shared" si="5"/>
        <v/>
      </c>
      <c r="L101" s="81"/>
      <c r="M101" s="6" t="str">
        <f t="shared" si="7"/>
        <v/>
      </c>
      <c r="N101" s="19"/>
      <c r="O101" s="8"/>
      <c r="P101" s="82"/>
      <c r="Q101" s="82"/>
      <c r="R101" s="85" t="str">
        <f t="shared" si="8"/>
        <v/>
      </c>
      <c r="S101" s="85"/>
      <c r="T101" s="86" t="str">
        <f t="shared" si="9"/>
        <v/>
      </c>
      <c r="U101" s="86"/>
    </row>
    <row r="102" spans="2:21" x14ac:dyDescent="0.2">
      <c r="B102" s="19">
        <v>94</v>
      </c>
      <c r="C102" s="81" t="str">
        <f t="shared" si="6"/>
        <v/>
      </c>
      <c r="D102" s="81"/>
      <c r="E102" s="19"/>
      <c r="F102" s="8"/>
      <c r="G102" s="19" t="s">
        <v>3</v>
      </c>
      <c r="H102" s="82"/>
      <c r="I102" s="82"/>
      <c r="J102" s="19"/>
      <c r="K102" s="81" t="str">
        <f t="shared" si="5"/>
        <v/>
      </c>
      <c r="L102" s="81"/>
      <c r="M102" s="6" t="str">
        <f t="shared" si="7"/>
        <v/>
      </c>
      <c r="N102" s="19"/>
      <c r="O102" s="8"/>
      <c r="P102" s="82"/>
      <c r="Q102" s="82"/>
      <c r="R102" s="85" t="str">
        <f t="shared" si="8"/>
        <v/>
      </c>
      <c r="S102" s="85"/>
      <c r="T102" s="86" t="str">
        <f t="shared" si="9"/>
        <v/>
      </c>
      <c r="U102" s="86"/>
    </row>
    <row r="103" spans="2:21" x14ac:dyDescent="0.2">
      <c r="B103" s="19">
        <v>95</v>
      </c>
      <c r="C103" s="81" t="str">
        <f t="shared" si="6"/>
        <v/>
      </c>
      <c r="D103" s="81"/>
      <c r="E103" s="19"/>
      <c r="F103" s="8"/>
      <c r="G103" s="19" t="s">
        <v>3</v>
      </c>
      <c r="H103" s="82"/>
      <c r="I103" s="82"/>
      <c r="J103" s="19"/>
      <c r="K103" s="81" t="str">
        <f t="shared" si="5"/>
        <v/>
      </c>
      <c r="L103" s="81"/>
      <c r="M103" s="6" t="str">
        <f t="shared" si="7"/>
        <v/>
      </c>
      <c r="N103" s="19"/>
      <c r="O103" s="8"/>
      <c r="P103" s="82"/>
      <c r="Q103" s="82"/>
      <c r="R103" s="85" t="str">
        <f t="shared" si="8"/>
        <v/>
      </c>
      <c r="S103" s="85"/>
      <c r="T103" s="86" t="str">
        <f t="shared" si="9"/>
        <v/>
      </c>
      <c r="U103" s="86"/>
    </row>
    <row r="104" spans="2:21" x14ac:dyDescent="0.2">
      <c r="B104" s="19">
        <v>96</v>
      </c>
      <c r="C104" s="81" t="str">
        <f t="shared" si="6"/>
        <v/>
      </c>
      <c r="D104" s="81"/>
      <c r="E104" s="19"/>
      <c r="F104" s="8"/>
      <c r="G104" s="19" t="s">
        <v>4</v>
      </c>
      <c r="H104" s="82"/>
      <c r="I104" s="82"/>
      <c r="J104" s="19"/>
      <c r="K104" s="81" t="str">
        <f t="shared" si="5"/>
        <v/>
      </c>
      <c r="L104" s="81"/>
      <c r="M104" s="6" t="str">
        <f t="shared" si="7"/>
        <v/>
      </c>
      <c r="N104" s="19"/>
      <c r="O104" s="8"/>
      <c r="P104" s="82"/>
      <c r="Q104" s="82"/>
      <c r="R104" s="85" t="str">
        <f t="shared" si="8"/>
        <v/>
      </c>
      <c r="S104" s="85"/>
      <c r="T104" s="86" t="str">
        <f t="shared" si="9"/>
        <v/>
      </c>
      <c r="U104" s="86"/>
    </row>
    <row r="105" spans="2:21" x14ac:dyDescent="0.2">
      <c r="B105" s="19">
        <v>97</v>
      </c>
      <c r="C105" s="81" t="str">
        <f t="shared" si="6"/>
        <v/>
      </c>
      <c r="D105" s="81"/>
      <c r="E105" s="19"/>
      <c r="F105" s="8"/>
      <c r="G105" s="19" t="s">
        <v>3</v>
      </c>
      <c r="H105" s="82"/>
      <c r="I105" s="82"/>
      <c r="J105" s="19"/>
      <c r="K105" s="81" t="str">
        <f t="shared" si="5"/>
        <v/>
      </c>
      <c r="L105" s="81"/>
      <c r="M105" s="6" t="str">
        <f t="shared" si="7"/>
        <v/>
      </c>
      <c r="N105" s="19"/>
      <c r="O105" s="8"/>
      <c r="P105" s="82"/>
      <c r="Q105" s="82"/>
      <c r="R105" s="85" t="str">
        <f t="shared" si="8"/>
        <v/>
      </c>
      <c r="S105" s="85"/>
      <c r="T105" s="86" t="str">
        <f t="shared" si="9"/>
        <v/>
      </c>
      <c r="U105" s="86"/>
    </row>
    <row r="106" spans="2:21" x14ac:dyDescent="0.2">
      <c r="B106" s="19">
        <v>98</v>
      </c>
      <c r="C106" s="81" t="str">
        <f t="shared" si="6"/>
        <v/>
      </c>
      <c r="D106" s="81"/>
      <c r="E106" s="19"/>
      <c r="F106" s="8"/>
      <c r="G106" s="19" t="s">
        <v>4</v>
      </c>
      <c r="H106" s="82"/>
      <c r="I106" s="82"/>
      <c r="J106" s="19"/>
      <c r="K106" s="81" t="str">
        <f t="shared" si="5"/>
        <v/>
      </c>
      <c r="L106" s="81"/>
      <c r="M106" s="6" t="str">
        <f t="shared" si="7"/>
        <v/>
      </c>
      <c r="N106" s="19"/>
      <c r="O106" s="8"/>
      <c r="P106" s="82"/>
      <c r="Q106" s="82"/>
      <c r="R106" s="85" t="str">
        <f t="shared" si="8"/>
        <v/>
      </c>
      <c r="S106" s="85"/>
      <c r="T106" s="86" t="str">
        <f t="shared" si="9"/>
        <v/>
      </c>
      <c r="U106" s="86"/>
    </row>
    <row r="107" spans="2:21" x14ac:dyDescent="0.2">
      <c r="B107" s="19">
        <v>99</v>
      </c>
      <c r="C107" s="81" t="str">
        <f t="shared" si="6"/>
        <v/>
      </c>
      <c r="D107" s="81"/>
      <c r="E107" s="19"/>
      <c r="F107" s="8"/>
      <c r="G107" s="19" t="s">
        <v>4</v>
      </c>
      <c r="H107" s="82"/>
      <c r="I107" s="82"/>
      <c r="J107" s="19"/>
      <c r="K107" s="81" t="str">
        <f t="shared" si="5"/>
        <v/>
      </c>
      <c r="L107" s="81"/>
      <c r="M107" s="6" t="str">
        <f t="shared" si="7"/>
        <v/>
      </c>
      <c r="N107" s="19"/>
      <c r="O107" s="8"/>
      <c r="P107" s="82"/>
      <c r="Q107" s="82"/>
      <c r="R107" s="85" t="str">
        <f t="shared" si="8"/>
        <v/>
      </c>
      <c r="S107" s="85"/>
      <c r="T107" s="86" t="str">
        <f t="shared" si="9"/>
        <v/>
      </c>
      <c r="U107" s="86"/>
    </row>
    <row r="108" spans="2:21" x14ac:dyDescent="0.2">
      <c r="B108" s="19">
        <v>100</v>
      </c>
      <c r="C108" s="81" t="str">
        <f t="shared" si="6"/>
        <v/>
      </c>
      <c r="D108" s="81"/>
      <c r="E108" s="19"/>
      <c r="F108" s="8"/>
      <c r="G108" s="19" t="s">
        <v>3</v>
      </c>
      <c r="H108" s="82"/>
      <c r="I108" s="82"/>
      <c r="J108" s="19"/>
      <c r="K108" s="81" t="str">
        <f t="shared" si="5"/>
        <v/>
      </c>
      <c r="L108" s="81"/>
      <c r="M108" s="6" t="str">
        <f t="shared" si="7"/>
        <v/>
      </c>
      <c r="N108" s="19"/>
      <c r="O108" s="8"/>
      <c r="P108" s="82"/>
      <c r="Q108" s="82"/>
      <c r="R108" s="85" t="str">
        <f t="shared" si="8"/>
        <v/>
      </c>
      <c r="S108" s="85"/>
      <c r="T108" s="86" t="str">
        <f t="shared" si="9"/>
        <v/>
      </c>
      <c r="U108" s="86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定数</vt:lpstr>
      <vt:lpstr>検証シート　FIB0.618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片山 修一</cp:lastModifiedBy>
  <cp:revision/>
  <cp:lastPrinted>2015-07-15T10:17:15Z</cp:lastPrinted>
  <dcterms:created xsi:type="dcterms:W3CDTF">2013-10-09T23:04:08Z</dcterms:created>
  <dcterms:modified xsi:type="dcterms:W3CDTF">2020-01-16T04:46:43Z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