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9040" windowHeight="15840" firstSheet="1" activeTab="5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" i="31" l="1"/>
  <c r="L4" i="32"/>
  <c r="AA27" i="31"/>
  <c r="Z33" i="31"/>
  <c r="Z95" i="32"/>
  <c r="Z103" i="32"/>
  <c r="V108" i="33"/>
  <c r="T108" i="33"/>
  <c r="W108" i="33" s="1"/>
  <c r="R108" i="33"/>
  <c r="M108" i="33"/>
  <c r="K108" i="33"/>
  <c r="V107" i="33"/>
  <c r="T107" i="33"/>
  <c r="W107" i="33" s="1"/>
  <c r="R107" i="33"/>
  <c r="Z107" i="33" s="1"/>
  <c r="M107" i="33"/>
  <c r="K107" i="33"/>
  <c r="V106" i="33"/>
  <c r="T106" i="33"/>
  <c r="W106" i="33" s="1"/>
  <c r="R106" i="33"/>
  <c r="AA106" i="33" s="1"/>
  <c r="M106" i="33"/>
  <c r="K106" i="33"/>
  <c r="V105" i="33"/>
  <c r="T105" i="33"/>
  <c r="W105" i="33" s="1"/>
  <c r="R105" i="33"/>
  <c r="Z105" i="33" s="1"/>
  <c r="M105" i="33"/>
  <c r="K105" i="33"/>
  <c r="V104" i="33"/>
  <c r="T104" i="33"/>
  <c r="W104" i="33"/>
  <c r="R104" i="33"/>
  <c r="Z104" i="33" s="1"/>
  <c r="M104" i="33"/>
  <c r="K104" i="33"/>
  <c r="V103" i="33"/>
  <c r="T103" i="33"/>
  <c r="W103" i="33" s="1"/>
  <c r="R103" i="33"/>
  <c r="M103" i="33"/>
  <c r="K103" i="33"/>
  <c r="V102" i="33"/>
  <c r="T102" i="33"/>
  <c r="W102" i="33" s="1"/>
  <c r="R102" i="33"/>
  <c r="AA102" i="33" s="1"/>
  <c r="M102" i="33"/>
  <c r="K102" i="33"/>
  <c r="W101" i="33"/>
  <c r="V101" i="33"/>
  <c r="T101" i="33"/>
  <c r="R101" i="33"/>
  <c r="AA101" i="33" s="1"/>
  <c r="M101" i="33"/>
  <c r="K101" i="33"/>
  <c r="V100" i="33"/>
  <c r="T100" i="33"/>
  <c r="W100" i="33"/>
  <c r="R100" i="33"/>
  <c r="Z100" i="33" s="1"/>
  <c r="M100" i="33"/>
  <c r="K100" i="33"/>
  <c r="V99" i="33"/>
  <c r="T99" i="33"/>
  <c r="W99" i="33" s="1"/>
  <c r="R99" i="33"/>
  <c r="M99" i="33"/>
  <c r="K99" i="33"/>
  <c r="V98" i="33"/>
  <c r="T98" i="33"/>
  <c r="W98" i="33" s="1"/>
  <c r="R98" i="33"/>
  <c r="AA98" i="33" s="1"/>
  <c r="M98" i="33"/>
  <c r="K98" i="33"/>
  <c r="V97" i="33"/>
  <c r="T97" i="33"/>
  <c r="W97" i="33" s="1"/>
  <c r="R97" i="33"/>
  <c r="AA97" i="33" s="1"/>
  <c r="M97" i="33"/>
  <c r="K97" i="33"/>
  <c r="V96" i="33"/>
  <c r="T96" i="33"/>
  <c r="W96" i="33"/>
  <c r="R96" i="33"/>
  <c r="Z96" i="33" s="1"/>
  <c r="M96" i="33"/>
  <c r="K96" i="33"/>
  <c r="V95" i="33"/>
  <c r="T95" i="33"/>
  <c r="W95" i="33"/>
  <c r="R95" i="33"/>
  <c r="M95" i="33"/>
  <c r="K95" i="33"/>
  <c r="V94" i="33"/>
  <c r="T94" i="33"/>
  <c r="W94" i="33"/>
  <c r="R94" i="33"/>
  <c r="AA94" i="33" s="1"/>
  <c r="M94" i="33"/>
  <c r="K94" i="33"/>
  <c r="V93" i="33"/>
  <c r="T93" i="33"/>
  <c r="W93" i="33" s="1"/>
  <c r="R93" i="33"/>
  <c r="Z93" i="33" s="1"/>
  <c r="M93" i="33"/>
  <c r="K93" i="33"/>
  <c r="W92" i="33"/>
  <c r="V92" i="33"/>
  <c r="T92" i="33"/>
  <c r="R92" i="33"/>
  <c r="Z92" i="33" s="1"/>
  <c r="M92" i="33"/>
  <c r="K92" i="33"/>
  <c r="V91" i="33"/>
  <c r="T91" i="33"/>
  <c r="W91" i="33"/>
  <c r="R91" i="33"/>
  <c r="Z91" i="33" s="1"/>
  <c r="M91" i="33"/>
  <c r="K91" i="33"/>
  <c r="V90" i="33"/>
  <c r="T90" i="33"/>
  <c r="W90" i="33"/>
  <c r="R90" i="33"/>
  <c r="AA90" i="33" s="1"/>
  <c r="M90" i="33"/>
  <c r="K90" i="33"/>
  <c r="V89" i="33"/>
  <c r="T89" i="33"/>
  <c r="W89" i="33" s="1"/>
  <c r="R89" i="33"/>
  <c r="Z89" i="33" s="1"/>
  <c r="M89" i="33"/>
  <c r="K89" i="33"/>
  <c r="V88" i="33"/>
  <c r="T88" i="33"/>
  <c r="W88" i="33"/>
  <c r="R88" i="33"/>
  <c r="Z88" i="33" s="1"/>
  <c r="M88" i="33"/>
  <c r="K88" i="33"/>
  <c r="V87" i="33"/>
  <c r="T87" i="33"/>
  <c r="W87" i="33" s="1"/>
  <c r="R87" i="33"/>
  <c r="M87" i="33"/>
  <c r="K87" i="33"/>
  <c r="V86" i="33"/>
  <c r="T86" i="33"/>
  <c r="W86" i="33" s="1"/>
  <c r="R86" i="33"/>
  <c r="AA86" i="33" s="1"/>
  <c r="M86" i="33"/>
  <c r="K86" i="33"/>
  <c r="V85" i="33"/>
  <c r="T85" i="33"/>
  <c r="W85" i="33" s="1"/>
  <c r="R85" i="33"/>
  <c r="AA85" i="33" s="1"/>
  <c r="M85" i="33"/>
  <c r="K85" i="33"/>
  <c r="W84" i="33"/>
  <c r="V84" i="33"/>
  <c r="T84" i="33"/>
  <c r="R84" i="33"/>
  <c r="Z84" i="33" s="1"/>
  <c r="M84" i="33"/>
  <c r="K84" i="33"/>
  <c r="V83" i="33"/>
  <c r="T83" i="33"/>
  <c r="W83" i="33" s="1"/>
  <c r="R83" i="33"/>
  <c r="M83" i="33"/>
  <c r="K83" i="33"/>
  <c r="V82" i="33"/>
  <c r="T82" i="33"/>
  <c r="W82" i="33" s="1"/>
  <c r="R82" i="33"/>
  <c r="AA82" i="33" s="1"/>
  <c r="M82" i="33"/>
  <c r="K82" i="33"/>
  <c r="V81" i="33"/>
  <c r="T81" i="33"/>
  <c r="W81" i="33" s="1"/>
  <c r="R81" i="33"/>
  <c r="AA81" i="33" s="1"/>
  <c r="M81" i="33"/>
  <c r="K81" i="33"/>
  <c r="V80" i="33"/>
  <c r="T80" i="33"/>
  <c r="W80" i="33"/>
  <c r="R80" i="33"/>
  <c r="Z80" i="33" s="1"/>
  <c r="M80" i="33"/>
  <c r="K80" i="33"/>
  <c r="V79" i="33"/>
  <c r="T79" i="33"/>
  <c r="W79" i="33" s="1"/>
  <c r="R79" i="33"/>
  <c r="Z79" i="33" s="1"/>
  <c r="M79" i="33"/>
  <c r="K79" i="33"/>
  <c r="V78" i="33"/>
  <c r="T78" i="33"/>
  <c r="W78" i="33" s="1"/>
  <c r="R78" i="33"/>
  <c r="AA78" i="33" s="1"/>
  <c r="M78" i="33"/>
  <c r="K78" i="33"/>
  <c r="W77" i="33"/>
  <c r="V77" i="33"/>
  <c r="T77" i="33"/>
  <c r="R77" i="33"/>
  <c r="M77" i="33"/>
  <c r="K77" i="33"/>
  <c r="W76" i="33"/>
  <c r="V76" i="33"/>
  <c r="T76" i="33"/>
  <c r="R76" i="33"/>
  <c r="M76" i="33"/>
  <c r="K76" i="33"/>
  <c r="V75" i="33"/>
  <c r="T75" i="33"/>
  <c r="W75" i="33"/>
  <c r="R75" i="33"/>
  <c r="Z75" i="33" s="1"/>
  <c r="M75" i="33"/>
  <c r="K75" i="33"/>
  <c r="V74" i="33"/>
  <c r="T74" i="33"/>
  <c r="W74" i="33"/>
  <c r="R74" i="33"/>
  <c r="AA74" i="33" s="1"/>
  <c r="M74" i="33"/>
  <c r="K74" i="33"/>
  <c r="V73" i="33"/>
  <c r="T73" i="33"/>
  <c r="W73" i="33" s="1"/>
  <c r="R73" i="33"/>
  <c r="M73" i="33"/>
  <c r="K73" i="33"/>
  <c r="V72" i="33"/>
  <c r="T72" i="33"/>
  <c r="W72" i="33"/>
  <c r="R72" i="33"/>
  <c r="Z72" i="33" s="1"/>
  <c r="M72" i="33"/>
  <c r="K72" i="33"/>
  <c r="V71" i="33"/>
  <c r="T71" i="33"/>
  <c r="W71" i="33"/>
  <c r="R71" i="33"/>
  <c r="M71" i="33"/>
  <c r="K71" i="33"/>
  <c r="V70" i="33"/>
  <c r="T70" i="33"/>
  <c r="W70" i="33"/>
  <c r="R70" i="33"/>
  <c r="AA70" i="33" s="1"/>
  <c r="M70" i="33"/>
  <c r="K70" i="33"/>
  <c r="W69" i="33"/>
  <c r="V69" i="33"/>
  <c r="T69" i="33"/>
  <c r="R69" i="33"/>
  <c r="M69" i="33"/>
  <c r="K69" i="33"/>
  <c r="V68" i="33"/>
  <c r="T68" i="33"/>
  <c r="W68" i="33"/>
  <c r="R68" i="33"/>
  <c r="M68" i="33"/>
  <c r="K68" i="33"/>
  <c r="V67" i="33"/>
  <c r="T67" i="33"/>
  <c r="W67" i="33"/>
  <c r="R67" i="33"/>
  <c r="M67" i="33"/>
  <c r="K67" i="33"/>
  <c r="V66" i="33"/>
  <c r="T66" i="33"/>
  <c r="W66" i="33"/>
  <c r="R66" i="33"/>
  <c r="AA66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/>
  <c r="R64" i="33"/>
  <c r="M64" i="33"/>
  <c r="K64" i="33"/>
  <c r="V63" i="33"/>
  <c r="T63" i="33"/>
  <c r="W63" i="33" s="1"/>
  <c r="R63" i="33"/>
  <c r="M63" i="33"/>
  <c r="K63" i="33"/>
  <c r="V62" i="33"/>
  <c r="T62" i="33"/>
  <c r="W62" i="33"/>
  <c r="R62" i="33"/>
  <c r="AA62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M60" i="33"/>
  <c r="K60" i="33"/>
  <c r="V59" i="33"/>
  <c r="T59" i="33"/>
  <c r="W59" i="33"/>
  <c r="R59" i="33"/>
  <c r="M59" i="33"/>
  <c r="K59" i="33"/>
  <c r="V58" i="33"/>
  <c r="T58" i="33"/>
  <c r="W58" i="33"/>
  <c r="R58" i="33"/>
  <c r="AA58" i="33" s="1"/>
  <c r="M58" i="33"/>
  <c r="K58" i="33"/>
  <c r="V57" i="33"/>
  <c r="T57" i="33"/>
  <c r="W57" i="33" s="1"/>
  <c r="R57" i="33"/>
  <c r="AA57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AA54" i="33" s="1"/>
  <c r="M54" i="33"/>
  <c r="K54" i="33"/>
  <c r="V53" i="33"/>
  <c r="T53" i="33"/>
  <c r="W53" i="33" s="1"/>
  <c r="R53" i="33"/>
  <c r="AA53" i="33" s="1"/>
  <c r="M53" i="33"/>
  <c r="K53" i="33"/>
  <c r="W52" i="33"/>
  <c r="V52" i="33"/>
  <c r="T52" i="33"/>
  <c r="R52" i="33"/>
  <c r="Z52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AA50" i="33" s="1"/>
  <c r="M50" i="33"/>
  <c r="K50" i="33"/>
  <c r="V49" i="33"/>
  <c r="T49" i="33"/>
  <c r="W49" i="33" s="1"/>
  <c r="R49" i="33"/>
  <c r="AA49" i="33" s="1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AA46" i="33" s="1"/>
  <c r="M46" i="33"/>
  <c r="K46" i="33"/>
  <c r="W45" i="33"/>
  <c r="V45" i="33"/>
  <c r="T45" i="33"/>
  <c r="R45" i="33"/>
  <c r="C46" i="33" s="1"/>
  <c r="X46" i="33" s="1"/>
  <c r="Y46" i="33" s="1"/>
  <c r="M45" i="33"/>
  <c r="K45" i="33"/>
  <c r="W44" i="33"/>
  <c r="V44" i="33"/>
  <c r="T44" i="33"/>
  <c r="R44" i="33"/>
  <c r="Z44" i="33" s="1"/>
  <c r="M44" i="33"/>
  <c r="K44" i="33"/>
  <c r="V43" i="33"/>
  <c r="T43" i="33"/>
  <c r="W43" i="33"/>
  <c r="R43" i="33"/>
  <c r="Z43" i="33" s="1"/>
  <c r="M43" i="33"/>
  <c r="K43" i="33"/>
  <c r="V42" i="33"/>
  <c r="T42" i="33"/>
  <c r="W42" i="33"/>
  <c r="R42" i="33"/>
  <c r="AA42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/>
  <c r="R40" i="33"/>
  <c r="M40" i="33"/>
  <c r="K40" i="33"/>
  <c r="V39" i="33"/>
  <c r="T39" i="33"/>
  <c r="W39" i="33"/>
  <c r="R39" i="33"/>
  <c r="M39" i="33"/>
  <c r="K39" i="33"/>
  <c r="V38" i="33"/>
  <c r="T38" i="33"/>
  <c r="W38" i="33"/>
  <c r="R38" i="33"/>
  <c r="AA38" i="33" s="1"/>
  <c r="M38" i="33"/>
  <c r="K38" i="33"/>
  <c r="W37" i="33"/>
  <c r="V37" i="33"/>
  <c r="T37" i="33"/>
  <c r="R37" i="33"/>
  <c r="M37" i="33"/>
  <c r="K37" i="33"/>
  <c r="V36" i="33"/>
  <c r="T36" i="33"/>
  <c r="W36" i="33"/>
  <c r="R36" i="33"/>
  <c r="M36" i="33"/>
  <c r="K36" i="33"/>
  <c r="V35" i="33"/>
  <c r="T35" i="33"/>
  <c r="W35" i="33" s="1"/>
  <c r="R35" i="33"/>
  <c r="M35" i="33"/>
  <c r="K35" i="33"/>
  <c r="V34" i="33"/>
  <c r="T34" i="33"/>
  <c r="W34" i="33" s="1"/>
  <c r="R34" i="33"/>
  <c r="AA34" i="33" s="1"/>
  <c r="M34" i="33"/>
  <c r="K34" i="33"/>
  <c r="V33" i="33"/>
  <c r="T33" i="33"/>
  <c r="W33" i="33" s="1"/>
  <c r="R33" i="33"/>
  <c r="Z33" i="33" s="1"/>
  <c r="M33" i="33"/>
  <c r="K33" i="33"/>
  <c r="V32" i="33"/>
  <c r="T32" i="33"/>
  <c r="W32" i="33"/>
  <c r="R32" i="33"/>
  <c r="C33" i="33" s="1"/>
  <c r="X33" i="33" s="1"/>
  <c r="Y33" i="33" s="1"/>
  <c r="M32" i="33"/>
  <c r="K32" i="33"/>
  <c r="W31" i="33"/>
  <c r="V31" i="33"/>
  <c r="T31" i="33"/>
  <c r="R31" i="33"/>
  <c r="C32" i="33" s="1"/>
  <c r="X32" i="33" s="1"/>
  <c r="Y32" i="33" s="1"/>
  <c r="M31" i="33"/>
  <c r="K31" i="33"/>
  <c r="V30" i="33"/>
  <c r="T30" i="33"/>
  <c r="W30" i="33"/>
  <c r="R30" i="33"/>
  <c r="C31" i="33" s="1"/>
  <c r="X31" i="33" s="1"/>
  <c r="Y31" i="33" s="1"/>
  <c r="M30" i="33"/>
  <c r="K30" i="33"/>
  <c r="V29" i="33"/>
  <c r="T29" i="33"/>
  <c r="W29" i="33" s="1"/>
  <c r="R29" i="33"/>
  <c r="AA29" i="33" s="1"/>
  <c r="M29" i="33"/>
  <c r="K29" i="33"/>
  <c r="V28" i="33"/>
  <c r="T28" i="33"/>
  <c r="W28" i="33" s="1"/>
  <c r="R28" i="33"/>
  <c r="Z28" i="33" s="1"/>
  <c r="M28" i="33"/>
  <c r="K28" i="33"/>
  <c r="V27" i="33"/>
  <c r="T27" i="33"/>
  <c r="W27" i="33" s="1"/>
  <c r="R27" i="33"/>
  <c r="AA27" i="33" s="1"/>
  <c r="M27" i="33"/>
  <c r="K27" i="33"/>
  <c r="V26" i="33"/>
  <c r="T26" i="33"/>
  <c r="W26" i="33"/>
  <c r="R26" i="33"/>
  <c r="C27" i="33" s="1"/>
  <c r="X27" i="33" s="1"/>
  <c r="Y27" i="33" s="1"/>
  <c r="M26" i="33"/>
  <c r="K26" i="33"/>
  <c r="V25" i="33"/>
  <c r="T25" i="33"/>
  <c r="W25" i="33" s="1"/>
  <c r="R25" i="33"/>
  <c r="M25" i="33"/>
  <c r="K25" i="33"/>
  <c r="V24" i="33"/>
  <c r="T24" i="33"/>
  <c r="W24" i="33" s="1"/>
  <c r="R24" i="33"/>
  <c r="Z24" i="33" s="1"/>
  <c r="M24" i="33"/>
  <c r="K24" i="33"/>
  <c r="W23" i="33"/>
  <c r="V23" i="33"/>
  <c r="T23" i="33"/>
  <c r="R23" i="33"/>
  <c r="Z23" i="33" s="1"/>
  <c r="M23" i="33"/>
  <c r="K23" i="33"/>
  <c r="T22" i="33"/>
  <c r="V22" i="33" s="1"/>
  <c r="R22" i="33"/>
  <c r="AA22" i="33" s="1"/>
  <c r="M22" i="33"/>
  <c r="K22" i="33"/>
  <c r="V21" i="33"/>
  <c r="T21" i="33"/>
  <c r="W21" i="33"/>
  <c r="R21" i="33"/>
  <c r="C22" i="33" s="1"/>
  <c r="X22" i="33" s="1"/>
  <c r="Y22" i="33" s="1"/>
  <c r="M21" i="33"/>
  <c r="K21" i="33"/>
  <c r="T20" i="33"/>
  <c r="V20" i="33"/>
  <c r="R20" i="33"/>
  <c r="M20" i="33"/>
  <c r="K20" i="33"/>
  <c r="T19" i="33"/>
  <c r="W19" i="33"/>
  <c r="R19" i="33"/>
  <c r="M19" i="33"/>
  <c r="K19" i="33"/>
  <c r="T18" i="33"/>
  <c r="W18" i="33"/>
  <c r="R18" i="33"/>
  <c r="C19" i="33" s="1"/>
  <c r="X19" i="33" s="1"/>
  <c r="Y19" i="33" s="1"/>
  <c r="M18" i="33"/>
  <c r="K18" i="33"/>
  <c r="T17" i="33"/>
  <c r="R17" i="33"/>
  <c r="M17" i="33"/>
  <c r="K17" i="33"/>
  <c r="T16" i="33"/>
  <c r="W16" i="33" s="1"/>
  <c r="R16" i="33"/>
  <c r="C17" i="33" s="1"/>
  <c r="X17" i="33" s="1"/>
  <c r="Y17" i="33" s="1"/>
  <c r="M16" i="33"/>
  <c r="K16" i="33"/>
  <c r="T15" i="33"/>
  <c r="V15" i="33" s="1"/>
  <c r="K15" i="33"/>
  <c r="M15" i="33" s="1"/>
  <c r="T14" i="33"/>
  <c r="V14" i="33" s="1"/>
  <c r="K14" i="33"/>
  <c r="M14" i="33" s="1"/>
  <c r="T13" i="33"/>
  <c r="W13" i="33" s="1"/>
  <c r="K13" i="33"/>
  <c r="M13" i="33" s="1"/>
  <c r="T12" i="33"/>
  <c r="W12" i="33" s="1"/>
  <c r="V12" i="33"/>
  <c r="R12" i="33"/>
  <c r="C13" i="33" s="1"/>
  <c r="X13" i="33" s="1"/>
  <c r="Y13" i="33" s="1"/>
  <c r="M12" i="33"/>
  <c r="K12" i="33"/>
  <c r="T11" i="33"/>
  <c r="W11" i="33" s="1"/>
  <c r="K11" i="33"/>
  <c r="M11" i="33" s="1"/>
  <c r="T10" i="33"/>
  <c r="W10" i="33" s="1"/>
  <c r="K10" i="33"/>
  <c r="M10" i="33" s="1"/>
  <c r="T9" i="33"/>
  <c r="W9" i="33" s="1"/>
  <c r="C9" i="33"/>
  <c r="K9" i="33" s="1"/>
  <c r="M9" i="33" s="1"/>
  <c r="V108" i="32"/>
  <c r="T108" i="32"/>
  <c r="W108" i="32" s="1"/>
  <c r="R108" i="32"/>
  <c r="M108" i="32"/>
  <c r="K108" i="32"/>
  <c r="W107" i="32"/>
  <c r="V107" i="32"/>
  <c r="T107" i="32"/>
  <c r="R107" i="32"/>
  <c r="C108" i="32" s="1"/>
  <c r="X108" i="32" s="1"/>
  <c r="Y108" i="32" s="1"/>
  <c r="M107" i="32"/>
  <c r="K107" i="32"/>
  <c r="V106" i="32"/>
  <c r="T106" i="32"/>
  <c r="W106" i="32" s="1"/>
  <c r="R106" i="32"/>
  <c r="M106" i="32"/>
  <c r="K106" i="32"/>
  <c r="V105" i="32"/>
  <c r="T105" i="32"/>
  <c r="W105" i="32" s="1"/>
  <c r="R105" i="32"/>
  <c r="C106" i="32" s="1"/>
  <c r="X106" i="32"/>
  <c r="Y106" i="32"/>
  <c r="M105" i="32"/>
  <c r="K105" i="32"/>
  <c r="W104" i="32"/>
  <c r="V104" i="32"/>
  <c r="T104" i="32"/>
  <c r="R104" i="32"/>
  <c r="C105" i="32"/>
  <c r="X105" i="32"/>
  <c r="Y105" i="32" s="1"/>
  <c r="M104" i="32"/>
  <c r="K104" i="32"/>
  <c r="C104" i="32"/>
  <c r="X104" i="32" s="1"/>
  <c r="Y104" i="32" s="1"/>
  <c r="V103" i="32"/>
  <c r="T103" i="32"/>
  <c r="W103" i="32" s="1"/>
  <c r="R103" i="32"/>
  <c r="AA103" i="32" s="1"/>
  <c r="M103" i="32"/>
  <c r="K103" i="32"/>
  <c r="V102" i="32"/>
  <c r="T102" i="32"/>
  <c r="W102" i="32" s="1"/>
  <c r="R102" i="32"/>
  <c r="M102" i="32"/>
  <c r="K102" i="32"/>
  <c r="V101" i="32"/>
  <c r="T101" i="32"/>
  <c r="W101" i="32"/>
  <c r="R101" i="32"/>
  <c r="M101" i="32"/>
  <c r="K101" i="32"/>
  <c r="V100" i="32"/>
  <c r="T100" i="32"/>
  <c r="W100" i="32" s="1"/>
  <c r="R100" i="32"/>
  <c r="C101" i="32"/>
  <c r="X101" i="32"/>
  <c r="Y101" i="32" s="1"/>
  <c r="M100" i="32"/>
  <c r="K100" i="32"/>
  <c r="W99" i="32"/>
  <c r="V99" i="32"/>
  <c r="T99" i="32"/>
  <c r="R99" i="32"/>
  <c r="C100" i="32" s="1"/>
  <c r="X100" i="32" s="1"/>
  <c r="Y100" i="32" s="1"/>
  <c r="M99" i="32"/>
  <c r="K99" i="32"/>
  <c r="V98" i="32"/>
  <c r="T98" i="32"/>
  <c r="W98" i="32" s="1"/>
  <c r="R98" i="32"/>
  <c r="AA98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V96" i="32"/>
  <c r="T96" i="32"/>
  <c r="W96" i="32" s="1"/>
  <c r="R96" i="32"/>
  <c r="M96" i="32"/>
  <c r="K96" i="32"/>
  <c r="V95" i="32"/>
  <c r="T95" i="32"/>
  <c r="W95" i="32" s="1"/>
  <c r="R95" i="32"/>
  <c r="AA95" i="32" s="1"/>
  <c r="M95" i="32"/>
  <c r="K95" i="32"/>
  <c r="V94" i="32"/>
  <c r="T94" i="32"/>
  <c r="W94" i="32" s="1"/>
  <c r="R94" i="32"/>
  <c r="M94" i="32"/>
  <c r="K94" i="32"/>
  <c r="V93" i="32"/>
  <c r="T93" i="32"/>
  <c r="W93" i="32"/>
  <c r="R93" i="32"/>
  <c r="M93" i="32"/>
  <c r="K93" i="32"/>
  <c r="V92" i="32"/>
  <c r="T92" i="32"/>
  <c r="W92" i="32" s="1"/>
  <c r="R92" i="32"/>
  <c r="C93" i="32"/>
  <c r="X93" i="32" s="1"/>
  <c r="Y93" i="32" s="1"/>
  <c r="M92" i="32"/>
  <c r="K92" i="32"/>
  <c r="W91" i="32"/>
  <c r="V91" i="32"/>
  <c r="T91" i="32"/>
  <c r="R91" i="32"/>
  <c r="C92" i="32"/>
  <c r="X92" i="32" s="1"/>
  <c r="Y92" i="32" s="1"/>
  <c r="M91" i="32"/>
  <c r="K91" i="32"/>
  <c r="V90" i="32"/>
  <c r="T90" i="32"/>
  <c r="W90" i="32" s="1"/>
  <c r="R90" i="32"/>
  <c r="M90" i="32"/>
  <c r="K90" i="32"/>
  <c r="V89" i="32"/>
  <c r="T89" i="32"/>
  <c r="W89" i="32" s="1"/>
  <c r="R89" i="32"/>
  <c r="AA89" i="32" s="1"/>
  <c r="M89" i="32"/>
  <c r="K89" i="32"/>
  <c r="W88" i="32"/>
  <c r="V88" i="32"/>
  <c r="T88" i="32"/>
  <c r="R88" i="32"/>
  <c r="C89" i="32"/>
  <c r="X89" i="32" s="1"/>
  <c r="Y89" i="32" s="1"/>
  <c r="M88" i="32"/>
  <c r="K88" i="32"/>
  <c r="V87" i="32"/>
  <c r="T87" i="32"/>
  <c r="W87" i="32" s="1"/>
  <c r="R87" i="32"/>
  <c r="C88" i="32"/>
  <c r="X88" i="32" s="1"/>
  <c r="Y88" i="32" s="1"/>
  <c r="M87" i="32"/>
  <c r="K87" i="32"/>
  <c r="V86" i="32"/>
  <c r="T86" i="32"/>
  <c r="W86" i="32" s="1"/>
  <c r="R86" i="32"/>
  <c r="M86" i="32"/>
  <c r="K86" i="32"/>
  <c r="V85" i="32"/>
  <c r="T85" i="32"/>
  <c r="W85" i="32"/>
  <c r="R85" i="32"/>
  <c r="M85" i="32"/>
  <c r="K85" i="32"/>
  <c r="V84" i="32"/>
  <c r="T84" i="32"/>
  <c r="W84" i="32" s="1"/>
  <c r="R84" i="32"/>
  <c r="C85" i="32"/>
  <c r="X85" i="32"/>
  <c r="Y85" i="32" s="1"/>
  <c r="M84" i="32"/>
  <c r="K84" i="32"/>
  <c r="W83" i="32"/>
  <c r="V83" i="32"/>
  <c r="T83" i="32"/>
  <c r="R83" i="32"/>
  <c r="Z83" i="32" s="1"/>
  <c r="C84" i="32"/>
  <c r="X84" i="32" s="1"/>
  <c r="Y84" i="32" s="1"/>
  <c r="M83" i="32"/>
  <c r="K83" i="32"/>
  <c r="V82" i="32"/>
  <c r="T82" i="32"/>
  <c r="W82" i="32" s="1"/>
  <c r="R82" i="32"/>
  <c r="M82" i="32"/>
  <c r="K82" i="32"/>
  <c r="V81" i="32"/>
  <c r="T81" i="32"/>
  <c r="W81" i="32" s="1"/>
  <c r="R81" i="32"/>
  <c r="C82" i="32" s="1"/>
  <c r="X82" i="32"/>
  <c r="Y82" i="32"/>
  <c r="M81" i="32"/>
  <c r="K81" i="32"/>
  <c r="W80" i="32"/>
  <c r="V80" i="32"/>
  <c r="T80" i="32"/>
  <c r="R80" i="32"/>
  <c r="C81" i="32"/>
  <c r="X81" i="32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R78" i="32"/>
  <c r="M78" i="32"/>
  <c r="K78" i="32"/>
  <c r="V77" i="32"/>
  <c r="T77" i="32"/>
  <c r="W77" i="32"/>
  <c r="R77" i="32"/>
  <c r="M77" i="32"/>
  <c r="K77" i="32"/>
  <c r="V76" i="32"/>
  <c r="T76" i="32"/>
  <c r="W76" i="32" s="1"/>
  <c r="R76" i="32"/>
  <c r="C77" i="32"/>
  <c r="X77" i="32"/>
  <c r="Y77" i="32" s="1"/>
  <c r="M76" i="32"/>
  <c r="K76" i="32"/>
  <c r="W75" i="32"/>
  <c r="V75" i="32"/>
  <c r="T75" i="32"/>
  <c r="R75" i="32"/>
  <c r="C76" i="32" s="1"/>
  <c r="X76" i="32" s="1"/>
  <c r="Y76" i="32" s="1"/>
  <c r="M75" i="32"/>
  <c r="K75" i="32"/>
  <c r="V74" i="32"/>
  <c r="T74" i="32"/>
  <c r="W74" i="32" s="1"/>
  <c r="R74" i="32"/>
  <c r="Z74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W72" i="32"/>
  <c r="V72" i="32"/>
  <c r="T72" i="32"/>
  <c r="R72" i="32"/>
  <c r="C73" i="32"/>
  <c r="X73" i="32"/>
  <c r="Y73" i="32" s="1"/>
  <c r="M72" i="32"/>
  <c r="K72" i="32"/>
  <c r="V71" i="32"/>
  <c r="T71" i="32"/>
  <c r="W71" i="32" s="1"/>
  <c r="R71" i="32"/>
  <c r="M71" i="32"/>
  <c r="K71" i="32"/>
  <c r="V70" i="32"/>
  <c r="T70" i="32"/>
  <c r="W70" i="32" s="1"/>
  <c r="R70" i="32"/>
  <c r="M70" i="32"/>
  <c r="K70" i="32"/>
  <c r="V69" i="32"/>
  <c r="T69" i="32"/>
  <c r="W69" i="32"/>
  <c r="R69" i="32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AA67" i="32" s="1"/>
  <c r="M67" i="32"/>
  <c r="K67" i="32"/>
  <c r="V66" i="32"/>
  <c r="T66" i="32"/>
  <c r="W66" i="32" s="1"/>
  <c r="R66" i="32"/>
  <c r="M66" i="32"/>
  <c r="K66" i="32"/>
  <c r="V65" i="32"/>
  <c r="T65" i="32"/>
  <c r="W65" i="32" s="1"/>
  <c r="R65" i="32"/>
  <c r="C66" i="32" s="1"/>
  <c r="X66" i="32" s="1"/>
  <c r="Y66" i="32" s="1"/>
  <c r="M65" i="32"/>
  <c r="K65" i="32"/>
  <c r="W64" i="32"/>
  <c r="V64" i="32"/>
  <c r="T64" i="32"/>
  <c r="R64" i="32"/>
  <c r="C65" i="32"/>
  <c r="X65" i="32" s="1"/>
  <c r="Y65" i="32" s="1"/>
  <c r="M64" i="32"/>
  <c r="K64" i="32"/>
  <c r="V63" i="32"/>
  <c r="T63" i="32"/>
  <c r="W63" i="32" s="1"/>
  <c r="R63" i="32"/>
  <c r="C64" i="32"/>
  <c r="X64" i="32" s="1"/>
  <c r="Y64" i="32" s="1"/>
  <c r="M63" i="32"/>
  <c r="K63" i="32"/>
  <c r="V62" i="32"/>
  <c r="T62" i="32"/>
  <c r="W62" i="32" s="1"/>
  <c r="R62" i="32"/>
  <c r="M62" i="32"/>
  <c r="K62" i="32"/>
  <c r="V61" i="32"/>
  <c r="T61" i="32"/>
  <c r="W61" i="32"/>
  <c r="R61" i="32"/>
  <c r="M61" i="32"/>
  <c r="K61" i="32"/>
  <c r="V60" i="32"/>
  <c r="T60" i="32"/>
  <c r="W60" i="32" s="1"/>
  <c r="R60" i="32"/>
  <c r="C61" i="32"/>
  <c r="X61" i="32" s="1"/>
  <c r="Y61" i="32" s="1"/>
  <c r="M60" i="32"/>
  <c r="K60" i="32"/>
  <c r="W59" i="32"/>
  <c r="V59" i="32"/>
  <c r="T59" i="32"/>
  <c r="R59" i="32"/>
  <c r="C60" i="32"/>
  <c r="X60" i="32" s="1"/>
  <c r="Y60" i="32" s="1"/>
  <c r="M59" i="32"/>
  <c r="K59" i="32"/>
  <c r="V58" i="32"/>
  <c r="T58" i="32"/>
  <c r="W58" i="32" s="1"/>
  <c r="R58" i="32"/>
  <c r="M58" i="32"/>
  <c r="K58" i="32"/>
  <c r="V57" i="32"/>
  <c r="T57" i="32"/>
  <c r="W57" i="32" s="1"/>
  <c r="R57" i="32"/>
  <c r="C58" i="32" s="1"/>
  <c r="X58" i="32"/>
  <c r="Y58" i="32" s="1"/>
  <c r="M57" i="32"/>
  <c r="K57" i="32"/>
  <c r="W56" i="32"/>
  <c r="V56" i="32"/>
  <c r="T56" i="32"/>
  <c r="R56" i="32"/>
  <c r="C57" i="32"/>
  <c r="X57" i="32" s="1"/>
  <c r="Y57" i="32" s="1"/>
  <c r="M56" i="32"/>
  <c r="K56" i="32"/>
  <c r="V55" i="32"/>
  <c r="T55" i="32"/>
  <c r="W55" i="32" s="1"/>
  <c r="R55" i="32"/>
  <c r="C56" i="32"/>
  <c r="X56" i="32" s="1"/>
  <c r="Y56" i="32" s="1"/>
  <c r="M55" i="32"/>
  <c r="K55" i="32"/>
  <c r="V54" i="32"/>
  <c r="T54" i="32"/>
  <c r="W54" i="32" s="1"/>
  <c r="R54" i="32"/>
  <c r="M54" i="32"/>
  <c r="K54" i="32"/>
  <c r="V53" i="32"/>
  <c r="T53" i="32"/>
  <c r="W53" i="32"/>
  <c r="R53" i="32"/>
  <c r="M53" i="32"/>
  <c r="K53" i="32"/>
  <c r="V52" i="32"/>
  <c r="T52" i="32"/>
  <c r="W52" i="32" s="1"/>
  <c r="R52" i="32"/>
  <c r="C53" i="32"/>
  <c r="X53" i="32"/>
  <c r="Y53" i="32" s="1"/>
  <c r="M52" i="32"/>
  <c r="K52" i="32"/>
  <c r="W51" i="32"/>
  <c r="V51" i="32"/>
  <c r="T51" i="32"/>
  <c r="R51" i="32"/>
  <c r="C52" i="32"/>
  <c r="X52" i="32" s="1"/>
  <c r="Y52" i="32" s="1"/>
  <c r="M51" i="32"/>
  <c r="K51" i="32"/>
  <c r="V50" i="32"/>
  <c r="T50" i="32"/>
  <c r="W50" i="32" s="1"/>
  <c r="R50" i="32"/>
  <c r="M50" i="32"/>
  <c r="K50" i="32"/>
  <c r="V49" i="32"/>
  <c r="T49" i="32"/>
  <c r="W49" i="32" s="1"/>
  <c r="R49" i="32"/>
  <c r="C50" i="32" s="1"/>
  <c r="X50" i="32"/>
  <c r="Y50" i="32"/>
  <c r="M49" i="32"/>
  <c r="K49" i="32"/>
  <c r="W48" i="32"/>
  <c r="V48" i="32"/>
  <c r="T48" i="32"/>
  <c r="R48" i="32"/>
  <c r="C49" i="32"/>
  <c r="X49" i="32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V46" i="32"/>
  <c r="T46" i="32"/>
  <c r="W46" i="32" s="1"/>
  <c r="R46" i="32"/>
  <c r="M46" i="32"/>
  <c r="K46" i="32"/>
  <c r="V45" i="32"/>
  <c r="T45" i="32"/>
  <c r="W45" i="32"/>
  <c r="R45" i="32"/>
  <c r="M45" i="32"/>
  <c r="K45" i="32"/>
  <c r="V44" i="32"/>
  <c r="T44" i="32"/>
  <c r="W44" i="32" s="1"/>
  <c r="R44" i="32"/>
  <c r="C45" i="32"/>
  <c r="X45" i="32"/>
  <c r="Y45" i="32" s="1"/>
  <c r="M44" i="32"/>
  <c r="K44" i="32"/>
  <c r="W43" i="32"/>
  <c r="V43" i="32"/>
  <c r="T43" i="32"/>
  <c r="R43" i="32"/>
  <c r="C44" i="32" s="1"/>
  <c r="X44" i="32" s="1"/>
  <c r="Y44" i="32" s="1"/>
  <c r="M43" i="32"/>
  <c r="K43" i="32"/>
  <c r="V42" i="32"/>
  <c r="T42" i="32"/>
  <c r="W42" i="32" s="1"/>
  <c r="R42" i="32"/>
  <c r="M42" i="32"/>
  <c r="K42" i="32"/>
  <c r="V41" i="32"/>
  <c r="T41" i="32"/>
  <c r="W41" i="32" s="1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/>
  <c r="Y41" i="32" s="1"/>
  <c r="M40" i="32"/>
  <c r="K40" i="32"/>
  <c r="V39" i="32"/>
  <c r="T39" i="32"/>
  <c r="W39" i="32" s="1"/>
  <c r="R39" i="32"/>
  <c r="Z39" i="32" s="1"/>
  <c r="M39" i="32"/>
  <c r="K39" i="32"/>
  <c r="V38" i="32"/>
  <c r="T38" i="32"/>
  <c r="W38" i="32" s="1"/>
  <c r="R38" i="32"/>
  <c r="M38" i="32"/>
  <c r="K38" i="32"/>
  <c r="V37" i="32"/>
  <c r="T37" i="32"/>
  <c r="W37" i="32"/>
  <c r="R37" i="32"/>
  <c r="M37" i="32"/>
  <c r="K37" i="32"/>
  <c r="V36" i="32"/>
  <c r="T36" i="32"/>
  <c r="W36" i="32" s="1"/>
  <c r="R36" i="32"/>
  <c r="C37" i="32"/>
  <c r="X37" i="32" s="1"/>
  <c r="Y37" i="32" s="1"/>
  <c r="M36" i="32"/>
  <c r="K36" i="32"/>
  <c r="W35" i="32"/>
  <c r="V35" i="32"/>
  <c r="T35" i="32"/>
  <c r="R35" i="32"/>
  <c r="M35" i="32"/>
  <c r="K35" i="32"/>
  <c r="V34" i="32"/>
  <c r="T34" i="32"/>
  <c r="W34" i="32" s="1"/>
  <c r="R34" i="32"/>
  <c r="M34" i="32"/>
  <c r="K34" i="32"/>
  <c r="V33" i="32"/>
  <c r="T33" i="32"/>
  <c r="W33" i="32" s="1"/>
  <c r="R33" i="32"/>
  <c r="C34" i="32" s="1"/>
  <c r="X34" i="32" s="1"/>
  <c r="Y34" i="32" s="1"/>
  <c r="M33" i="32"/>
  <c r="K33" i="32"/>
  <c r="W32" i="32"/>
  <c r="V32" i="32"/>
  <c r="T32" i="32"/>
  <c r="R32" i="32"/>
  <c r="C33" i="32"/>
  <c r="X33" i="32" s="1"/>
  <c r="Y33" i="32" s="1"/>
  <c r="M32" i="32"/>
  <c r="K32" i="32"/>
  <c r="V31" i="32"/>
  <c r="T31" i="32"/>
  <c r="W31" i="32" s="1"/>
  <c r="R31" i="32"/>
  <c r="C32" i="32"/>
  <c r="X32" i="32" s="1"/>
  <c r="Y32" i="32" s="1"/>
  <c r="M31" i="32"/>
  <c r="K31" i="32"/>
  <c r="V30" i="32"/>
  <c r="T30" i="32"/>
  <c r="W30" i="32" s="1"/>
  <c r="R30" i="32"/>
  <c r="M30" i="32"/>
  <c r="K30" i="32"/>
  <c r="V29" i="32"/>
  <c r="T29" i="32"/>
  <c r="W29" i="32"/>
  <c r="R29" i="32"/>
  <c r="M29" i="32"/>
  <c r="K29" i="32"/>
  <c r="V28" i="32"/>
  <c r="T28" i="32"/>
  <c r="W28" i="32" s="1"/>
  <c r="R28" i="32"/>
  <c r="C29" i="32"/>
  <c r="X29" i="32" s="1"/>
  <c r="Y29" i="32" s="1"/>
  <c r="M28" i="32"/>
  <c r="K28" i="32"/>
  <c r="W27" i="32"/>
  <c r="V27" i="32"/>
  <c r="T27" i="32"/>
  <c r="R27" i="32"/>
  <c r="Z27" i="32" s="1"/>
  <c r="C28" i="32"/>
  <c r="X28" i="32" s="1"/>
  <c r="Y28" i="32" s="1"/>
  <c r="M27" i="32"/>
  <c r="K27" i="32"/>
  <c r="V26" i="32"/>
  <c r="T26" i="32"/>
  <c r="W26" i="32" s="1"/>
  <c r="R26" i="32"/>
  <c r="M26" i="32"/>
  <c r="K26" i="32"/>
  <c r="V25" i="32"/>
  <c r="T25" i="32"/>
  <c r="W25" i="32" s="1"/>
  <c r="R25" i="32"/>
  <c r="C26" i="32" s="1"/>
  <c r="X26" i="32"/>
  <c r="Y26" i="32" s="1"/>
  <c r="M25" i="32"/>
  <c r="K25" i="32"/>
  <c r="C25" i="32"/>
  <c r="X25" i="32" s="1"/>
  <c r="Y25" i="32" s="1"/>
  <c r="V24" i="32"/>
  <c r="T24" i="32"/>
  <c r="W24" i="32" s="1"/>
  <c r="R24" i="32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R22" i="32"/>
  <c r="M22" i="32"/>
  <c r="K22" i="32"/>
  <c r="T21" i="32"/>
  <c r="W21" i="32" s="1"/>
  <c r="R21" i="32"/>
  <c r="M21" i="32"/>
  <c r="K21" i="32"/>
  <c r="T20" i="32"/>
  <c r="V20" i="32" s="1"/>
  <c r="R20" i="32"/>
  <c r="C21" i="32" s="1"/>
  <c r="X21" i="32"/>
  <c r="Y21" i="32"/>
  <c r="M20" i="32"/>
  <c r="K20" i="32"/>
  <c r="T19" i="32"/>
  <c r="V19" i="32"/>
  <c r="R19" i="32"/>
  <c r="C20" i="32" s="1"/>
  <c r="X20" i="32" s="1"/>
  <c r="Y20" i="32" s="1"/>
  <c r="M19" i="32"/>
  <c r="K19" i="32"/>
  <c r="T18" i="32"/>
  <c r="W18" i="32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C17" i="32"/>
  <c r="X17" i="32" s="1"/>
  <c r="Y17" i="32" s="1"/>
  <c r="T16" i="32"/>
  <c r="V16" i="32" s="1"/>
  <c r="W16" i="32"/>
  <c r="R16" i="32"/>
  <c r="M16" i="32"/>
  <c r="K16" i="32"/>
  <c r="T15" i="32"/>
  <c r="V15" i="32" s="1"/>
  <c r="R15" i="32"/>
  <c r="M15" i="32"/>
  <c r="K15" i="32"/>
  <c r="V14" i="32"/>
  <c r="T14" i="32"/>
  <c r="W14" i="32"/>
  <c r="R14" i="32"/>
  <c r="M14" i="32"/>
  <c r="K14" i="32"/>
  <c r="T13" i="32"/>
  <c r="W13" i="32"/>
  <c r="R13" i="32"/>
  <c r="M13" i="32"/>
  <c r="K13" i="32"/>
  <c r="T12" i="32"/>
  <c r="W12" i="32"/>
  <c r="R12" i="32"/>
  <c r="M12" i="32"/>
  <c r="K12" i="32"/>
  <c r="T11" i="32"/>
  <c r="W11" i="32"/>
  <c r="V11" i="32"/>
  <c r="R11" i="32"/>
  <c r="C12" i="32" s="1"/>
  <c r="X12" i="32"/>
  <c r="Y12" i="32"/>
  <c r="M11" i="32"/>
  <c r="K11" i="32"/>
  <c r="T10" i="32"/>
  <c r="V10" i="32" s="1"/>
  <c r="W10" i="32"/>
  <c r="R10" i="32"/>
  <c r="C11" i="32"/>
  <c r="X11" i="32"/>
  <c r="Y11" i="32" s="1"/>
  <c r="M10" i="32"/>
  <c r="K10" i="32"/>
  <c r="T9" i="32"/>
  <c r="C9" i="32"/>
  <c r="K9" i="32"/>
  <c r="M9" i="32" s="1"/>
  <c r="R9" i="32" s="1"/>
  <c r="V108" i="31"/>
  <c r="T108" i="31"/>
  <c r="W108" i="31" s="1"/>
  <c r="R108" i="31"/>
  <c r="M108" i="31"/>
  <c r="K108" i="31"/>
  <c r="W107" i="31"/>
  <c r="V107" i="31"/>
  <c r="T107" i="31"/>
  <c r="R107" i="31"/>
  <c r="C108" i="31"/>
  <c r="X108" i="31"/>
  <c r="Y108" i="31" s="1"/>
  <c r="M107" i="31"/>
  <c r="K107" i="31"/>
  <c r="V106" i="31"/>
  <c r="T106" i="31"/>
  <c r="W106" i="31" s="1"/>
  <c r="R106" i="31"/>
  <c r="C107" i="31"/>
  <c r="X107" i="31" s="1"/>
  <c r="Y107" i="31" s="1"/>
  <c r="M106" i="31"/>
  <c r="K106" i="31"/>
  <c r="V105" i="31"/>
  <c r="T105" i="31"/>
  <c r="W105" i="31"/>
  <c r="R105" i="31"/>
  <c r="M105" i="31"/>
  <c r="K105" i="31"/>
  <c r="V104" i="31"/>
  <c r="T104" i="31"/>
  <c r="W104" i="31" s="1"/>
  <c r="R104" i="31"/>
  <c r="C105" i="31" s="1"/>
  <c r="X105" i="31"/>
  <c r="Y105" i="31"/>
  <c r="M104" i="31"/>
  <c r="K104" i="31"/>
  <c r="V103" i="31"/>
  <c r="T103" i="31"/>
  <c r="W103" i="31" s="1"/>
  <c r="R103" i="31"/>
  <c r="C104" i="31"/>
  <c r="X104" i="31"/>
  <c r="Y104" i="31" s="1"/>
  <c r="M103" i="31"/>
  <c r="K103" i="31"/>
  <c r="V102" i="31"/>
  <c r="T102" i="31"/>
  <c r="W102" i="31" s="1"/>
  <c r="R102" i="31"/>
  <c r="C103" i="31"/>
  <c r="X103" i="31"/>
  <c r="Y103" i="31" s="1"/>
  <c r="M102" i="31"/>
  <c r="K102" i="31"/>
  <c r="V101" i="31"/>
  <c r="T101" i="31"/>
  <c r="W101" i="31"/>
  <c r="R101" i="31"/>
  <c r="C102" i="31"/>
  <c r="X102" i="31" s="1"/>
  <c r="Y102" i="31"/>
  <c r="M101" i="31"/>
  <c r="K101" i="31"/>
  <c r="V100" i="31"/>
  <c r="T100" i="31"/>
  <c r="W100" i="31" s="1"/>
  <c r="R100" i="31"/>
  <c r="M100" i="31"/>
  <c r="K100" i="31"/>
  <c r="W99" i="31"/>
  <c r="V99" i="31"/>
  <c r="T99" i="31"/>
  <c r="R99" i="31"/>
  <c r="C100" i="31"/>
  <c r="X100" i="31"/>
  <c r="Y100" i="31" s="1"/>
  <c r="M99" i="31"/>
  <c r="K99" i="31"/>
  <c r="V98" i="31"/>
  <c r="T98" i="31"/>
  <c r="W98" i="31" s="1"/>
  <c r="R98" i="31"/>
  <c r="AA98" i="31" s="1"/>
  <c r="C99" i="31"/>
  <c r="X99" i="31"/>
  <c r="Y99" i="31" s="1"/>
  <c r="M98" i="31"/>
  <c r="K98" i="31"/>
  <c r="V97" i="31"/>
  <c r="T97" i="31"/>
  <c r="W97" i="31"/>
  <c r="R97" i="31"/>
  <c r="C98" i="31"/>
  <c r="X98" i="31" s="1"/>
  <c r="Y98" i="31"/>
  <c r="M97" i="31"/>
  <c r="K97" i="31"/>
  <c r="V96" i="31"/>
  <c r="T96" i="31"/>
  <c r="W96" i="31" s="1"/>
  <c r="R96" i="31"/>
  <c r="M96" i="31"/>
  <c r="K96" i="31"/>
  <c r="V95" i="31"/>
  <c r="T95" i="31"/>
  <c r="W95" i="31"/>
  <c r="R95" i="31"/>
  <c r="C96" i="31"/>
  <c r="X96" i="31"/>
  <c r="Y96" i="31"/>
  <c r="M95" i="31"/>
  <c r="K95" i="31"/>
  <c r="V94" i="31"/>
  <c r="T94" i="31"/>
  <c r="W94" i="31" s="1"/>
  <c r="R94" i="31"/>
  <c r="C95" i="31"/>
  <c r="X95" i="31"/>
  <c r="Y95" i="31" s="1"/>
  <c r="M94" i="31"/>
  <c r="K94" i="31"/>
  <c r="V93" i="31"/>
  <c r="T93" i="31"/>
  <c r="W93" i="31"/>
  <c r="R93" i="31"/>
  <c r="C94" i="31"/>
  <c r="X94" i="31" s="1"/>
  <c r="Y94" i="31" s="1"/>
  <c r="M93" i="31"/>
  <c r="K93" i="31"/>
  <c r="V92" i="31"/>
  <c r="T92" i="31"/>
  <c r="W92" i="31"/>
  <c r="R92" i="31"/>
  <c r="M92" i="31"/>
  <c r="K92" i="31"/>
  <c r="V91" i="31"/>
  <c r="T91" i="31"/>
  <c r="W91" i="31"/>
  <c r="R91" i="31"/>
  <c r="C92" i="31"/>
  <c r="X92" i="31"/>
  <c r="Y92" i="31"/>
  <c r="M91" i="31"/>
  <c r="K91" i="31"/>
  <c r="V90" i="31"/>
  <c r="T90" i="31"/>
  <c r="W90" i="31" s="1"/>
  <c r="R90" i="31"/>
  <c r="C91" i="31"/>
  <c r="X91" i="31"/>
  <c r="Y91" i="31" s="1"/>
  <c r="M90" i="31"/>
  <c r="K90" i="31"/>
  <c r="V89" i="31"/>
  <c r="T89" i="31"/>
  <c r="W89" i="31"/>
  <c r="R89" i="31"/>
  <c r="C90" i="31"/>
  <c r="X90" i="31" s="1"/>
  <c r="Y90" i="31" s="1"/>
  <c r="M89" i="31"/>
  <c r="K89" i="31"/>
  <c r="V88" i="31"/>
  <c r="T88" i="31"/>
  <c r="W88" i="31" s="1"/>
  <c r="R88" i="31"/>
  <c r="M88" i="31"/>
  <c r="K88" i="31"/>
  <c r="V87" i="31"/>
  <c r="T87" i="31"/>
  <c r="W87" i="31"/>
  <c r="R87" i="31"/>
  <c r="C88" i="31"/>
  <c r="X88" i="31"/>
  <c r="Y88" i="31"/>
  <c r="M87" i="31"/>
  <c r="K87" i="31"/>
  <c r="V86" i="31"/>
  <c r="T86" i="31"/>
  <c r="W86" i="31" s="1"/>
  <c r="R86" i="31"/>
  <c r="C87" i="31"/>
  <c r="X87" i="31"/>
  <c r="Y87" i="31" s="1"/>
  <c r="M86" i="31"/>
  <c r="K86" i="31"/>
  <c r="V85" i="31"/>
  <c r="T85" i="31"/>
  <c r="W85" i="31"/>
  <c r="R85" i="31"/>
  <c r="C86" i="31"/>
  <c r="X86" i="31" s="1"/>
  <c r="Y86" i="31" s="1"/>
  <c r="M85" i="31"/>
  <c r="K85" i="31"/>
  <c r="V84" i="31"/>
  <c r="T84" i="31"/>
  <c r="W84" i="31"/>
  <c r="R84" i="31"/>
  <c r="M84" i="31"/>
  <c r="K84" i="31"/>
  <c r="V83" i="31"/>
  <c r="T83" i="31"/>
  <c r="W83" i="31" s="1"/>
  <c r="R83" i="31"/>
  <c r="Z83" i="31" s="1"/>
  <c r="C84" i="31"/>
  <c r="X84" i="31"/>
  <c r="Y84" i="31"/>
  <c r="M83" i="31"/>
  <c r="K83" i="31"/>
  <c r="V82" i="31"/>
  <c r="T82" i="31"/>
  <c r="W82" i="31" s="1"/>
  <c r="R82" i="31"/>
  <c r="C83" i="31"/>
  <c r="X83" i="31"/>
  <c r="Y83" i="31" s="1"/>
  <c r="M82" i="31"/>
  <c r="K82" i="31"/>
  <c r="V81" i="31"/>
  <c r="T81" i="31"/>
  <c r="W81" i="31"/>
  <c r="R81" i="31"/>
  <c r="C82" i="31"/>
  <c r="X82" i="31" s="1"/>
  <c r="Y82" i="31" s="1"/>
  <c r="M81" i="31"/>
  <c r="K81" i="31"/>
  <c r="V80" i="31"/>
  <c r="T80" i="31"/>
  <c r="W80" i="31" s="1"/>
  <c r="R80" i="31"/>
  <c r="M80" i="31"/>
  <c r="K80" i="31"/>
  <c r="V79" i="31"/>
  <c r="T79" i="31"/>
  <c r="W79" i="31"/>
  <c r="R79" i="31"/>
  <c r="C80" i="31"/>
  <c r="X80" i="31"/>
  <c r="Y80" i="31"/>
  <c r="M79" i="31"/>
  <c r="K79" i="31"/>
  <c r="C79" i="31"/>
  <c r="X79" i="31"/>
  <c r="Y79" i="31" s="1"/>
  <c r="V78" i="31"/>
  <c r="T78" i="31"/>
  <c r="W78" i="31"/>
  <c r="R78" i="31"/>
  <c r="M78" i="31"/>
  <c r="K78" i="31"/>
  <c r="V77" i="31"/>
  <c r="T77" i="31"/>
  <c r="W77" i="31"/>
  <c r="R77" i="31"/>
  <c r="C78" i="31"/>
  <c r="X78" i="31" s="1"/>
  <c r="Y78" i="31" s="1"/>
  <c r="M77" i="31"/>
  <c r="K77" i="31"/>
  <c r="V76" i="31"/>
  <c r="T76" i="31"/>
  <c r="W76" i="31"/>
  <c r="R76" i="31"/>
  <c r="M76" i="31"/>
  <c r="K76" i="31"/>
  <c r="V75" i="31"/>
  <c r="T75" i="31"/>
  <c r="W75" i="31"/>
  <c r="R75" i="31"/>
  <c r="C76" i="31"/>
  <c r="X76" i="31"/>
  <c r="Y76" i="31"/>
  <c r="M75" i="31"/>
  <c r="K75" i="31"/>
  <c r="V74" i="31"/>
  <c r="T74" i="31"/>
  <c r="W74" i="31" s="1"/>
  <c r="R74" i="31"/>
  <c r="C75" i="31"/>
  <c r="X75" i="31"/>
  <c r="Y75" i="31" s="1"/>
  <c r="M74" i="31"/>
  <c r="K74" i="31"/>
  <c r="V73" i="31"/>
  <c r="T73" i="31"/>
  <c r="W73" i="31"/>
  <c r="R73" i="31"/>
  <c r="C74" i="31"/>
  <c r="X74" i="31" s="1"/>
  <c r="Y74" i="31" s="1"/>
  <c r="M73" i="31"/>
  <c r="K73" i="31"/>
  <c r="V72" i="31"/>
  <c r="T72" i="31"/>
  <c r="W72" i="31"/>
  <c r="R72" i="31"/>
  <c r="M72" i="31"/>
  <c r="K72" i="31"/>
  <c r="V71" i="31"/>
  <c r="T71" i="31"/>
  <c r="W71" i="31"/>
  <c r="R71" i="31"/>
  <c r="Z71" i="31" s="1"/>
  <c r="C72" i="31"/>
  <c r="X72" i="31"/>
  <c r="Y72" i="31"/>
  <c r="M71" i="31"/>
  <c r="K71" i="31"/>
  <c r="V70" i="31"/>
  <c r="T70" i="31"/>
  <c r="W70" i="31" s="1"/>
  <c r="R70" i="31"/>
  <c r="AA70" i="31" s="1"/>
  <c r="C71" i="31"/>
  <c r="X71" i="31"/>
  <c r="Y71" i="31" s="1"/>
  <c r="M70" i="31"/>
  <c r="K70" i="31"/>
  <c r="V69" i="31"/>
  <c r="T69" i="31"/>
  <c r="W69" i="31"/>
  <c r="R69" i="31"/>
  <c r="C70" i="31"/>
  <c r="X70" i="31" s="1"/>
  <c r="Y70" i="31" s="1"/>
  <c r="M69" i="31"/>
  <c r="K69" i="31"/>
  <c r="V68" i="31"/>
  <c r="T68" i="31"/>
  <c r="W68" i="31"/>
  <c r="R68" i="31"/>
  <c r="M68" i="31"/>
  <c r="K68" i="31"/>
  <c r="V67" i="31"/>
  <c r="T67" i="31"/>
  <c r="W67" i="31" s="1"/>
  <c r="R67" i="31"/>
  <c r="C68" i="31"/>
  <c r="X68" i="31"/>
  <c r="Y68" i="31"/>
  <c r="M67" i="31"/>
  <c r="K67" i="31"/>
  <c r="V66" i="31"/>
  <c r="T66" i="31"/>
  <c r="W66" i="31" s="1"/>
  <c r="R66" i="31"/>
  <c r="C67" i="31"/>
  <c r="X67" i="31"/>
  <c r="Y67" i="31" s="1"/>
  <c r="M66" i="31"/>
  <c r="K66" i="31"/>
  <c r="V65" i="31"/>
  <c r="T65" i="31"/>
  <c r="W65" i="31"/>
  <c r="R65" i="31"/>
  <c r="C66" i="31"/>
  <c r="X66" i="31" s="1"/>
  <c r="Y66" i="31" s="1"/>
  <c r="M65" i="31"/>
  <c r="K65" i="31"/>
  <c r="V64" i="31"/>
  <c r="T64" i="31"/>
  <c r="W64" i="31" s="1"/>
  <c r="R64" i="31"/>
  <c r="M64" i="31"/>
  <c r="K64" i="31"/>
  <c r="V63" i="31"/>
  <c r="T63" i="31"/>
  <c r="W63" i="31"/>
  <c r="R63" i="31"/>
  <c r="C64" i="31"/>
  <c r="X64" i="31"/>
  <c r="Y64" i="31"/>
  <c r="M63" i="31"/>
  <c r="K63" i="31"/>
  <c r="W62" i="31"/>
  <c r="V62" i="31"/>
  <c r="T62" i="31"/>
  <c r="R62" i="31"/>
  <c r="C63" i="31"/>
  <c r="X63" i="31"/>
  <c r="Y63" i="31" s="1"/>
  <c r="M62" i="31"/>
  <c r="K62" i="31"/>
  <c r="V61" i="31"/>
  <c r="T61" i="31"/>
  <c r="W61" i="31"/>
  <c r="R61" i="31"/>
  <c r="AA61" i="31" s="1"/>
  <c r="C62" i="31"/>
  <c r="X62" i="31" s="1"/>
  <c r="Y62" i="31" s="1"/>
  <c r="M61" i="31"/>
  <c r="K61" i="31"/>
  <c r="V60" i="31"/>
  <c r="T60" i="31"/>
  <c r="W60" i="31"/>
  <c r="R60" i="31"/>
  <c r="M60" i="31"/>
  <c r="K60" i="31"/>
  <c r="V59" i="31"/>
  <c r="T59" i="31"/>
  <c r="W59" i="31" s="1"/>
  <c r="R59" i="31"/>
  <c r="C60" i="31"/>
  <c r="X60" i="31"/>
  <c r="Y60" i="31"/>
  <c r="M59" i="31"/>
  <c r="K59" i="31"/>
  <c r="V58" i="31"/>
  <c r="T58" i="31"/>
  <c r="W58" i="31" s="1"/>
  <c r="R58" i="31"/>
  <c r="C59" i="31"/>
  <c r="X59" i="31"/>
  <c r="Y59" i="31" s="1"/>
  <c r="M58" i="31"/>
  <c r="K58" i="31"/>
  <c r="V57" i="31"/>
  <c r="T57" i="31"/>
  <c r="W57" i="31"/>
  <c r="R57" i="31"/>
  <c r="C58" i="31"/>
  <c r="X58" i="31" s="1"/>
  <c r="Y58" i="31" s="1"/>
  <c r="M57" i="31"/>
  <c r="K57" i="31"/>
  <c r="V56" i="31"/>
  <c r="T56" i="31"/>
  <c r="W56" i="31" s="1"/>
  <c r="R56" i="31"/>
  <c r="M56" i="31"/>
  <c r="K56" i="31"/>
  <c r="V55" i="31"/>
  <c r="T55" i="31"/>
  <c r="W55" i="31"/>
  <c r="R55" i="31"/>
  <c r="C56" i="31"/>
  <c r="X56" i="31"/>
  <c r="Y56" i="31"/>
  <c r="M55" i="31"/>
  <c r="K55" i="31"/>
  <c r="W54" i="31"/>
  <c r="V54" i="31"/>
  <c r="T54" i="31"/>
  <c r="R54" i="31"/>
  <c r="C55" i="31"/>
  <c r="X55" i="31"/>
  <c r="Y55" i="31" s="1"/>
  <c r="M54" i="31"/>
  <c r="K54" i="31"/>
  <c r="V53" i="31"/>
  <c r="T53" i="31"/>
  <c r="W53" i="31"/>
  <c r="R53" i="31"/>
  <c r="C54" i="31"/>
  <c r="X54" i="31" s="1"/>
  <c r="Y54" i="31" s="1"/>
  <c r="M53" i="31"/>
  <c r="K53" i="31"/>
  <c r="V52" i="31"/>
  <c r="T52" i="31"/>
  <c r="W52" i="31"/>
  <c r="R52" i="31"/>
  <c r="M52" i="31"/>
  <c r="K52" i="31"/>
  <c r="V51" i="31"/>
  <c r="T51" i="31"/>
  <c r="W51" i="31" s="1"/>
  <c r="R51" i="31"/>
  <c r="C52" i="31"/>
  <c r="X52" i="31"/>
  <c r="Y52" i="31"/>
  <c r="M51" i="31"/>
  <c r="K51" i="31"/>
  <c r="V50" i="31"/>
  <c r="T50" i="31"/>
  <c r="W50" i="31" s="1"/>
  <c r="R50" i="31"/>
  <c r="C51" i="31"/>
  <c r="X51" i="31"/>
  <c r="Y51" i="31" s="1"/>
  <c r="M50" i="31"/>
  <c r="K50" i="31"/>
  <c r="V49" i="31"/>
  <c r="T49" i="31"/>
  <c r="W49" i="31"/>
  <c r="R49" i="31"/>
  <c r="C50" i="31"/>
  <c r="X50" i="31" s="1"/>
  <c r="Y50" i="31" s="1"/>
  <c r="M49" i="31"/>
  <c r="K49" i="31"/>
  <c r="V48" i="31"/>
  <c r="T48" i="31"/>
  <c r="W48" i="31" s="1"/>
  <c r="R48" i="31"/>
  <c r="M48" i="31"/>
  <c r="K48" i="31"/>
  <c r="V47" i="31"/>
  <c r="T47" i="31"/>
  <c r="W47" i="31"/>
  <c r="R47" i="31"/>
  <c r="C48" i="31"/>
  <c r="X48" i="31"/>
  <c r="Y48" i="31"/>
  <c r="M47" i="31"/>
  <c r="K47" i="31"/>
  <c r="W46" i="31"/>
  <c r="V46" i="31"/>
  <c r="T46" i="31"/>
  <c r="R46" i="31"/>
  <c r="C47" i="31"/>
  <c r="X47" i="31"/>
  <c r="Y47" i="31" s="1"/>
  <c r="M46" i="31"/>
  <c r="K46" i="31"/>
  <c r="V45" i="31"/>
  <c r="T45" i="31"/>
  <c r="W45" i="31"/>
  <c r="R45" i="31"/>
  <c r="C46" i="31"/>
  <c r="X46" i="31" s="1"/>
  <c r="Y46" i="31" s="1"/>
  <c r="M45" i="31"/>
  <c r="K45" i="31"/>
  <c r="V44" i="31"/>
  <c r="T44" i="31"/>
  <c r="W44" i="31"/>
  <c r="R44" i="31"/>
  <c r="M44" i="31"/>
  <c r="K44" i="31"/>
  <c r="V43" i="31"/>
  <c r="T43" i="31"/>
  <c r="W43" i="31" s="1"/>
  <c r="R43" i="31"/>
  <c r="C44" i="31"/>
  <c r="X44" i="31"/>
  <c r="Y44" i="31"/>
  <c r="M43" i="31"/>
  <c r="K43" i="31"/>
  <c r="V42" i="31"/>
  <c r="T42" i="31"/>
  <c r="W42" i="31" s="1"/>
  <c r="R42" i="31"/>
  <c r="C43" i="31"/>
  <c r="X43" i="31"/>
  <c r="Y43" i="31" s="1"/>
  <c r="M42" i="31"/>
  <c r="K42" i="31"/>
  <c r="V41" i="31"/>
  <c r="T41" i="31"/>
  <c r="W41" i="31"/>
  <c r="R41" i="31"/>
  <c r="C42" i="31"/>
  <c r="X42" i="31" s="1"/>
  <c r="Y42" i="31" s="1"/>
  <c r="M41" i="31"/>
  <c r="K41" i="31"/>
  <c r="V40" i="31"/>
  <c r="T40" i="31"/>
  <c r="W40" i="31" s="1"/>
  <c r="R40" i="31"/>
  <c r="M40" i="31"/>
  <c r="K40" i="31"/>
  <c r="V39" i="31"/>
  <c r="T39" i="31"/>
  <c r="W39" i="31"/>
  <c r="R39" i="31"/>
  <c r="C40" i="31"/>
  <c r="X40" i="31"/>
  <c r="Y40" i="31"/>
  <c r="M39" i="31"/>
  <c r="K39" i="31"/>
  <c r="W38" i="31"/>
  <c r="V38" i="31"/>
  <c r="T38" i="31"/>
  <c r="R38" i="31"/>
  <c r="C39" i="31"/>
  <c r="X39" i="31"/>
  <c r="Y39" i="31" s="1"/>
  <c r="M38" i="31"/>
  <c r="K38" i="31"/>
  <c r="V37" i="31"/>
  <c r="T37" i="31"/>
  <c r="W37" i="31"/>
  <c r="R37" i="31"/>
  <c r="C38" i="31"/>
  <c r="X38" i="31" s="1"/>
  <c r="Y38" i="31" s="1"/>
  <c r="M37" i="31"/>
  <c r="K37" i="31"/>
  <c r="V36" i="31"/>
  <c r="T36" i="31"/>
  <c r="W36" i="31"/>
  <c r="R36" i="31"/>
  <c r="M36" i="31"/>
  <c r="K36" i="31"/>
  <c r="V35" i="31"/>
  <c r="T35" i="31"/>
  <c r="W35" i="31" s="1"/>
  <c r="R35" i="31"/>
  <c r="C36" i="31"/>
  <c r="X36" i="31"/>
  <c r="Y36" i="31"/>
  <c r="M35" i="31"/>
  <c r="K35" i="31"/>
  <c r="V34" i="31"/>
  <c r="T34" i="31"/>
  <c r="W34" i="31" s="1"/>
  <c r="R34" i="31"/>
  <c r="C35" i="31"/>
  <c r="X35" i="31"/>
  <c r="Y35" i="31" s="1"/>
  <c r="M34" i="31"/>
  <c r="K34" i="31"/>
  <c r="V33" i="31"/>
  <c r="T33" i="31"/>
  <c r="W33" i="31"/>
  <c r="R33" i="31"/>
  <c r="AA33" i="31" s="1"/>
  <c r="C34" i="31"/>
  <c r="X34" i="31" s="1"/>
  <c r="Y34" i="31" s="1"/>
  <c r="M33" i="31"/>
  <c r="K33" i="31"/>
  <c r="V32" i="31"/>
  <c r="T32" i="31"/>
  <c r="W32" i="31" s="1"/>
  <c r="R32" i="31"/>
  <c r="M32" i="31"/>
  <c r="K32" i="31"/>
  <c r="V31" i="31"/>
  <c r="T31" i="31"/>
  <c r="W31" i="31"/>
  <c r="R31" i="31"/>
  <c r="C32" i="31"/>
  <c r="X32" i="31"/>
  <c r="Y32" i="31"/>
  <c r="M31" i="31"/>
  <c r="K31" i="31"/>
  <c r="V30" i="31"/>
  <c r="T30" i="31"/>
  <c r="W30" i="31" s="1"/>
  <c r="R30" i="31"/>
  <c r="C31" i="31"/>
  <c r="X31" i="31"/>
  <c r="Y31" i="31" s="1"/>
  <c r="M30" i="31"/>
  <c r="K30" i="31"/>
  <c r="V29" i="31"/>
  <c r="T29" i="31"/>
  <c r="W29" i="31"/>
  <c r="R29" i="31"/>
  <c r="C30" i="31"/>
  <c r="X30" i="31" s="1"/>
  <c r="Y30" i="31" s="1"/>
  <c r="M29" i="31"/>
  <c r="K29" i="31"/>
  <c r="V28" i="31"/>
  <c r="T28" i="31"/>
  <c r="W28" i="31"/>
  <c r="R28" i="31"/>
  <c r="M28" i="31"/>
  <c r="K28" i="31"/>
  <c r="V27" i="31"/>
  <c r="T27" i="31"/>
  <c r="W27" i="31" s="1"/>
  <c r="R27" i="31"/>
  <c r="Z27" i="31" s="1"/>
  <c r="C28" i="31"/>
  <c r="X28" i="31"/>
  <c r="Y28" i="31"/>
  <c r="M27" i="31"/>
  <c r="K27" i="31"/>
  <c r="V26" i="31"/>
  <c r="T26" i="31"/>
  <c r="W26" i="31" s="1"/>
  <c r="R26" i="31"/>
  <c r="C27" i="31"/>
  <c r="X27" i="31"/>
  <c r="Y27" i="31" s="1"/>
  <c r="M26" i="31"/>
  <c r="K26" i="31"/>
  <c r="V25" i="31"/>
  <c r="T25" i="31"/>
  <c r="W25" i="31"/>
  <c r="R25" i="31"/>
  <c r="C26" i="31"/>
  <c r="X26" i="31" s="1"/>
  <c r="Y26" i="31" s="1"/>
  <c r="M25" i="31"/>
  <c r="K25" i="31"/>
  <c r="V24" i="31"/>
  <c r="T24" i="31"/>
  <c r="W24" i="31" s="1"/>
  <c r="R24" i="31"/>
  <c r="AA24" i="31" s="1"/>
  <c r="M24" i="31"/>
  <c r="K24" i="31"/>
  <c r="V23" i="31"/>
  <c r="T23" i="31"/>
  <c r="W23" i="31"/>
  <c r="R23" i="31"/>
  <c r="C24" i="31"/>
  <c r="X24" i="31"/>
  <c r="Y24" i="31"/>
  <c r="M23" i="31"/>
  <c r="K23" i="31"/>
  <c r="T22" i="31"/>
  <c r="W22" i="31"/>
  <c r="R22" i="31"/>
  <c r="C23" i="31"/>
  <c r="X23" i="31"/>
  <c r="Y23" i="31"/>
  <c r="M22" i="31"/>
  <c r="K22" i="31"/>
  <c r="W21" i="31"/>
  <c r="V21" i="31"/>
  <c r="T21" i="31"/>
  <c r="R21" i="31"/>
  <c r="C22" i="31"/>
  <c r="X22" i="31"/>
  <c r="Y22" i="31" s="1"/>
  <c r="M21" i="31"/>
  <c r="K21" i="31"/>
  <c r="V20" i="31"/>
  <c r="T20" i="31"/>
  <c r="W20" i="31"/>
  <c r="R20" i="31"/>
  <c r="C21" i="31"/>
  <c r="X21" i="31" s="1"/>
  <c r="Y21" i="31" s="1"/>
  <c r="M20" i="31"/>
  <c r="K20" i="31"/>
  <c r="T19" i="31"/>
  <c r="V19" i="31"/>
  <c r="R19" i="31"/>
  <c r="C20" i="31"/>
  <c r="X20" i="31" s="1"/>
  <c r="Y20" i="31" s="1"/>
  <c r="M19" i="31"/>
  <c r="K19" i="31"/>
  <c r="T18" i="31"/>
  <c r="V18" i="31" s="1"/>
  <c r="W18" i="31"/>
  <c r="R18" i="31"/>
  <c r="M18" i="31"/>
  <c r="K18" i="31"/>
  <c r="T17" i="31"/>
  <c r="W17" i="31"/>
  <c r="R17" i="31"/>
  <c r="M17" i="31"/>
  <c r="K17" i="31"/>
  <c r="T16" i="31"/>
  <c r="W16" i="31"/>
  <c r="R16" i="31"/>
  <c r="M16" i="31"/>
  <c r="K16" i="31"/>
  <c r="T15" i="31"/>
  <c r="W15" i="31"/>
  <c r="R15" i="31"/>
  <c r="C16" i="31" s="1"/>
  <c r="X16" i="31" s="1"/>
  <c r="Y16" i="31" s="1"/>
  <c r="M15" i="31"/>
  <c r="K15" i="31"/>
  <c r="T14" i="31"/>
  <c r="W14" i="31"/>
  <c r="R14" i="31"/>
  <c r="C15" i="31"/>
  <c r="X15" i="31"/>
  <c r="Y15" i="31"/>
  <c r="M14" i="31"/>
  <c r="K14" i="31"/>
  <c r="W13" i="31"/>
  <c r="V13" i="31"/>
  <c r="T13" i="31"/>
  <c r="R13" i="31"/>
  <c r="C14" i="31"/>
  <c r="X14" i="31"/>
  <c r="Y14" i="31" s="1"/>
  <c r="M13" i="31"/>
  <c r="K13" i="31"/>
  <c r="V12" i="31"/>
  <c r="T12" i="31"/>
  <c r="W12" i="31"/>
  <c r="R12" i="31"/>
  <c r="C13" i="31"/>
  <c r="X13" i="31" s="1"/>
  <c r="Y13" i="31" s="1"/>
  <c r="M12" i="31"/>
  <c r="K12" i="31"/>
  <c r="T11" i="31"/>
  <c r="V11" i="31" s="1"/>
  <c r="R11" i="31"/>
  <c r="Z11" i="31" s="1"/>
  <c r="C12" i="31"/>
  <c r="X12" i="31"/>
  <c r="Y12" i="31" s="1"/>
  <c r="M11" i="31"/>
  <c r="K11" i="31"/>
  <c r="V10" i="31"/>
  <c r="T10" i="31"/>
  <c r="W10" i="31"/>
  <c r="R10" i="31"/>
  <c r="C11" i="31"/>
  <c r="X11" i="31" s="1"/>
  <c r="Y11" i="31" s="1"/>
  <c r="M10" i="31"/>
  <c r="K10" i="31"/>
  <c r="T9" i="31"/>
  <c r="C9" i="31"/>
  <c r="K9" i="31"/>
  <c r="M9" i="31"/>
  <c r="R9" i="31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C16" i="17"/>
  <c r="T15" i="17"/>
  <c r="R16" i="17"/>
  <c r="C17" i="17"/>
  <c r="T16" i="17"/>
  <c r="R17" i="17"/>
  <c r="C18" i="17" s="1"/>
  <c r="T17" i="17"/>
  <c r="R18" i="17"/>
  <c r="T18" i="17"/>
  <c r="R19" i="17"/>
  <c r="C20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C26" i="17" s="1"/>
  <c r="T25" i="17"/>
  <c r="R26" i="17"/>
  <c r="C27" i="17"/>
  <c r="T26" i="17"/>
  <c r="R27" i="17"/>
  <c r="C28" i="17"/>
  <c r="T27" i="17"/>
  <c r="R28" i="17"/>
  <c r="C29" i="17" s="1"/>
  <c r="T28" i="17"/>
  <c r="R29" i="17"/>
  <c r="C30" i="17"/>
  <c r="T29" i="17"/>
  <c r="R30" i="17"/>
  <c r="T30" i="17"/>
  <c r="R31" i="17"/>
  <c r="C32" i="17" s="1"/>
  <c r="T31" i="17"/>
  <c r="R32" i="17"/>
  <c r="C33" i="17"/>
  <c r="T32" i="17"/>
  <c r="R33" i="17"/>
  <c r="C34" i="17"/>
  <c r="T33" i="17"/>
  <c r="R34" i="17"/>
  <c r="C35" i="17" s="1"/>
  <c r="T34" i="17"/>
  <c r="R35" i="17"/>
  <c r="C36" i="17"/>
  <c r="T35" i="17"/>
  <c r="R36" i="17"/>
  <c r="C37" i="17"/>
  <c r="T36" i="17"/>
  <c r="R37" i="17"/>
  <c r="C38" i="17" s="1"/>
  <c r="T37" i="17"/>
  <c r="R38" i="17"/>
  <c r="T38" i="17"/>
  <c r="R39" i="17"/>
  <c r="C40" i="17" s="1"/>
  <c r="T39" i="17"/>
  <c r="R40" i="17"/>
  <c r="C41" i="17"/>
  <c r="T40" i="17"/>
  <c r="R41" i="17"/>
  <c r="C42" i="17"/>
  <c r="T41" i="17"/>
  <c r="R42" i="17"/>
  <c r="C43" i="17" s="1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C50" i="17"/>
  <c r="T49" i="17"/>
  <c r="R50" i="17"/>
  <c r="T50" i="17"/>
  <c r="R51" i="17"/>
  <c r="C52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C60" i="17"/>
  <c r="T59" i="17"/>
  <c r="R60" i="17"/>
  <c r="C61" i="17"/>
  <c r="T60" i="17"/>
  <c r="R61" i="17"/>
  <c r="C62" i="17"/>
  <c r="T61" i="17"/>
  <c r="R62" i="17"/>
  <c r="C63" i="17" s="1"/>
  <c r="T62" i="17"/>
  <c r="R63" i="17"/>
  <c r="T63" i="17"/>
  <c r="R64" i="17"/>
  <c r="C65" i="17" s="1"/>
  <c r="T64" i="17"/>
  <c r="R65" i="17"/>
  <c r="C66" i="17"/>
  <c r="T65" i="17"/>
  <c r="R66" i="17"/>
  <c r="T66" i="17"/>
  <c r="R67" i="17"/>
  <c r="C68" i="17" s="1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C74" i="17"/>
  <c r="T73" i="17"/>
  <c r="R74" i="17"/>
  <c r="C75" i="17"/>
  <c r="T74" i="17"/>
  <c r="R75" i="17"/>
  <c r="C76" i="17"/>
  <c r="T75" i="17"/>
  <c r="R76" i="17"/>
  <c r="C77" i="17" s="1"/>
  <c r="T76" i="17"/>
  <c r="R77" i="17"/>
  <c r="C78" i="17"/>
  <c r="T77" i="17"/>
  <c r="R78" i="17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/>
  <c r="T83" i="17"/>
  <c r="R84" i="17"/>
  <c r="C85" i="17"/>
  <c r="T84" i="17"/>
  <c r="R85" i="17"/>
  <c r="C86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C91" i="17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C99" i="17"/>
  <c r="T98" i="17"/>
  <c r="R99" i="17"/>
  <c r="C100" i="17" s="1"/>
  <c r="T99" i="17"/>
  <c r="R100" i="17"/>
  <c r="C101" i="17"/>
  <c r="T100" i="17"/>
  <c r="R101" i="17"/>
  <c r="C102" i="17"/>
  <c r="T101" i="17"/>
  <c r="R102" i="17"/>
  <c r="T102" i="17"/>
  <c r="R103" i="17"/>
  <c r="C104" i="17"/>
  <c r="T103" i="17"/>
  <c r="R104" i="17"/>
  <c r="C105" i="17"/>
  <c r="T104" i="17"/>
  <c r="R105" i="17"/>
  <c r="C106" i="17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K70" i="17"/>
  <c r="C70" i="17"/>
  <c r="K69" i="17"/>
  <c r="K68" i="17"/>
  <c r="K67" i="17"/>
  <c r="C67" i="17"/>
  <c r="K66" i="17"/>
  <c r="K65" i="17"/>
  <c r="K64" i="17"/>
  <c r="C64" i="17"/>
  <c r="K63" i="17"/>
  <c r="K62" i="17"/>
  <c r="K61" i="17"/>
  <c r="K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K45" i="17"/>
  <c r="K44" i="17"/>
  <c r="C44" i="17"/>
  <c r="K43" i="17"/>
  <c r="K42" i="17"/>
  <c r="K41" i="17"/>
  <c r="K40" i="17"/>
  <c r="K39" i="17"/>
  <c r="C39" i="17"/>
  <c r="K38" i="17"/>
  <c r="K37" i="17"/>
  <c r="K36" i="17"/>
  <c r="K35" i="17"/>
  <c r="K34" i="17"/>
  <c r="K33" i="17"/>
  <c r="K32" i="17"/>
  <c r="K31" i="17"/>
  <c r="C31" i="17"/>
  <c r="K30" i="17"/>
  <c r="K29" i="17"/>
  <c r="K28" i="17"/>
  <c r="K27" i="17"/>
  <c r="K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K15" i="17"/>
  <c r="K14" i="17"/>
  <c r="C14" i="17"/>
  <c r="K13" i="17"/>
  <c r="K12" i="17"/>
  <c r="K11" i="17"/>
  <c r="C11" i="17"/>
  <c r="K10" i="17"/>
  <c r="K9" i="17"/>
  <c r="M9" i="17"/>
  <c r="R9" i="17"/>
  <c r="L2" i="17"/>
  <c r="V9" i="31"/>
  <c r="V17" i="31"/>
  <c r="W9" i="31"/>
  <c r="V15" i="31"/>
  <c r="V14" i="31"/>
  <c r="V22" i="31"/>
  <c r="W17" i="33"/>
  <c r="V18" i="33"/>
  <c r="V19" i="33"/>
  <c r="V17" i="33"/>
  <c r="W15" i="32"/>
  <c r="V18" i="32"/>
  <c r="V9" i="32"/>
  <c r="W9" i="32"/>
  <c r="V13" i="32"/>
  <c r="V21" i="32"/>
  <c r="W22" i="33"/>
  <c r="W20" i="33"/>
  <c r="V16" i="33"/>
  <c r="V9" i="33"/>
  <c r="C5" i="17"/>
  <c r="C10" i="17"/>
  <c r="D4" i="17"/>
  <c r="T9" i="17"/>
  <c r="H4" i="17" s="1"/>
  <c r="H4" i="31"/>
  <c r="W19" i="31"/>
  <c r="W19" i="32"/>
  <c r="V16" i="31"/>
  <c r="V12" i="32"/>
  <c r="R15" i="33" l="1"/>
  <c r="C16" i="33" s="1"/>
  <c r="X16" i="33" s="1"/>
  <c r="Y16" i="33" s="1"/>
  <c r="R14" i="33"/>
  <c r="C15" i="33" s="1"/>
  <c r="X15" i="33" s="1"/>
  <c r="Y15" i="33" s="1"/>
  <c r="W14" i="33"/>
  <c r="R13" i="33"/>
  <c r="C14" i="33" s="1"/>
  <c r="X14" i="33" s="1"/>
  <c r="Y14" i="33" s="1"/>
  <c r="V13" i="33"/>
  <c r="R11" i="33"/>
  <c r="Z11" i="33" s="1"/>
  <c r="V11" i="33"/>
  <c r="V10" i="33"/>
  <c r="R10" i="33"/>
  <c r="Z10" i="33" s="1"/>
  <c r="C28" i="33"/>
  <c r="X28" i="33" s="1"/>
  <c r="Y28" i="33" s="1"/>
  <c r="C55" i="33"/>
  <c r="X55" i="33" s="1"/>
  <c r="Y55" i="33" s="1"/>
  <c r="C87" i="33"/>
  <c r="X87" i="33" s="1"/>
  <c r="Y87" i="33" s="1"/>
  <c r="C50" i="33"/>
  <c r="X50" i="33" s="1"/>
  <c r="Y50" i="33" s="1"/>
  <c r="C98" i="33"/>
  <c r="X98" i="33" s="1"/>
  <c r="Y98" i="33" s="1"/>
  <c r="C101" i="33"/>
  <c r="X101" i="33" s="1"/>
  <c r="Y101" i="33" s="1"/>
  <c r="C106" i="33"/>
  <c r="X106" i="33" s="1"/>
  <c r="Y106" i="33" s="1"/>
  <c r="C25" i="33"/>
  <c r="X25" i="33" s="1"/>
  <c r="Y25" i="33" s="1"/>
  <c r="C102" i="33"/>
  <c r="X102" i="33" s="1"/>
  <c r="Y102" i="33" s="1"/>
  <c r="C54" i="33"/>
  <c r="X54" i="33" s="1"/>
  <c r="Y54" i="33" s="1"/>
  <c r="C67" i="33"/>
  <c r="X67" i="33" s="1"/>
  <c r="Y67" i="33" s="1"/>
  <c r="C91" i="33"/>
  <c r="X91" i="33" s="1"/>
  <c r="Y91" i="33" s="1"/>
  <c r="C95" i="33"/>
  <c r="X95" i="33" s="1"/>
  <c r="Y95" i="33" s="1"/>
  <c r="Z98" i="33"/>
  <c r="C73" i="33"/>
  <c r="X73" i="33" s="1"/>
  <c r="Y73" i="33" s="1"/>
  <c r="C75" i="33"/>
  <c r="X75" i="33" s="1"/>
  <c r="Y75" i="33" s="1"/>
  <c r="C90" i="33"/>
  <c r="X90" i="33" s="1"/>
  <c r="Y90" i="33" s="1"/>
  <c r="C99" i="33"/>
  <c r="X99" i="33" s="1"/>
  <c r="Y99" i="33" s="1"/>
  <c r="C105" i="33"/>
  <c r="X105" i="33" s="1"/>
  <c r="Y105" i="33" s="1"/>
  <c r="AA100" i="33"/>
  <c r="C29" i="33"/>
  <c r="X29" i="33" s="1"/>
  <c r="Y29" i="33" s="1"/>
  <c r="C35" i="33"/>
  <c r="X35" i="33" s="1"/>
  <c r="Y35" i="33" s="1"/>
  <c r="C94" i="33"/>
  <c r="X94" i="33" s="1"/>
  <c r="Y94" i="33" s="1"/>
  <c r="C103" i="33"/>
  <c r="X103" i="33" s="1"/>
  <c r="Y103" i="33" s="1"/>
  <c r="AA89" i="33"/>
  <c r="Z90" i="33"/>
  <c r="C47" i="33"/>
  <c r="X47" i="33" s="1"/>
  <c r="Y47" i="33" s="1"/>
  <c r="C59" i="33"/>
  <c r="X59" i="33" s="1"/>
  <c r="Y59" i="33" s="1"/>
  <c r="C63" i="33"/>
  <c r="X63" i="33" s="1"/>
  <c r="Y63" i="33" s="1"/>
  <c r="C79" i="33"/>
  <c r="X79" i="33" s="1"/>
  <c r="Y79" i="33" s="1"/>
  <c r="C81" i="33"/>
  <c r="X81" i="33" s="1"/>
  <c r="Y81" i="33" s="1"/>
  <c r="C82" i="33"/>
  <c r="X82" i="33" s="1"/>
  <c r="Y82" i="33" s="1"/>
  <c r="C89" i="33"/>
  <c r="X89" i="33" s="1"/>
  <c r="Y89" i="33" s="1"/>
  <c r="C97" i="33"/>
  <c r="X97" i="33" s="1"/>
  <c r="Y97" i="33" s="1"/>
  <c r="Z97" i="33"/>
  <c r="Z86" i="33"/>
  <c r="Z70" i="33"/>
  <c r="Z58" i="33"/>
  <c r="Z46" i="33"/>
  <c r="AA105" i="33"/>
  <c r="AA51" i="33"/>
  <c r="R9" i="33"/>
  <c r="AA9" i="33" s="1"/>
  <c r="Z106" i="33"/>
  <c r="Z94" i="33"/>
  <c r="Z85" i="33"/>
  <c r="Z78" i="33"/>
  <c r="Z66" i="33"/>
  <c r="Z54" i="33"/>
  <c r="Z42" i="33"/>
  <c r="Z27" i="33"/>
  <c r="AA104" i="33"/>
  <c r="AA84" i="33"/>
  <c r="C39" i="33"/>
  <c r="X39" i="33" s="1"/>
  <c r="Y39" i="33" s="1"/>
  <c r="C43" i="33"/>
  <c r="X43" i="33" s="1"/>
  <c r="Y43" i="33" s="1"/>
  <c r="C51" i="33"/>
  <c r="X51" i="33" s="1"/>
  <c r="Y51" i="33" s="1"/>
  <c r="C53" i="33"/>
  <c r="X53" i="33" s="1"/>
  <c r="Y53" i="33" s="1"/>
  <c r="C71" i="33"/>
  <c r="X71" i="33" s="1"/>
  <c r="Y71" i="33" s="1"/>
  <c r="C83" i="33"/>
  <c r="X83" i="33" s="1"/>
  <c r="Y83" i="33" s="1"/>
  <c r="C85" i="33"/>
  <c r="X85" i="33" s="1"/>
  <c r="Y85" i="33" s="1"/>
  <c r="C86" i="33"/>
  <c r="X86" i="33" s="1"/>
  <c r="Y86" i="33" s="1"/>
  <c r="C93" i="33"/>
  <c r="X93" i="33" s="1"/>
  <c r="Y93" i="33" s="1"/>
  <c r="C107" i="33"/>
  <c r="X107" i="33" s="1"/>
  <c r="Y107" i="33" s="1"/>
  <c r="Z102" i="33"/>
  <c r="Z82" i="33"/>
  <c r="Z65" i="33"/>
  <c r="Z50" i="33"/>
  <c r="Z38" i="33"/>
  <c r="Z81" i="33"/>
  <c r="Z74" i="33"/>
  <c r="Z62" i="33"/>
  <c r="Z49" i="33"/>
  <c r="Z34" i="33"/>
  <c r="AA9" i="31"/>
  <c r="C10" i="31"/>
  <c r="X10" i="31" s="1"/>
  <c r="G5" i="31"/>
  <c r="C5" i="31"/>
  <c r="D4" i="31"/>
  <c r="P2" i="31" s="1"/>
  <c r="E5" i="31"/>
  <c r="Z9" i="31"/>
  <c r="C10" i="33"/>
  <c r="X10" i="33" s="1"/>
  <c r="P4" i="17"/>
  <c r="L4" i="17"/>
  <c r="AA9" i="32"/>
  <c r="Z9" i="32"/>
  <c r="G5" i="32"/>
  <c r="E5" i="32"/>
  <c r="C10" i="32"/>
  <c r="X10" i="32" s="1"/>
  <c r="C5" i="32"/>
  <c r="I5" i="32" s="1"/>
  <c r="D4" i="32"/>
  <c r="P2" i="32" s="1"/>
  <c r="L5" i="31"/>
  <c r="AA18" i="31"/>
  <c r="Z18" i="31"/>
  <c r="AA32" i="31"/>
  <c r="Z32" i="31"/>
  <c r="AA36" i="31"/>
  <c r="Z36" i="31"/>
  <c r="AA64" i="31"/>
  <c r="Z64" i="31"/>
  <c r="AA84" i="31"/>
  <c r="Z84" i="31"/>
  <c r="AA77" i="32"/>
  <c r="Z77" i="32"/>
  <c r="C78" i="32"/>
  <c r="X78" i="32" s="1"/>
  <c r="Y78" i="32" s="1"/>
  <c r="Z106" i="32"/>
  <c r="AA106" i="32"/>
  <c r="C107" i="32"/>
  <c r="X107" i="32" s="1"/>
  <c r="Y107" i="32" s="1"/>
  <c r="AA10" i="33"/>
  <c r="AA19" i="33"/>
  <c r="Z19" i="33"/>
  <c r="AA73" i="33"/>
  <c r="Z73" i="33"/>
  <c r="E5" i="17"/>
  <c r="I5" i="17" s="1"/>
  <c r="G5" i="17"/>
  <c r="Z10" i="31"/>
  <c r="AA10" i="31"/>
  <c r="W11" i="31"/>
  <c r="P5" i="31" s="1"/>
  <c r="AA12" i="31"/>
  <c r="Z12" i="31"/>
  <c r="Z19" i="31"/>
  <c r="AA19" i="31"/>
  <c r="AA20" i="31"/>
  <c r="Z20" i="31"/>
  <c r="AA25" i="31"/>
  <c r="Z25" i="31"/>
  <c r="AA29" i="31"/>
  <c r="Z29" i="31"/>
  <c r="AA37" i="31"/>
  <c r="Z37" i="31"/>
  <c r="AA41" i="31"/>
  <c r="Z41" i="31"/>
  <c r="AA45" i="31"/>
  <c r="Z45" i="31"/>
  <c r="AA49" i="31"/>
  <c r="Z49" i="31"/>
  <c r="AA53" i="31"/>
  <c r="Z53" i="31"/>
  <c r="AA57" i="31"/>
  <c r="Z57" i="31"/>
  <c r="AA65" i="31"/>
  <c r="Z65" i="31"/>
  <c r="AA69" i="31"/>
  <c r="Z69" i="31"/>
  <c r="AA73" i="31"/>
  <c r="Z73" i="31"/>
  <c r="AA77" i="31"/>
  <c r="Z77" i="31"/>
  <c r="AA81" i="31"/>
  <c r="Z81" i="31"/>
  <c r="AA85" i="31"/>
  <c r="Z85" i="31"/>
  <c r="AA89" i="31"/>
  <c r="Z89" i="31"/>
  <c r="AA93" i="31"/>
  <c r="Z93" i="31"/>
  <c r="AA12" i="32"/>
  <c r="Z12" i="32"/>
  <c r="C13" i="32"/>
  <c r="X13" i="32" s="1"/>
  <c r="Y13" i="32" s="1"/>
  <c r="Z14" i="32"/>
  <c r="C15" i="32"/>
  <c r="X15" i="32" s="1"/>
  <c r="Y15" i="32" s="1"/>
  <c r="AA14" i="32"/>
  <c r="Z31" i="32"/>
  <c r="AA31" i="32"/>
  <c r="AA34" i="32"/>
  <c r="Z34" i="32"/>
  <c r="C35" i="32"/>
  <c r="X35" i="32" s="1"/>
  <c r="Y35" i="32" s="1"/>
  <c r="AA37" i="32"/>
  <c r="C38" i="32"/>
  <c r="X38" i="32" s="1"/>
  <c r="Y38" i="32" s="1"/>
  <c r="AA46" i="32"/>
  <c r="C47" i="32"/>
  <c r="X47" i="32" s="1"/>
  <c r="Y47" i="32" s="1"/>
  <c r="Z59" i="32"/>
  <c r="AA59" i="32"/>
  <c r="AA63" i="32"/>
  <c r="Z63" i="32"/>
  <c r="AA66" i="32"/>
  <c r="Z66" i="32"/>
  <c r="C67" i="32"/>
  <c r="X67" i="32" s="1"/>
  <c r="Y67" i="32" s="1"/>
  <c r="AA69" i="32"/>
  <c r="Z69" i="32"/>
  <c r="C70" i="32"/>
  <c r="X70" i="32" s="1"/>
  <c r="Y70" i="32" s="1"/>
  <c r="AA78" i="32"/>
  <c r="Z78" i="32"/>
  <c r="C79" i="32"/>
  <c r="X79" i="32" s="1"/>
  <c r="Y79" i="32" s="1"/>
  <c r="Z91" i="32"/>
  <c r="AA91" i="32"/>
  <c r="AA102" i="32"/>
  <c r="Z102" i="32"/>
  <c r="C103" i="32"/>
  <c r="X103" i="32" s="1"/>
  <c r="Y103" i="32" s="1"/>
  <c r="Z20" i="33"/>
  <c r="AA20" i="33"/>
  <c r="C21" i="33"/>
  <c r="X21" i="33" s="1"/>
  <c r="Y21" i="33" s="1"/>
  <c r="Z40" i="33"/>
  <c r="AA40" i="33"/>
  <c r="C41" i="33"/>
  <c r="X41" i="33" s="1"/>
  <c r="Y41" i="33" s="1"/>
  <c r="Z56" i="33"/>
  <c r="AA56" i="33"/>
  <c r="AA64" i="33"/>
  <c r="Z64" i="33"/>
  <c r="C65" i="33"/>
  <c r="X65" i="33" s="1"/>
  <c r="Y65" i="33" s="1"/>
  <c r="C68" i="33"/>
  <c r="X68" i="33" s="1"/>
  <c r="Y68" i="33" s="1"/>
  <c r="AA67" i="33"/>
  <c r="Z67" i="33"/>
  <c r="AA69" i="33"/>
  <c r="C70" i="33"/>
  <c r="X70" i="33" s="1"/>
  <c r="Y70" i="33" s="1"/>
  <c r="Z69" i="33"/>
  <c r="AA23" i="33"/>
  <c r="Z67" i="32"/>
  <c r="Z98" i="31"/>
  <c r="Z24" i="31"/>
  <c r="AA27" i="32"/>
  <c r="AA11" i="31"/>
  <c r="AA17" i="31"/>
  <c r="Z17" i="31"/>
  <c r="AA28" i="31"/>
  <c r="Z28" i="31"/>
  <c r="AA44" i="31"/>
  <c r="Z44" i="31"/>
  <c r="AA52" i="31"/>
  <c r="Z52" i="31"/>
  <c r="AA56" i="31"/>
  <c r="Z56" i="31"/>
  <c r="AA60" i="31"/>
  <c r="Z60" i="31"/>
  <c r="AA72" i="31"/>
  <c r="Z72" i="31"/>
  <c r="AA88" i="31"/>
  <c r="Z88" i="31"/>
  <c r="AA92" i="31"/>
  <c r="Z92" i="31"/>
  <c r="AA105" i="31"/>
  <c r="Z105" i="31"/>
  <c r="C106" i="31"/>
  <c r="X106" i="31" s="1"/>
  <c r="Y106" i="31" s="1"/>
  <c r="AA108" i="31"/>
  <c r="Z108" i="31"/>
  <c r="Z15" i="32"/>
  <c r="AA15" i="32"/>
  <c r="AA71" i="32"/>
  <c r="Z71" i="32"/>
  <c r="AA17" i="33"/>
  <c r="Z17" i="33"/>
  <c r="C18" i="33"/>
  <c r="X18" i="33" s="1"/>
  <c r="Y18" i="33" s="1"/>
  <c r="AA13" i="31"/>
  <c r="Z13" i="31"/>
  <c r="AA21" i="31"/>
  <c r="Z21" i="31"/>
  <c r="Z26" i="31"/>
  <c r="AA26" i="31"/>
  <c r="AA30" i="31"/>
  <c r="Z30" i="31"/>
  <c r="Z34" i="31"/>
  <c r="AA34" i="31"/>
  <c r="AA38" i="31"/>
  <c r="Z38" i="31"/>
  <c r="Z42" i="31"/>
  <c r="AA42" i="31"/>
  <c r="AA46" i="31"/>
  <c r="Z46" i="31"/>
  <c r="Z50" i="31"/>
  <c r="AA50" i="31"/>
  <c r="AA54" i="31"/>
  <c r="Z54" i="31"/>
  <c r="Z58" i="31"/>
  <c r="AA58" i="31"/>
  <c r="AA62" i="31"/>
  <c r="Z62" i="31"/>
  <c r="Z66" i="31"/>
  <c r="AA66" i="31"/>
  <c r="Z74" i="31"/>
  <c r="AA74" i="31"/>
  <c r="Z82" i="31"/>
  <c r="AA82" i="31"/>
  <c r="AA86" i="31"/>
  <c r="Z86" i="31"/>
  <c r="Z90" i="31"/>
  <c r="AA90" i="31"/>
  <c r="AA94" i="31"/>
  <c r="Z94" i="31"/>
  <c r="AA97" i="31"/>
  <c r="Z97" i="31"/>
  <c r="AA100" i="31"/>
  <c r="Z100" i="31"/>
  <c r="C101" i="31"/>
  <c r="X101" i="31" s="1"/>
  <c r="Y101" i="31" s="1"/>
  <c r="AA101" i="31"/>
  <c r="Z101" i="31"/>
  <c r="AA102" i="31"/>
  <c r="Z102" i="31"/>
  <c r="H4" i="32"/>
  <c r="AA18" i="32"/>
  <c r="Z18" i="32"/>
  <c r="C19" i="32"/>
  <c r="X19" i="32" s="1"/>
  <c r="Y19" i="32" s="1"/>
  <c r="Z22" i="32"/>
  <c r="AA22" i="32"/>
  <c r="C23" i="32"/>
  <c r="X23" i="32" s="1"/>
  <c r="Y23" i="32" s="1"/>
  <c r="AA26" i="32"/>
  <c r="C27" i="32"/>
  <c r="X27" i="32" s="1"/>
  <c r="Y27" i="32" s="1"/>
  <c r="Z26" i="32"/>
  <c r="AA29" i="32"/>
  <c r="Z29" i="32"/>
  <c r="C30" i="32"/>
  <c r="X30" i="32" s="1"/>
  <c r="Y30" i="32" s="1"/>
  <c r="Z38" i="32"/>
  <c r="AA38" i="32"/>
  <c r="C39" i="32"/>
  <c r="X39" i="32" s="1"/>
  <c r="Y39" i="32" s="1"/>
  <c r="AA51" i="32"/>
  <c r="Z51" i="32"/>
  <c r="Z55" i="32"/>
  <c r="AA55" i="32"/>
  <c r="AA58" i="32"/>
  <c r="Z58" i="32"/>
  <c r="C59" i="32"/>
  <c r="X59" i="32" s="1"/>
  <c r="Y59" i="32" s="1"/>
  <c r="AA61" i="32"/>
  <c r="Z61" i="32"/>
  <c r="C62" i="32"/>
  <c r="X62" i="32" s="1"/>
  <c r="Y62" i="32" s="1"/>
  <c r="Z70" i="32"/>
  <c r="C71" i="32"/>
  <c r="X71" i="32" s="1"/>
  <c r="Y71" i="32" s="1"/>
  <c r="AA70" i="32"/>
  <c r="AA87" i="32"/>
  <c r="Z87" i="32"/>
  <c r="AA90" i="32"/>
  <c r="Z90" i="32"/>
  <c r="C91" i="32"/>
  <c r="X91" i="32" s="1"/>
  <c r="Y91" i="32" s="1"/>
  <c r="AA93" i="32"/>
  <c r="Z93" i="32"/>
  <c r="C94" i="32"/>
  <c r="X94" i="32" s="1"/>
  <c r="Y94" i="32" s="1"/>
  <c r="AA96" i="32"/>
  <c r="Z96" i="32"/>
  <c r="C97" i="32"/>
  <c r="X97" i="32" s="1"/>
  <c r="Y97" i="32" s="1"/>
  <c r="Z15" i="33"/>
  <c r="C24" i="33"/>
  <c r="X24" i="33" s="1"/>
  <c r="Y24" i="33" s="1"/>
  <c r="Z60" i="33"/>
  <c r="AA60" i="33"/>
  <c r="C61" i="33"/>
  <c r="X61" i="33" s="1"/>
  <c r="Y61" i="33" s="1"/>
  <c r="Z77" i="33"/>
  <c r="AA77" i="33"/>
  <c r="C78" i="33"/>
  <c r="X78" i="33" s="1"/>
  <c r="Y78" i="33" s="1"/>
  <c r="Z46" i="32"/>
  <c r="Z70" i="31"/>
  <c r="AA83" i="31"/>
  <c r="Z15" i="31"/>
  <c r="AA15" i="31"/>
  <c r="AA16" i="31"/>
  <c r="Z16" i="31"/>
  <c r="AA40" i="31"/>
  <c r="Z40" i="31"/>
  <c r="AA48" i="31"/>
  <c r="Z48" i="31"/>
  <c r="AA68" i="31"/>
  <c r="Z68" i="31"/>
  <c r="AA76" i="31"/>
  <c r="Z76" i="31"/>
  <c r="AA80" i="31"/>
  <c r="Z80" i="31"/>
  <c r="Z35" i="32"/>
  <c r="AA35" i="32"/>
  <c r="AA42" i="32"/>
  <c r="Z42" i="32"/>
  <c r="C43" i="32"/>
  <c r="X43" i="32" s="1"/>
  <c r="Y43" i="32" s="1"/>
  <c r="AA45" i="32"/>
  <c r="Z45" i="32"/>
  <c r="C46" i="32"/>
  <c r="X46" i="32" s="1"/>
  <c r="Y46" i="32" s="1"/>
  <c r="AA54" i="32"/>
  <c r="Z54" i="32"/>
  <c r="C55" i="32"/>
  <c r="X55" i="32" s="1"/>
  <c r="Y55" i="32" s="1"/>
  <c r="AA74" i="32"/>
  <c r="C75" i="32"/>
  <c r="X75" i="32" s="1"/>
  <c r="Y75" i="32" s="1"/>
  <c r="AA86" i="32"/>
  <c r="Z86" i="32"/>
  <c r="C87" i="32"/>
  <c r="X87" i="32" s="1"/>
  <c r="Y87" i="32" s="1"/>
  <c r="Z98" i="32"/>
  <c r="C99" i="32"/>
  <c r="X99" i="32" s="1"/>
  <c r="Y99" i="32" s="1"/>
  <c r="AA101" i="32"/>
  <c r="Z101" i="32"/>
  <c r="C102" i="32"/>
  <c r="X102" i="32" s="1"/>
  <c r="Y102" i="32" s="1"/>
  <c r="AA59" i="33"/>
  <c r="C60" i="33"/>
  <c r="X60" i="33" s="1"/>
  <c r="Y60" i="33" s="1"/>
  <c r="Z59" i="33"/>
  <c r="C64" i="33"/>
  <c r="X64" i="33" s="1"/>
  <c r="Y64" i="33" s="1"/>
  <c r="AA63" i="33"/>
  <c r="Z63" i="33"/>
  <c r="Z76" i="33"/>
  <c r="AA76" i="33"/>
  <c r="AA39" i="32"/>
  <c r="AA14" i="31"/>
  <c r="Z14" i="31"/>
  <c r="C17" i="31"/>
  <c r="X17" i="31" s="1"/>
  <c r="Y17" i="31" s="1"/>
  <c r="C18" i="31"/>
  <c r="X18" i="31" s="1"/>
  <c r="Y18" i="31" s="1"/>
  <c r="P4" i="31" s="1"/>
  <c r="C19" i="31"/>
  <c r="X19" i="31" s="1"/>
  <c r="Y19" i="31" s="1"/>
  <c r="AA22" i="31"/>
  <c r="Z22" i="31"/>
  <c r="Z23" i="31"/>
  <c r="AA23" i="31"/>
  <c r="C25" i="31"/>
  <c r="X25" i="31" s="1"/>
  <c r="Y25" i="31" s="1"/>
  <c r="C29" i="31"/>
  <c r="X29" i="31" s="1"/>
  <c r="Y29" i="31" s="1"/>
  <c r="Z31" i="31"/>
  <c r="AA31" i="31"/>
  <c r="C33" i="31"/>
  <c r="X33" i="31" s="1"/>
  <c r="Y33" i="31" s="1"/>
  <c r="Z35" i="31"/>
  <c r="AA35" i="31"/>
  <c r="C37" i="31"/>
  <c r="X37" i="31" s="1"/>
  <c r="Y37" i="31" s="1"/>
  <c r="Z39" i="31"/>
  <c r="AA39" i="31"/>
  <c r="C41" i="31"/>
  <c r="X41" i="31" s="1"/>
  <c r="Y41" i="31" s="1"/>
  <c r="Z43" i="31"/>
  <c r="AA43" i="31"/>
  <c r="C45" i="31"/>
  <c r="X45" i="31" s="1"/>
  <c r="Y45" i="31" s="1"/>
  <c r="Z47" i="31"/>
  <c r="AA47" i="31"/>
  <c r="C49" i="31"/>
  <c r="X49" i="31" s="1"/>
  <c r="Y49" i="31" s="1"/>
  <c r="Z51" i="31"/>
  <c r="AA51" i="31"/>
  <c r="C53" i="31"/>
  <c r="X53" i="31" s="1"/>
  <c r="Y53" i="31" s="1"/>
  <c r="Z55" i="31"/>
  <c r="AA55" i="31"/>
  <c r="C57" i="31"/>
  <c r="X57" i="31" s="1"/>
  <c r="Y57" i="31" s="1"/>
  <c r="Z59" i="31"/>
  <c r="AA59" i="31"/>
  <c r="C61" i="31"/>
  <c r="X61" i="31" s="1"/>
  <c r="Y61" i="31" s="1"/>
  <c r="Z63" i="31"/>
  <c r="AA63" i="31"/>
  <c r="C65" i="31"/>
  <c r="X65" i="31" s="1"/>
  <c r="Y65" i="31" s="1"/>
  <c r="Z67" i="31"/>
  <c r="AA67" i="31"/>
  <c r="C69" i="31"/>
  <c r="X69" i="31" s="1"/>
  <c r="Y69" i="31" s="1"/>
  <c r="C73" i="31"/>
  <c r="X73" i="31" s="1"/>
  <c r="Y73" i="31" s="1"/>
  <c r="Z75" i="31"/>
  <c r="AA75" i="31"/>
  <c r="C77" i="31"/>
  <c r="X77" i="31" s="1"/>
  <c r="Y77" i="31" s="1"/>
  <c r="AA78" i="31"/>
  <c r="Z78" i="31"/>
  <c r="Z79" i="31"/>
  <c r="AA79" i="31"/>
  <c r="C81" i="31"/>
  <c r="X81" i="31" s="1"/>
  <c r="Y81" i="31" s="1"/>
  <c r="C85" i="31"/>
  <c r="X85" i="31" s="1"/>
  <c r="Y85" i="31" s="1"/>
  <c r="Z87" i="31"/>
  <c r="AA87" i="31"/>
  <c r="C89" i="31"/>
  <c r="X89" i="31" s="1"/>
  <c r="Y89" i="31" s="1"/>
  <c r="Z91" i="31"/>
  <c r="AA91" i="31"/>
  <c r="C93" i="31"/>
  <c r="X93" i="31" s="1"/>
  <c r="Y93" i="31" s="1"/>
  <c r="Z95" i="31"/>
  <c r="AA95" i="31"/>
  <c r="AA96" i="31"/>
  <c r="Z96" i="31"/>
  <c r="C97" i="31"/>
  <c r="X97" i="31" s="1"/>
  <c r="Y97" i="31" s="1"/>
  <c r="Z106" i="31"/>
  <c r="AA106" i="31"/>
  <c r="AA13" i="32"/>
  <c r="Z13" i="32"/>
  <c r="C14" i="32"/>
  <c r="X14" i="32" s="1"/>
  <c r="Y14" i="32" s="1"/>
  <c r="C16" i="32"/>
  <c r="X16" i="32" s="1"/>
  <c r="Y16" i="32" s="1"/>
  <c r="W20" i="32"/>
  <c r="P5" i="32" s="1"/>
  <c r="AA21" i="32"/>
  <c r="Z21" i="32"/>
  <c r="C22" i="32"/>
  <c r="X22" i="32" s="1"/>
  <c r="Y22" i="32" s="1"/>
  <c r="W22" i="32"/>
  <c r="V22" i="32"/>
  <c r="L5" i="32" s="1"/>
  <c r="Z23" i="32"/>
  <c r="AA23" i="32"/>
  <c r="AA30" i="32"/>
  <c r="Z30" i="32"/>
  <c r="C31" i="32"/>
  <c r="X31" i="32" s="1"/>
  <c r="Y31" i="32" s="1"/>
  <c r="C36" i="32"/>
  <c r="X36" i="32" s="1"/>
  <c r="Y36" i="32" s="1"/>
  <c r="C40" i="32"/>
  <c r="X40" i="32" s="1"/>
  <c r="Y40" i="32" s="1"/>
  <c r="Z43" i="32"/>
  <c r="AA43" i="32"/>
  <c r="Z47" i="32"/>
  <c r="AA47" i="32"/>
  <c r="AA50" i="32"/>
  <c r="Z50" i="32"/>
  <c r="C51" i="32"/>
  <c r="X51" i="32" s="1"/>
  <c r="Y51" i="32" s="1"/>
  <c r="AA53" i="32"/>
  <c r="Z53" i="32"/>
  <c r="C54" i="32"/>
  <c r="X54" i="32" s="1"/>
  <c r="Y54" i="32" s="1"/>
  <c r="Z62" i="32"/>
  <c r="AA62" i="32"/>
  <c r="C63" i="32"/>
  <c r="X63" i="32" s="1"/>
  <c r="Y63" i="32" s="1"/>
  <c r="C68" i="32"/>
  <c r="X68" i="32" s="1"/>
  <c r="Y68" i="32" s="1"/>
  <c r="C72" i="32"/>
  <c r="X72" i="32" s="1"/>
  <c r="Y72" i="32" s="1"/>
  <c r="AA75" i="32"/>
  <c r="Z75" i="32"/>
  <c r="AA79" i="32"/>
  <c r="Z79" i="32"/>
  <c r="AA82" i="32"/>
  <c r="Z82" i="32"/>
  <c r="C83" i="32"/>
  <c r="X83" i="32" s="1"/>
  <c r="Y83" i="32" s="1"/>
  <c r="AA85" i="32"/>
  <c r="Z85" i="32"/>
  <c r="C86" i="32"/>
  <c r="X86" i="32" s="1"/>
  <c r="Y86" i="32" s="1"/>
  <c r="AA94" i="32"/>
  <c r="Z94" i="32"/>
  <c r="C95" i="32"/>
  <c r="X95" i="32" s="1"/>
  <c r="Y95" i="32" s="1"/>
  <c r="AA99" i="32"/>
  <c r="Z99" i="32"/>
  <c r="AA107" i="32"/>
  <c r="Z107" i="32"/>
  <c r="C11" i="33"/>
  <c r="X11" i="33" s="1"/>
  <c r="Y11" i="33" s="1"/>
  <c r="W15" i="33"/>
  <c r="H4" i="33"/>
  <c r="C20" i="33"/>
  <c r="X20" i="33" s="1"/>
  <c r="Y20" i="33" s="1"/>
  <c r="Z36" i="33"/>
  <c r="C37" i="33"/>
  <c r="X37" i="33" s="1"/>
  <c r="Y37" i="33" s="1"/>
  <c r="AA36" i="33"/>
  <c r="C40" i="33"/>
  <c r="X40" i="33" s="1"/>
  <c r="Y40" i="33" s="1"/>
  <c r="AA39" i="33"/>
  <c r="Z39" i="33"/>
  <c r="AA43" i="33"/>
  <c r="C44" i="33"/>
  <c r="X44" i="33" s="1"/>
  <c r="Y44" i="33" s="1"/>
  <c r="Z57" i="33"/>
  <c r="C58" i="33"/>
  <c r="X58" i="33" s="1"/>
  <c r="Y58" i="33" s="1"/>
  <c r="C74" i="33"/>
  <c r="X74" i="33" s="1"/>
  <c r="Y74" i="33" s="1"/>
  <c r="C77" i="33"/>
  <c r="X77" i="33" s="1"/>
  <c r="Y77" i="33" s="1"/>
  <c r="Z37" i="32"/>
  <c r="Z61" i="31"/>
  <c r="AA83" i="32"/>
  <c r="AA71" i="31"/>
  <c r="Z99" i="31"/>
  <c r="AA99" i="31"/>
  <c r="Z103" i="31"/>
  <c r="AA103" i="31"/>
  <c r="Z107" i="31"/>
  <c r="AA107" i="31"/>
  <c r="AA10" i="32"/>
  <c r="Z10" i="32"/>
  <c r="AA16" i="32"/>
  <c r="Z16" i="32"/>
  <c r="AA17" i="32"/>
  <c r="Z17" i="32"/>
  <c r="AA28" i="32"/>
  <c r="Z28" i="32"/>
  <c r="AA32" i="32"/>
  <c r="Z32" i="32"/>
  <c r="AA36" i="32"/>
  <c r="Z36" i="32"/>
  <c r="AA40" i="32"/>
  <c r="Z40" i="32"/>
  <c r="AA44" i="32"/>
  <c r="Z44" i="32"/>
  <c r="AA48" i="32"/>
  <c r="Z48" i="32"/>
  <c r="AA52" i="32"/>
  <c r="Z52" i="32"/>
  <c r="AA56" i="32"/>
  <c r="Z56" i="32"/>
  <c r="AA60" i="32"/>
  <c r="Z60" i="32"/>
  <c r="AA64" i="32"/>
  <c r="Z64" i="32"/>
  <c r="AA68" i="32"/>
  <c r="Z68" i="32"/>
  <c r="AA72" i="32"/>
  <c r="Z72" i="32"/>
  <c r="AA76" i="32"/>
  <c r="Z76" i="32"/>
  <c r="AA80" i="32"/>
  <c r="Z80" i="32"/>
  <c r="AA84" i="32"/>
  <c r="Z84" i="32"/>
  <c r="AA88" i="32"/>
  <c r="Z88" i="32"/>
  <c r="C90" i="32"/>
  <c r="X90" i="32" s="1"/>
  <c r="Y90" i="32" s="1"/>
  <c r="AA92" i="32"/>
  <c r="Z92" i="32"/>
  <c r="C96" i="32"/>
  <c r="X96" i="32" s="1"/>
  <c r="Y96" i="32" s="1"/>
  <c r="Z100" i="32"/>
  <c r="AA100" i="32"/>
  <c r="Z104" i="32"/>
  <c r="AA104" i="32"/>
  <c r="Z13" i="33"/>
  <c r="AA13" i="33"/>
  <c r="AA14" i="33"/>
  <c r="Z14" i="33"/>
  <c r="AA16" i="33"/>
  <c r="Z16" i="33"/>
  <c r="AA18" i="33"/>
  <c r="Z18" i="33"/>
  <c r="C23" i="33"/>
  <c r="X23" i="33" s="1"/>
  <c r="Y23" i="33" s="1"/>
  <c r="C26" i="33"/>
  <c r="X26" i="33" s="1"/>
  <c r="Y26" i="33" s="1"/>
  <c r="AA25" i="33"/>
  <c r="Z25" i="33"/>
  <c r="AA26" i="33"/>
  <c r="Z26" i="33"/>
  <c r="Z29" i="33"/>
  <c r="C30" i="33"/>
  <c r="X30" i="33" s="1"/>
  <c r="Y30" i="33" s="1"/>
  <c r="AA30" i="33"/>
  <c r="Z30" i="33"/>
  <c r="AA31" i="33"/>
  <c r="Z31" i="33"/>
  <c r="C36" i="33"/>
  <c r="X36" i="33" s="1"/>
  <c r="Y36" i="33" s="1"/>
  <c r="Z35" i="33"/>
  <c r="AA35" i="33"/>
  <c r="C45" i="33"/>
  <c r="X45" i="33" s="1"/>
  <c r="Y45" i="33" s="1"/>
  <c r="AA45" i="33"/>
  <c r="Z45" i="33"/>
  <c r="AA75" i="33"/>
  <c r="C76" i="33"/>
  <c r="X76" i="33" s="1"/>
  <c r="Y76" i="33" s="1"/>
  <c r="Z22" i="33"/>
  <c r="AA72" i="33"/>
  <c r="AA44" i="33"/>
  <c r="Z89" i="32"/>
  <c r="AA104" i="31"/>
  <c r="Z104" i="31"/>
  <c r="Z11" i="32"/>
  <c r="AA11" i="32"/>
  <c r="Z19" i="32"/>
  <c r="AA19" i="32"/>
  <c r="AA20" i="32"/>
  <c r="Z20" i="32"/>
  <c r="AA24" i="32"/>
  <c r="Z24" i="32"/>
  <c r="AA25" i="32"/>
  <c r="Z25" i="32"/>
  <c r="AA33" i="32"/>
  <c r="Z33" i="32"/>
  <c r="AA41" i="32"/>
  <c r="Z41" i="32"/>
  <c r="AA49" i="32"/>
  <c r="Z49" i="32"/>
  <c r="AA57" i="32"/>
  <c r="Z57" i="32"/>
  <c r="AA65" i="32"/>
  <c r="Z65" i="32"/>
  <c r="AA73" i="32"/>
  <c r="Z73" i="32"/>
  <c r="AA81" i="32"/>
  <c r="Z81" i="32"/>
  <c r="AA97" i="32"/>
  <c r="Z97" i="32"/>
  <c r="AA105" i="32"/>
  <c r="Z105" i="32"/>
  <c r="Z108" i="32"/>
  <c r="AA108" i="32"/>
  <c r="Z12" i="33"/>
  <c r="AA12" i="33"/>
  <c r="AA21" i="33"/>
  <c r="Z21" i="33"/>
  <c r="C34" i="33"/>
  <c r="X34" i="33" s="1"/>
  <c r="Y34" i="33" s="1"/>
  <c r="AA33" i="33"/>
  <c r="AA37" i="33"/>
  <c r="C38" i="33"/>
  <c r="X38" i="33" s="1"/>
  <c r="Y38" i="33" s="1"/>
  <c r="Z37" i="33"/>
  <c r="Z41" i="33"/>
  <c r="AA41" i="33"/>
  <c r="Z61" i="33"/>
  <c r="AA61" i="33"/>
  <c r="Z68" i="33"/>
  <c r="C69" i="33"/>
  <c r="X69" i="33" s="1"/>
  <c r="Y69" i="33" s="1"/>
  <c r="AA68" i="33"/>
  <c r="C72" i="33"/>
  <c r="X72" i="33" s="1"/>
  <c r="Y72" i="33" s="1"/>
  <c r="Z71" i="33"/>
  <c r="AA71" i="33"/>
  <c r="Z108" i="33"/>
  <c r="AA108" i="33"/>
  <c r="AA65" i="33"/>
  <c r="AA91" i="33"/>
  <c r="C92" i="33"/>
  <c r="X92" i="33" s="1"/>
  <c r="Y92" i="33" s="1"/>
  <c r="AA95" i="33"/>
  <c r="C96" i="33"/>
  <c r="X96" i="33" s="1"/>
  <c r="Y96" i="33" s="1"/>
  <c r="AA99" i="33"/>
  <c r="C100" i="33"/>
  <c r="X100" i="33" s="1"/>
  <c r="Y100" i="33" s="1"/>
  <c r="Z101" i="33"/>
  <c r="Z95" i="33"/>
  <c r="Z53" i="33"/>
  <c r="Z47" i="33"/>
  <c r="AA93" i="33"/>
  <c r="AA88" i="33"/>
  <c r="AA28" i="33"/>
  <c r="AA48" i="33"/>
  <c r="Z48" i="33"/>
  <c r="AA79" i="33"/>
  <c r="C80" i="33"/>
  <c r="X80" i="33" s="1"/>
  <c r="Y80" i="33" s="1"/>
  <c r="AA83" i="33"/>
  <c r="C84" i="33"/>
  <c r="X84" i="33" s="1"/>
  <c r="Y84" i="33" s="1"/>
  <c r="AA87" i="33"/>
  <c r="C88" i="33"/>
  <c r="X88" i="33" s="1"/>
  <c r="Y88" i="33" s="1"/>
  <c r="AA103" i="33"/>
  <c r="C104" i="33"/>
  <c r="X104" i="33" s="1"/>
  <c r="Y104" i="33" s="1"/>
  <c r="AA107" i="33"/>
  <c r="C108" i="33"/>
  <c r="X108" i="33" s="1"/>
  <c r="Y108" i="33" s="1"/>
  <c r="Z99" i="33"/>
  <c r="Z83" i="33"/>
  <c r="Z51" i="33"/>
  <c r="AA92" i="33"/>
  <c r="AA55" i="33"/>
  <c r="AA47" i="33"/>
  <c r="AA32" i="33"/>
  <c r="Z32" i="33"/>
  <c r="Z103" i="33"/>
  <c r="Z87" i="33"/>
  <c r="Z55" i="33"/>
  <c r="AA96" i="33"/>
  <c r="AA80" i="33"/>
  <c r="AA52" i="33"/>
  <c r="AA24" i="33"/>
  <c r="AA15" i="33" l="1"/>
  <c r="P5" i="33"/>
  <c r="L5" i="33"/>
  <c r="C12" i="33"/>
  <c r="X12" i="33" s="1"/>
  <c r="Y12" i="33" s="1"/>
  <c r="P4" i="33" s="1"/>
  <c r="AA11" i="33"/>
  <c r="C5" i="33"/>
  <c r="D4" i="33"/>
  <c r="P2" i="33" s="1"/>
  <c r="Z9" i="33"/>
  <c r="E5" i="33"/>
  <c r="G5" i="33"/>
  <c r="P4" i="32"/>
  <c r="Z8" i="33"/>
  <c r="AA8" i="33"/>
  <c r="I5" i="31"/>
  <c r="I5" i="33" l="1"/>
  <c r="L4" i="33"/>
</calcChain>
</file>

<file path=xl/sharedStrings.xml><?xml version="1.0" encoding="utf-8"?>
<sst xmlns="http://schemas.openxmlformats.org/spreadsheetml/2006/main" count="313" uniqueCount="86">
  <si>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</si>
  <si>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</si>
  <si>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</si>
  <si>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</si>
  <si>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</si>
  <si>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</si>
  <si>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</si>
  <si>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</si>
  <si>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</si>
  <si>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</si>
  <si>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</si>
  <si>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</si>
  <si>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</si>
  <si>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</si>
  <si>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</si>
  <si>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</si>
  <si>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</si>
  <si>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</si>
  <si>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</si>
  <si>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</si>
  <si>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</si>
  <si>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</si>
  <si>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</si>
  <si>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</si>
  <si>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</si>
  <si>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</si>
  <si>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</si>
  <si>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</si>
  <si>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</si>
  <si>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</si>
  <si>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</si>
  <si>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</si>
  <si>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</si>
  <si>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</si>
  <si>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</si>
  <si>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</si>
  <si>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</si>
  <si>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</si>
  <si>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</si>
  <si>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</si>
  <si>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</si>
  <si>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</si>
  <si>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</si>
  <si>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</si>
  <si>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</si>
  <si>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</si>
  <si>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</si>
  <si>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</si>
  <si>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</si>
  <si>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</si>
  <si>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</si>
  <si>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</si>
  <si>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</si>
  <si>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</si>
  <si>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</si>
  <si>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</si>
  <si>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</si>
  <si>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</si>
  <si>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</si>
  <si>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</si>
  <si>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</si>
  <si>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</si>
  <si>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</si>
  <si>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</si>
  <si>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</si>
  <si>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</si>
  <si>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</si>
  <si>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</si>
  <si>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</si>
  <si>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</si>
  <si>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USDJPY</t>
    <phoneticPr fontId="2"/>
  </si>
  <si>
    <t>OB</t>
    <phoneticPr fontId="3"/>
  </si>
  <si>
    <t>1-OB</t>
    <phoneticPr fontId="2"/>
  </si>
  <si>
    <t>o</t>
    <phoneticPr fontId="2"/>
  </si>
  <si>
    <t>３０分足</t>
    <rPh sb="2" eb="4">
      <t>フンアシ</t>
    </rPh>
    <phoneticPr fontId="2"/>
  </si>
  <si>
    <t>４時間足</t>
    <rPh sb="1" eb="4">
      <t>ジカンアシ</t>
    </rPh>
    <phoneticPr fontId="2"/>
  </si>
  <si>
    <t>2-OB</t>
    <phoneticPr fontId="2"/>
  </si>
  <si>
    <t>3-OB</t>
    <phoneticPr fontId="2"/>
  </si>
  <si>
    <t>4-OB</t>
    <phoneticPr fontId="2"/>
  </si>
  <si>
    <t>5-OB</t>
    <phoneticPr fontId="2"/>
  </si>
  <si>
    <t>x</t>
    <phoneticPr fontId="2"/>
  </si>
  <si>
    <t>6-OB</t>
    <phoneticPr fontId="2"/>
  </si>
  <si>
    <t>7-ob</t>
    <phoneticPr fontId="2"/>
  </si>
  <si>
    <t>o</t>
    <phoneticPr fontId="2"/>
  </si>
  <si>
    <t>　</t>
    <phoneticPr fontId="2"/>
  </si>
  <si>
    <t>NO7の4時間足で赤線の足をOBと判断したのですが、下から上がってきたものでもOKでしょうか？</t>
    <rPh sb="5" eb="7">
      <t>ジカン</t>
    </rPh>
    <rPh sb="7" eb="8">
      <t>アシ</t>
    </rPh>
    <rPh sb="9" eb="11">
      <t>アカセン</t>
    </rPh>
    <rPh sb="12" eb="13">
      <t>アシ</t>
    </rPh>
    <rPh sb="17" eb="19">
      <t>ハンダン</t>
    </rPh>
    <rPh sb="26" eb="27">
      <t>シタ</t>
    </rPh>
    <rPh sb="29" eb="30">
      <t>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</si>
</sst>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637605</xdr:colOff>
      <xdr:row>48</xdr:row>
      <xdr:rowOff>75240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85850"/>
          <a:ext cx="4561905" cy="76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16</xdr:col>
      <xdr:colOff>56629</xdr:colOff>
      <xdr:row>46</xdr:row>
      <xdr:rowOff>75286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0" y="1085850"/>
          <a:ext cx="4171429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208519</xdr:colOff>
      <xdr:row>95</xdr:row>
      <xdr:rowOff>75263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772650"/>
          <a:ext cx="8247619" cy="74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54</xdr:row>
      <xdr:rowOff>0</xdr:rowOff>
    </xdr:from>
    <xdr:to>
      <xdr:col>21</xdr:col>
      <xdr:colOff>675676</xdr:colOff>
      <xdr:row>94</xdr:row>
      <xdr:rowOff>94333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96500" y="9772650"/>
          <a:ext cx="4790476" cy="7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16</xdr:col>
      <xdr:colOff>665319</xdr:colOff>
      <xdr:row>143</xdr:row>
      <xdr:rowOff>37190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640425"/>
          <a:ext cx="11447619" cy="727619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103</xdr:row>
      <xdr:rowOff>0</xdr:rowOff>
    </xdr:from>
    <xdr:to>
      <xdr:col>29</xdr:col>
      <xdr:colOff>265809</xdr:colOff>
      <xdr:row>143</xdr:row>
      <xdr:rowOff>151476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39700" y="18640425"/>
          <a:ext cx="7123809" cy="7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6</xdr:col>
      <xdr:colOff>323319</xdr:colOff>
      <xdr:row>192</xdr:row>
      <xdr:rowOff>103857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7508200"/>
          <a:ext cx="4247619" cy="73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151</xdr:row>
      <xdr:rowOff>0</xdr:rowOff>
    </xdr:from>
    <xdr:to>
      <xdr:col>19</xdr:col>
      <xdr:colOff>66238</xdr:colOff>
      <xdr:row>191</xdr:row>
      <xdr:rowOff>94333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10700" y="27327225"/>
          <a:ext cx="3495238" cy="7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7</xdr:col>
      <xdr:colOff>456567</xdr:colOff>
      <xdr:row>241</xdr:row>
      <xdr:rowOff>56215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195000"/>
          <a:ext cx="5066667" cy="74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200</xdr:row>
      <xdr:rowOff>0</xdr:rowOff>
    </xdr:from>
    <xdr:to>
      <xdr:col>17</xdr:col>
      <xdr:colOff>189962</xdr:colOff>
      <xdr:row>240</xdr:row>
      <xdr:rowOff>151476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53300" y="36195000"/>
          <a:ext cx="4304762" cy="7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10</xdr:col>
      <xdr:colOff>256309</xdr:colOff>
      <xdr:row>290</xdr:row>
      <xdr:rowOff>18143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5243750"/>
          <a:ext cx="6923809" cy="7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250</xdr:row>
      <xdr:rowOff>0</xdr:rowOff>
    </xdr:from>
    <xdr:to>
      <xdr:col>19</xdr:col>
      <xdr:colOff>304162</xdr:colOff>
      <xdr:row>290</xdr:row>
      <xdr:rowOff>122905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39100" y="45243750"/>
          <a:ext cx="5104762" cy="7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4</xdr:col>
      <xdr:colOff>256824</xdr:colOff>
      <xdr:row>337</xdr:row>
      <xdr:rowOff>65762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3749575"/>
          <a:ext cx="2809524" cy="73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298</xdr:row>
      <xdr:rowOff>0</xdr:rowOff>
    </xdr:from>
    <xdr:to>
      <xdr:col>19</xdr:col>
      <xdr:colOff>513428</xdr:colOff>
      <xdr:row>340</xdr:row>
      <xdr:rowOff>170478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81700" y="53930550"/>
          <a:ext cx="7371428" cy="77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50</v>
      </c>
    </row>
    <row r="3" spans="1:2" x14ac:dyDescent="0.15">
      <c r="A3">
        <v>100000</v>
      </c>
    </row>
    <row r="5" spans="1:2" x14ac:dyDescent="0.15">
      <c r="A5" t="s">
        <v>51</v>
      </c>
    </row>
    <row r="6" spans="1:2" x14ac:dyDescent="0.15">
      <c r="A6" t="s">
        <v>58</v>
      </c>
      <c r="B6">
        <v>90</v>
      </c>
    </row>
    <row r="7" spans="1:2" x14ac:dyDescent="0.15">
      <c r="A7" t="s">
        <v>57</v>
      </c>
      <c r="B7">
        <v>90</v>
      </c>
    </row>
    <row r="8" spans="1:2" x14ac:dyDescent="0.15">
      <c r="A8" t="s">
        <v>55</v>
      </c>
      <c r="B8">
        <v>110</v>
      </c>
    </row>
    <row r="9" spans="1:2" x14ac:dyDescent="0.15">
      <c r="A9" t="s">
        <v>53</v>
      </c>
      <c r="B9">
        <v>120</v>
      </c>
    </row>
    <row r="10" spans="1:2" x14ac:dyDescent="0.15">
      <c r="A10" t="s">
        <v>54</v>
      </c>
      <c r="B10">
        <v>150</v>
      </c>
    </row>
    <row r="11" spans="1:2" x14ac:dyDescent="0.15">
      <c r="A11" t="s">
        <v>59</v>
      </c>
      <c r="B11">
        <v>100</v>
      </c>
    </row>
    <row r="12" spans="1:2" x14ac:dyDescent="0.15">
      <c r="A12" t="s">
        <v>56</v>
      </c>
      <c r="B12">
        <v>80</v>
      </c>
    </row>
    <row r="13" spans="1:2" x14ac:dyDescent="0.15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09"/>
  <sheetViews>
    <sheetView zoomScale="115" zoomScaleNormal="115" workbookViewId="0">
      <pane ySplit="8" topLeftCell="A9" activePane="bottomLeft" state="frozen"/>
      <selection pane="bottomLeft" activeCell="G16" sqref="G16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44" t="s">
        <v>5</v>
      </c>
      <c r="C2" s="44"/>
      <c r="D2" s="46" t="s">
        <v>70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500000</v>
      </c>
      <c r="M2" s="46"/>
      <c r="N2" s="44" t="s">
        <v>8</v>
      </c>
      <c r="O2" s="44"/>
      <c r="P2" s="47">
        <f>SUM(L2,D4)</f>
        <v>563674.95661488234</v>
      </c>
      <c r="Q2" s="48"/>
      <c r="R2" s="1"/>
      <c r="S2" s="1"/>
      <c r="T2" s="1"/>
    </row>
    <row r="3" spans="2:27" ht="57" customHeight="1" x14ac:dyDescent="0.15">
      <c r="B3" s="44" t="s">
        <v>9</v>
      </c>
      <c r="C3" s="44"/>
      <c r="D3" s="49" t="s">
        <v>71</v>
      </c>
      <c r="E3" s="49"/>
      <c r="F3" s="49"/>
      <c r="G3" s="49"/>
      <c r="H3" s="49"/>
      <c r="I3" s="49"/>
      <c r="J3" s="44" t="s">
        <v>10</v>
      </c>
      <c r="K3" s="44"/>
      <c r="L3" s="49" t="s">
        <v>63</v>
      </c>
      <c r="M3" s="50"/>
      <c r="N3" s="50"/>
      <c r="O3" s="50"/>
      <c r="P3" s="50"/>
      <c r="Q3" s="50"/>
      <c r="R3" s="1"/>
      <c r="S3" s="1"/>
    </row>
    <row r="4" spans="2:27" x14ac:dyDescent="0.15">
      <c r="B4" s="44" t="s">
        <v>11</v>
      </c>
      <c r="C4" s="44"/>
      <c r="D4" s="51">
        <f>SUM($R$9:$S$993)</f>
        <v>63674.956614882292</v>
      </c>
      <c r="E4" s="51"/>
      <c r="F4" s="44" t="s">
        <v>12</v>
      </c>
      <c r="G4" s="44"/>
      <c r="H4" s="52">
        <f>SUM($T$9:$U$108)</f>
        <v>164.99999999999773</v>
      </c>
      <c r="I4" s="48"/>
      <c r="J4" s="53" t="s">
        <v>68</v>
      </c>
      <c r="K4" s="53"/>
      <c r="L4" s="47">
        <f>Z8/AA8</f>
        <v>-2.8619141469137985</v>
      </c>
      <c r="M4" s="47"/>
      <c r="N4" s="53" t="s">
        <v>61</v>
      </c>
      <c r="O4" s="53"/>
      <c r="P4" s="54">
        <f>MAX(Y:Y)</f>
        <v>5.9100000000000263E-2</v>
      </c>
      <c r="Q4" s="54"/>
      <c r="R4" s="1"/>
      <c r="S4" s="1"/>
      <c r="T4" s="1"/>
    </row>
    <row r="5" spans="2:27" x14ac:dyDescent="0.15">
      <c r="B5" s="39" t="s">
        <v>15</v>
      </c>
      <c r="C5" s="2">
        <f>COUNTIF($R$9:$R$990,"&gt;0")</f>
        <v>5</v>
      </c>
      <c r="D5" s="38" t="s">
        <v>16</v>
      </c>
      <c r="E5" s="15">
        <f>COUNTIF($R$9:$R$990,"&lt;0")</f>
        <v>2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0.7142857142857143</v>
      </c>
      <c r="J5" s="55" t="s">
        <v>19</v>
      </c>
      <c r="K5" s="44"/>
      <c r="L5" s="56">
        <f>MAX(V9:V993)</f>
        <v>4</v>
      </c>
      <c r="M5" s="57"/>
      <c r="N5" s="17" t="s">
        <v>20</v>
      </c>
      <c r="O5" s="9"/>
      <c r="P5" s="56">
        <f>MAX(W9:W993)</f>
        <v>2</v>
      </c>
      <c r="Q5" s="57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60</v>
      </c>
      <c r="Z8">
        <f>SUM(Z9:Z108)</f>
        <v>97873.610038524959</v>
      </c>
      <c r="AA8">
        <f>SUM(AA9:AA108)</f>
        <v>-34198.653423642667</v>
      </c>
    </row>
    <row r="9" spans="2:27" x14ac:dyDescent="0.15">
      <c r="B9" s="40">
        <v>1</v>
      </c>
      <c r="C9" s="78">
        <f>L2</f>
        <v>500000</v>
      </c>
      <c r="D9" s="78"/>
      <c r="E9" s="40">
        <v>2016</v>
      </c>
      <c r="F9" s="8">
        <v>42249</v>
      </c>
      <c r="G9" s="40" t="s">
        <v>4</v>
      </c>
      <c r="H9" s="79">
        <v>103.7</v>
      </c>
      <c r="I9" s="79"/>
      <c r="J9" s="40">
        <v>42</v>
      </c>
      <c r="K9" s="78">
        <f>IF(J9="","",C9*0.03)</f>
        <v>15000</v>
      </c>
      <c r="L9" s="78"/>
      <c r="M9" s="6">
        <f>IF(J9="","",(K9/J9)/LOOKUP(RIGHT($D$2,3),定数!$A$6:$A$13,定数!$B$6:$B$13))</f>
        <v>3.5714285714285716</v>
      </c>
      <c r="N9" s="40">
        <v>2016</v>
      </c>
      <c r="O9" s="8">
        <v>42249</v>
      </c>
      <c r="P9" s="79">
        <v>104.23</v>
      </c>
      <c r="Q9" s="79"/>
      <c r="R9" s="80">
        <f>IF(P9="","",T9*M9*LOOKUP(RIGHT($D$2,3),定数!$A$6:$A$13,定数!$B$6:$B$13))</f>
        <v>18928.571428571471</v>
      </c>
      <c r="S9" s="80"/>
      <c r="T9" s="81">
        <f>IF(P9="","",IF(G9="買",(P9-H9),(H9-P9))*IF(RIGHT($D$2,3)="JPY",100,10000))</f>
        <v>53.000000000000114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18928.571428571471</v>
      </c>
      <c r="AA9" t="str">
        <f>IF(R9&lt;0,R9,"")</f>
        <v/>
      </c>
    </row>
    <row r="10" spans="2:27" x14ac:dyDescent="0.15">
      <c r="B10" s="40">
        <v>2</v>
      </c>
      <c r="C10" s="78">
        <f t="shared" ref="C10:C73" si="0">IF(R9="","",C9+R9)</f>
        <v>518928.57142857148</v>
      </c>
      <c r="D10" s="78"/>
      <c r="E10" s="40">
        <v>2016</v>
      </c>
      <c r="F10" s="8">
        <v>44130</v>
      </c>
      <c r="G10" s="40" t="s">
        <v>4</v>
      </c>
      <c r="H10" s="79">
        <v>104.29</v>
      </c>
      <c r="I10" s="79"/>
      <c r="J10" s="40">
        <v>28</v>
      </c>
      <c r="K10" s="82">
        <f>IF(J10="","",C10*0.03)</f>
        <v>15567.857142857143</v>
      </c>
      <c r="L10" s="83"/>
      <c r="M10" s="6">
        <f>IF(J10="","",(K10/J10)/LOOKUP(RIGHT($D$2,3),定数!$A$6:$A$13,定数!$B$6:$B$13))</f>
        <v>5.5599489795918373</v>
      </c>
      <c r="N10" s="40">
        <v>2016</v>
      </c>
      <c r="O10" s="8">
        <v>44120</v>
      </c>
      <c r="P10" s="79">
        <v>104.65</v>
      </c>
      <c r="Q10" s="79"/>
      <c r="R10" s="80">
        <f>IF(P10="","",T10*M10*LOOKUP(RIGHT($D$2,3),定数!$A$6:$A$13,定数!$B$6:$B$13))</f>
        <v>20015.816326530585</v>
      </c>
      <c r="S10" s="80"/>
      <c r="T10" s="81">
        <f>IF(P10="","",IF(G10="買",(P10-H10),(H10-P10))*IF(RIGHT($D$2,3)="JPY",100,10000))</f>
        <v>35.999999999999943</v>
      </c>
      <c r="U10" s="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518928.57142857148</v>
      </c>
      <c r="Z10">
        <f t="shared" ref="Z10:Z73" si="3">IF(R10&gt;0,R10,"")</f>
        <v>20015.816326530585</v>
      </c>
      <c r="AA10" t="str">
        <f t="shared" ref="AA10:AA73" si="4">IF(R10&lt;0,R10,"")</f>
        <v/>
      </c>
    </row>
    <row r="11" spans="2:27" x14ac:dyDescent="0.15">
      <c r="B11" s="40">
        <v>3</v>
      </c>
      <c r="C11" s="78">
        <f t="shared" si="0"/>
        <v>538944.38775510201</v>
      </c>
      <c r="D11" s="78"/>
      <c r="E11" s="40">
        <v>2017</v>
      </c>
      <c r="F11" s="8">
        <v>43843</v>
      </c>
      <c r="G11" s="40" t="s">
        <v>3</v>
      </c>
      <c r="H11" s="79">
        <v>114.34</v>
      </c>
      <c r="I11" s="79"/>
      <c r="J11" s="40">
        <v>95</v>
      </c>
      <c r="K11" s="82">
        <f t="shared" ref="K11:K74" si="5">IF(J11="","",C11*0.03)</f>
        <v>16168.33163265306</v>
      </c>
      <c r="L11" s="83"/>
      <c r="M11" s="6">
        <f>IF(J11="","",(K11/J11)/LOOKUP(RIGHT($D$2,3),定数!$A$6:$A$13,定数!$B$6:$B$13))</f>
        <v>1.7019296455424273</v>
      </c>
      <c r="N11" s="40">
        <v>2017</v>
      </c>
      <c r="O11" s="8">
        <v>43847</v>
      </c>
      <c r="P11" s="79">
        <v>113.15</v>
      </c>
      <c r="Q11" s="79"/>
      <c r="R11" s="80">
        <f>IF(P11="","",T11*M11*LOOKUP(RIGHT($D$2,3),定数!$A$6:$A$13,定数!$B$6:$B$13))</f>
        <v>20252.962781954848</v>
      </c>
      <c r="S11" s="80"/>
      <c r="T11" s="81">
        <f>IF(P11="","",IF(G11="買",(P11-H11),(H11-P11))*IF(RIGHT($D$2,3)="JPY",100,10000))</f>
        <v>118.99999999999977</v>
      </c>
      <c r="U11" s="81"/>
      <c r="V11" s="22">
        <f t="shared" si="1"/>
        <v>3</v>
      </c>
      <c r="W11">
        <f t="shared" si="2"/>
        <v>0</v>
      </c>
      <c r="X11" s="41">
        <f>IF(C11&lt;&gt;"",MAX(X10,C11),"")</f>
        <v>538944.38775510201</v>
      </c>
      <c r="Y11" s="42">
        <f>IF(X11&lt;&gt;"",1-(C11/X11),"")</f>
        <v>0</v>
      </c>
      <c r="Z11">
        <f t="shared" si="3"/>
        <v>20252.962781954848</v>
      </c>
      <c r="AA11" t="str">
        <f t="shared" si="4"/>
        <v/>
      </c>
    </row>
    <row r="12" spans="2:27" x14ac:dyDescent="0.15">
      <c r="B12" s="40">
        <v>4</v>
      </c>
      <c r="C12" s="78">
        <f t="shared" si="0"/>
        <v>559197.3505370568</v>
      </c>
      <c r="D12" s="78"/>
      <c r="E12" s="40">
        <v>2017</v>
      </c>
      <c r="F12" s="8">
        <v>43855</v>
      </c>
      <c r="G12" s="40" t="s">
        <v>3</v>
      </c>
      <c r="H12" s="79">
        <v>113.72</v>
      </c>
      <c r="I12" s="79"/>
      <c r="J12" s="40">
        <v>25</v>
      </c>
      <c r="K12" s="82">
        <f t="shared" si="5"/>
        <v>16775.920516111702</v>
      </c>
      <c r="L12" s="83"/>
      <c r="M12" s="6">
        <f>IF(J12="","",(K12/J12)/LOOKUP(RIGHT($D$2,3),定数!$A$6:$A$13,定数!$B$6:$B$13))</f>
        <v>6.7103682064446808</v>
      </c>
      <c r="N12" s="40">
        <v>2017</v>
      </c>
      <c r="O12" s="8">
        <v>43855</v>
      </c>
      <c r="P12" s="79">
        <v>113.43</v>
      </c>
      <c r="Q12" s="79"/>
      <c r="R12" s="80">
        <f>IF(P12="","",T12*M12*LOOKUP(RIGHT($D$2,3),定数!$A$6:$A$13,定数!$B$6:$B$13))</f>
        <v>19460.067798689041</v>
      </c>
      <c r="S12" s="80"/>
      <c r="T12" s="81">
        <f t="shared" ref="T12:T75" si="6">IF(P12="","",IF(G12="買",(P12-H12),(H12-P12))*IF(RIGHT($D$2,3)="JPY",100,10000))</f>
        <v>28.999999999999204</v>
      </c>
      <c r="U12" s="81"/>
      <c r="V12" s="22">
        <f t="shared" si="1"/>
        <v>4</v>
      </c>
      <c r="W12">
        <f t="shared" si="2"/>
        <v>0</v>
      </c>
      <c r="X12" s="41">
        <f t="shared" ref="X12:X75" si="7">IF(C12&lt;&gt;"",MAX(X11,C12),"")</f>
        <v>559197.3505370568</v>
      </c>
      <c r="Y12" s="42">
        <f t="shared" ref="Y12:Y75" si="8">IF(X12&lt;&gt;"",1-(C12/X12),"")</f>
        <v>0</v>
      </c>
      <c r="Z12">
        <f t="shared" si="3"/>
        <v>19460.067798689041</v>
      </c>
      <c r="AA12" t="str">
        <f t="shared" si="4"/>
        <v/>
      </c>
    </row>
    <row r="13" spans="2:27" x14ac:dyDescent="0.15">
      <c r="B13" s="40">
        <v>5</v>
      </c>
      <c r="C13" s="78">
        <f t="shared" si="0"/>
        <v>578657.41833574581</v>
      </c>
      <c r="D13" s="78"/>
      <c r="E13" s="40">
        <v>2017</v>
      </c>
      <c r="F13" s="8">
        <v>43864</v>
      </c>
      <c r="G13" s="40" t="s">
        <v>3</v>
      </c>
      <c r="H13" s="79">
        <v>112.64</v>
      </c>
      <c r="I13" s="79"/>
      <c r="J13" s="40">
        <v>49</v>
      </c>
      <c r="K13" s="82">
        <f t="shared" si="5"/>
        <v>17359.722550072373</v>
      </c>
      <c r="L13" s="83"/>
      <c r="M13" s="6">
        <f>IF(J13="","",(K13/J13)/LOOKUP(RIGHT($D$2,3),定数!$A$6:$A$13,定数!$B$6:$B$13))</f>
        <v>3.5428005204229334</v>
      </c>
      <c r="N13" s="40">
        <v>2017</v>
      </c>
      <c r="O13" s="8">
        <v>43864</v>
      </c>
      <c r="P13" s="79">
        <v>113.13</v>
      </c>
      <c r="Q13" s="79"/>
      <c r="R13" s="80">
        <f>IF(P13="","",T13*M13*LOOKUP(RIGHT($D$2,3),定数!$A$6:$A$13,定数!$B$6:$B$13))</f>
        <v>-17359.722550072191</v>
      </c>
      <c r="S13" s="80"/>
      <c r="T13" s="81">
        <f t="shared" si="6"/>
        <v>-48.999999999999488</v>
      </c>
      <c r="U13" s="81"/>
      <c r="V13" s="22">
        <f t="shared" si="1"/>
        <v>0</v>
      </c>
      <c r="W13">
        <f t="shared" si="2"/>
        <v>1</v>
      </c>
      <c r="X13" s="41">
        <f t="shared" si="7"/>
        <v>578657.41833574581</v>
      </c>
      <c r="Y13" s="42">
        <f t="shared" si="8"/>
        <v>0</v>
      </c>
      <c r="Z13" t="str">
        <f t="shared" si="3"/>
        <v/>
      </c>
      <c r="AA13">
        <f t="shared" si="4"/>
        <v>-17359.722550072191</v>
      </c>
    </row>
    <row r="14" spans="2:27" x14ac:dyDescent="0.15">
      <c r="B14" s="40">
        <v>6</v>
      </c>
      <c r="C14" s="78">
        <f t="shared" si="0"/>
        <v>561297.69578567357</v>
      </c>
      <c r="D14" s="78"/>
      <c r="E14" s="40">
        <v>2017</v>
      </c>
      <c r="F14" s="8">
        <v>43888</v>
      </c>
      <c r="G14" s="40" t="s">
        <v>3</v>
      </c>
      <c r="H14" s="79">
        <v>112.05</v>
      </c>
      <c r="I14" s="79"/>
      <c r="J14" s="40">
        <v>43</v>
      </c>
      <c r="K14" s="82">
        <f t="shared" si="5"/>
        <v>16838.930873570207</v>
      </c>
      <c r="L14" s="83"/>
      <c r="M14" s="6">
        <f>IF(J14="","",(K14/J14)/LOOKUP(RIGHT($D$2,3),定数!$A$6:$A$13,定数!$B$6:$B$13))</f>
        <v>3.9160304357140019</v>
      </c>
      <c r="N14" s="40">
        <v>2017</v>
      </c>
      <c r="O14" s="8">
        <v>43888</v>
      </c>
      <c r="P14" s="79">
        <v>112.48</v>
      </c>
      <c r="Q14" s="79"/>
      <c r="R14" s="80">
        <f>IF(P14="","",T14*M14*LOOKUP(RIGHT($D$2,3),定数!$A$6:$A$13,定数!$B$6:$B$13))</f>
        <v>-16838.930873570476</v>
      </c>
      <c r="S14" s="80"/>
      <c r="T14" s="81">
        <f t="shared" si="6"/>
        <v>-43.000000000000682</v>
      </c>
      <c r="U14" s="81"/>
      <c r="V14" s="22">
        <f t="shared" si="1"/>
        <v>0</v>
      </c>
      <c r="W14">
        <f t="shared" si="2"/>
        <v>2</v>
      </c>
      <c r="X14" s="41">
        <f t="shared" si="7"/>
        <v>578657.41833574581</v>
      </c>
      <c r="Y14" s="42">
        <f t="shared" si="8"/>
        <v>2.9999999999999805E-2</v>
      </c>
      <c r="Z14" t="str">
        <f t="shared" si="3"/>
        <v/>
      </c>
      <c r="AA14">
        <f t="shared" si="4"/>
        <v>-16838.930873570476</v>
      </c>
    </row>
    <row r="15" spans="2:27" x14ac:dyDescent="0.15">
      <c r="B15" s="40">
        <v>7</v>
      </c>
      <c r="C15" s="78">
        <f t="shared" si="0"/>
        <v>544458.76491210307</v>
      </c>
      <c r="D15" s="78"/>
      <c r="E15" s="40">
        <v>2017</v>
      </c>
      <c r="F15" s="8">
        <v>43898</v>
      </c>
      <c r="G15" s="40" t="s">
        <v>4</v>
      </c>
      <c r="H15" s="79">
        <v>114.12</v>
      </c>
      <c r="I15" s="79"/>
      <c r="J15" s="40">
        <v>17</v>
      </c>
      <c r="K15" s="82">
        <f t="shared" si="5"/>
        <v>16333.762947363091</v>
      </c>
      <c r="L15" s="83"/>
      <c r="M15" s="6">
        <f>IF(J15="","",(K15/J15)/LOOKUP(RIGHT($D$2,3),定数!$A$6:$A$13,定数!$B$6:$B$13))</f>
        <v>9.6080958513900541</v>
      </c>
      <c r="N15" s="40">
        <v>2017</v>
      </c>
      <c r="O15" s="8">
        <v>43894</v>
      </c>
      <c r="P15" s="79">
        <v>114.32</v>
      </c>
      <c r="Q15" s="79"/>
      <c r="R15" s="80">
        <f>IF(P15="","",T15*M15*LOOKUP(RIGHT($D$2,3),定数!$A$6:$A$13,定数!$B$6:$B$13))</f>
        <v>19216.191702779015</v>
      </c>
      <c r="S15" s="80"/>
      <c r="T15" s="81">
        <f t="shared" si="6"/>
        <v>19.999999999998863</v>
      </c>
      <c r="U15" s="81"/>
      <c r="V15" s="22">
        <f t="shared" si="1"/>
        <v>1</v>
      </c>
      <c r="W15">
        <f t="shared" si="2"/>
        <v>0</v>
      </c>
      <c r="X15" s="41">
        <f t="shared" si="7"/>
        <v>578657.41833574581</v>
      </c>
      <c r="Y15" s="42">
        <f t="shared" si="8"/>
        <v>5.9100000000000263E-2</v>
      </c>
      <c r="Z15">
        <f t="shared" si="3"/>
        <v>19216.191702779015</v>
      </c>
      <c r="AA15" t="str">
        <f t="shared" si="4"/>
        <v/>
      </c>
    </row>
    <row r="16" spans="2:27" x14ac:dyDescent="0.15">
      <c r="B16" s="40">
        <v>8</v>
      </c>
      <c r="C16" s="78">
        <f t="shared" si="0"/>
        <v>563674.9566148821</v>
      </c>
      <c r="D16" s="78"/>
      <c r="E16" s="40"/>
      <c r="F16" s="8"/>
      <c r="G16" s="40"/>
      <c r="H16" s="79"/>
      <c r="I16" s="79"/>
      <c r="J16" s="40"/>
      <c r="K16" s="82" t="str">
        <f t="shared" si="5"/>
        <v/>
      </c>
      <c r="L16" s="83"/>
      <c r="M16" s="6" t="str">
        <f>IF(J16="","",(K16/J16)/LOOKUP(RIGHT($D$2,3),定数!$A$6:$A$13,定数!$B$6:$B$13))</f>
        <v/>
      </c>
      <c r="N16" s="40"/>
      <c r="O16" s="8"/>
      <c r="P16" s="79"/>
      <c r="Q16" s="79"/>
      <c r="R16" s="80" t="str">
        <f>IF(P16="","",T16*M16*LOOKUP(RIGHT($D$2,3),定数!$A$6:$A$13,定数!$B$6:$B$13))</f>
        <v/>
      </c>
      <c r="S16" s="80"/>
      <c r="T16" s="81" t="str">
        <f t="shared" si="6"/>
        <v/>
      </c>
      <c r="U16" s="81"/>
      <c r="V16" s="22" t="str">
        <f t="shared" si="1"/>
        <v/>
      </c>
      <c r="W16" t="str">
        <f t="shared" si="2"/>
        <v/>
      </c>
      <c r="X16" s="41">
        <f t="shared" si="7"/>
        <v>578657.41833574581</v>
      </c>
      <c r="Y16" s="42">
        <f t="shared" si="8"/>
        <v>2.5891764705884501E-2</v>
      </c>
      <c r="Z16" t="str">
        <f t="shared" si="3"/>
        <v/>
      </c>
      <c r="AA16" t="str">
        <f t="shared" si="4"/>
        <v/>
      </c>
    </row>
    <row r="17" spans="2:27" x14ac:dyDescent="0.15">
      <c r="B17" s="40">
        <v>9</v>
      </c>
      <c r="C17" s="78" t="str">
        <f t="shared" si="0"/>
        <v/>
      </c>
      <c r="D17" s="78"/>
      <c r="E17" s="40"/>
      <c r="F17" s="8"/>
      <c r="G17" s="40"/>
      <c r="H17" s="79"/>
      <c r="I17" s="79"/>
      <c r="J17" s="40"/>
      <c r="K17" s="82" t="str">
        <f t="shared" si="5"/>
        <v/>
      </c>
      <c r="L17" s="83"/>
      <c r="M17" s="6" t="str">
        <f>IF(J17="","",(K17/J17)/LOOKUP(RIGHT($D$2,3),定数!$A$6:$A$13,定数!$B$6:$B$13))</f>
        <v/>
      </c>
      <c r="N17" s="40"/>
      <c r="O17" s="8"/>
      <c r="P17" s="79"/>
      <c r="Q17" s="79"/>
      <c r="R17" s="80" t="str">
        <f>IF(P17="","",T17*M17*LOOKUP(RIGHT($D$2,3),定数!$A$6:$A$13,定数!$B$6:$B$13))</f>
        <v/>
      </c>
      <c r="S17" s="80"/>
      <c r="T17" s="81" t="str">
        <f t="shared" si="6"/>
        <v/>
      </c>
      <c r="U17" s="81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 x14ac:dyDescent="0.15">
      <c r="B18" s="40">
        <v>10</v>
      </c>
      <c r="C18" s="78" t="str">
        <f t="shared" si="0"/>
        <v/>
      </c>
      <c r="D18" s="78"/>
      <c r="E18" s="40"/>
      <c r="F18" s="8"/>
      <c r="G18" s="40"/>
      <c r="H18" s="79"/>
      <c r="I18" s="79"/>
      <c r="J18" s="40"/>
      <c r="K18" s="82" t="str">
        <f t="shared" si="5"/>
        <v/>
      </c>
      <c r="L18" s="83"/>
      <c r="M18" s="6" t="str">
        <f>IF(J18="","",(K18/J18)/LOOKUP(RIGHT($D$2,3),定数!$A$6:$A$13,定数!$B$6:$B$13))</f>
        <v/>
      </c>
      <c r="N18" s="40"/>
      <c r="O18" s="8"/>
      <c r="P18" s="79"/>
      <c r="Q18" s="79"/>
      <c r="R18" s="80" t="str">
        <f>IF(P18="","",T18*M18*LOOKUP(RIGHT($D$2,3),定数!$A$6:$A$13,定数!$B$6:$B$13))</f>
        <v/>
      </c>
      <c r="S18" s="80"/>
      <c r="T18" s="81" t="str">
        <f t="shared" si="6"/>
        <v/>
      </c>
      <c r="U18" s="81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 x14ac:dyDescent="0.15">
      <c r="B19" s="40">
        <v>11</v>
      </c>
      <c r="C19" s="78" t="str">
        <f t="shared" si="0"/>
        <v/>
      </c>
      <c r="D19" s="78"/>
      <c r="E19" s="40"/>
      <c r="F19" s="8"/>
      <c r="G19" s="40"/>
      <c r="H19" s="79"/>
      <c r="I19" s="79"/>
      <c r="J19" s="40"/>
      <c r="K19" s="82" t="str">
        <f t="shared" si="5"/>
        <v/>
      </c>
      <c r="L19" s="83"/>
      <c r="M19" s="6" t="str">
        <f>IF(J19="","",(K19/J19)/LOOKUP(RIGHT($D$2,3),定数!$A$6:$A$13,定数!$B$6:$B$13))</f>
        <v/>
      </c>
      <c r="N19" s="40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6"/>
        <v/>
      </c>
      <c r="U19" s="81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 x14ac:dyDescent="0.15">
      <c r="B20" s="40">
        <v>12</v>
      </c>
      <c r="C20" s="78" t="str">
        <f t="shared" si="0"/>
        <v/>
      </c>
      <c r="D20" s="78"/>
      <c r="E20" s="40"/>
      <c r="F20" s="8"/>
      <c r="G20" s="40"/>
      <c r="H20" s="79"/>
      <c r="I20" s="79"/>
      <c r="J20" s="40"/>
      <c r="K20" s="82" t="str">
        <f t="shared" si="5"/>
        <v/>
      </c>
      <c r="L20" s="83"/>
      <c r="M20" s="6" t="str">
        <f>IF(J20="","",(K20/J20)/LOOKUP(RIGHT($D$2,3),定数!$A$6:$A$13,定数!$B$6:$B$13))</f>
        <v/>
      </c>
      <c r="N20" s="40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6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15">
      <c r="B21" s="40">
        <v>13</v>
      </c>
      <c r="C21" s="78" t="str">
        <f t="shared" si="0"/>
        <v/>
      </c>
      <c r="D21" s="78"/>
      <c r="E21" s="40"/>
      <c r="F21" s="8"/>
      <c r="G21" s="40"/>
      <c r="H21" s="79"/>
      <c r="I21" s="79"/>
      <c r="J21" s="40"/>
      <c r="K21" s="82" t="str">
        <f t="shared" si="5"/>
        <v/>
      </c>
      <c r="L21" s="83"/>
      <c r="M21" s="6" t="str">
        <f>IF(J21="","",(K21/J21)/LOOKUP(RIGHT($D$2,3),定数!$A$6:$A$13,定数!$B$6:$B$13))</f>
        <v/>
      </c>
      <c r="N21" s="40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6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15">
      <c r="B22" s="40">
        <v>14</v>
      </c>
      <c r="C22" s="78" t="str">
        <f t="shared" si="0"/>
        <v/>
      </c>
      <c r="D22" s="78"/>
      <c r="E22" s="40"/>
      <c r="F22" s="8"/>
      <c r="G22" s="40"/>
      <c r="H22" s="79"/>
      <c r="I22" s="79"/>
      <c r="J22" s="40"/>
      <c r="K22" s="82" t="str">
        <f t="shared" si="5"/>
        <v/>
      </c>
      <c r="L22" s="83"/>
      <c r="M22" s="6" t="str">
        <f>IF(J22="","",(K22/J22)/LOOKUP(RIGHT($D$2,3),定数!$A$6:$A$13,定数!$B$6:$B$13))</f>
        <v/>
      </c>
      <c r="N22" s="40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6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15">
      <c r="B23" s="40">
        <v>15</v>
      </c>
      <c r="C23" s="78" t="str">
        <f t="shared" si="0"/>
        <v/>
      </c>
      <c r="D23" s="78"/>
      <c r="E23" s="40"/>
      <c r="F23" s="8"/>
      <c r="G23" s="40"/>
      <c r="H23" s="79"/>
      <c r="I23" s="79"/>
      <c r="J23" s="40"/>
      <c r="K23" s="82" t="str">
        <f t="shared" si="5"/>
        <v/>
      </c>
      <c r="L23" s="83"/>
      <c r="M23" s="6" t="str">
        <f>IF(J23="","",(K23/J23)/LOOKUP(RIGHT($D$2,3),定数!$A$6:$A$13,定数!$B$6:$B$13))</f>
        <v/>
      </c>
      <c r="N23" s="40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6"/>
        <v/>
      </c>
      <c r="U23" s="81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15">
      <c r="B24" s="40">
        <v>16</v>
      </c>
      <c r="C24" s="78" t="str">
        <f t="shared" si="0"/>
        <v/>
      </c>
      <c r="D24" s="78"/>
      <c r="E24" s="40"/>
      <c r="F24" s="8"/>
      <c r="G24" s="40"/>
      <c r="H24" s="79"/>
      <c r="I24" s="79"/>
      <c r="J24" s="40"/>
      <c r="K24" s="82" t="str">
        <f t="shared" si="5"/>
        <v/>
      </c>
      <c r="L24" s="83"/>
      <c r="M24" s="6" t="str">
        <f>IF(J24="","",(K24/J24)/LOOKUP(RIGHT($D$2,3),定数!$A$6:$A$13,定数!$B$6:$B$13))</f>
        <v/>
      </c>
      <c r="N24" s="40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6"/>
        <v/>
      </c>
      <c r="U24" s="81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15">
      <c r="B25" s="40">
        <v>17</v>
      </c>
      <c r="C25" s="78" t="str">
        <f t="shared" si="0"/>
        <v/>
      </c>
      <c r="D25" s="78"/>
      <c r="E25" s="40"/>
      <c r="F25" s="8"/>
      <c r="G25" s="40"/>
      <c r="H25" s="79"/>
      <c r="I25" s="79"/>
      <c r="J25" s="40"/>
      <c r="K25" s="82" t="str">
        <f t="shared" si="5"/>
        <v/>
      </c>
      <c r="L25" s="83"/>
      <c r="M25" s="6" t="str">
        <f>IF(J25="","",(K25/J25)/LOOKUP(RIGHT($D$2,3),定数!$A$6:$A$13,定数!$B$6:$B$13))</f>
        <v/>
      </c>
      <c r="N25" s="40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6"/>
        <v/>
      </c>
      <c r="U25" s="81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15">
      <c r="B26" s="40">
        <v>18</v>
      </c>
      <c r="C26" s="78" t="str">
        <f t="shared" si="0"/>
        <v/>
      </c>
      <c r="D26" s="78"/>
      <c r="E26" s="40"/>
      <c r="F26" s="8"/>
      <c r="G26" s="40"/>
      <c r="H26" s="79"/>
      <c r="I26" s="79"/>
      <c r="J26" s="40"/>
      <c r="K26" s="82" t="str">
        <f t="shared" si="5"/>
        <v/>
      </c>
      <c r="L26" s="83"/>
      <c r="M26" s="6" t="str">
        <f>IF(J26="","",(K26/J26)/LOOKUP(RIGHT($D$2,3),定数!$A$6:$A$13,定数!$B$6:$B$13))</f>
        <v/>
      </c>
      <c r="N26" s="40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6"/>
        <v/>
      </c>
      <c r="U26" s="81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15">
      <c r="B27" s="40">
        <v>19</v>
      </c>
      <c r="C27" s="78" t="str">
        <f t="shared" si="0"/>
        <v/>
      </c>
      <c r="D27" s="78"/>
      <c r="E27" s="40"/>
      <c r="F27" s="8"/>
      <c r="G27" s="40"/>
      <c r="H27" s="79"/>
      <c r="I27" s="79"/>
      <c r="J27" s="40"/>
      <c r="K27" s="82" t="str">
        <f t="shared" si="5"/>
        <v/>
      </c>
      <c r="L27" s="83"/>
      <c r="M27" s="6" t="str">
        <f>IF(J27="","",(K27/J27)/LOOKUP(RIGHT($D$2,3),定数!$A$6:$A$13,定数!$B$6:$B$13))</f>
        <v/>
      </c>
      <c r="N27" s="40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6"/>
        <v/>
      </c>
      <c r="U27" s="81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15">
      <c r="B28" s="40">
        <v>20</v>
      </c>
      <c r="C28" s="78" t="str">
        <f t="shared" si="0"/>
        <v/>
      </c>
      <c r="D28" s="78"/>
      <c r="E28" s="40"/>
      <c r="F28" s="8"/>
      <c r="G28" s="40"/>
      <c r="H28" s="79"/>
      <c r="I28" s="79"/>
      <c r="J28" s="40"/>
      <c r="K28" s="82" t="str">
        <f t="shared" si="5"/>
        <v/>
      </c>
      <c r="L28" s="83"/>
      <c r="M28" s="6" t="str">
        <f>IF(J28="","",(K28/J28)/LOOKUP(RIGHT($D$2,3),定数!$A$6:$A$13,定数!$B$6:$B$13))</f>
        <v/>
      </c>
      <c r="N28" s="40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6"/>
        <v/>
      </c>
      <c r="U28" s="81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15">
      <c r="B29" s="40">
        <v>21</v>
      </c>
      <c r="C29" s="78" t="str">
        <f t="shared" si="0"/>
        <v/>
      </c>
      <c r="D29" s="78"/>
      <c r="E29" s="40"/>
      <c r="F29" s="8"/>
      <c r="G29" s="40"/>
      <c r="H29" s="79"/>
      <c r="I29" s="79"/>
      <c r="J29" s="40"/>
      <c r="K29" s="82" t="str">
        <f t="shared" si="5"/>
        <v/>
      </c>
      <c r="L29" s="83"/>
      <c r="M29" s="6" t="str">
        <f>IF(J29="","",(K29/J29)/LOOKUP(RIGHT($D$2,3),定数!$A$6:$A$13,定数!$B$6:$B$13))</f>
        <v/>
      </c>
      <c r="N29" s="40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6"/>
        <v/>
      </c>
      <c r="U29" s="81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15">
      <c r="B30" s="40">
        <v>22</v>
      </c>
      <c r="C30" s="78" t="str">
        <f t="shared" si="0"/>
        <v/>
      </c>
      <c r="D30" s="78"/>
      <c r="E30" s="40"/>
      <c r="F30" s="8"/>
      <c r="G30" s="40"/>
      <c r="H30" s="79"/>
      <c r="I30" s="79"/>
      <c r="J30" s="40"/>
      <c r="K30" s="82" t="str">
        <f t="shared" si="5"/>
        <v/>
      </c>
      <c r="L30" s="83"/>
      <c r="M30" s="6" t="str">
        <f>IF(J30="","",(K30/J30)/LOOKUP(RIGHT($D$2,3),定数!$A$6:$A$13,定数!$B$6:$B$13))</f>
        <v/>
      </c>
      <c r="N30" s="40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6"/>
        <v/>
      </c>
      <c r="U30" s="81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15">
      <c r="B31" s="40">
        <v>23</v>
      </c>
      <c r="C31" s="78" t="str">
        <f t="shared" si="0"/>
        <v/>
      </c>
      <c r="D31" s="78"/>
      <c r="E31" s="40"/>
      <c r="F31" s="8"/>
      <c r="G31" s="40"/>
      <c r="H31" s="79"/>
      <c r="I31" s="79"/>
      <c r="J31" s="40"/>
      <c r="K31" s="82" t="str">
        <f t="shared" si="5"/>
        <v/>
      </c>
      <c r="L31" s="83"/>
      <c r="M31" s="6" t="str">
        <f>IF(J31="","",(K31/J31)/LOOKUP(RIGHT($D$2,3),定数!$A$6:$A$13,定数!$B$6:$B$13))</f>
        <v/>
      </c>
      <c r="N31" s="40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6"/>
        <v/>
      </c>
      <c r="U31" s="81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15">
      <c r="B32" s="40">
        <v>24</v>
      </c>
      <c r="C32" s="78" t="str">
        <f t="shared" si="0"/>
        <v/>
      </c>
      <c r="D32" s="78"/>
      <c r="E32" s="40"/>
      <c r="F32" s="8"/>
      <c r="G32" s="40"/>
      <c r="H32" s="79"/>
      <c r="I32" s="79"/>
      <c r="J32" s="40"/>
      <c r="K32" s="82" t="str">
        <f t="shared" si="5"/>
        <v/>
      </c>
      <c r="L32" s="83"/>
      <c r="M32" s="6" t="str">
        <f>IF(J32="","",(K32/J32)/LOOKUP(RIGHT($D$2,3),定数!$A$6:$A$13,定数!$B$6:$B$13))</f>
        <v/>
      </c>
      <c r="N32" s="40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6"/>
        <v/>
      </c>
      <c r="U32" s="81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15">
      <c r="B33" s="40">
        <v>25</v>
      </c>
      <c r="C33" s="78" t="str">
        <f t="shared" si="0"/>
        <v/>
      </c>
      <c r="D33" s="78"/>
      <c r="E33" s="40"/>
      <c r="F33" s="8"/>
      <c r="G33" s="40"/>
      <c r="H33" s="79"/>
      <c r="I33" s="79"/>
      <c r="J33" s="40"/>
      <c r="K33" s="82" t="str">
        <f t="shared" si="5"/>
        <v/>
      </c>
      <c r="L33" s="83"/>
      <c r="M33" s="6" t="str">
        <f>IF(J33="","",(K33/J33)/LOOKUP(RIGHT($D$2,3),定数!$A$6:$A$13,定数!$B$6:$B$13))</f>
        <v/>
      </c>
      <c r="N33" s="40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6"/>
        <v/>
      </c>
      <c r="U33" s="81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15">
      <c r="B34" s="40">
        <v>26</v>
      </c>
      <c r="C34" s="78" t="str">
        <f t="shared" si="0"/>
        <v/>
      </c>
      <c r="D34" s="78"/>
      <c r="E34" s="40"/>
      <c r="F34" s="8"/>
      <c r="G34" s="40"/>
      <c r="H34" s="79"/>
      <c r="I34" s="79"/>
      <c r="J34" s="40"/>
      <c r="K34" s="82" t="str">
        <f t="shared" si="5"/>
        <v/>
      </c>
      <c r="L34" s="83"/>
      <c r="M34" s="6" t="str">
        <f>IF(J34="","",(K34/J34)/LOOKUP(RIGHT($D$2,3),定数!$A$6:$A$13,定数!$B$6:$B$13))</f>
        <v/>
      </c>
      <c r="N34" s="40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6"/>
        <v/>
      </c>
      <c r="U34" s="81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15">
      <c r="B35" s="40">
        <v>27</v>
      </c>
      <c r="C35" s="78" t="str">
        <f t="shared" si="0"/>
        <v/>
      </c>
      <c r="D35" s="78"/>
      <c r="E35" s="40"/>
      <c r="F35" s="8"/>
      <c r="G35" s="40"/>
      <c r="H35" s="79"/>
      <c r="I35" s="79"/>
      <c r="J35" s="40"/>
      <c r="K35" s="82" t="str">
        <f t="shared" si="5"/>
        <v/>
      </c>
      <c r="L35" s="83"/>
      <c r="M35" s="6" t="str">
        <f>IF(J35="","",(K35/J35)/LOOKUP(RIGHT($D$2,3),定数!$A$6:$A$13,定数!$B$6:$B$13))</f>
        <v/>
      </c>
      <c r="N35" s="40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6"/>
        <v/>
      </c>
      <c r="U35" s="81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15">
      <c r="B36" s="40">
        <v>28</v>
      </c>
      <c r="C36" s="78" t="str">
        <f t="shared" si="0"/>
        <v/>
      </c>
      <c r="D36" s="78"/>
      <c r="E36" s="40"/>
      <c r="F36" s="8"/>
      <c r="G36" s="40"/>
      <c r="H36" s="79"/>
      <c r="I36" s="79"/>
      <c r="J36" s="40"/>
      <c r="K36" s="82" t="str">
        <f t="shared" si="5"/>
        <v/>
      </c>
      <c r="L36" s="83"/>
      <c r="M36" s="6" t="str">
        <f>IF(J36="","",(K36/J36)/LOOKUP(RIGHT($D$2,3),定数!$A$6:$A$13,定数!$B$6:$B$13))</f>
        <v/>
      </c>
      <c r="N36" s="40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6"/>
        <v/>
      </c>
      <c r="U36" s="81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15">
      <c r="B37" s="40">
        <v>29</v>
      </c>
      <c r="C37" s="78" t="str">
        <f t="shared" si="0"/>
        <v/>
      </c>
      <c r="D37" s="78"/>
      <c r="E37" s="40"/>
      <c r="F37" s="8"/>
      <c r="G37" s="40"/>
      <c r="H37" s="79"/>
      <c r="I37" s="79"/>
      <c r="J37" s="40"/>
      <c r="K37" s="82" t="str">
        <f t="shared" si="5"/>
        <v/>
      </c>
      <c r="L37" s="83"/>
      <c r="M37" s="6" t="str">
        <f>IF(J37="","",(K37/J37)/LOOKUP(RIGHT($D$2,3),定数!$A$6:$A$13,定数!$B$6:$B$13))</f>
        <v/>
      </c>
      <c r="N37" s="40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6"/>
        <v/>
      </c>
      <c r="U37" s="81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15">
      <c r="B38" s="40">
        <v>30</v>
      </c>
      <c r="C38" s="78" t="str">
        <f t="shared" si="0"/>
        <v/>
      </c>
      <c r="D38" s="78"/>
      <c r="E38" s="40"/>
      <c r="F38" s="8"/>
      <c r="G38" s="40"/>
      <c r="H38" s="79"/>
      <c r="I38" s="79"/>
      <c r="J38" s="40"/>
      <c r="K38" s="82" t="str">
        <f t="shared" si="5"/>
        <v/>
      </c>
      <c r="L38" s="83"/>
      <c r="M38" s="6" t="str">
        <f>IF(J38="","",(K38/J38)/LOOKUP(RIGHT($D$2,3),定数!$A$6:$A$13,定数!$B$6:$B$13))</f>
        <v/>
      </c>
      <c r="N38" s="40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6"/>
        <v/>
      </c>
      <c r="U38" s="81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15">
      <c r="B39" s="40">
        <v>31</v>
      </c>
      <c r="C39" s="78" t="str">
        <f t="shared" si="0"/>
        <v/>
      </c>
      <c r="D39" s="78"/>
      <c r="E39" s="40"/>
      <c r="F39" s="8"/>
      <c r="G39" s="40"/>
      <c r="H39" s="79"/>
      <c r="I39" s="79"/>
      <c r="J39" s="40"/>
      <c r="K39" s="82" t="str">
        <f t="shared" si="5"/>
        <v/>
      </c>
      <c r="L39" s="83"/>
      <c r="M39" s="6" t="str">
        <f>IF(J39="","",(K39/J39)/LOOKUP(RIGHT($D$2,3),定数!$A$6:$A$13,定数!$B$6:$B$13))</f>
        <v/>
      </c>
      <c r="N39" s="40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6"/>
        <v/>
      </c>
      <c r="U39" s="81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15">
      <c r="B40" s="40">
        <v>32</v>
      </c>
      <c r="C40" s="78" t="str">
        <f t="shared" si="0"/>
        <v/>
      </c>
      <c r="D40" s="78"/>
      <c r="E40" s="40"/>
      <c r="F40" s="8"/>
      <c r="G40" s="40"/>
      <c r="H40" s="79"/>
      <c r="I40" s="79"/>
      <c r="J40" s="40"/>
      <c r="K40" s="82" t="str">
        <f t="shared" si="5"/>
        <v/>
      </c>
      <c r="L40" s="83"/>
      <c r="M40" s="6" t="str">
        <f>IF(J40="","",(K40/J40)/LOOKUP(RIGHT($D$2,3),定数!$A$6:$A$13,定数!$B$6:$B$13))</f>
        <v/>
      </c>
      <c r="N40" s="40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6"/>
        <v/>
      </c>
      <c r="U40" s="81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15">
      <c r="B41" s="40">
        <v>33</v>
      </c>
      <c r="C41" s="78" t="str">
        <f t="shared" si="0"/>
        <v/>
      </c>
      <c r="D41" s="78"/>
      <c r="E41" s="40"/>
      <c r="F41" s="8"/>
      <c r="G41" s="40"/>
      <c r="H41" s="79"/>
      <c r="I41" s="79"/>
      <c r="J41" s="40"/>
      <c r="K41" s="82" t="str">
        <f t="shared" si="5"/>
        <v/>
      </c>
      <c r="L41" s="83"/>
      <c r="M41" s="6" t="str">
        <f>IF(J41="","",(K41/J41)/LOOKUP(RIGHT($D$2,3),定数!$A$6:$A$13,定数!$B$6:$B$13))</f>
        <v/>
      </c>
      <c r="N41" s="40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6"/>
        <v/>
      </c>
      <c r="U41" s="81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15">
      <c r="B42" s="40">
        <v>34</v>
      </c>
      <c r="C42" s="78" t="str">
        <f t="shared" si="0"/>
        <v/>
      </c>
      <c r="D42" s="78"/>
      <c r="E42" s="40"/>
      <c r="F42" s="8"/>
      <c r="G42" s="40"/>
      <c r="H42" s="79"/>
      <c r="I42" s="79"/>
      <c r="J42" s="40"/>
      <c r="K42" s="82" t="str">
        <f t="shared" si="5"/>
        <v/>
      </c>
      <c r="L42" s="83"/>
      <c r="M42" s="6" t="str">
        <f>IF(J42="","",(K42/J42)/LOOKUP(RIGHT($D$2,3),定数!$A$6:$A$13,定数!$B$6:$B$13))</f>
        <v/>
      </c>
      <c r="N42" s="40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6"/>
        <v/>
      </c>
      <c r="U42" s="81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15">
      <c r="B43" s="40">
        <v>35</v>
      </c>
      <c r="C43" s="78" t="str">
        <f t="shared" si="0"/>
        <v/>
      </c>
      <c r="D43" s="78"/>
      <c r="E43" s="40"/>
      <c r="F43" s="8"/>
      <c r="G43" s="40"/>
      <c r="H43" s="79"/>
      <c r="I43" s="79"/>
      <c r="J43" s="40"/>
      <c r="K43" s="82" t="str">
        <f t="shared" si="5"/>
        <v/>
      </c>
      <c r="L43" s="83"/>
      <c r="M43" s="6" t="str">
        <f>IF(J43="","",(K43/J43)/LOOKUP(RIGHT($D$2,3),定数!$A$6:$A$13,定数!$B$6:$B$13))</f>
        <v/>
      </c>
      <c r="N43" s="40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6"/>
        <v/>
      </c>
      <c r="U43" s="81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15">
      <c r="B44" s="40">
        <v>36</v>
      </c>
      <c r="C44" s="78" t="str">
        <f t="shared" si="0"/>
        <v/>
      </c>
      <c r="D44" s="78"/>
      <c r="E44" s="40"/>
      <c r="F44" s="8"/>
      <c r="G44" s="40"/>
      <c r="H44" s="79"/>
      <c r="I44" s="79"/>
      <c r="J44" s="40"/>
      <c r="K44" s="82" t="str">
        <f t="shared" si="5"/>
        <v/>
      </c>
      <c r="L44" s="83"/>
      <c r="M44" s="6" t="str">
        <f>IF(J44="","",(K44/J44)/LOOKUP(RIGHT($D$2,3),定数!$A$6:$A$13,定数!$B$6:$B$13))</f>
        <v/>
      </c>
      <c r="N44" s="40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6"/>
        <v/>
      </c>
      <c r="U44" s="81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15">
      <c r="B45" s="40">
        <v>37</v>
      </c>
      <c r="C45" s="78" t="str">
        <f t="shared" si="0"/>
        <v/>
      </c>
      <c r="D45" s="78"/>
      <c r="E45" s="40"/>
      <c r="F45" s="8"/>
      <c r="G45" s="40"/>
      <c r="H45" s="79"/>
      <c r="I45" s="79"/>
      <c r="J45" s="40"/>
      <c r="K45" s="82" t="str">
        <f t="shared" si="5"/>
        <v/>
      </c>
      <c r="L45" s="83"/>
      <c r="M45" s="6" t="str">
        <f>IF(J45="","",(K45/J45)/LOOKUP(RIGHT($D$2,3),定数!$A$6:$A$13,定数!$B$6:$B$13))</f>
        <v/>
      </c>
      <c r="N45" s="40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6"/>
        <v/>
      </c>
      <c r="U45" s="81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15">
      <c r="B46" s="40">
        <v>38</v>
      </c>
      <c r="C46" s="78" t="str">
        <f t="shared" si="0"/>
        <v/>
      </c>
      <c r="D46" s="78"/>
      <c r="E46" s="40"/>
      <c r="F46" s="8"/>
      <c r="G46" s="40"/>
      <c r="H46" s="79"/>
      <c r="I46" s="79"/>
      <c r="J46" s="40"/>
      <c r="K46" s="82" t="str">
        <f t="shared" si="5"/>
        <v/>
      </c>
      <c r="L46" s="83"/>
      <c r="M46" s="6" t="str">
        <f>IF(J46="","",(K46/J46)/LOOKUP(RIGHT($D$2,3),定数!$A$6:$A$13,定数!$B$6:$B$13))</f>
        <v/>
      </c>
      <c r="N46" s="40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6"/>
        <v/>
      </c>
      <c r="U46" s="81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15">
      <c r="B47" s="40">
        <v>39</v>
      </c>
      <c r="C47" s="78" t="str">
        <f t="shared" si="0"/>
        <v/>
      </c>
      <c r="D47" s="78"/>
      <c r="E47" s="40"/>
      <c r="F47" s="8"/>
      <c r="G47" s="40"/>
      <c r="H47" s="79"/>
      <c r="I47" s="79"/>
      <c r="J47" s="40"/>
      <c r="K47" s="82" t="str">
        <f t="shared" si="5"/>
        <v/>
      </c>
      <c r="L47" s="83"/>
      <c r="M47" s="6" t="str">
        <f>IF(J47="","",(K47/J47)/LOOKUP(RIGHT($D$2,3),定数!$A$6:$A$13,定数!$B$6:$B$13))</f>
        <v/>
      </c>
      <c r="N47" s="40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6"/>
        <v/>
      </c>
      <c r="U47" s="81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15">
      <c r="B48" s="40">
        <v>40</v>
      </c>
      <c r="C48" s="78" t="str">
        <f t="shared" si="0"/>
        <v/>
      </c>
      <c r="D48" s="78"/>
      <c r="E48" s="40"/>
      <c r="F48" s="8"/>
      <c r="G48" s="40"/>
      <c r="H48" s="79"/>
      <c r="I48" s="79"/>
      <c r="J48" s="40"/>
      <c r="K48" s="82" t="str">
        <f t="shared" si="5"/>
        <v/>
      </c>
      <c r="L48" s="83"/>
      <c r="M48" s="6" t="str">
        <f>IF(J48="","",(K48/J48)/LOOKUP(RIGHT($D$2,3),定数!$A$6:$A$13,定数!$B$6:$B$13))</f>
        <v/>
      </c>
      <c r="N48" s="40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6"/>
        <v/>
      </c>
      <c r="U48" s="81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15">
      <c r="B49" s="40">
        <v>41</v>
      </c>
      <c r="C49" s="78" t="str">
        <f t="shared" si="0"/>
        <v/>
      </c>
      <c r="D49" s="78"/>
      <c r="E49" s="40"/>
      <c r="F49" s="8"/>
      <c r="G49" s="40"/>
      <c r="H49" s="79"/>
      <c r="I49" s="79"/>
      <c r="J49" s="40"/>
      <c r="K49" s="82" t="str">
        <f t="shared" si="5"/>
        <v/>
      </c>
      <c r="L49" s="83"/>
      <c r="M49" s="6" t="str">
        <f>IF(J49="","",(K49/J49)/LOOKUP(RIGHT($D$2,3),定数!$A$6:$A$13,定数!$B$6:$B$13))</f>
        <v/>
      </c>
      <c r="N49" s="40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6"/>
        <v/>
      </c>
      <c r="U49" s="81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15">
      <c r="B50" s="40">
        <v>42</v>
      </c>
      <c r="C50" s="78" t="str">
        <f t="shared" si="0"/>
        <v/>
      </c>
      <c r="D50" s="78"/>
      <c r="E50" s="40"/>
      <c r="F50" s="8"/>
      <c r="G50" s="40"/>
      <c r="H50" s="79"/>
      <c r="I50" s="79"/>
      <c r="J50" s="40"/>
      <c r="K50" s="82" t="str">
        <f t="shared" si="5"/>
        <v/>
      </c>
      <c r="L50" s="83"/>
      <c r="M50" s="6" t="str">
        <f>IF(J50="","",(K50/J50)/LOOKUP(RIGHT($D$2,3),定数!$A$6:$A$13,定数!$B$6:$B$13))</f>
        <v/>
      </c>
      <c r="N50" s="40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6"/>
        <v/>
      </c>
      <c r="U50" s="81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15">
      <c r="B51" s="40">
        <v>43</v>
      </c>
      <c r="C51" s="78" t="str">
        <f t="shared" si="0"/>
        <v/>
      </c>
      <c r="D51" s="78"/>
      <c r="E51" s="40"/>
      <c r="F51" s="8"/>
      <c r="G51" s="40"/>
      <c r="H51" s="79"/>
      <c r="I51" s="79"/>
      <c r="J51" s="40"/>
      <c r="K51" s="82" t="str">
        <f t="shared" si="5"/>
        <v/>
      </c>
      <c r="L51" s="83"/>
      <c r="M51" s="6" t="str">
        <f>IF(J51="","",(K51/J51)/LOOKUP(RIGHT($D$2,3),定数!$A$6:$A$13,定数!$B$6:$B$13))</f>
        <v/>
      </c>
      <c r="N51" s="40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6"/>
        <v/>
      </c>
      <c r="U51" s="81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15">
      <c r="B52" s="40">
        <v>44</v>
      </c>
      <c r="C52" s="78" t="str">
        <f t="shared" si="0"/>
        <v/>
      </c>
      <c r="D52" s="78"/>
      <c r="E52" s="40"/>
      <c r="F52" s="8"/>
      <c r="G52" s="40"/>
      <c r="H52" s="79"/>
      <c r="I52" s="79"/>
      <c r="J52" s="40"/>
      <c r="K52" s="82" t="str">
        <f t="shared" si="5"/>
        <v/>
      </c>
      <c r="L52" s="83"/>
      <c r="M52" s="6" t="str">
        <f>IF(J52="","",(K52/J52)/LOOKUP(RIGHT($D$2,3),定数!$A$6:$A$13,定数!$B$6:$B$13))</f>
        <v/>
      </c>
      <c r="N52" s="40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6"/>
        <v/>
      </c>
      <c r="U52" s="81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15">
      <c r="B53" s="40">
        <v>45</v>
      </c>
      <c r="C53" s="78" t="str">
        <f t="shared" si="0"/>
        <v/>
      </c>
      <c r="D53" s="78"/>
      <c r="E53" s="40"/>
      <c r="F53" s="8"/>
      <c r="G53" s="40"/>
      <c r="H53" s="79"/>
      <c r="I53" s="79"/>
      <c r="J53" s="40"/>
      <c r="K53" s="82" t="str">
        <f t="shared" si="5"/>
        <v/>
      </c>
      <c r="L53" s="83"/>
      <c r="M53" s="6" t="str">
        <f>IF(J53="","",(K53/J53)/LOOKUP(RIGHT($D$2,3),定数!$A$6:$A$13,定数!$B$6:$B$13))</f>
        <v/>
      </c>
      <c r="N53" s="40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6"/>
        <v/>
      </c>
      <c r="U53" s="81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15">
      <c r="B54" s="40">
        <v>46</v>
      </c>
      <c r="C54" s="78" t="str">
        <f t="shared" si="0"/>
        <v/>
      </c>
      <c r="D54" s="78"/>
      <c r="E54" s="40"/>
      <c r="F54" s="8"/>
      <c r="G54" s="40"/>
      <c r="H54" s="79"/>
      <c r="I54" s="79"/>
      <c r="J54" s="40"/>
      <c r="K54" s="82" t="str">
        <f t="shared" si="5"/>
        <v/>
      </c>
      <c r="L54" s="83"/>
      <c r="M54" s="6" t="str">
        <f>IF(J54="","",(K54/J54)/LOOKUP(RIGHT($D$2,3),定数!$A$6:$A$13,定数!$B$6:$B$13))</f>
        <v/>
      </c>
      <c r="N54" s="40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6"/>
        <v/>
      </c>
      <c r="U54" s="81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15">
      <c r="B55" s="40">
        <v>47</v>
      </c>
      <c r="C55" s="78" t="str">
        <f t="shared" si="0"/>
        <v/>
      </c>
      <c r="D55" s="78"/>
      <c r="E55" s="40"/>
      <c r="F55" s="8"/>
      <c r="G55" s="40"/>
      <c r="H55" s="79"/>
      <c r="I55" s="79"/>
      <c r="J55" s="40"/>
      <c r="K55" s="82" t="str">
        <f t="shared" si="5"/>
        <v/>
      </c>
      <c r="L55" s="83"/>
      <c r="M55" s="6" t="str">
        <f>IF(J55="","",(K55/J55)/LOOKUP(RIGHT($D$2,3),定数!$A$6:$A$13,定数!$B$6:$B$13))</f>
        <v/>
      </c>
      <c r="N55" s="40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6"/>
        <v/>
      </c>
      <c r="U55" s="81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15">
      <c r="B56" s="40">
        <v>48</v>
      </c>
      <c r="C56" s="78" t="str">
        <f t="shared" si="0"/>
        <v/>
      </c>
      <c r="D56" s="78"/>
      <c r="E56" s="40"/>
      <c r="F56" s="8"/>
      <c r="G56" s="40"/>
      <c r="H56" s="79"/>
      <c r="I56" s="79"/>
      <c r="J56" s="40"/>
      <c r="K56" s="82" t="str">
        <f t="shared" si="5"/>
        <v/>
      </c>
      <c r="L56" s="83"/>
      <c r="M56" s="6" t="str">
        <f>IF(J56="","",(K56/J56)/LOOKUP(RIGHT($D$2,3),定数!$A$6:$A$13,定数!$B$6:$B$13))</f>
        <v/>
      </c>
      <c r="N56" s="40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6"/>
        <v/>
      </c>
      <c r="U56" s="81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15">
      <c r="B57" s="40">
        <v>49</v>
      </c>
      <c r="C57" s="78" t="str">
        <f t="shared" si="0"/>
        <v/>
      </c>
      <c r="D57" s="78"/>
      <c r="E57" s="40"/>
      <c r="F57" s="8"/>
      <c r="G57" s="40"/>
      <c r="H57" s="79"/>
      <c r="I57" s="79"/>
      <c r="J57" s="40"/>
      <c r="K57" s="82" t="str">
        <f t="shared" si="5"/>
        <v/>
      </c>
      <c r="L57" s="83"/>
      <c r="M57" s="6" t="str">
        <f>IF(J57="","",(K57/J57)/LOOKUP(RIGHT($D$2,3),定数!$A$6:$A$13,定数!$B$6:$B$13))</f>
        <v/>
      </c>
      <c r="N57" s="40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6"/>
        <v/>
      </c>
      <c r="U57" s="81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15">
      <c r="B58" s="40">
        <v>50</v>
      </c>
      <c r="C58" s="78" t="str">
        <f t="shared" si="0"/>
        <v/>
      </c>
      <c r="D58" s="78"/>
      <c r="E58" s="40"/>
      <c r="F58" s="8"/>
      <c r="G58" s="40"/>
      <c r="H58" s="79"/>
      <c r="I58" s="79"/>
      <c r="J58" s="40"/>
      <c r="K58" s="82" t="str">
        <f t="shared" si="5"/>
        <v/>
      </c>
      <c r="L58" s="83"/>
      <c r="M58" s="6" t="str">
        <f>IF(J58="","",(K58/J58)/LOOKUP(RIGHT($D$2,3),定数!$A$6:$A$13,定数!$B$6:$B$13))</f>
        <v/>
      </c>
      <c r="N58" s="40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6"/>
        <v/>
      </c>
      <c r="U58" s="81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15">
      <c r="B59" s="40">
        <v>51</v>
      </c>
      <c r="C59" s="78" t="str">
        <f t="shared" si="0"/>
        <v/>
      </c>
      <c r="D59" s="78"/>
      <c r="E59" s="40"/>
      <c r="F59" s="8"/>
      <c r="G59" s="40"/>
      <c r="H59" s="79"/>
      <c r="I59" s="79"/>
      <c r="J59" s="40"/>
      <c r="K59" s="82" t="str">
        <f t="shared" si="5"/>
        <v/>
      </c>
      <c r="L59" s="83"/>
      <c r="M59" s="6" t="str">
        <f>IF(J59="","",(K59/J59)/LOOKUP(RIGHT($D$2,3),定数!$A$6:$A$13,定数!$B$6:$B$13))</f>
        <v/>
      </c>
      <c r="N59" s="40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6"/>
        <v/>
      </c>
      <c r="U59" s="81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15">
      <c r="B60" s="40">
        <v>52</v>
      </c>
      <c r="C60" s="78" t="str">
        <f t="shared" si="0"/>
        <v/>
      </c>
      <c r="D60" s="78"/>
      <c r="E60" s="40"/>
      <c r="F60" s="8"/>
      <c r="G60" s="40"/>
      <c r="H60" s="79"/>
      <c r="I60" s="79"/>
      <c r="J60" s="40"/>
      <c r="K60" s="82" t="str">
        <f t="shared" si="5"/>
        <v/>
      </c>
      <c r="L60" s="83"/>
      <c r="M60" s="6" t="str">
        <f>IF(J60="","",(K60/J60)/LOOKUP(RIGHT($D$2,3),定数!$A$6:$A$13,定数!$B$6:$B$13))</f>
        <v/>
      </c>
      <c r="N60" s="40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6"/>
        <v/>
      </c>
      <c r="U60" s="81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15">
      <c r="B61" s="40">
        <v>53</v>
      </c>
      <c r="C61" s="78" t="str">
        <f t="shared" si="0"/>
        <v/>
      </c>
      <c r="D61" s="78"/>
      <c r="E61" s="40"/>
      <c r="F61" s="8"/>
      <c r="G61" s="40"/>
      <c r="H61" s="79"/>
      <c r="I61" s="79"/>
      <c r="J61" s="40"/>
      <c r="K61" s="82" t="str">
        <f t="shared" si="5"/>
        <v/>
      </c>
      <c r="L61" s="83"/>
      <c r="M61" s="6" t="str">
        <f>IF(J61="","",(K61/J61)/LOOKUP(RIGHT($D$2,3),定数!$A$6:$A$13,定数!$B$6:$B$13))</f>
        <v/>
      </c>
      <c r="N61" s="40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6"/>
        <v/>
      </c>
      <c r="U61" s="81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15">
      <c r="B62" s="40">
        <v>54</v>
      </c>
      <c r="C62" s="78" t="str">
        <f t="shared" si="0"/>
        <v/>
      </c>
      <c r="D62" s="78"/>
      <c r="E62" s="40"/>
      <c r="F62" s="8"/>
      <c r="G62" s="40"/>
      <c r="H62" s="79"/>
      <c r="I62" s="79"/>
      <c r="J62" s="40"/>
      <c r="K62" s="82" t="str">
        <f t="shared" si="5"/>
        <v/>
      </c>
      <c r="L62" s="83"/>
      <c r="M62" s="6" t="str">
        <f>IF(J62="","",(K62/J62)/LOOKUP(RIGHT($D$2,3),定数!$A$6:$A$13,定数!$B$6:$B$13))</f>
        <v/>
      </c>
      <c r="N62" s="40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6"/>
        <v/>
      </c>
      <c r="U62" s="81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15">
      <c r="B63" s="40">
        <v>55</v>
      </c>
      <c r="C63" s="78" t="str">
        <f t="shared" si="0"/>
        <v/>
      </c>
      <c r="D63" s="78"/>
      <c r="E63" s="40"/>
      <c r="F63" s="8"/>
      <c r="G63" s="40"/>
      <c r="H63" s="79"/>
      <c r="I63" s="79"/>
      <c r="J63" s="40"/>
      <c r="K63" s="82" t="str">
        <f t="shared" si="5"/>
        <v/>
      </c>
      <c r="L63" s="83"/>
      <c r="M63" s="6" t="str">
        <f>IF(J63="","",(K63/J63)/LOOKUP(RIGHT($D$2,3),定数!$A$6:$A$13,定数!$B$6:$B$13))</f>
        <v/>
      </c>
      <c r="N63" s="40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6"/>
        <v/>
      </c>
      <c r="U63" s="81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15">
      <c r="B64" s="40">
        <v>56</v>
      </c>
      <c r="C64" s="78" t="str">
        <f t="shared" si="0"/>
        <v/>
      </c>
      <c r="D64" s="78"/>
      <c r="E64" s="40"/>
      <c r="F64" s="8"/>
      <c r="G64" s="40"/>
      <c r="H64" s="79"/>
      <c r="I64" s="79"/>
      <c r="J64" s="40"/>
      <c r="K64" s="82" t="str">
        <f t="shared" si="5"/>
        <v/>
      </c>
      <c r="L64" s="83"/>
      <c r="M64" s="6" t="str">
        <f>IF(J64="","",(K64/J64)/LOOKUP(RIGHT($D$2,3),定数!$A$6:$A$13,定数!$B$6:$B$13))</f>
        <v/>
      </c>
      <c r="N64" s="40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6"/>
        <v/>
      </c>
      <c r="U64" s="81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15">
      <c r="B65" s="40">
        <v>57</v>
      </c>
      <c r="C65" s="78" t="str">
        <f t="shared" si="0"/>
        <v/>
      </c>
      <c r="D65" s="78"/>
      <c r="E65" s="40"/>
      <c r="F65" s="8"/>
      <c r="G65" s="40"/>
      <c r="H65" s="79"/>
      <c r="I65" s="79"/>
      <c r="J65" s="40"/>
      <c r="K65" s="82" t="str">
        <f t="shared" si="5"/>
        <v/>
      </c>
      <c r="L65" s="83"/>
      <c r="M65" s="6" t="str">
        <f>IF(J65="","",(K65/J65)/LOOKUP(RIGHT($D$2,3),定数!$A$6:$A$13,定数!$B$6:$B$13))</f>
        <v/>
      </c>
      <c r="N65" s="40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6"/>
        <v/>
      </c>
      <c r="U65" s="81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15">
      <c r="B66" s="40">
        <v>58</v>
      </c>
      <c r="C66" s="78" t="str">
        <f t="shared" si="0"/>
        <v/>
      </c>
      <c r="D66" s="78"/>
      <c r="E66" s="40"/>
      <c r="F66" s="8"/>
      <c r="G66" s="40"/>
      <c r="H66" s="79"/>
      <c r="I66" s="79"/>
      <c r="J66" s="40"/>
      <c r="K66" s="82" t="str">
        <f t="shared" si="5"/>
        <v/>
      </c>
      <c r="L66" s="83"/>
      <c r="M66" s="6" t="str">
        <f>IF(J66="","",(K66/J66)/LOOKUP(RIGHT($D$2,3),定数!$A$6:$A$13,定数!$B$6:$B$13))</f>
        <v/>
      </c>
      <c r="N66" s="40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6"/>
        <v/>
      </c>
      <c r="U66" s="81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15">
      <c r="B67" s="40">
        <v>59</v>
      </c>
      <c r="C67" s="78" t="str">
        <f t="shared" si="0"/>
        <v/>
      </c>
      <c r="D67" s="78"/>
      <c r="E67" s="40"/>
      <c r="F67" s="8"/>
      <c r="G67" s="40"/>
      <c r="H67" s="79"/>
      <c r="I67" s="79"/>
      <c r="J67" s="40"/>
      <c r="K67" s="82" t="str">
        <f t="shared" si="5"/>
        <v/>
      </c>
      <c r="L67" s="83"/>
      <c r="M67" s="6" t="str">
        <f>IF(J67="","",(K67/J67)/LOOKUP(RIGHT($D$2,3),定数!$A$6:$A$13,定数!$B$6:$B$13))</f>
        <v/>
      </c>
      <c r="N67" s="40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6"/>
        <v/>
      </c>
      <c r="U67" s="81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15">
      <c r="B68" s="40">
        <v>60</v>
      </c>
      <c r="C68" s="78" t="str">
        <f t="shared" si="0"/>
        <v/>
      </c>
      <c r="D68" s="78"/>
      <c r="E68" s="40"/>
      <c r="F68" s="8"/>
      <c r="G68" s="40"/>
      <c r="H68" s="79"/>
      <c r="I68" s="79"/>
      <c r="J68" s="40"/>
      <c r="K68" s="82" t="str">
        <f t="shared" si="5"/>
        <v/>
      </c>
      <c r="L68" s="83"/>
      <c r="M68" s="6" t="str">
        <f>IF(J68="","",(K68/J68)/LOOKUP(RIGHT($D$2,3),定数!$A$6:$A$13,定数!$B$6:$B$13))</f>
        <v/>
      </c>
      <c r="N68" s="40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6"/>
        <v/>
      </c>
      <c r="U68" s="81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15">
      <c r="B69" s="40">
        <v>61</v>
      </c>
      <c r="C69" s="78" t="str">
        <f t="shared" si="0"/>
        <v/>
      </c>
      <c r="D69" s="78"/>
      <c r="E69" s="40"/>
      <c r="F69" s="8"/>
      <c r="G69" s="40"/>
      <c r="H69" s="79"/>
      <c r="I69" s="79"/>
      <c r="J69" s="40"/>
      <c r="K69" s="82" t="str">
        <f t="shared" si="5"/>
        <v/>
      </c>
      <c r="L69" s="83"/>
      <c r="M69" s="6" t="str">
        <f>IF(J69="","",(K69/J69)/LOOKUP(RIGHT($D$2,3),定数!$A$6:$A$13,定数!$B$6:$B$13))</f>
        <v/>
      </c>
      <c r="N69" s="40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6"/>
        <v/>
      </c>
      <c r="U69" s="81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15">
      <c r="B70" s="40">
        <v>62</v>
      </c>
      <c r="C70" s="78" t="str">
        <f t="shared" si="0"/>
        <v/>
      </c>
      <c r="D70" s="78"/>
      <c r="E70" s="40"/>
      <c r="F70" s="8"/>
      <c r="G70" s="40"/>
      <c r="H70" s="79"/>
      <c r="I70" s="79"/>
      <c r="J70" s="40"/>
      <c r="K70" s="82" t="str">
        <f t="shared" si="5"/>
        <v/>
      </c>
      <c r="L70" s="83"/>
      <c r="M70" s="6" t="str">
        <f>IF(J70="","",(K70/J70)/LOOKUP(RIGHT($D$2,3),定数!$A$6:$A$13,定数!$B$6:$B$13))</f>
        <v/>
      </c>
      <c r="N70" s="40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6"/>
        <v/>
      </c>
      <c r="U70" s="81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15">
      <c r="B71" s="40">
        <v>63</v>
      </c>
      <c r="C71" s="78" t="str">
        <f t="shared" si="0"/>
        <v/>
      </c>
      <c r="D71" s="78"/>
      <c r="E71" s="40"/>
      <c r="F71" s="8"/>
      <c r="G71" s="40"/>
      <c r="H71" s="79"/>
      <c r="I71" s="79"/>
      <c r="J71" s="40"/>
      <c r="K71" s="82" t="str">
        <f t="shared" si="5"/>
        <v/>
      </c>
      <c r="L71" s="83"/>
      <c r="M71" s="6" t="str">
        <f>IF(J71="","",(K71/J71)/LOOKUP(RIGHT($D$2,3),定数!$A$6:$A$13,定数!$B$6:$B$13))</f>
        <v/>
      </c>
      <c r="N71" s="40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6"/>
        <v/>
      </c>
      <c r="U71" s="81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15">
      <c r="B72" s="40">
        <v>64</v>
      </c>
      <c r="C72" s="78" t="str">
        <f t="shared" si="0"/>
        <v/>
      </c>
      <c r="D72" s="78"/>
      <c r="E72" s="40"/>
      <c r="F72" s="8"/>
      <c r="G72" s="40"/>
      <c r="H72" s="79"/>
      <c r="I72" s="79"/>
      <c r="J72" s="40"/>
      <c r="K72" s="82" t="str">
        <f t="shared" si="5"/>
        <v/>
      </c>
      <c r="L72" s="83"/>
      <c r="M72" s="6" t="str">
        <f>IF(J72="","",(K72/J72)/LOOKUP(RIGHT($D$2,3),定数!$A$6:$A$13,定数!$B$6:$B$13))</f>
        <v/>
      </c>
      <c r="N72" s="40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6"/>
        <v/>
      </c>
      <c r="U72" s="81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15">
      <c r="B73" s="40">
        <v>65</v>
      </c>
      <c r="C73" s="78" t="str">
        <f t="shared" si="0"/>
        <v/>
      </c>
      <c r="D73" s="78"/>
      <c r="E73" s="40"/>
      <c r="F73" s="8"/>
      <c r="G73" s="40"/>
      <c r="H73" s="79"/>
      <c r="I73" s="79"/>
      <c r="J73" s="40"/>
      <c r="K73" s="82" t="str">
        <f t="shared" si="5"/>
        <v/>
      </c>
      <c r="L73" s="83"/>
      <c r="M73" s="6" t="str">
        <f>IF(J73="","",(K73/J73)/LOOKUP(RIGHT($D$2,3),定数!$A$6:$A$13,定数!$B$6:$B$13))</f>
        <v/>
      </c>
      <c r="N73" s="40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6"/>
        <v/>
      </c>
      <c r="U73" s="81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15">
      <c r="B74" s="40">
        <v>66</v>
      </c>
      <c r="C74" s="78" t="str">
        <f t="shared" ref="C74:C108" si="10">IF(R73="","",C73+R73)</f>
        <v/>
      </c>
      <c r="D74" s="78"/>
      <c r="E74" s="40"/>
      <c r="F74" s="8"/>
      <c r="G74" s="40"/>
      <c r="H74" s="79"/>
      <c r="I74" s="79"/>
      <c r="J74" s="40"/>
      <c r="K74" s="82" t="str">
        <f t="shared" si="5"/>
        <v/>
      </c>
      <c r="L74" s="83"/>
      <c r="M74" s="6" t="str">
        <f>IF(J74="","",(K74/J74)/LOOKUP(RIGHT($D$2,3),定数!$A$6:$A$13,定数!$B$6:$B$13))</f>
        <v/>
      </c>
      <c r="N74" s="40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6"/>
        <v/>
      </c>
      <c r="U74" s="81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15">
      <c r="B75" s="40">
        <v>67</v>
      </c>
      <c r="C75" s="78" t="str">
        <f t="shared" si="10"/>
        <v/>
      </c>
      <c r="D75" s="78"/>
      <c r="E75" s="40"/>
      <c r="F75" s="8"/>
      <c r="G75" s="40"/>
      <c r="H75" s="79"/>
      <c r="I75" s="79"/>
      <c r="J75" s="40"/>
      <c r="K75" s="82" t="str">
        <f t="shared" ref="K75:K108" si="13">IF(J75="","",C75*0.03)</f>
        <v/>
      </c>
      <c r="L75" s="83"/>
      <c r="M75" s="6" t="str">
        <f>IF(J75="","",(K75/J75)/LOOKUP(RIGHT($D$2,3),定数!$A$6:$A$13,定数!$B$6:$B$13))</f>
        <v/>
      </c>
      <c r="N75" s="40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6"/>
        <v/>
      </c>
      <c r="U75" s="81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15">
      <c r="B76" s="40">
        <v>68</v>
      </c>
      <c r="C76" s="78" t="str">
        <f t="shared" si="10"/>
        <v/>
      </c>
      <c r="D76" s="78"/>
      <c r="E76" s="40"/>
      <c r="F76" s="8"/>
      <c r="G76" s="40"/>
      <c r="H76" s="79"/>
      <c r="I76" s="79"/>
      <c r="J76" s="40"/>
      <c r="K76" s="82" t="str">
        <f t="shared" si="13"/>
        <v/>
      </c>
      <c r="L76" s="83"/>
      <c r="M76" s="6" t="str">
        <f>IF(J76="","",(K76/J76)/LOOKUP(RIGHT($D$2,3),定数!$A$6:$A$13,定数!$B$6:$B$13))</f>
        <v/>
      </c>
      <c r="N76" s="40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5">IF(P76="","",IF(G76="買",(P76-H76),(H76-P76))*IF(RIGHT($D$2,3)="JPY",100,10000))</f>
        <v/>
      </c>
      <c r="U76" s="81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15">
      <c r="B77" s="40">
        <v>69</v>
      </c>
      <c r="C77" s="78" t="str">
        <f t="shared" si="10"/>
        <v/>
      </c>
      <c r="D77" s="78"/>
      <c r="E77" s="40"/>
      <c r="F77" s="8"/>
      <c r="G77" s="40"/>
      <c r="H77" s="79"/>
      <c r="I77" s="79"/>
      <c r="J77" s="40"/>
      <c r="K77" s="82" t="str">
        <f t="shared" si="13"/>
        <v/>
      </c>
      <c r="L77" s="83"/>
      <c r="M77" s="6" t="str">
        <f>IF(J77="","",(K77/J77)/LOOKUP(RIGHT($D$2,3),定数!$A$6:$A$13,定数!$B$6:$B$13))</f>
        <v/>
      </c>
      <c r="N77" s="40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5"/>
        <v/>
      </c>
      <c r="U77" s="81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15">
      <c r="B78" s="40">
        <v>70</v>
      </c>
      <c r="C78" s="78" t="str">
        <f t="shared" si="10"/>
        <v/>
      </c>
      <c r="D78" s="78"/>
      <c r="E78" s="40"/>
      <c r="F78" s="8"/>
      <c r="G78" s="40"/>
      <c r="H78" s="79"/>
      <c r="I78" s="79"/>
      <c r="J78" s="40"/>
      <c r="K78" s="82" t="str">
        <f t="shared" si="13"/>
        <v/>
      </c>
      <c r="L78" s="83"/>
      <c r="M78" s="6" t="str">
        <f>IF(J78="","",(K78/J78)/LOOKUP(RIGHT($D$2,3),定数!$A$6:$A$13,定数!$B$6:$B$13))</f>
        <v/>
      </c>
      <c r="N78" s="40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5"/>
        <v/>
      </c>
      <c r="U78" s="81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15">
      <c r="B79" s="40">
        <v>71</v>
      </c>
      <c r="C79" s="78" t="str">
        <f t="shared" si="10"/>
        <v/>
      </c>
      <c r="D79" s="78"/>
      <c r="E79" s="40"/>
      <c r="F79" s="8"/>
      <c r="G79" s="40"/>
      <c r="H79" s="79"/>
      <c r="I79" s="79"/>
      <c r="J79" s="40"/>
      <c r="K79" s="82" t="str">
        <f t="shared" si="13"/>
        <v/>
      </c>
      <c r="L79" s="83"/>
      <c r="M79" s="6" t="str">
        <f>IF(J79="","",(K79/J79)/LOOKUP(RIGHT($D$2,3),定数!$A$6:$A$13,定数!$B$6:$B$13))</f>
        <v/>
      </c>
      <c r="N79" s="40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5"/>
        <v/>
      </c>
      <c r="U79" s="81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15">
      <c r="B80" s="40">
        <v>72</v>
      </c>
      <c r="C80" s="78" t="str">
        <f t="shared" si="10"/>
        <v/>
      </c>
      <c r="D80" s="78"/>
      <c r="E80" s="40"/>
      <c r="F80" s="8"/>
      <c r="G80" s="40"/>
      <c r="H80" s="79"/>
      <c r="I80" s="79"/>
      <c r="J80" s="40"/>
      <c r="K80" s="82" t="str">
        <f t="shared" si="13"/>
        <v/>
      </c>
      <c r="L80" s="83"/>
      <c r="M80" s="6" t="str">
        <f>IF(J80="","",(K80/J80)/LOOKUP(RIGHT($D$2,3),定数!$A$6:$A$13,定数!$B$6:$B$13))</f>
        <v/>
      </c>
      <c r="N80" s="40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5"/>
        <v/>
      </c>
      <c r="U80" s="81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15">
      <c r="B81" s="40">
        <v>73</v>
      </c>
      <c r="C81" s="78" t="str">
        <f t="shared" si="10"/>
        <v/>
      </c>
      <c r="D81" s="78"/>
      <c r="E81" s="40"/>
      <c r="F81" s="8"/>
      <c r="G81" s="40"/>
      <c r="H81" s="79"/>
      <c r="I81" s="79"/>
      <c r="J81" s="40"/>
      <c r="K81" s="82" t="str">
        <f t="shared" si="13"/>
        <v/>
      </c>
      <c r="L81" s="83"/>
      <c r="M81" s="6" t="str">
        <f>IF(J81="","",(K81/J81)/LOOKUP(RIGHT($D$2,3),定数!$A$6:$A$13,定数!$B$6:$B$13))</f>
        <v/>
      </c>
      <c r="N81" s="40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5"/>
        <v/>
      </c>
      <c r="U81" s="81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15">
      <c r="B82" s="40">
        <v>74</v>
      </c>
      <c r="C82" s="78" t="str">
        <f t="shared" si="10"/>
        <v/>
      </c>
      <c r="D82" s="78"/>
      <c r="E82" s="40"/>
      <c r="F82" s="8"/>
      <c r="G82" s="40"/>
      <c r="H82" s="79"/>
      <c r="I82" s="79"/>
      <c r="J82" s="40"/>
      <c r="K82" s="82" t="str">
        <f t="shared" si="13"/>
        <v/>
      </c>
      <c r="L82" s="83"/>
      <c r="M82" s="6" t="str">
        <f>IF(J82="","",(K82/J82)/LOOKUP(RIGHT($D$2,3),定数!$A$6:$A$13,定数!$B$6:$B$13))</f>
        <v/>
      </c>
      <c r="N82" s="40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5"/>
        <v/>
      </c>
      <c r="U82" s="81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15">
      <c r="B83" s="40">
        <v>75</v>
      </c>
      <c r="C83" s="78" t="str">
        <f t="shared" si="10"/>
        <v/>
      </c>
      <c r="D83" s="78"/>
      <c r="E83" s="40"/>
      <c r="F83" s="8"/>
      <c r="G83" s="40"/>
      <c r="H83" s="79"/>
      <c r="I83" s="79"/>
      <c r="J83" s="40"/>
      <c r="K83" s="82" t="str">
        <f t="shared" si="13"/>
        <v/>
      </c>
      <c r="L83" s="83"/>
      <c r="M83" s="6" t="str">
        <f>IF(J83="","",(K83/J83)/LOOKUP(RIGHT($D$2,3),定数!$A$6:$A$13,定数!$B$6:$B$13))</f>
        <v/>
      </c>
      <c r="N83" s="40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5"/>
        <v/>
      </c>
      <c r="U83" s="81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15">
      <c r="B84" s="40">
        <v>76</v>
      </c>
      <c r="C84" s="78" t="str">
        <f t="shared" si="10"/>
        <v/>
      </c>
      <c r="D84" s="78"/>
      <c r="E84" s="40"/>
      <c r="F84" s="8"/>
      <c r="G84" s="40"/>
      <c r="H84" s="79"/>
      <c r="I84" s="79"/>
      <c r="J84" s="40"/>
      <c r="K84" s="82" t="str">
        <f t="shared" si="13"/>
        <v/>
      </c>
      <c r="L84" s="83"/>
      <c r="M84" s="6" t="str">
        <f>IF(J84="","",(K84/J84)/LOOKUP(RIGHT($D$2,3),定数!$A$6:$A$13,定数!$B$6:$B$13))</f>
        <v/>
      </c>
      <c r="N84" s="40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5"/>
        <v/>
      </c>
      <c r="U84" s="81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15">
      <c r="B85" s="40">
        <v>77</v>
      </c>
      <c r="C85" s="78" t="str">
        <f t="shared" si="10"/>
        <v/>
      </c>
      <c r="D85" s="78"/>
      <c r="E85" s="40"/>
      <c r="F85" s="8"/>
      <c r="G85" s="40"/>
      <c r="H85" s="79"/>
      <c r="I85" s="79"/>
      <c r="J85" s="40"/>
      <c r="K85" s="82" t="str">
        <f t="shared" si="13"/>
        <v/>
      </c>
      <c r="L85" s="83"/>
      <c r="M85" s="6" t="str">
        <f>IF(J85="","",(K85/J85)/LOOKUP(RIGHT($D$2,3),定数!$A$6:$A$13,定数!$B$6:$B$13))</f>
        <v/>
      </c>
      <c r="N85" s="40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5"/>
        <v/>
      </c>
      <c r="U85" s="81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15">
      <c r="B86" s="40">
        <v>78</v>
      </c>
      <c r="C86" s="78" t="str">
        <f t="shared" si="10"/>
        <v/>
      </c>
      <c r="D86" s="78"/>
      <c r="E86" s="40"/>
      <c r="F86" s="8"/>
      <c r="G86" s="40"/>
      <c r="H86" s="79"/>
      <c r="I86" s="79"/>
      <c r="J86" s="40"/>
      <c r="K86" s="82" t="str">
        <f t="shared" si="13"/>
        <v/>
      </c>
      <c r="L86" s="83"/>
      <c r="M86" s="6" t="str">
        <f>IF(J86="","",(K86/J86)/LOOKUP(RIGHT($D$2,3),定数!$A$6:$A$13,定数!$B$6:$B$13))</f>
        <v/>
      </c>
      <c r="N86" s="40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5"/>
        <v/>
      </c>
      <c r="U86" s="81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15">
      <c r="B87" s="40">
        <v>79</v>
      </c>
      <c r="C87" s="78" t="str">
        <f t="shared" si="10"/>
        <v/>
      </c>
      <c r="D87" s="78"/>
      <c r="E87" s="40"/>
      <c r="F87" s="8"/>
      <c r="G87" s="40"/>
      <c r="H87" s="79"/>
      <c r="I87" s="79"/>
      <c r="J87" s="40"/>
      <c r="K87" s="82" t="str">
        <f t="shared" si="13"/>
        <v/>
      </c>
      <c r="L87" s="83"/>
      <c r="M87" s="6" t="str">
        <f>IF(J87="","",(K87/J87)/LOOKUP(RIGHT($D$2,3),定数!$A$6:$A$13,定数!$B$6:$B$13))</f>
        <v/>
      </c>
      <c r="N87" s="40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5"/>
        <v/>
      </c>
      <c r="U87" s="81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15">
      <c r="B88" s="40">
        <v>80</v>
      </c>
      <c r="C88" s="78" t="str">
        <f t="shared" si="10"/>
        <v/>
      </c>
      <c r="D88" s="78"/>
      <c r="E88" s="40"/>
      <c r="F88" s="8"/>
      <c r="G88" s="40"/>
      <c r="H88" s="79"/>
      <c r="I88" s="79"/>
      <c r="J88" s="40"/>
      <c r="K88" s="82" t="str">
        <f t="shared" si="13"/>
        <v/>
      </c>
      <c r="L88" s="83"/>
      <c r="M88" s="6" t="str">
        <f>IF(J88="","",(K88/J88)/LOOKUP(RIGHT($D$2,3),定数!$A$6:$A$13,定数!$B$6:$B$13))</f>
        <v/>
      </c>
      <c r="N88" s="40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5"/>
        <v/>
      </c>
      <c r="U88" s="81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15">
      <c r="B89" s="40">
        <v>81</v>
      </c>
      <c r="C89" s="78" t="str">
        <f t="shared" si="10"/>
        <v/>
      </c>
      <c r="D89" s="78"/>
      <c r="E89" s="40"/>
      <c r="F89" s="8"/>
      <c r="G89" s="40"/>
      <c r="H89" s="79"/>
      <c r="I89" s="79"/>
      <c r="J89" s="40"/>
      <c r="K89" s="82" t="str">
        <f t="shared" si="13"/>
        <v/>
      </c>
      <c r="L89" s="83"/>
      <c r="M89" s="6" t="str">
        <f>IF(J89="","",(K89/J89)/LOOKUP(RIGHT($D$2,3),定数!$A$6:$A$13,定数!$B$6:$B$13))</f>
        <v/>
      </c>
      <c r="N89" s="40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5"/>
        <v/>
      </c>
      <c r="U89" s="81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15">
      <c r="B90" s="40">
        <v>82</v>
      </c>
      <c r="C90" s="78" t="str">
        <f t="shared" si="10"/>
        <v/>
      </c>
      <c r="D90" s="78"/>
      <c r="E90" s="40"/>
      <c r="F90" s="8"/>
      <c r="G90" s="40"/>
      <c r="H90" s="79"/>
      <c r="I90" s="79"/>
      <c r="J90" s="40"/>
      <c r="K90" s="82" t="str">
        <f t="shared" si="13"/>
        <v/>
      </c>
      <c r="L90" s="83"/>
      <c r="M90" s="6" t="str">
        <f>IF(J90="","",(K90/J90)/LOOKUP(RIGHT($D$2,3),定数!$A$6:$A$13,定数!$B$6:$B$13))</f>
        <v/>
      </c>
      <c r="N90" s="40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5"/>
        <v/>
      </c>
      <c r="U90" s="81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15">
      <c r="B91" s="40">
        <v>83</v>
      </c>
      <c r="C91" s="78" t="str">
        <f t="shared" si="10"/>
        <v/>
      </c>
      <c r="D91" s="78"/>
      <c r="E91" s="40"/>
      <c r="F91" s="8"/>
      <c r="G91" s="40"/>
      <c r="H91" s="79"/>
      <c r="I91" s="79"/>
      <c r="J91" s="40"/>
      <c r="K91" s="82" t="str">
        <f t="shared" si="13"/>
        <v/>
      </c>
      <c r="L91" s="83"/>
      <c r="M91" s="6" t="str">
        <f>IF(J91="","",(K91/J91)/LOOKUP(RIGHT($D$2,3),定数!$A$6:$A$13,定数!$B$6:$B$13))</f>
        <v/>
      </c>
      <c r="N91" s="40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5"/>
        <v/>
      </c>
      <c r="U91" s="81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15">
      <c r="B92" s="40">
        <v>84</v>
      </c>
      <c r="C92" s="78" t="str">
        <f t="shared" si="10"/>
        <v/>
      </c>
      <c r="D92" s="78"/>
      <c r="E92" s="40"/>
      <c r="F92" s="8"/>
      <c r="G92" s="40"/>
      <c r="H92" s="79"/>
      <c r="I92" s="79"/>
      <c r="J92" s="40"/>
      <c r="K92" s="82" t="str">
        <f t="shared" si="13"/>
        <v/>
      </c>
      <c r="L92" s="83"/>
      <c r="M92" s="6" t="str">
        <f>IF(J92="","",(K92/J92)/LOOKUP(RIGHT($D$2,3),定数!$A$6:$A$13,定数!$B$6:$B$13))</f>
        <v/>
      </c>
      <c r="N92" s="40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5"/>
        <v/>
      </c>
      <c r="U92" s="81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15">
      <c r="B93" s="40">
        <v>85</v>
      </c>
      <c r="C93" s="78" t="str">
        <f t="shared" si="10"/>
        <v/>
      </c>
      <c r="D93" s="78"/>
      <c r="E93" s="40"/>
      <c r="F93" s="8"/>
      <c r="G93" s="40"/>
      <c r="H93" s="79"/>
      <c r="I93" s="79"/>
      <c r="J93" s="40"/>
      <c r="K93" s="82" t="str">
        <f t="shared" si="13"/>
        <v/>
      </c>
      <c r="L93" s="83"/>
      <c r="M93" s="6" t="str">
        <f>IF(J93="","",(K93/J93)/LOOKUP(RIGHT($D$2,3),定数!$A$6:$A$13,定数!$B$6:$B$13))</f>
        <v/>
      </c>
      <c r="N93" s="40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5"/>
        <v/>
      </c>
      <c r="U93" s="81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15">
      <c r="B94" s="40">
        <v>86</v>
      </c>
      <c r="C94" s="78" t="str">
        <f t="shared" si="10"/>
        <v/>
      </c>
      <c r="D94" s="78"/>
      <c r="E94" s="40"/>
      <c r="F94" s="8"/>
      <c r="G94" s="40"/>
      <c r="H94" s="79"/>
      <c r="I94" s="79"/>
      <c r="J94" s="40"/>
      <c r="K94" s="82" t="str">
        <f t="shared" si="13"/>
        <v/>
      </c>
      <c r="L94" s="83"/>
      <c r="M94" s="6" t="str">
        <f>IF(J94="","",(K94/J94)/LOOKUP(RIGHT($D$2,3),定数!$A$6:$A$13,定数!$B$6:$B$13))</f>
        <v/>
      </c>
      <c r="N94" s="40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5"/>
        <v/>
      </c>
      <c r="U94" s="81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15">
      <c r="B95" s="40">
        <v>87</v>
      </c>
      <c r="C95" s="78" t="str">
        <f t="shared" si="10"/>
        <v/>
      </c>
      <c r="D95" s="78"/>
      <c r="E95" s="40"/>
      <c r="F95" s="8"/>
      <c r="G95" s="40"/>
      <c r="H95" s="79"/>
      <c r="I95" s="79"/>
      <c r="J95" s="40"/>
      <c r="K95" s="82" t="str">
        <f t="shared" si="13"/>
        <v/>
      </c>
      <c r="L95" s="83"/>
      <c r="M95" s="6" t="str">
        <f>IF(J95="","",(K95/J95)/LOOKUP(RIGHT($D$2,3),定数!$A$6:$A$13,定数!$B$6:$B$13))</f>
        <v/>
      </c>
      <c r="N95" s="40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5"/>
        <v/>
      </c>
      <c r="U95" s="81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15">
      <c r="B96" s="40">
        <v>88</v>
      </c>
      <c r="C96" s="78" t="str">
        <f t="shared" si="10"/>
        <v/>
      </c>
      <c r="D96" s="78"/>
      <c r="E96" s="40"/>
      <c r="F96" s="8"/>
      <c r="G96" s="40"/>
      <c r="H96" s="79"/>
      <c r="I96" s="79"/>
      <c r="J96" s="40"/>
      <c r="K96" s="82" t="str">
        <f t="shared" si="13"/>
        <v/>
      </c>
      <c r="L96" s="83"/>
      <c r="M96" s="6" t="str">
        <f>IF(J96="","",(K96/J96)/LOOKUP(RIGHT($D$2,3),定数!$A$6:$A$13,定数!$B$6:$B$13))</f>
        <v/>
      </c>
      <c r="N96" s="40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5"/>
        <v/>
      </c>
      <c r="U96" s="81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15">
      <c r="B97" s="40">
        <v>89</v>
      </c>
      <c r="C97" s="78" t="str">
        <f t="shared" si="10"/>
        <v/>
      </c>
      <c r="D97" s="78"/>
      <c r="E97" s="40"/>
      <c r="F97" s="8"/>
      <c r="G97" s="40"/>
      <c r="H97" s="79"/>
      <c r="I97" s="79"/>
      <c r="J97" s="40"/>
      <c r="K97" s="82" t="str">
        <f t="shared" si="13"/>
        <v/>
      </c>
      <c r="L97" s="83"/>
      <c r="M97" s="6" t="str">
        <f>IF(J97="","",(K97/J97)/LOOKUP(RIGHT($D$2,3),定数!$A$6:$A$13,定数!$B$6:$B$13))</f>
        <v/>
      </c>
      <c r="N97" s="40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5"/>
        <v/>
      </c>
      <c r="U97" s="81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15">
      <c r="B98" s="40">
        <v>90</v>
      </c>
      <c r="C98" s="78" t="str">
        <f t="shared" si="10"/>
        <v/>
      </c>
      <c r="D98" s="78"/>
      <c r="E98" s="40"/>
      <c r="F98" s="8"/>
      <c r="G98" s="40"/>
      <c r="H98" s="79"/>
      <c r="I98" s="79"/>
      <c r="J98" s="40"/>
      <c r="K98" s="82" t="str">
        <f t="shared" si="13"/>
        <v/>
      </c>
      <c r="L98" s="83"/>
      <c r="M98" s="6" t="str">
        <f>IF(J98="","",(K98/J98)/LOOKUP(RIGHT($D$2,3),定数!$A$6:$A$13,定数!$B$6:$B$13))</f>
        <v/>
      </c>
      <c r="N98" s="40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5"/>
        <v/>
      </c>
      <c r="U98" s="81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15">
      <c r="B99" s="40">
        <v>91</v>
      </c>
      <c r="C99" s="78" t="str">
        <f t="shared" si="10"/>
        <v/>
      </c>
      <c r="D99" s="78"/>
      <c r="E99" s="40"/>
      <c r="F99" s="8"/>
      <c r="G99" s="40"/>
      <c r="H99" s="79"/>
      <c r="I99" s="79"/>
      <c r="J99" s="40"/>
      <c r="K99" s="82" t="str">
        <f t="shared" si="13"/>
        <v/>
      </c>
      <c r="L99" s="83"/>
      <c r="M99" s="6" t="str">
        <f>IF(J99="","",(K99/J99)/LOOKUP(RIGHT($D$2,3),定数!$A$6:$A$13,定数!$B$6:$B$13))</f>
        <v/>
      </c>
      <c r="N99" s="40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5"/>
        <v/>
      </c>
      <c r="U99" s="81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15">
      <c r="B100" s="40">
        <v>92</v>
      </c>
      <c r="C100" s="78" t="str">
        <f t="shared" si="10"/>
        <v/>
      </c>
      <c r="D100" s="78"/>
      <c r="E100" s="40"/>
      <c r="F100" s="8"/>
      <c r="G100" s="40"/>
      <c r="H100" s="79"/>
      <c r="I100" s="79"/>
      <c r="J100" s="40"/>
      <c r="K100" s="82" t="str">
        <f t="shared" si="13"/>
        <v/>
      </c>
      <c r="L100" s="83"/>
      <c r="M100" s="6" t="str">
        <f>IF(J100="","",(K100/J100)/LOOKUP(RIGHT($D$2,3),定数!$A$6:$A$13,定数!$B$6:$B$13))</f>
        <v/>
      </c>
      <c r="N100" s="40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5"/>
        <v/>
      </c>
      <c r="U100" s="81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15">
      <c r="B101" s="40">
        <v>93</v>
      </c>
      <c r="C101" s="78" t="str">
        <f t="shared" si="10"/>
        <v/>
      </c>
      <c r="D101" s="78"/>
      <c r="E101" s="40"/>
      <c r="F101" s="8"/>
      <c r="G101" s="40"/>
      <c r="H101" s="79"/>
      <c r="I101" s="79"/>
      <c r="J101" s="40"/>
      <c r="K101" s="82" t="str">
        <f t="shared" si="13"/>
        <v/>
      </c>
      <c r="L101" s="83"/>
      <c r="M101" s="6" t="str">
        <f>IF(J101="","",(K101/J101)/LOOKUP(RIGHT($D$2,3),定数!$A$6:$A$13,定数!$B$6:$B$13))</f>
        <v/>
      </c>
      <c r="N101" s="40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5"/>
        <v/>
      </c>
      <c r="U101" s="81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15">
      <c r="B102" s="40">
        <v>94</v>
      </c>
      <c r="C102" s="78" t="str">
        <f t="shared" si="10"/>
        <v/>
      </c>
      <c r="D102" s="78"/>
      <c r="E102" s="40"/>
      <c r="F102" s="8"/>
      <c r="G102" s="40"/>
      <c r="H102" s="79"/>
      <c r="I102" s="79"/>
      <c r="J102" s="40"/>
      <c r="K102" s="82" t="str">
        <f t="shared" si="13"/>
        <v/>
      </c>
      <c r="L102" s="83"/>
      <c r="M102" s="6" t="str">
        <f>IF(J102="","",(K102/J102)/LOOKUP(RIGHT($D$2,3),定数!$A$6:$A$13,定数!$B$6:$B$13))</f>
        <v/>
      </c>
      <c r="N102" s="40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5"/>
        <v/>
      </c>
      <c r="U102" s="81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15">
      <c r="B103" s="40">
        <v>95</v>
      </c>
      <c r="C103" s="78" t="str">
        <f t="shared" si="10"/>
        <v/>
      </c>
      <c r="D103" s="78"/>
      <c r="E103" s="40"/>
      <c r="F103" s="8"/>
      <c r="G103" s="40"/>
      <c r="H103" s="79"/>
      <c r="I103" s="79"/>
      <c r="J103" s="40"/>
      <c r="K103" s="82" t="str">
        <f t="shared" si="13"/>
        <v/>
      </c>
      <c r="L103" s="83"/>
      <c r="M103" s="6" t="str">
        <f>IF(J103="","",(K103/J103)/LOOKUP(RIGHT($D$2,3),定数!$A$6:$A$13,定数!$B$6:$B$13))</f>
        <v/>
      </c>
      <c r="N103" s="40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5"/>
        <v/>
      </c>
      <c r="U103" s="81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15">
      <c r="B104" s="40">
        <v>96</v>
      </c>
      <c r="C104" s="78" t="str">
        <f t="shared" si="10"/>
        <v/>
      </c>
      <c r="D104" s="78"/>
      <c r="E104" s="40"/>
      <c r="F104" s="8"/>
      <c r="G104" s="40"/>
      <c r="H104" s="79"/>
      <c r="I104" s="79"/>
      <c r="J104" s="40"/>
      <c r="K104" s="82" t="str">
        <f t="shared" si="13"/>
        <v/>
      </c>
      <c r="L104" s="83"/>
      <c r="M104" s="6" t="str">
        <f>IF(J104="","",(K104/J104)/LOOKUP(RIGHT($D$2,3),定数!$A$6:$A$13,定数!$B$6:$B$13))</f>
        <v/>
      </c>
      <c r="N104" s="40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5"/>
        <v/>
      </c>
      <c r="U104" s="81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15">
      <c r="B105" s="40">
        <v>97</v>
      </c>
      <c r="C105" s="78" t="str">
        <f t="shared" si="10"/>
        <v/>
      </c>
      <c r="D105" s="78"/>
      <c r="E105" s="40"/>
      <c r="F105" s="8"/>
      <c r="G105" s="40"/>
      <c r="H105" s="79"/>
      <c r="I105" s="79"/>
      <c r="J105" s="40"/>
      <c r="K105" s="82" t="str">
        <f t="shared" si="13"/>
        <v/>
      </c>
      <c r="L105" s="83"/>
      <c r="M105" s="6" t="str">
        <f>IF(J105="","",(K105/J105)/LOOKUP(RIGHT($D$2,3),定数!$A$6:$A$13,定数!$B$6:$B$13))</f>
        <v/>
      </c>
      <c r="N105" s="40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5"/>
        <v/>
      </c>
      <c r="U105" s="81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15">
      <c r="B106" s="40">
        <v>98</v>
      </c>
      <c r="C106" s="78" t="str">
        <f t="shared" si="10"/>
        <v/>
      </c>
      <c r="D106" s="78"/>
      <c r="E106" s="40"/>
      <c r="F106" s="8"/>
      <c r="G106" s="40"/>
      <c r="H106" s="79"/>
      <c r="I106" s="79"/>
      <c r="J106" s="40"/>
      <c r="K106" s="82" t="str">
        <f t="shared" si="13"/>
        <v/>
      </c>
      <c r="L106" s="83"/>
      <c r="M106" s="6" t="str">
        <f>IF(J106="","",(K106/J106)/LOOKUP(RIGHT($D$2,3),定数!$A$6:$A$13,定数!$B$6:$B$13))</f>
        <v/>
      </c>
      <c r="N106" s="40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5"/>
        <v/>
      </c>
      <c r="U106" s="81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15">
      <c r="B107" s="40">
        <v>99</v>
      </c>
      <c r="C107" s="78" t="str">
        <f t="shared" si="10"/>
        <v/>
      </c>
      <c r="D107" s="78"/>
      <c r="E107" s="40"/>
      <c r="F107" s="8"/>
      <c r="G107" s="40"/>
      <c r="H107" s="79"/>
      <c r="I107" s="79"/>
      <c r="J107" s="40"/>
      <c r="K107" s="82" t="str">
        <f t="shared" si="13"/>
        <v/>
      </c>
      <c r="L107" s="83"/>
      <c r="M107" s="6" t="str">
        <f>IF(J107="","",(K107/J107)/LOOKUP(RIGHT($D$2,3),定数!$A$6:$A$13,定数!$B$6:$B$13))</f>
        <v/>
      </c>
      <c r="N107" s="40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5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15">
      <c r="B108" s="40">
        <v>100</v>
      </c>
      <c r="C108" s="78" t="str">
        <f t="shared" si="10"/>
        <v/>
      </c>
      <c r="D108" s="78"/>
      <c r="E108" s="40"/>
      <c r="F108" s="8"/>
      <c r="G108" s="40"/>
      <c r="H108" s="79"/>
      <c r="I108" s="79"/>
      <c r="J108" s="40"/>
      <c r="K108" s="82" t="str">
        <f t="shared" si="13"/>
        <v/>
      </c>
      <c r="L108" s="83"/>
      <c r="M108" s="6" t="str">
        <f>IF(J108="","",(K108/J108)/LOOKUP(RIGHT($D$2,3),定数!$A$6:$A$13,定数!$B$6:$B$13))</f>
        <v/>
      </c>
      <c r="N108" s="40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5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09"/>
  <sheetViews>
    <sheetView zoomScale="115" zoomScaleNormal="115" workbookViewId="0">
      <pane ySplit="8" topLeftCell="A9" activePane="bottomLeft" state="frozen"/>
      <selection pane="bottomLeft" activeCell="N4" sqref="N4:O4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44" t="s">
        <v>5</v>
      </c>
      <c r="C2" s="44"/>
      <c r="D2" s="46" t="s">
        <v>49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110526.31578947369</v>
      </c>
      <c r="Q2" s="48"/>
      <c r="R2" s="1"/>
      <c r="S2" s="1"/>
      <c r="T2" s="1"/>
    </row>
    <row r="3" spans="2:27" ht="57" customHeight="1" x14ac:dyDescent="0.15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62</v>
      </c>
      <c r="M3" s="50"/>
      <c r="N3" s="50"/>
      <c r="O3" s="50"/>
      <c r="P3" s="50"/>
      <c r="Q3" s="50"/>
      <c r="R3" s="1"/>
      <c r="S3" s="1"/>
    </row>
    <row r="4" spans="2:27" x14ac:dyDescent="0.15">
      <c r="B4" s="44" t="s">
        <v>11</v>
      </c>
      <c r="C4" s="44"/>
      <c r="D4" s="51">
        <f>SUM($R$9:$S$993)</f>
        <v>10526.315789473692</v>
      </c>
      <c r="E4" s="51"/>
      <c r="F4" s="44" t="s">
        <v>12</v>
      </c>
      <c r="G4" s="44"/>
      <c r="H4" s="52">
        <f>SUM($T$9:$U$108)</f>
        <v>200.00000000000017</v>
      </c>
      <c r="I4" s="48"/>
      <c r="J4" s="53" t="s">
        <v>69</v>
      </c>
      <c r="K4" s="53"/>
      <c r="L4" s="47" t="e">
        <f>Z8/AA8</f>
        <v>#DIV/0!</v>
      </c>
      <c r="M4" s="47"/>
      <c r="N4" s="53" t="s">
        <v>61</v>
      </c>
      <c r="O4" s="53"/>
      <c r="P4" s="54">
        <f>MAX(Y:Y)</f>
        <v>0</v>
      </c>
      <c r="Q4" s="54"/>
      <c r="R4" s="1"/>
      <c r="S4" s="1"/>
      <c r="T4" s="1"/>
    </row>
    <row r="5" spans="2:27" x14ac:dyDescent="0.15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55" t="s">
        <v>19</v>
      </c>
      <c r="K5" s="44"/>
      <c r="L5" s="56">
        <f>MAX(V9:V993)</f>
        <v>1</v>
      </c>
      <c r="M5" s="57"/>
      <c r="N5" s="17" t="s">
        <v>20</v>
      </c>
      <c r="O5" s="9"/>
      <c r="P5" s="56">
        <f>MAX(W9:W993)</f>
        <v>0</v>
      </c>
      <c r="Q5" s="57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67</v>
      </c>
      <c r="N6" s="12"/>
      <c r="O6" s="12"/>
      <c r="P6" s="10"/>
      <c r="Q6" s="7"/>
      <c r="R6" s="1"/>
      <c r="S6" s="1"/>
      <c r="T6" s="1"/>
    </row>
    <row r="7" spans="2:27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/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60</v>
      </c>
    </row>
    <row r="9" spans="2:27" x14ac:dyDescent="0.15">
      <c r="B9" s="40">
        <v>1</v>
      </c>
      <c r="C9" s="78">
        <f>L2</f>
        <v>100000</v>
      </c>
      <c r="D9" s="78"/>
      <c r="E9" s="40">
        <v>2001</v>
      </c>
      <c r="F9" s="8">
        <v>42111</v>
      </c>
      <c r="G9" s="40" t="s">
        <v>4</v>
      </c>
      <c r="H9" s="79">
        <v>1</v>
      </c>
      <c r="I9" s="79"/>
      <c r="J9" s="40">
        <v>57</v>
      </c>
      <c r="K9" s="78">
        <f>IF(J9="","",C9*0.03)</f>
        <v>3000</v>
      </c>
      <c r="L9" s="78"/>
      <c r="M9" s="6">
        <f>IF(J9="","",(K9/J9)/LOOKUP(RIGHT($D$2,3),定数!$A$6:$A$13,定数!$B$6:$B$13))</f>
        <v>0.43859649122807015</v>
      </c>
      <c r="N9" s="40">
        <v>2001</v>
      </c>
      <c r="O9" s="8">
        <v>42111</v>
      </c>
      <c r="P9" s="79">
        <v>1.02</v>
      </c>
      <c r="Q9" s="79"/>
      <c r="R9" s="80">
        <f>IF(P9="","",T9*M9*LOOKUP(RIGHT($D$2,3),定数!$A$6:$A$13,定数!$B$6:$B$13))</f>
        <v>10526.315789473692</v>
      </c>
      <c r="S9" s="80"/>
      <c r="T9" s="81">
        <f>IF(P9="","",IF(G9="買",(P9-H9),(H9-P9))*IF(RIGHT($D$2,3)="JPY",100,10000))</f>
        <v>200.00000000000017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15">
      <c r="B10" s="40">
        <v>2</v>
      </c>
      <c r="C10" s="78">
        <f t="shared" ref="C10:C73" si="0">IF(R9="","",C9+R9)</f>
        <v>110526.31578947369</v>
      </c>
      <c r="D10" s="78"/>
      <c r="E10" s="40"/>
      <c r="F10" s="8"/>
      <c r="G10" s="40"/>
      <c r="H10" s="79"/>
      <c r="I10" s="79"/>
      <c r="J10" s="40"/>
      <c r="K10" s="82" t="str">
        <f>IF(J10="","",C10*0.03)</f>
        <v/>
      </c>
      <c r="L10" s="83"/>
      <c r="M10" s="6" t="str">
        <f>IF(J10="","",(K10/J10)/LOOKUP(RIGHT($D$2,3),定数!$A$6:$A$13,定数!$B$6:$B$13))</f>
        <v/>
      </c>
      <c r="N10" s="40"/>
      <c r="O10" s="8"/>
      <c r="P10" s="79"/>
      <c r="Q10" s="79"/>
      <c r="R10" s="80" t="str">
        <f>IF(P10="","",T10*M10*LOOKUP(RIGHT($D$2,3),定数!$A$6:$A$13,定数!$B$6:$B$13))</f>
        <v/>
      </c>
      <c r="S10" s="80"/>
      <c r="T10" s="81" t="str">
        <f>IF(P10="","",IF(G10="買",(P10-H10),(H10-P10))*IF(RIGHT($D$2,3)="JPY",100,10000))</f>
        <v/>
      </c>
      <c r="U10" s="8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15">
      <c r="B11" s="40">
        <v>3</v>
      </c>
      <c r="C11" s="78" t="str">
        <f t="shared" si="0"/>
        <v/>
      </c>
      <c r="D11" s="78"/>
      <c r="E11" s="40"/>
      <c r="F11" s="8"/>
      <c r="G11" s="40"/>
      <c r="H11" s="79"/>
      <c r="I11" s="79"/>
      <c r="J11" s="40"/>
      <c r="K11" s="82" t="str">
        <f t="shared" ref="K11:K74" si="5">IF(J11="","",C11*0.03)</f>
        <v/>
      </c>
      <c r="L11" s="83"/>
      <c r="M11" s="6" t="str">
        <f>IF(J11="","",(K11/J11)/LOOKUP(RIGHT($D$2,3),定数!$A$6:$A$13,定数!$B$6:$B$13))</f>
        <v/>
      </c>
      <c r="N11" s="40"/>
      <c r="O11" s="8"/>
      <c r="P11" s="79"/>
      <c r="Q11" s="79"/>
      <c r="R11" s="80" t="str">
        <f>IF(P11="","",T11*M11*LOOKUP(RIGHT($D$2,3),定数!$A$6:$A$13,定数!$B$6:$B$13))</f>
        <v/>
      </c>
      <c r="S11" s="80"/>
      <c r="T11" s="81" t="str">
        <f>IF(P11="","",IF(G11="買",(P11-H11),(H11-P11))*IF(RIGHT($D$2,3)="JPY",100,10000))</f>
        <v/>
      </c>
      <c r="U11" s="8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15">
      <c r="B12" s="40">
        <v>4</v>
      </c>
      <c r="C12" s="78" t="str">
        <f t="shared" si="0"/>
        <v/>
      </c>
      <c r="D12" s="78"/>
      <c r="E12" s="40"/>
      <c r="F12" s="8"/>
      <c r="G12" s="40"/>
      <c r="H12" s="79"/>
      <c r="I12" s="79"/>
      <c r="J12" s="40"/>
      <c r="K12" s="82" t="str">
        <f t="shared" si="5"/>
        <v/>
      </c>
      <c r="L12" s="83"/>
      <c r="M12" s="6" t="str">
        <f>IF(J12="","",(K12/J12)/LOOKUP(RIGHT($D$2,3),定数!$A$6:$A$13,定数!$B$6:$B$13))</f>
        <v/>
      </c>
      <c r="N12" s="40"/>
      <c r="O12" s="8"/>
      <c r="P12" s="79"/>
      <c r="Q12" s="79"/>
      <c r="R12" s="80" t="str">
        <f>IF(P12="","",T12*M12*LOOKUP(RIGHT($D$2,3),定数!$A$6:$A$13,定数!$B$6:$B$13))</f>
        <v/>
      </c>
      <c r="S12" s="80"/>
      <c r="T12" s="81" t="str">
        <f t="shared" ref="T12:T75" si="6">IF(P12="","",IF(G12="買",(P12-H12),(H12-P12))*IF(RIGHT($D$2,3)="JPY",100,10000))</f>
        <v/>
      </c>
      <c r="U12" s="81"/>
      <c r="V12" s="22" t="str">
        <f t="shared" si="1"/>
        <v/>
      </c>
      <c r="W12" t="str">
        <f t="shared" si="2"/>
        <v/>
      </c>
      <c r="X12" s="41" t="str">
        <f t="shared" ref="X12:X75" si="7">IF(C12&lt;&gt;"",MAX(X11,C12),"")</f>
        <v/>
      </c>
      <c r="Y12" s="42" t="str">
        <f t="shared" ref="Y12:Y75" si="8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15">
      <c r="B13" s="40">
        <v>5</v>
      </c>
      <c r="C13" s="78" t="str">
        <f t="shared" si="0"/>
        <v/>
      </c>
      <c r="D13" s="78"/>
      <c r="E13" s="40"/>
      <c r="F13" s="8"/>
      <c r="G13" s="40"/>
      <c r="H13" s="79"/>
      <c r="I13" s="79"/>
      <c r="J13" s="40"/>
      <c r="K13" s="82" t="str">
        <f t="shared" si="5"/>
        <v/>
      </c>
      <c r="L13" s="83"/>
      <c r="M13" s="6" t="str">
        <f>IF(J13="","",(K13/J13)/LOOKUP(RIGHT($D$2,3),定数!$A$6:$A$13,定数!$B$6:$B$13))</f>
        <v/>
      </c>
      <c r="N13" s="40"/>
      <c r="O13" s="8"/>
      <c r="P13" s="79"/>
      <c r="Q13" s="79"/>
      <c r="R13" s="80" t="str">
        <f>IF(P13="","",T13*M13*LOOKUP(RIGHT($D$2,3),定数!$A$6:$A$13,定数!$B$6:$B$13))</f>
        <v/>
      </c>
      <c r="S13" s="80"/>
      <c r="T13" s="81" t="str">
        <f t="shared" si="6"/>
        <v/>
      </c>
      <c r="U13" s="81"/>
      <c r="V13" s="22" t="str">
        <f t="shared" si="1"/>
        <v/>
      </c>
      <c r="W13" t="str">
        <f t="shared" si="2"/>
        <v/>
      </c>
      <c r="X13" s="41" t="str">
        <f t="shared" si="7"/>
        <v/>
      </c>
      <c r="Y13" s="42" t="str">
        <f t="shared" si="8"/>
        <v/>
      </c>
      <c r="Z13" t="str">
        <f t="shared" si="3"/>
        <v/>
      </c>
      <c r="AA13" t="str">
        <f t="shared" si="4"/>
        <v/>
      </c>
    </row>
    <row r="14" spans="2:27" x14ac:dyDescent="0.15">
      <c r="B14" s="40">
        <v>6</v>
      </c>
      <c r="C14" s="78" t="str">
        <f t="shared" si="0"/>
        <v/>
      </c>
      <c r="D14" s="78"/>
      <c r="E14" s="40"/>
      <c r="F14" s="8"/>
      <c r="G14" s="40"/>
      <c r="H14" s="79"/>
      <c r="I14" s="79"/>
      <c r="J14" s="40"/>
      <c r="K14" s="82" t="str">
        <f t="shared" si="5"/>
        <v/>
      </c>
      <c r="L14" s="83"/>
      <c r="M14" s="6" t="str">
        <f>IF(J14="","",(K14/J14)/LOOKUP(RIGHT($D$2,3),定数!$A$6:$A$13,定数!$B$6:$B$13))</f>
        <v/>
      </c>
      <c r="N14" s="40"/>
      <c r="O14" s="8"/>
      <c r="P14" s="79"/>
      <c r="Q14" s="79"/>
      <c r="R14" s="80" t="str">
        <f>IF(P14="","",T14*M14*LOOKUP(RIGHT($D$2,3),定数!$A$6:$A$13,定数!$B$6:$B$13))</f>
        <v/>
      </c>
      <c r="S14" s="80"/>
      <c r="T14" s="81" t="str">
        <f t="shared" si="6"/>
        <v/>
      </c>
      <c r="U14" s="81"/>
      <c r="V14" s="22" t="str">
        <f t="shared" si="1"/>
        <v/>
      </c>
      <c r="W14" t="str">
        <f t="shared" si="2"/>
        <v/>
      </c>
      <c r="X14" s="41" t="str">
        <f t="shared" si="7"/>
        <v/>
      </c>
      <c r="Y14" s="42" t="str">
        <f t="shared" si="8"/>
        <v/>
      </c>
      <c r="Z14" t="str">
        <f t="shared" si="3"/>
        <v/>
      </c>
      <c r="AA14" t="str">
        <f t="shared" si="4"/>
        <v/>
      </c>
    </row>
    <row r="15" spans="2:27" x14ac:dyDescent="0.15">
      <c r="B15" s="40">
        <v>7</v>
      </c>
      <c r="C15" s="78" t="str">
        <f t="shared" si="0"/>
        <v/>
      </c>
      <c r="D15" s="78"/>
      <c r="E15" s="40"/>
      <c r="F15" s="8"/>
      <c r="G15" s="40"/>
      <c r="H15" s="79"/>
      <c r="I15" s="79"/>
      <c r="J15" s="40"/>
      <c r="K15" s="82" t="str">
        <f t="shared" si="5"/>
        <v/>
      </c>
      <c r="L15" s="83"/>
      <c r="M15" s="6" t="str">
        <f>IF(J15="","",(K15/J15)/LOOKUP(RIGHT($D$2,3),定数!$A$6:$A$13,定数!$B$6:$B$13))</f>
        <v/>
      </c>
      <c r="N15" s="40"/>
      <c r="O15" s="8"/>
      <c r="P15" s="79"/>
      <c r="Q15" s="79"/>
      <c r="R15" s="80" t="str">
        <f>IF(P15="","",T15*M15*LOOKUP(RIGHT($D$2,3),定数!$A$6:$A$13,定数!$B$6:$B$13))</f>
        <v/>
      </c>
      <c r="S15" s="80"/>
      <c r="T15" s="81" t="str">
        <f t="shared" si="6"/>
        <v/>
      </c>
      <c r="U15" s="81"/>
      <c r="V15" s="22" t="str">
        <f t="shared" si="1"/>
        <v/>
      </c>
      <c r="W15" t="str">
        <f t="shared" si="2"/>
        <v/>
      </c>
      <c r="X15" s="41" t="str">
        <f t="shared" si="7"/>
        <v/>
      </c>
      <c r="Y15" s="42" t="str">
        <f t="shared" si="8"/>
        <v/>
      </c>
      <c r="Z15" t="str">
        <f t="shared" si="3"/>
        <v/>
      </c>
      <c r="AA15" t="str">
        <f t="shared" si="4"/>
        <v/>
      </c>
    </row>
    <row r="16" spans="2:27" x14ac:dyDescent="0.15">
      <c r="B16" s="40">
        <v>8</v>
      </c>
      <c r="C16" s="78" t="str">
        <f t="shared" si="0"/>
        <v/>
      </c>
      <c r="D16" s="78"/>
      <c r="E16" s="40"/>
      <c r="F16" s="8"/>
      <c r="G16" s="40"/>
      <c r="H16" s="79"/>
      <c r="I16" s="79"/>
      <c r="J16" s="40"/>
      <c r="K16" s="82" t="str">
        <f t="shared" si="5"/>
        <v/>
      </c>
      <c r="L16" s="83"/>
      <c r="M16" s="6" t="str">
        <f>IF(J16="","",(K16/J16)/LOOKUP(RIGHT($D$2,3),定数!$A$6:$A$13,定数!$B$6:$B$13))</f>
        <v/>
      </c>
      <c r="N16" s="40"/>
      <c r="O16" s="8"/>
      <c r="P16" s="79"/>
      <c r="Q16" s="79"/>
      <c r="R16" s="80" t="str">
        <f>IF(P16="","",T16*M16*LOOKUP(RIGHT($D$2,3),定数!$A$6:$A$13,定数!$B$6:$B$13))</f>
        <v/>
      </c>
      <c r="S16" s="80"/>
      <c r="T16" s="81" t="str">
        <f t="shared" si="6"/>
        <v/>
      </c>
      <c r="U16" s="81"/>
      <c r="V16" s="22" t="str">
        <f t="shared" si="1"/>
        <v/>
      </c>
      <c r="W16" t="str">
        <f t="shared" si="2"/>
        <v/>
      </c>
      <c r="X16" s="41" t="str">
        <f t="shared" si="7"/>
        <v/>
      </c>
      <c r="Y16" s="42" t="str">
        <f t="shared" si="8"/>
        <v/>
      </c>
      <c r="Z16" t="str">
        <f t="shared" si="3"/>
        <v/>
      </c>
      <c r="AA16" t="str">
        <f t="shared" si="4"/>
        <v/>
      </c>
    </row>
    <row r="17" spans="2:27" x14ac:dyDescent="0.15">
      <c r="B17" s="40">
        <v>9</v>
      </c>
      <c r="C17" s="78" t="str">
        <f t="shared" si="0"/>
        <v/>
      </c>
      <c r="D17" s="78"/>
      <c r="E17" s="40"/>
      <c r="F17" s="8"/>
      <c r="G17" s="40"/>
      <c r="H17" s="79"/>
      <c r="I17" s="79"/>
      <c r="J17" s="40"/>
      <c r="K17" s="82" t="str">
        <f t="shared" si="5"/>
        <v/>
      </c>
      <c r="L17" s="83"/>
      <c r="M17" s="6" t="str">
        <f>IF(J17="","",(K17/J17)/LOOKUP(RIGHT($D$2,3),定数!$A$6:$A$13,定数!$B$6:$B$13))</f>
        <v/>
      </c>
      <c r="N17" s="40"/>
      <c r="O17" s="8"/>
      <c r="P17" s="79"/>
      <c r="Q17" s="79"/>
      <c r="R17" s="80" t="str">
        <f>IF(P17="","",T17*M17*LOOKUP(RIGHT($D$2,3),定数!$A$6:$A$13,定数!$B$6:$B$13))</f>
        <v/>
      </c>
      <c r="S17" s="80"/>
      <c r="T17" s="81" t="str">
        <f t="shared" si="6"/>
        <v/>
      </c>
      <c r="U17" s="81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 x14ac:dyDescent="0.15">
      <c r="B18" s="40">
        <v>10</v>
      </c>
      <c r="C18" s="78" t="str">
        <f t="shared" si="0"/>
        <v/>
      </c>
      <c r="D18" s="78"/>
      <c r="E18" s="40"/>
      <c r="F18" s="8"/>
      <c r="G18" s="40"/>
      <c r="H18" s="79"/>
      <c r="I18" s="79"/>
      <c r="J18" s="40"/>
      <c r="K18" s="82" t="str">
        <f t="shared" si="5"/>
        <v/>
      </c>
      <c r="L18" s="83"/>
      <c r="M18" s="6" t="str">
        <f>IF(J18="","",(K18/J18)/LOOKUP(RIGHT($D$2,3),定数!$A$6:$A$13,定数!$B$6:$B$13))</f>
        <v/>
      </c>
      <c r="N18" s="40"/>
      <c r="O18" s="8"/>
      <c r="P18" s="79"/>
      <c r="Q18" s="79"/>
      <c r="R18" s="80" t="str">
        <f>IF(P18="","",T18*M18*LOOKUP(RIGHT($D$2,3),定数!$A$6:$A$13,定数!$B$6:$B$13))</f>
        <v/>
      </c>
      <c r="S18" s="80"/>
      <c r="T18" s="81" t="str">
        <f t="shared" si="6"/>
        <v/>
      </c>
      <c r="U18" s="81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 x14ac:dyDescent="0.15">
      <c r="B19" s="40">
        <v>11</v>
      </c>
      <c r="C19" s="78" t="str">
        <f t="shared" si="0"/>
        <v/>
      </c>
      <c r="D19" s="78"/>
      <c r="E19" s="40"/>
      <c r="F19" s="8"/>
      <c r="G19" s="40"/>
      <c r="H19" s="79"/>
      <c r="I19" s="79"/>
      <c r="J19" s="40"/>
      <c r="K19" s="82" t="str">
        <f t="shared" si="5"/>
        <v/>
      </c>
      <c r="L19" s="83"/>
      <c r="M19" s="6" t="str">
        <f>IF(J19="","",(K19/J19)/LOOKUP(RIGHT($D$2,3),定数!$A$6:$A$13,定数!$B$6:$B$13))</f>
        <v/>
      </c>
      <c r="N19" s="40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6"/>
        <v/>
      </c>
      <c r="U19" s="81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 x14ac:dyDescent="0.15">
      <c r="B20" s="40">
        <v>12</v>
      </c>
      <c r="C20" s="78" t="str">
        <f t="shared" si="0"/>
        <v/>
      </c>
      <c r="D20" s="78"/>
      <c r="E20" s="40"/>
      <c r="F20" s="8"/>
      <c r="G20" s="40"/>
      <c r="H20" s="79"/>
      <c r="I20" s="79"/>
      <c r="J20" s="40"/>
      <c r="K20" s="82" t="str">
        <f t="shared" si="5"/>
        <v/>
      </c>
      <c r="L20" s="83"/>
      <c r="M20" s="6" t="str">
        <f>IF(J20="","",(K20/J20)/LOOKUP(RIGHT($D$2,3),定数!$A$6:$A$13,定数!$B$6:$B$13))</f>
        <v/>
      </c>
      <c r="N20" s="40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6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15">
      <c r="B21" s="40">
        <v>13</v>
      </c>
      <c r="C21" s="78" t="str">
        <f t="shared" si="0"/>
        <v/>
      </c>
      <c r="D21" s="78"/>
      <c r="E21" s="40"/>
      <c r="F21" s="8"/>
      <c r="G21" s="40"/>
      <c r="H21" s="79"/>
      <c r="I21" s="79"/>
      <c r="J21" s="40"/>
      <c r="K21" s="82" t="str">
        <f t="shared" si="5"/>
        <v/>
      </c>
      <c r="L21" s="83"/>
      <c r="M21" s="6" t="str">
        <f>IF(J21="","",(K21/J21)/LOOKUP(RIGHT($D$2,3),定数!$A$6:$A$13,定数!$B$6:$B$13))</f>
        <v/>
      </c>
      <c r="N21" s="40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6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15">
      <c r="B22" s="40">
        <v>14</v>
      </c>
      <c r="C22" s="78" t="str">
        <f t="shared" si="0"/>
        <v/>
      </c>
      <c r="D22" s="78"/>
      <c r="E22" s="40"/>
      <c r="F22" s="8"/>
      <c r="G22" s="40"/>
      <c r="H22" s="79"/>
      <c r="I22" s="79"/>
      <c r="J22" s="40"/>
      <c r="K22" s="82" t="str">
        <f t="shared" si="5"/>
        <v/>
      </c>
      <c r="L22" s="83"/>
      <c r="M22" s="6" t="str">
        <f>IF(J22="","",(K22/J22)/LOOKUP(RIGHT($D$2,3),定数!$A$6:$A$13,定数!$B$6:$B$13))</f>
        <v/>
      </c>
      <c r="N22" s="40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6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15">
      <c r="B23" s="40">
        <v>15</v>
      </c>
      <c r="C23" s="78" t="str">
        <f t="shared" si="0"/>
        <v/>
      </c>
      <c r="D23" s="78"/>
      <c r="E23" s="40"/>
      <c r="F23" s="8"/>
      <c r="G23" s="40"/>
      <c r="H23" s="79"/>
      <c r="I23" s="79"/>
      <c r="J23" s="40"/>
      <c r="K23" s="82" t="str">
        <f t="shared" si="5"/>
        <v/>
      </c>
      <c r="L23" s="83"/>
      <c r="M23" s="6" t="str">
        <f>IF(J23="","",(K23/J23)/LOOKUP(RIGHT($D$2,3),定数!$A$6:$A$13,定数!$B$6:$B$13))</f>
        <v/>
      </c>
      <c r="N23" s="40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6"/>
        <v/>
      </c>
      <c r="U23" s="81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15">
      <c r="B24" s="40">
        <v>16</v>
      </c>
      <c r="C24" s="78" t="str">
        <f t="shared" si="0"/>
        <v/>
      </c>
      <c r="D24" s="78"/>
      <c r="E24" s="40"/>
      <c r="F24" s="8"/>
      <c r="G24" s="40"/>
      <c r="H24" s="79"/>
      <c r="I24" s="79"/>
      <c r="J24" s="40"/>
      <c r="K24" s="82" t="str">
        <f t="shared" si="5"/>
        <v/>
      </c>
      <c r="L24" s="83"/>
      <c r="M24" s="6" t="str">
        <f>IF(J24="","",(K24/J24)/LOOKUP(RIGHT($D$2,3),定数!$A$6:$A$13,定数!$B$6:$B$13))</f>
        <v/>
      </c>
      <c r="N24" s="40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6"/>
        <v/>
      </c>
      <c r="U24" s="81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15">
      <c r="B25" s="40">
        <v>17</v>
      </c>
      <c r="C25" s="78" t="str">
        <f t="shared" si="0"/>
        <v/>
      </c>
      <c r="D25" s="78"/>
      <c r="E25" s="40"/>
      <c r="F25" s="8"/>
      <c r="G25" s="40"/>
      <c r="H25" s="79"/>
      <c r="I25" s="79"/>
      <c r="J25" s="40"/>
      <c r="K25" s="82" t="str">
        <f t="shared" si="5"/>
        <v/>
      </c>
      <c r="L25" s="83"/>
      <c r="M25" s="6" t="str">
        <f>IF(J25="","",(K25/J25)/LOOKUP(RIGHT($D$2,3),定数!$A$6:$A$13,定数!$B$6:$B$13))</f>
        <v/>
      </c>
      <c r="N25" s="40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6"/>
        <v/>
      </c>
      <c r="U25" s="81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15">
      <c r="B26" s="40">
        <v>18</v>
      </c>
      <c r="C26" s="78" t="str">
        <f t="shared" si="0"/>
        <v/>
      </c>
      <c r="D26" s="78"/>
      <c r="E26" s="40"/>
      <c r="F26" s="8"/>
      <c r="G26" s="40"/>
      <c r="H26" s="79"/>
      <c r="I26" s="79"/>
      <c r="J26" s="40"/>
      <c r="K26" s="82" t="str">
        <f t="shared" si="5"/>
        <v/>
      </c>
      <c r="L26" s="83"/>
      <c r="M26" s="6" t="str">
        <f>IF(J26="","",(K26/J26)/LOOKUP(RIGHT($D$2,3),定数!$A$6:$A$13,定数!$B$6:$B$13))</f>
        <v/>
      </c>
      <c r="N26" s="40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6"/>
        <v/>
      </c>
      <c r="U26" s="81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15">
      <c r="B27" s="40">
        <v>19</v>
      </c>
      <c r="C27" s="78" t="str">
        <f t="shared" si="0"/>
        <v/>
      </c>
      <c r="D27" s="78"/>
      <c r="E27" s="40"/>
      <c r="F27" s="8"/>
      <c r="G27" s="40"/>
      <c r="H27" s="79"/>
      <c r="I27" s="79"/>
      <c r="J27" s="40"/>
      <c r="K27" s="82" t="str">
        <f t="shared" si="5"/>
        <v/>
      </c>
      <c r="L27" s="83"/>
      <c r="M27" s="6" t="str">
        <f>IF(J27="","",(K27/J27)/LOOKUP(RIGHT($D$2,3),定数!$A$6:$A$13,定数!$B$6:$B$13))</f>
        <v/>
      </c>
      <c r="N27" s="40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6"/>
        <v/>
      </c>
      <c r="U27" s="81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15">
      <c r="B28" s="40">
        <v>20</v>
      </c>
      <c r="C28" s="78" t="str">
        <f t="shared" si="0"/>
        <v/>
      </c>
      <c r="D28" s="78"/>
      <c r="E28" s="40"/>
      <c r="F28" s="8"/>
      <c r="G28" s="40"/>
      <c r="H28" s="79"/>
      <c r="I28" s="79"/>
      <c r="J28" s="40"/>
      <c r="K28" s="82" t="str">
        <f t="shared" si="5"/>
        <v/>
      </c>
      <c r="L28" s="83"/>
      <c r="M28" s="6" t="str">
        <f>IF(J28="","",(K28/J28)/LOOKUP(RIGHT($D$2,3),定数!$A$6:$A$13,定数!$B$6:$B$13))</f>
        <v/>
      </c>
      <c r="N28" s="40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6"/>
        <v/>
      </c>
      <c r="U28" s="81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15">
      <c r="B29" s="40">
        <v>21</v>
      </c>
      <c r="C29" s="78" t="str">
        <f t="shared" si="0"/>
        <v/>
      </c>
      <c r="D29" s="78"/>
      <c r="E29" s="40"/>
      <c r="F29" s="8"/>
      <c r="G29" s="40"/>
      <c r="H29" s="79"/>
      <c r="I29" s="79"/>
      <c r="J29" s="40"/>
      <c r="K29" s="82" t="str">
        <f t="shared" si="5"/>
        <v/>
      </c>
      <c r="L29" s="83"/>
      <c r="M29" s="6" t="str">
        <f>IF(J29="","",(K29/J29)/LOOKUP(RIGHT($D$2,3),定数!$A$6:$A$13,定数!$B$6:$B$13))</f>
        <v/>
      </c>
      <c r="N29" s="40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6"/>
        <v/>
      </c>
      <c r="U29" s="81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15">
      <c r="B30" s="40">
        <v>22</v>
      </c>
      <c r="C30" s="78" t="str">
        <f t="shared" si="0"/>
        <v/>
      </c>
      <c r="D30" s="78"/>
      <c r="E30" s="40"/>
      <c r="F30" s="8"/>
      <c r="G30" s="40"/>
      <c r="H30" s="79"/>
      <c r="I30" s="79"/>
      <c r="J30" s="40"/>
      <c r="K30" s="82" t="str">
        <f t="shared" si="5"/>
        <v/>
      </c>
      <c r="L30" s="83"/>
      <c r="M30" s="6" t="str">
        <f>IF(J30="","",(K30/J30)/LOOKUP(RIGHT($D$2,3),定数!$A$6:$A$13,定数!$B$6:$B$13))</f>
        <v/>
      </c>
      <c r="N30" s="40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6"/>
        <v/>
      </c>
      <c r="U30" s="81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15">
      <c r="B31" s="40">
        <v>23</v>
      </c>
      <c r="C31" s="78" t="str">
        <f t="shared" si="0"/>
        <v/>
      </c>
      <c r="D31" s="78"/>
      <c r="E31" s="40"/>
      <c r="F31" s="8"/>
      <c r="G31" s="40"/>
      <c r="H31" s="79"/>
      <c r="I31" s="79"/>
      <c r="J31" s="40"/>
      <c r="K31" s="82" t="str">
        <f t="shared" si="5"/>
        <v/>
      </c>
      <c r="L31" s="83"/>
      <c r="M31" s="6" t="str">
        <f>IF(J31="","",(K31/J31)/LOOKUP(RIGHT($D$2,3),定数!$A$6:$A$13,定数!$B$6:$B$13))</f>
        <v/>
      </c>
      <c r="N31" s="40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6"/>
        <v/>
      </c>
      <c r="U31" s="81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15">
      <c r="B32" s="40">
        <v>24</v>
      </c>
      <c r="C32" s="78" t="str">
        <f t="shared" si="0"/>
        <v/>
      </c>
      <c r="D32" s="78"/>
      <c r="E32" s="40"/>
      <c r="F32" s="8"/>
      <c r="G32" s="40"/>
      <c r="H32" s="79"/>
      <c r="I32" s="79"/>
      <c r="J32" s="40"/>
      <c r="K32" s="82" t="str">
        <f t="shared" si="5"/>
        <v/>
      </c>
      <c r="L32" s="83"/>
      <c r="M32" s="6" t="str">
        <f>IF(J32="","",(K32/J32)/LOOKUP(RIGHT($D$2,3),定数!$A$6:$A$13,定数!$B$6:$B$13))</f>
        <v/>
      </c>
      <c r="N32" s="40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6"/>
        <v/>
      </c>
      <c r="U32" s="81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15">
      <c r="B33" s="40">
        <v>25</v>
      </c>
      <c r="C33" s="78" t="str">
        <f t="shared" si="0"/>
        <v/>
      </c>
      <c r="D33" s="78"/>
      <c r="E33" s="40"/>
      <c r="F33" s="8"/>
      <c r="G33" s="40"/>
      <c r="H33" s="79"/>
      <c r="I33" s="79"/>
      <c r="J33" s="40"/>
      <c r="K33" s="82" t="str">
        <f t="shared" si="5"/>
        <v/>
      </c>
      <c r="L33" s="83"/>
      <c r="M33" s="6" t="str">
        <f>IF(J33="","",(K33/J33)/LOOKUP(RIGHT($D$2,3),定数!$A$6:$A$13,定数!$B$6:$B$13))</f>
        <v/>
      </c>
      <c r="N33" s="40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6"/>
        <v/>
      </c>
      <c r="U33" s="81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15">
      <c r="B34" s="40">
        <v>26</v>
      </c>
      <c r="C34" s="78" t="str">
        <f t="shared" si="0"/>
        <v/>
      </c>
      <c r="D34" s="78"/>
      <c r="E34" s="40"/>
      <c r="F34" s="8"/>
      <c r="G34" s="40"/>
      <c r="H34" s="79"/>
      <c r="I34" s="79"/>
      <c r="J34" s="40"/>
      <c r="K34" s="82" t="str">
        <f t="shared" si="5"/>
        <v/>
      </c>
      <c r="L34" s="83"/>
      <c r="M34" s="6" t="str">
        <f>IF(J34="","",(K34/J34)/LOOKUP(RIGHT($D$2,3),定数!$A$6:$A$13,定数!$B$6:$B$13))</f>
        <v/>
      </c>
      <c r="N34" s="40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6"/>
        <v/>
      </c>
      <c r="U34" s="81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15">
      <c r="B35" s="40">
        <v>27</v>
      </c>
      <c r="C35" s="78" t="str">
        <f t="shared" si="0"/>
        <v/>
      </c>
      <c r="D35" s="78"/>
      <c r="E35" s="40"/>
      <c r="F35" s="8"/>
      <c r="G35" s="40"/>
      <c r="H35" s="79"/>
      <c r="I35" s="79"/>
      <c r="J35" s="40"/>
      <c r="K35" s="82" t="str">
        <f t="shared" si="5"/>
        <v/>
      </c>
      <c r="L35" s="83"/>
      <c r="M35" s="6" t="str">
        <f>IF(J35="","",(K35/J35)/LOOKUP(RIGHT($D$2,3),定数!$A$6:$A$13,定数!$B$6:$B$13))</f>
        <v/>
      </c>
      <c r="N35" s="40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6"/>
        <v/>
      </c>
      <c r="U35" s="81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15">
      <c r="B36" s="40">
        <v>28</v>
      </c>
      <c r="C36" s="78" t="str">
        <f t="shared" si="0"/>
        <v/>
      </c>
      <c r="D36" s="78"/>
      <c r="E36" s="40"/>
      <c r="F36" s="8"/>
      <c r="G36" s="40"/>
      <c r="H36" s="79"/>
      <c r="I36" s="79"/>
      <c r="J36" s="40"/>
      <c r="K36" s="82" t="str">
        <f t="shared" si="5"/>
        <v/>
      </c>
      <c r="L36" s="83"/>
      <c r="M36" s="6" t="str">
        <f>IF(J36="","",(K36/J36)/LOOKUP(RIGHT($D$2,3),定数!$A$6:$A$13,定数!$B$6:$B$13))</f>
        <v/>
      </c>
      <c r="N36" s="40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6"/>
        <v/>
      </c>
      <c r="U36" s="81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15">
      <c r="B37" s="40">
        <v>29</v>
      </c>
      <c r="C37" s="78" t="str">
        <f t="shared" si="0"/>
        <v/>
      </c>
      <c r="D37" s="78"/>
      <c r="E37" s="40"/>
      <c r="F37" s="8"/>
      <c r="G37" s="40"/>
      <c r="H37" s="79"/>
      <c r="I37" s="79"/>
      <c r="J37" s="40"/>
      <c r="K37" s="82" t="str">
        <f t="shared" si="5"/>
        <v/>
      </c>
      <c r="L37" s="83"/>
      <c r="M37" s="6" t="str">
        <f>IF(J37="","",(K37/J37)/LOOKUP(RIGHT($D$2,3),定数!$A$6:$A$13,定数!$B$6:$B$13))</f>
        <v/>
      </c>
      <c r="N37" s="40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6"/>
        <v/>
      </c>
      <c r="U37" s="81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15">
      <c r="B38" s="40">
        <v>30</v>
      </c>
      <c r="C38" s="78" t="str">
        <f t="shared" si="0"/>
        <v/>
      </c>
      <c r="D38" s="78"/>
      <c r="E38" s="40"/>
      <c r="F38" s="8"/>
      <c r="G38" s="40"/>
      <c r="H38" s="79"/>
      <c r="I38" s="79"/>
      <c r="J38" s="40"/>
      <c r="K38" s="82" t="str">
        <f t="shared" si="5"/>
        <v/>
      </c>
      <c r="L38" s="83"/>
      <c r="M38" s="6" t="str">
        <f>IF(J38="","",(K38/J38)/LOOKUP(RIGHT($D$2,3),定数!$A$6:$A$13,定数!$B$6:$B$13))</f>
        <v/>
      </c>
      <c r="N38" s="40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6"/>
        <v/>
      </c>
      <c r="U38" s="81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15">
      <c r="B39" s="40">
        <v>31</v>
      </c>
      <c r="C39" s="78" t="str">
        <f t="shared" si="0"/>
        <v/>
      </c>
      <c r="D39" s="78"/>
      <c r="E39" s="40"/>
      <c r="F39" s="8"/>
      <c r="G39" s="40"/>
      <c r="H39" s="79"/>
      <c r="I39" s="79"/>
      <c r="J39" s="40"/>
      <c r="K39" s="82" t="str">
        <f t="shared" si="5"/>
        <v/>
      </c>
      <c r="L39" s="83"/>
      <c r="M39" s="6" t="str">
        <f>IF(J39="","",(K39/J39)/LOOKUP(RIGHT($D$2,3),定数!$A$6:$A$13,定数!$B$6:$B$13))</f>
        <v/>
      </c>
      <c r="N39" s="40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6"/>
        <v/>
      </c>
      <c r="U39" s="81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15">
      <c r="B40" s="40">
        <v>32</v>
      </c>
      <c r="C40" s="78" t="str">
        <f t="shared" si="0"/>
        <v/>
      </c>
      <c r="D40" s="78"/>
      <c r="E40" s="40"/>
      <c r="F40" s="8"/>
      <c r="G40" s="40"/>
      <c r="H40" s="79"/>
      <c r="I40" s="79"/>
      <c r="J40" s="40"/>
      <c r="K40" s="82" t="str">
        <f t="shared" si="5"/>
        <v/>
      </c>
      <c r="L40" s="83"/>
      <c r="M40" s="6" t="str">
        <f>IF(J40="","",(K40/J40)/LOOKUP(RIGHT($D$2,3),定数!$A$6:$A$13,定数!$B$6:$B$13))</f>
        <v/>
      </c>
      <c r="N40" s="40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6"/>
        <v/>
      </c>
      <c r="U40" s="81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15">
      <c r="B41" s="40">
        <v>33</v>
      </c>
      <c r="C41" s="78" t="str">
        <f t="shared" si="0"/>
        <v/>
      </c>
      <c r="D41" s="78"/>
      <c r="E41" s="40"/>
      <c r="F41" s="8"/>
      <c r="G41" s="40"/>
      <c r="H41" s="79"/>
      <c r="I41" s="79"/>
      <c r="J41" s="40"/>
      <c r="K41" s="82" t="str">
        <f t="shared" si="5"/>
        <v/>
      </c>
      <c r="L41" s="83"/>
      <c r="M41" s="6" t="str">
        <f>IF(J41="","",(K41/J41)/LOOKUP(RIGHT($D$2,3),定数!$A$6:$A$13,定数!$B$6:$B$13))</f>
        <v/>
      </c>
      <c r="N41" s="40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6"/>
        <v/>
      </c>
      <c r="U41" s="81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15">
      <c r="B42" s="40">
        <v>34</v>
      </c>
      <c r="C42" s="78" t="str">
        <f t="shared" si="0"/>
        <v/>
      </c>
      <c r="D42" s="78"/>
      <c r="E42" s="40"/>
      <c r="F42" s="8"/>
      <c r="G42" s="40"/>
      <c r="H42" s="79"/>
      <c r="I42" s="79"/>
      <c r="J42" s="40"/>
      <c r="K42" s="82" t="str">
        <f t="shared" si="5"/>
        <v/>
      </c>
      <c r="L42" s="83"/>
      <c r="M42" s="6" t="str">
        <f>IF(J42="","",(K42/J42)/LOOKUP(RIGHT($D$2,3),定数!$A$6:$A$13,定数!$B$6:$B$13))</f>
        <v/>
      </c>
      <c r="N42" s="40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6"/>
        <v/>
      </c>
      <c r="U42" s="81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15">
      <c r="B43" s="40">
        <v>35</v>
      </c>
      <c r="C43" s="78" t="str">
        <f t="shared" si="0"/>
        <v/>
      </c>
      <c r="D43" s="78"/>
      <c r="E43" s="40"/>
      <c r="F43" s="8"/>
      <c r="G43" s="40"/>
      <c r="H43" s="79"/>
      <c r="I43" s="79"/>
      <c r="J43" s="40"/>
      <c r="K43" s="82" t="str">
        <f t="shared" si="5"/>
        <v/>
      </c>
      <c r="L43" s="83"/>
      <c r="M43" s="6" t="str">
        <f>IF(J43="","",(K43/J43)/LOOKUP(RIGHT($D$2,3),定数!$A$6:$A$13,定数!$B$6:$B$13))</f>
        <v/>
      </c>
      <c r="N43" s="40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6"/>
        <v/>
      </c>
      <c r="U43" s="81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15">
      <c r="B44" s="40">
        <v>36</v>
      </c>
      <c r="C44" s="78" t="str">
        <f t="shared" si="0"/>
        <v/>
      </c>
      <c r="D44" s="78"/>
      <c r="E44" s="40"/>
      <c r="F44" s="8"/>
      <c r="G44" s="40"/>
      <c r="H44" s="79"/>
      <c r="I44" s="79"/>
      <c r="J44" s="40"/>
      <c r="K44" s="82" t="str">
        <f t="shared" si="5"/>
        <v/>
      </c>
      <c r="L44" s="83"/>
      <c r="M44" s="6" t="str">
        <f>IF(J44="","",(K44/J44)/LOOKUP(RIGHT($D$2,3),定数!$A$6:$A$13,定数!$B$6:$B$13))</f>
        <v/>
      </c>
      <c r="N44" s="40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6"/>
        <v/>
      </c>
      <c r="U44" s="81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15">
      <c r="B45" s="40">
        <v>37</v>
      </c>
      <c r="C45" s="78" t="str">
        <f t="shared" si="0"/>
        <v/>
      </c>
      <c r="D45" s="78"/>
      <c r="E45" s="40"/>
      <c r="F45" s="8"/>
      <c r="G45" s="40"/>
      <c r="H45" s="79"/>
      <c r="I45" s="79"/>
      <c r="J45" s="40"/>
      <c r="K45" s="82" t="str">
        <f t="shared" si="5"/>
        <v/>
      </c>
      <c r="L45" s="83"/>
      <c r="M45" s="6" t="str">
        <f>IF(J45="","",(K45/J45)/LOOKUP(RIGHT($D$2,3),定数!$A$6:$A$13,定数!$B$6:$B$13))</f>
        <v/>
      </c>
      <c r="N45" s="40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6"/>
        <v/>
      </c>
      <c r="U45" s="81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15">
      <c r="B46" s="40">
        <v>38</v>
      </c>
      <c r="C46" s="78" t="str">
        <f t="shared" si="0"/>
        <v/>
      </c>
      <c r="D46" s="78"/>
      <c r="E46" s="40"/>
      <c r="F46" s="8"/>
      <c r="G46" s="40"/>
      <c r="H46" s="79"/>
      <c r="I46" s="79"/>
      <c r="J46" s="40"/>
      <c r="K46" s="82" t="str">
        <f t="shared" si="5"/>
        <v/>
      </c>
      <c r="L46" s="83"/>
      <c r="M46" s="6" t="str">
        <f>IF(J46="","",(K46/J46)/LOOKUP(RIGHT($D$2,3),定数!$A$6:$A$13,定数!$B$6:$B$13))</f>
        <v/>
      </c>
      <c r="N46" s="40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6"/>
        <v/>
      </c>
      <c r="U46" s="81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15">
      <c r="B47" s="40">
        <v>39</v>
      </c>
      <c r="C47" s="78" t="str">
        <f t="shared" si="0"/>
        <v/>
      </c>
      <c r="D47" s="78"/>
      <c r="E47" s="40"/>
      <c r="F47" s="8"/>
      <c r="G47" s="40"/>
      <c r="H47" s="79"/>
      <c r="I47" s="79"/>
      <c r="J47" s="40"/>
      <c r="K47" s="82" t="str">
        <f t="shared" si="5"/>
        <v/>
      </c>
      <c r="L47" s="83"/>
      <c r="M47" s="6" t="str">
        <f>IF(J47="","",(K47/J47)/LOOKUP(RIGHT($D$2,3),定数!$A$6:$A$13,定数!$B$6:$B$13))</f>
        <v/>
      </c>
      <c r="N47" s="40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6"/>
        <v/>
      </c>
      <c r="U47" s="81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15">
      <c r="B48" s="40">
        <v>40</v>
      </c>
      <c r="C48" s="78" t="str">
        <f t="shared" si="0"/>
        <v/>
      </c>
      <c r="D48" s="78"/>
      <c r="E48" s="40"/>
      <c r="F48" s="8"/>
      <c r="G48" s="40"/>
      <c r="H48" s="79"/>
      <c r="I48" s="79"/>
      <c r="J48" s="40"/>
      <c r="K48" s="82" t="str">
        <f t="shared" si="5"/>
        <v/>
      </c>
      <c r="L48" s="83"/>
      <c r="M48" s="6" t="str">
        <f>IF(J48="","",(K48/J48)/LOOKUP(RIGHT($D$2,3),定数!$A$6:$A$13,定数!$B$6:$B$13))</f>
        <v/>
      </c>
      <c r="N48" s="40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6"/>
        <v/>
      </c>
      <c r="U48" s="81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15">
      <c r="B49" s="40">
        <v>41</v>
      </c>
      <c r="C49" s="78" t="str">
        <f t="shared" si="0"/>
        <v/>
      </c>
      <c r="D49" s="78"/>
      <c r="E49" s="40"/>
      <c r="F49" s="8"/>
      <c r="G49" s="40"/>
      <c r="H49" s="79"/>
      <c r="I49" s="79"/>
      <c r="J49" s="40"/>
      <c r="K49" s="82" t="str">
        <f t="shared" si="5"/>
        <v/>
      </c>
      <c r="L49" s="83"/>
      <c r="M49" s="6" t="str">
        <f>IF(J49="","",(K49/J49)/LOOKUP(RIGHT($D$2,3),定数!$A$6:$A$13,定数!$B$6:$B$13))</f>
        <v/>
      </c>
      <c r="N49" s="40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6"/>
        <v/>
      </c>
      <c r="U49" s="81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15">
      <c r="B50" s="40">
        <v>42</v>
      </c>
      <c r="C50" s="78" t="str">
        <f t="shared" si="0"/>
        <v/>
      </c>
      <c r="D50" s="78"/>
      <c r="E50" s="40"/>
      <c r="F50" s="8"/>
      <c r="G50" s="40"/>
      <c r="H50" s="79"/>
      <c r="I50" s="79"/>
      <c r="J50" s="40"/>
      <c r="K50" s="82" t="str">
        <f t="shared" si="5"/>
        <v/>
      </c>
      <c r="L50" s="83"/>
      <c r="M50" s="6" t="str">
        <f>IF(J50="","",(K50/J50)/LOOKUP(RIGHT($D$2,3),定数!$A$6:$A$13,定数!$B$6:$B$13))</f>
        <v/>
      </c>
      <c r="N50" s="40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6"/>
        <v/>
      </c>
      <c r="U50" s="81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15">
      <c r="B51" s="40">
        <v>43</v>
      </c>
      <c r="C51" s="78" t="str">
        <f t="shared" si="0"/>
        <v/>
      </c>
      <c r="D51" s="78"/>
      <c r="E51" s="40"/>
      <c r="F51" s="8"/>
      <c r="G51" s="40"/>
      <c r="H51" s="79"/>
      <c r="I51" s="79"/>
      <c r="J51" s="40"/>
      <c r="K51" s="82" t="str">
        <f t="shared" si="5"/>
        <v/>
      </c>
      <c r="L51" s="83"/>
      <c r="M51" s="6" t="str">
        <f>IF(J51="","",(K51/J51)/LOOKUP(RIGHT($D$2,3),定数!$A$6:$A$13,定数!$B$6:$B$13))</f>
        <v/>
      </c>
      <c r="N51" s="40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6"/>
        <v/>
      </c>
      <c r="U51" s="81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15">
      <c r="B52" s="40">
        <v>44</v>
      </c>
      <c r="C52" s="78" t="str">
        <f t="shared" si="0"/>
        <v/>
      </c>
      <c r="D52" s="78"/>
      <c r="E52" s="40"/>
      <c r="F52" s="8"/>
      <c r="G52" s="40"/>
      <c r="H52" s="79"/>
      <c r="I52" s="79"/>
      <c r="J52" s="40"/>
      <c r="K52" s="82" t="str">
        <f t="shared" si="5"/>
        <v/>
      </c>
      <c r="L52" s="83"/>
      <c r="M52" s="6" t="str">
        <f>IF(J52="","",(K52/J52)/LOOKUP(RIGHT($D$2,3),定数!$A$6:$A$13,定数!$B$6:$B$13))</f>
        <v/>
      </c>
      <c r="N52" s="40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6"/>
        <v/>
      </c>
      <c r="U52" s="81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15">
      <c r="B53" s="40">
        <v>45</v>
      </c>
      <c r="C53" s="78" t="str">
        <f t="shared" si="0"/>
        <v/>
      </c>
      <c r="D53" s="78"/>
      <c r="E53" s="40"/>
      <c r="F53" s="8"/>
      <c r="G53" s="40"/>
      <c r="H53" s="79"/>
      <c r="I53" s="79"/>
      <c r="J53" s="40"/>
      <c r="K53" s="82" t="str">
        <f t="shared" si="5"/>
        <v/>
      </c>
      <c r="L53" s="83"/>
      <c r="M53" s="6" t="str">
        <f>IF(J53="","",(K53/J53)/LOOKUP(RIGHT($D$2,3),定数!$A$6:$A$13,定数!$B$6:$B$13))</f>
        <v/>
      </c>
      <c r="N53" s="40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6"/>
        <v/>
      </c>
      <c r="U53" s="81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15">
      <c r="B54" s="40">
        <v>46</v>
      </c>
      <c r="C54" s="78" t="str">
        <f t="shared" si="0"/>
        <v/>
      </c>
      <c r="D54" s="78"/>
      <c r="E54" s="40"/>
      <c r="F54" s="8"/>
      <c r="G54" s="40"/>
      <c r="H54" s="79"/>
      <c r="I54" s="79"/>
      <c r="J54" s="40"/>
      <c r="K54" s="82" t="str">
        <f t="shared" si="5"/>
        <v/>
      </c>
      <c r="L54" s="83"/>
      <c r="M54" s="6" t="str">
        <f>IF(J54="","",(K54/J54)/LOOKUP(RIGHT($D$2,3),定数!$A$6:$A$13,定数!$B$6:$B$13))</f>
        <v/>
      </c>
      <c r="N54" s="40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6"/>
        <v/>
      </c>
      <c r="U54" s="81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15">
      <c r="B55" s="40">
        <v>47</v>
      </c>
      <c r="C55" s="78" t="str">
        <f t="shared" si="0"/>
        <v/>
      </c>
      <c r="D55" s="78"/>
      <c r="E55" s="40"/>
      <c r="F55" s="8"/>
      <c r="G55" s="40"/>
      <c r="H55" s="79"/>
      <c r="I55" s="79"/>
      <c r="J55" s="40"/>
      <c r="K55" s="82" t="str">
        <f t="shared" si="5"/>
        <v/>
      </c>
      <c r="L55" s="83"/>
      <c r="M55" s="6" t="str">
        <f>IF(J55="","",(K55/J55)/LOOKUP(RIGHT($D$2,3),定数!$A$6:$A$13,定数!$B$6:$B$13))</f>
        <v/>
      </c>
      <c r="N55" s="40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6"/>
        <v/>
      </c>
      <c r="U55" s="81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15">
      <c r="B56" s="40">
        <v>48</v>
      </c>
      <c r="C56" s="78" t="str">
        <f t="shared" si="0"/>
        <v/>
      </c>
      <c r="D56" s="78"/>
      <c r="E56" s="40"/>
      <c r="F56" s="8"/>
      <c r="G56" s="40"/>
      <c r="H56" s="79"/>
      <c r="I56" s="79"/>
      <c r="J56" s="40"/>
      <c r="K56" s="82" t="str">
        <f t="shared" si="5"/>
        <v/>
      </c>
      <c r="L56" s="83"/>
      <c r="M56" s="6" t="str">
        <f>IF(J56="","",(K56/J56)/LOOKUP(RIGHT($D$2,3),定数!$A$6:$A$13,定数!$B$6:$B$13))</f>
        <v/>
      </c>
      <c r="N56" s="40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6"/>
        <v/>
      </c>
      <c r="U56" s="81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15">
      <c r="B57" s="40">
        <v>49</v>
      </c>
      <c r="C57" s="78" t="str">
        <f t="shared" si="0"/>
        <v/>
      </c>
      <c r="D57" s="78"/>
      <c r="E57" s="40"/>
      <c r="F57" s="8"/>
      <c r="G57" s="40"/>
      <c r="H57" s="79"/>
      <c r="I57" s="79"/>
      <c r="J57" s="40"/>
      <c r="K57" s="82" t="str">
        <f t="shared" si="5"/>
        <v/>
      </c>
      <c r="L57" s="83"/>
      <c r="M57" s="6" t="str">
        <f>IF(J57="","",(K57/J57)/LOOKUP(RIGHT($D$2,3),定数!$A$6:$A$13,定数!$B$6:$B$13))</f>
        <v/>
      </c>
      <c r="N57" s="40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6"/>
        <v/>
      </c>
      <c r="U57" s="81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15">
      <c r="B58" s="40">
        <v>50</v>
      </c>
      <c r="C58" s="78" t="str">
        <f t="shared" si="0"/>
        <v/>
      </c>
      <c r="D58" s="78"/>
      <c r="E58" s="40"/>
      <c r="F58" s="8"/>
      <c r="G58" s="40"/>
      <c r="H58" s="79"/>
      <c r="I58" s="79"/>
      <c r="J58" s="40"/>
      <c r="K58" s="82" t="str">
        <f t="shared" si="5"/>
        <v/>
      </c>
      <c r="L58" s="83"/>
      <c r="M58" s="6" t="str">
        <f>IF(J58="","",(K58/J58)/LOOKUP(RIGHT($D$2,3),定数!$A$6:$A$13,定数!$B$6:$B$13))</f>
        <v/>
      </c>
      <c r="N58" s="40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6"/>
        <v/>
      </c>
      <c r="U58" s="81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15">
      <c r="B59" s="40">
        <v>51</v>
      </c>
      <c r="C59" s="78" t="str">
        <f t="shared" si="0"/>
        <v/>
      </c>
      <c r="D59" s="78"/>
      <c r="E59" s="40"/>
      <c r="F59" s="8"/>
      <c r="G59" s="40"/>
      <c r="H59" s="79"/>
      <c r="I59" s="79"/>
      <c r="J59" s="40"/>
      <c r="K59" s="82" t="str">
        <f t="shared" si="5"/>
        <v/>
      </c>
      <c r="L59" s="83"/>
      <c r="M59" s="6" t="str">
        <f>IF(J59="","",(K59/J59)/LOOKUP(RIGHT($D$2,3),定数!$A$6:$A$13,定数!$B$6:$B$13))</f>
        <v/>
      </c>
      <c r="N59" s="40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6"/>
        <v/>
      </c>
      <c r="U59" s="81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15">
      <c r="B60" s="40">
        <v>52</v>
      </c>
      <c r="C60" s="78" t="str">
        <f t="shared" si="0"/>
        <v/>
      </c>
      <c r="D60" s="78"/>
      <c r="E60" s="40"/>
      <c r="F60" s="8"/>
      <c r="G60" s="40"/>
      <c r="H60" s="79"/>
      <c r="I60" s="79"/>
      <c r="J60" s="40"/>
      <c r="K60" s="82" t="str">
        <f t="shared" si="5"/>
        <v/>
      </c>
      <c r="L60" s="83"/>
      <c r="M60" s="6" t="str">
        <f>IF(J60="","",(K60/J60)/LOOKUP(RIGHT($D$2,3),定数!$A$6:$A$13,定数!$B$6:$B$13))</f>
        <v/>
      </c>
      <c r="N60" s="40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6"/>
        <v/>
      </c>
      <c r="U60" s="81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15">
      <c r="B61" s="40">
        <v>53</v>
      </c>
      <c r="C61" s="78" t="str">
        <f t="shared" si="0"/>
        <v/>
      </c>
      <c r="D61" s="78"/>
      <c r="E61" s="40"/>
      <c r="F61" s="8"/>
      <c r="G61" s="40"/>
      <c r="H61" s="79"/>
      <c r="I61" s="79"/>
      <c r="J61" s="40"/>
      <c r="K61" s="82" t="str">
        <f t="shared" si="5"/>
        <v/>
      </c>
      <c r="L61" s="83"/>
      <c r="M61" s="6" t="str">
        <f>IF(J61="","",(K61/J61)/LOOKUP(RIGHT($D$2,3),定数!$A$6:$A$13,定数!$B$6:$B$13))</f>
        <v/>
      </c>
      <c r="N61" s="40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6"/>
        <v/>
      </c>
      <c r="U61" s="81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15">
      <c r="B62" s="40">
        <v>54</v>
      </c>
      <c r="C62" s="78" t="str">
        <f t="shared" si="0"/>
        <v/>
      </c>
      <c r="D62" s="78"/>
      <c r="E62" s="40"/>
      <c r="F62" s="8"/>
      <c r="G62" s="40"/>
      <c r="H62" s="79"/>
      <c r="I62" s="79"/>
      <c r="J62" s="40"/>
      <c r="K62" s="82" t="str">
        <f t="shared" si="5"/>
        <v/>
      </c>
      <c r="L62" s="83"/>
      <c r="M62" s="6" t="str">
        <f>IF(J62="","",(K62/J62)/LOOKUP(RIGHT($D$2,3),定数!$A$6:$A$13,定数!$B$6:$B$13))</f>
        <v/>
      </c>
      <c r="N62" s="40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6"/>
        <v/>
      </c>
      <c r="U62" s="81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15">
      <c r="B63" s="40">
        <v>55</v>
      </c>
      <c r="C63" s="78" t="str">
        <f t="shared" si="0"/>
        <v/>
      </c>
      <c r="D63" s="78"/>
      <c r="E63" s="40"/>
      <c r="F63" s="8"/>
      <c r="G63" s="40"/>
      <c r="H63" s="79"/>
      <c r="I63" s="79"/>
      <c r="J63" s="40"/>
      <c r="K63" s="82" t="str">
        <f t="shared" si="5"/>
        <v/>
      </c>
      <c r="L63" s="83"/>
      <c r="M63" s="6" t="str">
        <f>IF(J63="","",(K63/J63)/LOOKUP(RIGHT($D$2,3),定数!$A$6:$A$13,定数!$B$6:$B$13))</f>
        <v/>
      </c>
      <c r="N63" s="40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6"/>
        <v/>
      </c>
      <c r="U63" s="81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15">
      <c r="B64" s="40">
        <v>56</v>
      </c>
      <c r="C64" s="78" t="str">
        <f t="shared" si="0"/>
        <v/>
      </c>
      <c r="D64" s="78"/>
      <c r="E64" s="40"/>
      <c r="F64" s="8"/>
      <c r="G64" s="40"/>
      <c r="H64" s="79"/>
      <c r="I64" s="79"/>
      <c r="J64" s="40"/>
      <c r="K64" s="82" t="str">
        <f t="shared" si="5"/>
        <v/>
      </c>
      <c r="L64" s="83"/>
      <c r="M64" s="6" t="str">
        <f>IF(J64="","",(K64/J64)/LOOKUP(RIGHT($D$2,3),定数!$A$6:$A$13,定数!$B$6:$B$13))</f>
        <v/>
      </c>
      <c r="N64" s="40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6"/>
        <v/>
      </c>
      <c r="U64" s="81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15">
      <c r="B65" s="40">
        <v>57</v>
      </c>
      <c r="C65" s="78" t="str">
        <f t="shared" si="0"/>
        <v/>
      </c>
      <c r="D65" s="78"/>
      <c r="E65" s="40"/>
      <c r="F65" s="8"/>
      <c r="G65" s="40"/>
      <c r="H65" s="79"/>
      <c r="I65" s="79"/>
      <c r="J65" s="40"/>
      <c r="K65" s="82" t="str">
        <f t="shared" si="5"/>
        <v/>
      </c>
      <c r="L65" s="83"/>
      <c r="M65" s="6" t="str">
        <f>IF(J65="","",(K65/J65)/LOOKUP(RIGHT($D$2,3),定数!$A$6:$A$13,定数!$B$6:$B$13))</f>
        <v/>
      </c>
      <c r="N65" s="40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6"/>
        <v/>
      </c>
      <c r="U65" s="81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15">
      <c r="B66" s="40">
        <v>58</v>
      </c>
      <c r="C66" s="78" t="str">
        <f t="shared" si="0"/>
        <v/>
      </c>
      <c r="D66" s="78"/>
      <c r="E66" s="40"/>
      <c r="F66" s="8"/>
      <c r="G66" s="40"/>
      <c r="H66" s="79"/>
      <c r="I66" s="79"/>
      <c r="J66" s="40"/>
      <c r="K66" s="82" t="str">
        <f t="shared" si="5"/>
        <v/>
      </c>
      <c r="L66" s="83"/>
      <c r="M66" s="6" t="str">
        <f>IF(J66="","",(K66/J66)/LOOKUP(RIGHT($D$2,3),定数!$A$6:$A$13,定数!$B$6:$B$13))</f>
        <v/>
      </c>
      <c r="N66" s="40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6"/>
        <v/>
      </c>
      <c r="U66" s="81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15">
      <c r="B67" s="40">
        <v>59</v>
      </c>
      <c r="C67" s="78" t="str">
        <f t="shared" si="0"/>
        <v/>
      </c>
      <c r="D67" s="78"/>
      <c r="E67" s="40"/>
      <c r="F67" s="8"/>
      <c r="G67" s="40"/>
      <c r="H67" s="79"/>
      <c r="I67" s="79"/>
      <c r="J67" s="40"/>
      <c r="K67" s="82" t="str">
        <f t="shared" si="5"/>
        <v/>
      </c>
      <c r="L67" s="83"/>
      <c r="M67" s="6" t="str">
        <f>IF(J67="","",(K67/J67)/LOOKUP(RIGHT($D$2,3),定数!$A$6:$A$13,定数!$B$6:$B$13))</f>
        <v/>
      </c>
      <c r="N67" s="40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6"/>
        <v/>
      </c>
      <c r="U67" s="81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15">
      <c r="B68" s="40">
        <v>60</v>
      </c>
      <c r="C68" s="78" t="str">
        <f t="shared" si="0"/>
        <v/>
      </c>
      <c r="D68" s="78"/>
      <c r="E68" s="40"/>
      <c r="F68" s="8"/>
      <c r="G68" s="40"/>
      <c r="H68" s="79"/>
      <c r="I68" s="79"/>
      <c r="J68" s="40"/>
      <c r="K68" s="82" t="str">
        <f t="shared" si="5"/>
        <v/>
      </c>
      <c r="L68" s="83"/>
      <c r="M68" s="6" t="str">
        <f>IF(J68="","",(K68/J68)/LOOKUP(RIGHT($D$2,3),定数!$A$6:$A$13,定数!$B$6:$B$13))</f>
        <v/>
      </c>
      <c r="N68" s="40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6"/>
        <v/>
      </c>
      <c r="U68" s="81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15">
      <c r="B69" s="40">
        <v>61</v>
      </c>
      <c r="C69" s="78" t="str">
        <f t="shared" si="0"/>
        <v/>
      </c>
      <c r="D69" s="78"/>
      <c r="E69" s="40"/>
      <c r="F69" s="8"/>
      <c r="G69" s="40"/>
      <c r="H69" s="79"/>
      <c r="I69" s="79"/>
      <c r="J69" s="40"/>
      <c r="K69" s="82" t="str">
        <f t="shared" si="5"/>
        <v/>
      </c>
      <c r="L69" s="83"/>
      <c r="M69" s="6" t="str">
        <f>IF(J69="","",(K69/J69)/LOOKUP(RIGHT($D$2,3),定数!$A$6:$A$13,定数!$B$6:$B$13))</f>
        <v/>
      </c>
      <c r="N69" s="40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6"/>
        <v/>
      </c>
      <c r="U69" s="81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15">
      <c r="B70" s="40">
        <v>62</v>
      </c>
      <c r="C70" s="78" t="str">
        <f t="shared" si="0"/>
        <v/>
      </c>
      <c r="D70" s="78"/>
      <c r="E70" s="40"/>
      <c r="F70" s="8"/>
      <c r="G70" s="40"/>
      <c r="H70" s="79"/>
      <c r="I70" s="79"/>
      <c r="J70" s="40"/>
      <c r="K70" s="82" t="str">
        <f t="shared" si="5"/>
        <v/>
      </c>
      <c r="L70" s="83"/>
      <c r="M70" s="6" t="str">
        <f>IF(J70="","",(K70/J70)/LOOKUP(RIGHT($D$2,3),定数!$A$6:$A$13,定数!$B$6:$B$13))</f>
        <v/>
      </c>
      <c r="N70" s="40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6"/>
        <v/>
      </c>
      <c r="U70" s="81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15">
      <c r="B71" s="40">
        <v>63</v>
      </c>
      <c r="C71" s="78" t="str">
        <f t="shared" si="0"/>
        <v/>
      </c>
      <c r="D71" s="78"/>
      <c r="E71" s="40"/>
      <c r="F71" s="8"/>
      <c r="G71" s="40"/>
      <c r="H71" s="79"/>
      <c r="I71" s="79"/>
      <c r="J71" s="40"/>
      <c r="K71" s="82" t="str">
        <f t="shared" si="5"/>
        <v/>
      </c>
      <c r="L71" s="83"/>
      <c r="M71" s="6" t="str">
        <f>IF(J71="","",(K71/J71)/LOOKUP(RIGHT($D$2,3),定数!$A$6:$A$13,定数!$B$6:$B$13))</f>
        <v/>
      </c>
      <c r="N71" s="40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6"/>
        <v/>
      </c>
      <c r="U71" s="81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15">
      <c r="B72" s="40">
        <v>64</v>
      </c>
      <c r="C72" s="78" t="str">
        <f t="shared" si="0"/>
        <v/>
      </c>
      <c r="D72" s="78"/>
      <c r="E72" s="40"/>
      <c r="F72" s="8"/>
      <c r="G72" s="40"/>
      <c r="H72" s="79"/>
      <c r="I72" s="79"/>
      <c r="J72" s="40"/>
      <c r="K72" s="82" t="str">
        <f t="shared" si="5"/>
        <v/>
      </c>
      <c r="L72" s="83"/>
      <c r="M72" s="6" t="str">
        <f>IF(J72="","",(K72/J72)/LOOKUP(RIGHT($D$2,3),定数!$A$6:$A$13,定数!$B$6:$B$13))</f>
        <v/>
      </c>
      <c r="N72" s="40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6"/>
        <v/>
      </c>
      <c r="U72" s="81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15">
      <c r="B73" s="40">
        <v>65</v>
      </c>
      <c r="C73" s="78" t="str">
        <f t="shared" si="0"/>
        <v/>
      </c>
      <c r="D73" s="78"/>
      <c r="E73" s="40"/>
      <c r="F73" s="8"/>
      <c r="G73" s="40"/>
      <c r="H73" s="79"/>
      <c r="I73" s="79"/>
      <c r="J73" s="40"/>
      <c r="K73" s="82" t="str">
        <f t="shared" si="5"/>
        <v/>
      </c>
      <c r="L73" s="83"/>
      <c r="M73" s="6" t="str">
        <f>IF(J73="","",(K73/J73)/LOOKUP(RIGHT($D$2,3),定数!$A$6:$A$13,定数!$B$6:$B$13))</f>
        <v/>
      </c>
      <c r="N73" s="40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6"/>
        <v/>
      </c>
      <c r="U73" s="81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15">
      <c r="B74" s="40">
        <v>66</v>
      </c>
      <c r="C74" s="78" t="str">
        <f t="shared" ref="C74:C108" si="10">IF(R73="","",C73+R73)</f>
        <v/>
      </c>
      <c r="D74" s="78"/>
      <c r="E74" s="40"/>
      <c r="F74" s="8"/>
      <c r="G74" s="40"/>
      <c r="H74" s="79"/>
      <c r="I74" s="79"/>
      <c r="J74" s="40"/>
      <c r="K74" s="82" t="str">
        <f t="shared" si="5"/>
        <v/>
      </c>
      <c r="L74" s="83"/>
      <c r="M74" s="6" t="str">
        <f>IF(J74="","",(K74/J74)/LOOKUP(RIGHT($D$2,3),定数!$A$6:$A$13,定数!$B$6:$B$13))</f>
        <v/>
      </c>
      <c r="N74" s="40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6"/>
        <v/>
      </c>
      <c r="U74" s="81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15">
      <c r="B75" s="40">
        <v>67</v>
      </c>
      <c r="C75" s="78" t="str">
        <f t="shared" si="10"/>
        <v/>
      </c>
      <c r="D75" s="78"/>
      <c r="E75" s="40"/>
      <c r="F75" s="8"/>
      <c r="G75" s="40"/>
      <c r="H75" s="79"/>
      <c r="I75" s="79"/>
      <c r="J75" s="40"/>
      <c r="K75" s="82" t="str">
        <f t="shared" ref="K75:K108" si="13">IF(J75="","",C75*0.03)</f>
        <v/>
      </c>
      <c r="L75" s="83"/>
      <c r="M75" s="6" t="str">
        <f>IF(J75="","",(K75/J75)/LOOKUP(RIGHT($D$2,3),定数!$A$6:$A$13,定数!$B$6:$B$13))</f>
        <v/>
      </c>
      <c r="N75" s="40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6"/>
        <v/>
      </c>
      <c r="U75" s="81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15">
      <c r="B76" s="40">
        <v>68</v>
      </c>
      <c r="C76" s="78" t="str">
        <f t="shared" si="10"/>
        <v/>
      </c>
      <c r="D76" s="78"/>
      <c r="E76" s="40"/>
      <c r="F76" s="8"/>
      <c r="G76" s="40"/>
      <c r="H76" s="79"/>
      <c r="I76" s="79"/>
      <c r="J76" s="40"/>
      <c r="K76" s="82" t="str">
        <f t="shared" si="13"/>
        <v/>
      </c>
      <c r="L76" s="83"/>
      <c r="M76" s="6" t="str">
        <f>IF(J76="","",(K76/J76)/LOOKUP(RIGHT($D$2,3),定数!$A$6:$A$13,定数!$B$6:$B$13))</f>
        <v/>
      </c>
      <c r="N76" s="40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5">IF(P76="","",IF(G76="買",(P76-H76),(H76-P76))*IF(RIGHT($D$2,3)="JPY",100,10000))</f>
        <v/>
      </c>
      <c r="U76" s="81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15">
      <c r="B77" s="40">
        <v>69</v>
      </c>
      <c r="C77" s="78" t="str">
        <f t="shared" si="10"/>
        <v/>
      </c>
      <c r="D77" s="78"/>
      <c r="E77" s="40"/>
      <c r="F77" s="8"/>
      <c r="G77" s="40"/>
      <c r="H77" s="79"/>
      <c r="I77" s="79"/>
      <c r="J77" s="40"/>
      <c r="K77" s="82" t="str">
        <f t="shared" si="13"/>
        <v/>
      </c>
      <c r="L77" s="83"/>
      <c r="M77" s="6" t="str">
        <f>IF(J77="","",(K77/J77)/LOOKUP(RIGHT($D$2,3),定数!$A$6:$A$13,定数!$B$6:$B$13))</f>
        <v/>
      </c>
      <c r="N77" s="40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5"/>
        <v/>
      </c>
      <c r="U77" s="81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15">
      <c r="B78" s="40">
        <v>70</v>
      </c>
      <c r="C78" s="78" t="str">
        <f t="shared" si="10"/>
        <v/>
      </c>
      <c r="D78" s="78"/>
      <c r="E78" s="40"/>
      <c r="F78" s="8"/>
      <c r="G78" s="40"/>
      <c r="H78" s="79"/>
      <c r="I78" s="79"/>
      <c r="J78" s="40"/>
      <c r="K78" s="82" t="str">
        <f t="shared" si="13"/>
        <v/>
      </c>
      <c r="L78" s="83"/>
      <c r="M78" s="6" t="str">
        <f>IF(J78="","",(K78/J78)/LOOKUP(RIGHT($D$2,3),定数!$A$6:$A$13,定数!$B$6:$B$13))</f>
        <v/>
      </c>
      <c r="N78" s="40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5"/>
        <v/>
      </c>
      <c r="U78" s="81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15">
      <c r="B79" s="40">
        <v>71</v>
      </c>
      <c r="C79" s="78" t="str">
        <f t="shared" si="10"/>
        <v/>
      </c>
      <c r="D79" s="78"/>
      <c r="E79" s="40"/>
      <c r="F79" s="8"/>
      <c r="G79" s="40"/>
      <c r="H79" s="79"/>
      <c r="I79" s="79"/>
      <c r="J79" s="40"/>
      <c r="K79" s="82" t="str">
        <f t="shared" si="13"/>
        <v/>
      </c>
      <c r="L79" s="83"/>
      <c r="M79" s="6" t="str">
        <f>IF(J79="","",(K79/J79)/LOOKUP(RIGHT($D$2,3),定数!$A$6:$A$13,定数!$B$6:$B$13))</f>
        <v/>
      </c>
      <c r="N79" s="40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5"/>
        <v/>
      </c>
      <c r="U79" s="81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15">
      <c r="B80" s="40">
        <v>72</v>
      </c>
      <c r="C80" s="78" t="str">
        <f t="shared" si="10"/>
        <v/>
      </c>
      <c r="D80" s="78"/>
      <c r="E80" s="40"/>
      <c r="F80" s="8"/>
      <c r="G80" s="40"/>
      <c r="H80" s="79"/>
      <c r="I80" s="79"/>
      <c r="J80" s="40"/>
      <c r="K80" s="82" t="str">
        <f t="shared" si="13"/>
        <v/>
      </c>
      <c r="L80" s="83"/>
      <c r="M80" s="6" t="str">
        <f>IF(J80="","",(K80/J80)/LOOKUP(RIGHT($D$2,3),定数!$A$6:$A$13,定数!$B$6:$B$13))</f>
        <v/>
      </c>
      <c r="N80" s="40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5"/>
        <v/>
      </c>
      <c r="U80" s="81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15">
      <c r="B81" s="40">
        <v>73</v>
      </c>
      <c r="C81" s="78" t="str">
        <f t="shared" si="10"/>
        <v/>
      </c>
      <c r="D81" s="78"/>
      <c r="E81" s="40"/>
      <c r="F81" s="8"/>
      <c r="G81" s="40"/>
      <c r="H81" s="79"/>
      <c r="I81" s="79"/>
      <c r="J81" s="40"/>
      <c r="K81" s="82" t="str">
        <f t="shared" si="13"/>
        <v/>
      </c>
      <c r="L81" s="83"/>
      <c r="M81" s="6" t="str">
        <f>IF(J81="","",(K81/J81)/LOOKUP(RIGHT($D$2,3),定数!$A$6:$A$13,定数!$B$6:$B$13))</f>
        <v/>
      </c>
      <c r="N81" s="40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5"/>
        <v/>
      </c>
      <c r="U81" s="81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15">
      <c r="B82" s="40">
        <v>74</v>
      </c>
      <c r="C82" s="78" t="str">
        <f t="shared" si="10"/>
        <v/>
      </c>
      <c r="D82" s="78"/>
      <c r="E82" s="40"/>
      <c r="F82" s="8"/>
      <c r="G82" s="40"/>
      <c r="H82" s="79"/>
      <c r="I82" s="79"/>
      <c r="J82" s="40"/>
      <c r="K82" s="82" t="str">
        <f t="shared" si="13"/>
        <v/>
      </c>
      <c r="L82" s="83"/>
      <c r="M82" s="6" t="str">
        <f>IF(J82="","",(K82/J82)/LOOKUP(RIGHT($D$2,3),定数!$A$6:$A$13,定数!$B$6:$B$13))</f>
        <v/>
      </c>
      <c r="N82" s="40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5"/>
        <v/>
      </c>
      <c r="U82" s="81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15">
      <c r="B83" s="40">
        <v>75</v>
      </c>
      <c r="C83" s="78" t="str">
        <f t="shared" si="10"/>
        <v/>
      </c>
      <c r="D83" s="78"/>
      <c r="E83" s="40"/>
      <c r="F83" s="8"/>
      <c r="G83" s="40"/>
      <c r="H83" s="79"/>
      <c r="I83" s="79"/>
      <c r="J83" s="40"/>
      <c r="K83" s="82" t="str">
        <f t="shared" si="13"/>
        <v/>
      </c>
      <c r="L83" s="83"/>
      <c r="M83" s="6" t="str">
        <f>IF(J83="","",(K83/J83)/LOOKUP(RIGHT($D$2,3),定数!$A$6:$A$13,定数!$B$6:$B$13))</f>
        <v/>
      </c>
      <c r="N83" s="40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5"/>
        <v/>
      </c>
      <c r="U83" s="81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15">
      <c r="B84" s="40">
        <v>76</v>
      </c>
      <c r="C84" s="78" t="str">
        <f t="shared" si="10"/>
        <v/>
      </c>
      <c r="D84" s="78"/>
      <c r="E84" s="40"/>
      <c r="F84" s="8"/>
      <c r="G84" s="40"/>
      <c r="H84" s="79"/>
      <c r="I84" s="79"/>
      <c r="J84" s="40"/>
      <c r="K84" s="82" t="str">
        <f t="shared" si="13"/>
        <v/>
      </c>
      <c r="L84" s="83"/>
      <c r="M84" s="6" t="str">
        <f>IF(J84="","",(K84/J84)/LOOKUP(RIGHT($D$2,3),定数!$A$6:$A$13,定数!$B$6:$B$13))</f>
        <v/>
      </c>
      <c r="N84" s="40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5"/>
        <v/>
      </c>
      <c r="U84" s="81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15">
      <c r="B85" s="40">
        <v>77</v>
      </c>
      <c r="C85" s="78" t="str">
        <f t="shared" si="10"/>
        <v/>
      </c>
      <c r="D85" s="78"/>
      <c r="E85" s="40"/>
      <c r="F85" s="8"/>
      <c r="G85" s="40"/>
      <c r="H85" s="79"/>
      <c r="I85" s="79"/>
      <c r="J85" s="40"/>
      <c r="K85" s="82" t="str">
        <f t="shared" si="13"/>
        <v/>
      </c>
      <c r="L85" s="83"/>
      <c r="M85" s="6" t="str">
        <f>IF(J85="","",(K85/J85)/LOOKUP(RIGHT($D$2,3),定数!$A$6:$A$13,定数!$B$6:$B$13))</f>
        <v/>
      </c>
      <c r="N85" s="40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5"/>
        <v/>
      </c>
      <c r="U85" s="81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15">
      <c r="B86" s="40">
        <v>78</v>
      </c>
      <c r="C86" s="78" t="str">
        <f t="shared" si="10"/>
        <v/>
      </c>
      <c r="D86" s="78"/>
      <c r="E86" s="40"/>
      <c r="F86" s="8"/>
      <c r="G86" s="40"/>
      <c r="H86" s="79"/>
      <c r="I86" s="79"/>
      <c r="J86" s="40"/>
      <c r="K86" s="82" t="str">
        <f t="shared" si="13"/>
        <v/>
      </c>
      <c r="L86" s="83"/>
      <c r="M86" s="6" t="str">
        <f>IF(J86="","",(K86/J86)/LOOKUP(RIGHT($D$2,3),定数!$A$6:$A$13,定数!$B$6:$B$13))</f>
        <v/>
      </c>
      <c r="N86" s="40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5"/>
        <v/>
      </c>
      <c r="U86" s="81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15">
      <c r="B87" s="40">
        <v>79</v>
      </c>
      <c r="C87" s="78" t="str">
        <f t="shared" si="10"/>
        <v/>
      </c>
      <c r="D87" s="78"/>
      <c r="E87" s="40"/>
      <c r="F87" s="8"/>
      <c r="G87" s="40"/>
      <c r="H87" s="79"/>
      <c r="I87" s="79"/>
      <c r="J87" s="40"/>
      <c r="K87" s="82" t="str">
        <f t="shared" si="13"/>
        <v/>
      </c>
      <c r="L87" s="83"/>
      <c r="M87" s="6" t="str">
        <f>IF(J87="","",(K87/J87)/LOOKUP(RIGHT($D$2,3),定数!$A$6:$A$13,定数!$B$6:$B$13))</f>
        <v/>
      </c>
      <c r="N87" s="40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5"/>
        <v/>
      </c>
      <c r="U87" s="81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15">
      <c r="B88" s="40">
        <v>80</v>
      </c>
      <c r="C88" s="78" t="str">
        <f t="shared" si="10"/>
        <v/>
      </c>
      <c r="D88" s="78"/>
      <c r="E88" s="40"/>
      <c r="F88" s="8"/>
      <c r="G88" s="40"/>
      <c r="H88" s="79"/>
      <c r="I88" s="79"/>
      <c r="J88" s="40"/>
      <c r="K88" s="82" t="str">
        <f t="shared" si="13"/>
        <v/>
      </c>
      <c r="L88" s="83"/>
      <c r="M88" s="6" t="str">
        <f>IF(J88="","",(K88/J88)/LOOKUP(RIGHT($D$2,3),定数!$A$6:$A$13,定数!$B$6:$B$13))</f>
        <v/>
      </c>
      <c r="N88" s="40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5"/>
        <v/>
      </c>
      <c r="U88" s="81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15">
      <c r="B89" s="40">
        <v>81</v>
      </c>
      <c r="C89" s="78" t="str">
        <f t="shared" si="10"/>
        <v/>
      </c>
      <c r="D89" s="78"/>
      <c r="E89" s="40"/>
      <c r="F89" s="8"/>
      <c r="G89" s="40"/>
      <c r="H89" s="79"/>
      <c r="I89" s="79"/>
      <c r="J89" s="40"/>
      <c r="K89" s="82" t="str">
        <f t="shared" si="13"/>
        <v/>
      </c>
      <c r="L89" s="83"/>
      <c r="M89" s="6" t="str">
        <f>IF(J89="","",(K89/J89)/LOOKUP(RIGHT($D$2,3),定数!$A$6:$A$13,定数!$B$6:$B$13))</f>
        <v/>
      </c>
      <c r="N89" s="40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5"/>
        <v/>
      </c>
      <c r="U89" s="81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15">
      <c r="B90" s="40">
        <v>82</v>
      </c>
      <c r="C90" s="78" t="str">
        <f t="shared" si="10"/>
        <v/>
      </c>
      <c r="D90" s="78"/>
      <c r="E90" s="40"/>
      <c r="F90" s="8"/>
      <c r="G90" s="40"/>
      <c r="H90" s="79"/>
      <c r="I90" s="79"/>
      <c r="J90" s="40"/>
      <c r="K90" s="82" t="str">
        <f t="shared" si="13"/>
        <v/>
      </c>
      <c r="L90" s="83"/>
      <c r="M90" s="6" t="str">
        <f>IF(J90="","",(K90/J90)/LOOKUP(RIGHT($D$2,3),定数!$A$6:$A$13,定数!$B$6:$B$13))</f>
        <v/>
      </c>
      <c r="N90" s="40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5"/>
        <v/>
      </c>
      <c r="U90" s="81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15">
      <c r="B91" s="40">
        <v>83</v>
      </c>
      <c r="C91" s="78" t="str">
        <f t="shared" si="10"/>
        <v/>
      </c>
      <c r="D91" s="78"/>
      <c r="E91" s="40"/>
      <c r="F91" s="8"/>
      <c r="G91" s="40"/>
      <c r="H91" s="79"/>
      <c r="I91" s="79"/>
      <c r="J91" s="40"/>
      <c r="K91" s="82" t="str">
        <f t="shared" si="13"/>
        <v/>
      </c>
      <c r="L91" s="83"/>
      <c r="M91" s="6" t="str">
        <f>IF(J91="","",(K91/J91)/LOOKUP(RIGHT($D$2,3),定数!$A$6:$A$13,定数!$B$6:$B$13))</f>
        <v/>
      </c>
      <c r="N91" s="40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5"/>
        <v/>
      </c>
      <c r="U91" s="81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15">
      <c r="B92" s="40">
        <v>84</v>
      </c>
      <c r="C92" s="78" t="str">
        <f t="shared" si="10"/>
        <v/>
      </c>
      <c r="D92" s="78"/>
      <c r="E92" s="40"/>
      <c r="F92" s="8"/>
      <c r="G92" s="40"/>
      <c r="H92" s="79"/>
      <c r="I92" s="79"/>
      <c r="J92" s="40"/>
      <c r="K92" s="82" t="str">
        <f t="shared" si="13"/>
        <v/>
      </c>
      <c r="L92" s="83"/>
      <c r="M92" s="6" t="str">
        <f>IF(J92="","",(K92/J92)/LOOKUP(RIGHT($D$2,3),定数!$A$6:$A$13,定数!$B$6:$B$13))</f>
        <v/>
      </c>
      <c r="N92" s="40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5"/>
        <v/>
      </c>
      <c r="U92" s="81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15">
      <c r="B93" s="40">
        <v>85</v>
      </c>
      <c r="C93" s="78" t="str">
        <f t="shared" si="10"/>
        <v/>
      </c>
      <c r="D93" s="78"/>
      <c r="E93" s="40"/>
      <c r="F93" s="8"/>
      <c r="G93" s="40"/>
      <c r="H93" s="79"/>
      <c r="I93" s="79"/>
      <c r="J93" s="40"/>
      <c r="K93" s="82" t="str">
        <f t="shared" si="13"/>
        <v/>
      </c>
      <c r="L93" s="83"/>
      <c r="M93" s="6" t="str">
        <f>IF(J93="","",(K93/J93)/LOOKUP(RIGHT($D$2,3),定数!$A$6:$A$13,定数!$B$6:$B$13))</f>
        <v/>
      </c>
      <c r="N93" s="40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5"/>
        <v/>
      </c>
      <c r="U93" s="81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15">
      <c r="B94" s="40">
        <v>86</v>
      </c>
      <c r="C94" s="78" t="str">
        <f t="shared" si="10"/>
        <v/>
      </c>
      <c r="D94" s="78"/>
      <c r="E94" s="40"/>
      <c r="F94" s="8"/>
      <c r="G94" s="40"/>
      <c r="H94" s="79"/>
      <c r="I94" s="79"/>
      <c r="J94" s="40"/>
      <c r="K94" s="82" t="str">
        <f t="shared" si="13"/>
        <v/>
      </c>
      <c r="L94" s="83"/>
      <c r="M94" s="6" t="str">
        <f>IF(J94="","",(K94/J94)/LOOKUP(RIGHT($D$2,3),定数!$A$6:$A$13,定数!$B$6:$B$13))</f>
        <v/>
      </c>
      <c r="N94" s="40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5"/>
        <v/>
      </c>
      <c r="U94" s="81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15">
      <c r="B95" s="40">
        <v>87</v>
      </c>
      <c r="C95" s="78" t="str">
        <f t="shared" si="10"/>
        <v/>
      </c>
      <c r="D95" s="78"/>
      <c r="E95" s="40"/>
      <c r="F95" s="8"/>
      <c r="G95" s="40"/>
      <c r="H95" s="79"/>
      <c r="I95" s="79"/>
      <c r="J95" s="40"/>
      <c r="K95" s="82" t="str">
        <f t="shared" si="13"/>
        <v/>
      </c>
      <c r="L95" s="83"/>
      <c r="M95" s="6" t="str">
        <f>IF(J95="","",(K95/J95)/LOOKUP(RIGHT($D$2,3),定数!$A$6:$A$13,定数!$B$6:$B$13))</f>
        <v/>
      </c>
      <c r="N95" s="40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5"/>
        <v/>
      </c>
      <c r="U95" s="81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15">
      <c r="B96" s="40">
        <v>88</v>
      </c>
      <c r="C96" s="78" t="str">
        <f t="shared" si="10"/>
        <v/>
      </c>
      <c r="D96" s="78"/>
      <c r="E96" s="40"/>
      <c r="F96" s="8"/>
      <c r="G96" s="40"/>
      <c r="H96" s="79"/>
      <c r="I96" s="79"/>
      <c r="J96" s="40"/>
      <c r="K96" s="82" t="str">
        <f t="shared" si="13"/>
        <v/>
      </c>
      <c r="L96" s="83"/>
      <c r="M96" s="6" t="str">
        <f>IF(J96="","",(K96/J96)/LOOKUP(RIGHT($D$2,3),定数!$A$6:$A$13,定数!$B$6:$B$13))</f>
        <v/>
      </c>
      <c r="N96" s="40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5"/>
        <v/>
      </c>
      <c r="U96" s="81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15">
      <c r="B97" s="40">
        <v>89</v>
      </c>
      <c r="C97" s="78" t="str">
        <f t="shared" si="10"/>
        <v/>
      </c>
      <c r="D97" s="78"/>
      <c r="E97" s="40"/>
      <c r="F97" s="8"/>
      <c r="G97" s="40"/>
      <c r="H97" s="79"/>
      <c r="I97" s="79"/>
      <c r="J97" s="40"/>
      <c r="K97" s="82" t="str">
        <f t="shared" si="13"/>
        <v/>
      </c>
      <c r="L97" s="83"/>
      <c r="M97" s="6" t="str">
        <f>IF(J97="","",(K97/J97)/LOOKUP(RIGHT($D$2,3),定数!$A$6:$A$13,定数!$B$6:$B$13))</f>
        <v/>
      </c>
      <c r="N97" s="40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5"/>
        <v/>
      </c>
      <c r="U97" s="81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15">
      <c r="B98" s="40">
        <v>90</v>
      </c>
      <c r="C98" s="78" t="str">
        <f t="shared" si="10"/>
        <v/>
      </c>
      <c r="D98" s="78"/>
      <c r="E98" s="40"/>
      <c r="F98" s="8"/>
      <c r="G98" s="40"/>
      <c r="H98" s="79"/>
      <c r="I98" s="79"/>
      <c r="J98" s="40"/>
      <c r="K98" s="82" t="str">
        <f t="shared" si="13"/>
        <v/>
      </c>
      <c r="L98" s="83"/>
      <c r="M98" s="6" t="str">
        <f>IF(J98="","",(K98/J98)/LOOKUP(RIGHT($D$2,3),定数!$A$6:$A$13,定数!$B$6:$B$13))</f>
        <v/>
      </c>
      <c r="N98" s="40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5"/>
        <v/>
      </c>
      <c r="U98" s="81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15">
      <c r="B99" s="40">
        <v>91</v>
      </c>
      <c r="C99" s="78" t="str">
        <f t="shared" si="10"/>
        <v/>
      </c>
      <c r="D99" s="78"/>
      <c r="E99" s="40"/>
      <c r="F99" s="8"/>
      <c r="G99" s="40"/>
      <c r="H99" s="79"/>
      <c r="I99" s="79"/>
      <c r="J99" s="40"/>
      <c r="K99" s="82" t="str">
        <f t="shared" si="13"/>
        <v/>
      </c>
      <c r="L99" s="83"/>
      <c r="M99" s="6" t="str">
        <f>IF(J99="","",(K99/J99)/LOOKUP(RIGHT($D$2,3),定数!$A$6:$A$13,定数!$B$6:$B$13))</f>
        <v/>
      </c>
      <c r="N99" s="40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5"/>
        <v/>
      </c>
      <c r="U99" s="81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15">
      <c r="B100" s="40">
        <v>92</v>
      </c>
      <c r="C100" s="78" t="str">
        <f t="shared" si="10"/>
        <v/>
      </c>
      <c r="D100" s="78"/>
      <c r="E100" s="40"/>
      <c r="F100" s="8"/>
      <c r="G100" s="40"/>
      <c r="H100" s="79"/>
      <c r="I100" s="79"/>
      <c r="J100" s="40"/>
      <c r="K100" s="82" t="str">
        <f t="shared" si="13"/>
        <v/>
      </c>
      <c r="L100" s="83"/>
      <c r="M100" s="6" t="str">
        <f>IF(J100="","",(K100/J100)/LOOKUP(RIGHT($D$2,3),定数!$A$6:$A$13,定数!$B$6:$B$13))</f>
        <v/>
      </c>
      <c r="N100" s="40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5"/>
        <v/>
      </c>
      <c r="U100" s="81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15">
      <c r="B101" s="40">
        <v>93</v>
      </c>
      <c r="C101" s="78" t="str">
        <f t="shared" si="10"/>
        <v/>
      </c>
      <c r="D101" s="78"/>
      <c r="E101" s="40"/>
      <c r="F101" s="8"/>
      <c r="G101" s="40"/>
      <c r="H101" s="79"/>
      <c r="I101" s="79"/>
      <c r="J101" s="40"/>
      <c r="K101" s="82" t="str">
        <f t="shared" si="13"/>
        <v/>
      </c>
      <c r="L101" s="83"/>
      <c r="M101" s="6" t="str">
        <f>IF(J101="","",(K101/J101)/LOOKUP(RIGHT($D$2,3),定数!$A$6:$A$13,定数!$B$6:$B$13))</f>
        <v/>
      </c>
      <c r="N101" s="40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5"/>
        <v/>
      </c>
      <c r="U101" s="81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15">
      <c r="B102" s="40">
        <v>94</v>
      </c>
      <c r="C102" s="78" t="str">
        <f t="shared" si="10"/>
        <v/>
      </c>
      <c r="D102" s="78"/>
      <c r="E102" s="40"/>
      <c r="F102" s="8"/>
      <c r="G102" s="40"/>
      <c r="H102" s="79"/>
      <c r="I102" s="79"/>
      <c r="J102" s="40"/>
      <c r="K102" s="82" t="str">
        <f t="shared" si="13"/>
        <v/>
      </c>
      <c r="L102" s="83"/>
      <c r="M102" s="6" t="str">
        <f>IF(J102="","",(K102/J102)/LOOKUP(RIGHT($D$2,3),定数!$A$6:$A$13,定数!$B$6:$B$13))</f>
        <v/>
      </c>
      <c r="N102" s="40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5"/>
        <v/>
      </c>
      <c r="U102" s="81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15">
      <c r="B103" s="40">
        <v>95</v>
      </c>
      <c r="C103" s="78" t="str">
        <f t="shared" si="10"/>
        <v/>
      </c>
      <c r="D103" s="78"/>
      <c r="E103" s="40"/>
      <c r="F103" s="8"/>
      <c r="G103" s="40"/>
      <c r="H103" s="79"/>
      <c r="I103" s="79"/>
      <c r="J103" s="40"/>
      <c r="K103" s="82" t="str">
        <f t="shared" si="13"/>
        <v/>
      </c>
      <c r="L103" s="83"/>
      <c r="M103" s="6" t="str">
        <f>IF(J103="","",(K103/J103)/LOOKUP(RIGHT($D$2,3),定数!$A$6:$A$13,定数!$B$6:$B$13))</f>
        <v/>
      </c>
      <c r="N103" s="40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5"/>
        <v/>
      </c>
      <c r="U103" s="81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15">
      <c r="B104" s="40">
        <v>96</v>
      </c>
      <c r="C104" s="78" t="str">
        <f t="shared" si="10"/>
        <v/>
      </c>
      <c r="D104" s="78"/>
      <c r="E104" s="40"/>
      <c r="F104" s="8"/>
      <c r="G104" s="40"/>
      <c r="H104" s="79"/>
      <c r="I104" s="79"/>
      <c r="J104" s="40"/>
      <c r="K104" s="82" t="str">
        <f t="shared" si="13"/>
        <v/>
      </c>
      <c r="L104" s="83"/>
      <c r="M104" s="6" t="str">
        <f>IF(J104="","",(K104/J104)/LOOKUP(RIGHT($D$2,3),定数!$A$6:$A$13,定数!$B$6:$B$13))</f>
        <v/>
      </c>
      <c r="N104" s="40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5"/>
        <v/>
      </c>
      <c r="U104" s="81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15">
      <c r="B105" s="40">
        <v>97</v>
      </c>
      <c r="C105" s="78" t="str">
        <f t="shared" si="10"/>
        <v/>
      </c>
      <c r="D105" s="78"/>
      <c r="E105" s="40"/>
      <c r="F105" s="8"/>
      <c r="G105" s="40"/>
      <c r="H105" s="79"/>
      <c r="I105" s="79"/>
      <c r="J105" s="40"/>
      <c r="K105" s="82" t="str">
        <f t="shared" si="13"/>
        <v/>
      </c>
      <c r="L105" s="83"/>
      <c r="M105" s="6" t="str">
        <f>IF(J105="","",(K105/J105)/LOOKUP(RIGHT($D$2,3),定数!$A$6:$A$13,定数!$B$6:$B$13))</f>
        <v/>
      </c>
      <c r="N105" s="40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5"/>
        <v/>
      </c>
      <c r="U105" s="81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15">
      <c r="B106" s="40">
        <v>98</v>
      </c>
      <c r="C106" s="78" t="str">
        <f t="shared" si="10"/>
        <v/>
      </c>
      <c r="D106" s="78"/>
      <c r="E106" s="40"/>
      <c r="F106" s="8"/>
      <c r="G106" s="40"/>
      <c r="H106" s="79"/>
      <c r="I106" s="79"/>
      <c r="J106" s="40"/>
      <c r="K106" s="82" t="str">
        <f t="shared" si="13"/>
        <v/>
      </c>
      <c r="L106" s="83"/>
      <c r="M106" s="6" t="str">
        <f>IF(J106="","",(K106/J106)/LOOKUP(RIGHT($D$2,3),定数!$A$6:$A$13,定数!$B$6:$B$13))</f>
        <v/>
      </c>
      <c r="N106" s="40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5"/>
        <v/>
      </c>
      <c r="U106" s="81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15">
      <c r="B107" s="40">
        <v>99</v>
      </c>
      <c r="C107" s="78" t="str">
        <f t="shared" si="10"/>
        <v/>
      </c>
      <c r="D107" s="78"/>
      <c r="E107" s="40"/>
      <c r="F107" s="8"/>
      <c r="G107" s="40"/>
      <c r="H107" s="79"/>
      <c r="I107" s="79"/>
      <c r="J107" s="40"/>
      <c r="K107" s="82" t="str">
        <f t="shared" si="13"/>
        <v/>
      </c>
      <c r="L107" s="83"/>
      <c r="M107" s="6" t="str">
        <f>IF(J107="","",(K107/J107)/LOOKUP(RIGHT($D$2,3),定数!$A$6:$A$13,定数!$B$6:$B$13))</f>
        <v/>
      </c>
      <c r="N107" s="40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5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15">
      <c r="B108" s="40">
        <v>100</v>
      </c>
      <c r="C108" s="78" t="str">
        <f t="shared" si="10"/>
        <v/>
      </c>
      <c r="D108" s="78"/>
      <c r="E108" s="40"/>
      <c r="F108" s="8"/>
      <c r="G108" s="40"/>
      <c r="H108" s="79"/>
      <c r="I108" s="79"/>
      <c r="J108" s="40"/>
      <c r="K108" s="82" t="str">
        <f t="shared" si="13"/>
        <v/>
      </c>
      <c r="L108" s="83"/>
      <c r="M108" s="6" t="str">
        <f>IF(J108="","",(K108/J108)/LOOKUP(RIGHT($D$2,3),定数!$A$6:$A$13,定数!$B$6:$B$13))</f>
        <v/>
      </c>
      <c r="N108" s="40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5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09"/>
  <sheetViews>
    <sheetView zoomScale="115" zoomScaleNormal="115" workbookViewId="0">
      <pane ySplit="8" topLeftCell="A9" activePane="bottomLeft" state="frozen"/>
      <selection pane="bottomLeft" activeCell="S4" sqref="S4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44" t="s">
        <v>5</v>
      </c>
      <c r="C2" s="44"/>
      <c r="D2" s="46" t="s">
        <v>49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110526.31578947369</v>
      </c>
      <c r="Q2" s="48"/>
      <c r="R2" s="1"/>
      <c r="S2" s="1"/>
      <c r="T2" s="1"/>
    </row>
    <row r="3" spans="2:27" ht="57" customHeight="1" x14ac:dyDescent="0.15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64</v>
      </c>
      <c r="M3" s="50"/>
      <c r="N3" s="50"/>
      <c r="O3" s="50"/>
      <c r="P3" s="50"/>
      <c r="Q3" s="50"/>
      <c r="R3" s="1"/>
      <c r="S3" s="1"/>
    </row>
    <row r="4" spans="2:27" x14ac:dyDescent="0.15">
      <c r="B4" s="44" t="s">
        <v>11</v>
      </c>
      <c r="C4" s="44"/>
      <c r="D4" s="51">
        <f>SUM($R$9:$S$993)</f>
        <v>10526.315789473692</v>
      </c>
      <c r="E4" s="51"/>
      <c r="F4" s="44" t="s">
        <v>12</v>
      </c>
      <c r="G4" s="44"/>
      <c r="H4" s="52">
        <f>SUM($T$9:$U$108)</f>
        <v>200.00000000000017</v>
      </c>
      <c r="I4" s="48"/>
      <c r="J4" s="53" t="s">
        <v>69</v>
      </c>
      <c r="K4" s="53"/>
      <c r="L4" s="47" t="e">
        <f>Z8/AA8</f>
        <v>#DIV/0!</v>
      </c>
      <c r="M4" s="47"/>
      <c r="N4" s="53" t="s">
        <v>61</v>
      </c>
      <c r="O4" s="53"/>
      <c r="P4" s="54">
        <f>MAX(Y:Y)</f>
        <v>0</v>
      </c>
      <c r="Q4" s="54"/>
      <c r="R4" s="1"/>
      <c r="S4" s="1"/>
      <c r="T4" s="1"/>
    </row>
    <row r="5" spans="2:27" x14ac:dyDescent="0.15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55" t="s">
        <v>19</v>
      </c>
      <c r="K5" s="44"/>
      <c r="L5" s="56">
        <f>MAX(V9:V993)</f>
        <v>1</v>
      </c>
      <c r="M5" s="57"/>
      <c r="N5" s="17" t="s">
        <v>20</v>
      </c>
      <c r="O5" s="9"/>
      <c r="P5" s="56">
        <f>MAX(W9:W993)</f>
        <v>0</v>
      </c>
      <c r="Q5" s="57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60</v>
      </c>
    </row>
    <row r="9" spans="2:27" x14ac:dyDescent="0.15">
      <c r="B9" s="35">
        <v>1</v>
      </c>
      <c r="C9" s="78">
        <f>L2</f>
        <v>100000</v>
      </c>
      <c r="D9" s="78"/>
      <c r="E9" s="35">
        <v>2001</v>
      </c>
      <c r="F9" s="8">
        <v>42111</v>
      </c>
      <c r="G9" s="35" t="s">
        <v>4</v>
      </c>
      <c r="H9" s="79">
        <v>1</v>
      </c>
      <c r="I9" s="79"/>
      <c r="J9" s="35">
        <v>57</v>
      </c>
      <c r="K9" s="78">
        <f>IF(J9="","",C9*0.03)</f>
        <v>3000</v>
      </c>
      <c r="L9" s="78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79">
        <v>1.02</v>
      </c>
      <c r="Q9" s="79"/>
      <c r="R9" s="80">
        <f>IF(P9="","",T9*M9*LOOKUP(RIGHT($D$2,3),定数!$A$6:$A$13,定数!$B$6:$B$13))</f>
        <v>10526.315789473692</v>
      </c>
      <c r="S9" s="80"/>
      <c r="T9" s="81">
        <f>IF(P9="","",IF(G9="買",(P9-H9),(H9-P9))*IF(RIGHT($D$2,3)="JPY",100,10000))</f>
        <v>200.00000000000017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15">
      <c r="B10" s="35">
        <v>2</v>
      </c>
      <c r="C10" s="78">
        <f t="shared" ref="C10:C73" si="0">IF(R9="","",C9+R9)</f>
        <v>110526.31578947369</v>
      </c>
      <c r="D10" s="78"/>
      <c r="E10" s="35"/>
      <c r="F10" s="8"/>
      <c r="G10" s="35"/>
      <c r="H10" s="79"/>
      <c r="I10" s="79"/>
      <c r="J10" s="35"/>
      <c r="K10" s="82" t="str">
        <f>IF(J10="","",C10*0.03)</f>
        <v/>
      </c>
      <c r="L10" s="83"/>
      <c r="M10" s="6" t="str">
        <f>IF(J10="","",(K10/J10)/LOOKUP(RIGHT($D$2,3),定数!$A$6:$A$13,定数!$B$6:$B$13))</f>
        <v/>
      </c>
      <c r="N10" s="35"/>
      <c r="O10" s="8"/>
      <c r="P10" s="79"/>
      <c r="Q10" s="79"/>
      <c r="R10" s="80" t="str">
        <f>IF(P10="","",T10*M10*LOOKUP(RIGHT($D$2,3),定数!$A$6:$A$13,定数!$B$6:$B$13))</f>
        <v/>
      </c>
      <c r="S10" s="80"/>
      <c r="T10" s="81" t="str">
        <f>IF(P10="","",IF(G10="買",(P10-H10),(H10-P10))*IF(RIGHT($D$2,3)="JPY",100,10000))</f>
        <v/>
      </c>
      <c r="U10" s="8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15">
      <c r="B11" s="35">
        <v>3</v>
      </c>
      <c r="C11" s="78" t="str">
        <f t="shared" ref="C11:C16" si="5">IF(R10="","",C10+R10)</f>
        <v/>
      </c>
      <c r="D11" s="78"/>
      <c r="E11" s="35"/>
      <c r="F11" s="8"/>
      <c r="G11" s="35"/>
      <c r="H11" s="79"/>
      <c r="I11" s="79"/>
      <c r="J11" s="35"/>
      <c r="K11" s="82" t="str">
        <f t="shared" ref="K11:K74" si="6">IF(J11="","",C11*0.03)</f>
        <v/>
      </c>
      <c r="L11" s="83"/>
      <c r="M11" s="6" t="str">
        <f>IF(J11="","",(K11/J11)/LOOKUP(RIGHT($D$2,3),定数!$A$6:$A$13,定数!$B$6:$B$13))</f>
        <v/>
      </c>
      <c r="N11" s="35"/>
      <c r="O11" s="8"/>
      <c r="P11" s="79"/>
      <c r="Q11" s="79"/>
      <c r="R11" s="80" t="str">
        <f>IF(P11="","",T11*M11*LOOKUP(RIGHT($D$2,3),定数!$A$6:$A$13,定数!$B$6:$B$13))</f>
        <v/>
      </c>
      <c r="S11" s="80"/>
      <c r="T11" s="81" t="str">
        <f>IF(P11="","",IF(G11="買",(P11-H11),(H11-P11))*IF(RIGHT($D$2,3)="JPY",100,10000))</f>
        <v/>
      </c>
      <c r="U11" s="8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15">
      <c r="B12" s="35">
        <v>4</v>
      </c>
      <c r="C12" s="78" t="str">
        <f t="shared" si="5"/>
        <v/>
      </c>
      <c r="D12" s="78"/>
      <c r="E12" s="35"/>
      <c r="F12" s="8"/>
      <c r="G12" s="35"/>
      <c r="H12" s="79"/>
      <c r="I12" s="79"/>
      <c r="J12" s="35"/>
      <c r="K12" s="82" t="str">
        <f t="shared" si="6"/>
        <v/>
      </c>
      <c r="L12" s="83"/>
      <c r="M12" s="6" t="str">
        <f>IF(J12="","",(K12/J12)/LOOKUP(RIGHT($D$2,3),定数!$A$6:$A$13,定数!$B$6:$B$13))</f>
        <v/>
      </c>
      <c r="N12" s="35"/>
      <c r="O12" s="8"/>
      <c r="P12" s="79"/>
      <c r="Q12" s="79"/>
      <c r="R12" s="80" t="str">
        <f>IF(P12="","",T12*M12*LOOKUP(RIGHT($D$2,3),定数!$A$6:$A$13,定数!$B$6:$B$13))</f>
        <v/>
      </c>
      <c r="S12" s="80"/>
      <c r="T12" s="81" t="str">
        <f t="shared" ref="T12:T75" si="7">IF(P12="","",IF(G12="買",(P12-H12),(H12-P12))*IF(RIGHT($D$2,3)="JPY",100,10000))</f>
        <v/>
      </c>
      <c r="U12" s="81"/>
      <c r="V12" s="22" t="str">
        <f t="shared" si="1"/>
        <v/>
      </c>
      <c r="W12" t="str">
        <f t="shared" si="2"/>
        <v/>
      </c>
      <c r="X12" s="41" t="str">
        <f t="shared" ref="X12:X75" si="8">IF(C12&lt;&gt;"",MAX(X11,C12),"")</f>
        <v/>
      </c>
      <c r="Y12" s="42" t="str">
        <f t="shared" ref="Y12:Y75" si="9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15">
      <c r="B13" s="35">
        <v>5</v>
      </c>
      <c r="C13" s="78" t="str">
        <f t="shared" si="5"/>
        <v/>
      </c>
      <c r="D13" s="78"/>
      <c r="E13" s="35"/>
      <c r="F13" s="8"/>
      <c r="G13" s="35"/>
      <c r="H13" s="79"/>
      <c r="I13" s="79"/>
      <c r="J13" s="35"/>
      <c r="K13" s="82" t="str">
        <f t="shared" si="6"/>
        <v/>
      </c>
      <c r="L13" s="83"/>
      <c r="M13" s="6" t="str">
        <f>IF(J13="","",(K13/J13)/LOOKUP(RIGHT($D$2,3),定数!$A$6:$A$13,定数!$B$6:$B$13))</f>
        <v/>
      </c>
      <c r="N13" s="35"/>
      <c r="O13" s="8"/>
      <c r="P13" s="79"/>
      <c r="Q13" s="79"/>
      <c r="R13" s="80" t="str">
        <f>IF(P13="","",T13*M13*LOOKUP(RIGHT($D$2,3),定数!$A$6:$A$13,定数!$B$6:$B$13))</f>
        <v/>
      </c>
      <c r="S13" s="80"/>
      <c r="T13" s="81" t="str">
        <f t="shared" si="7"/>
        <v/>
      </c>
      <c r="U13" s="81"/>
      <c r="V13" s="22" t="str">
        <f t="shared" si="1"/>
        <v/>
      </c>
      <c r="W13" t="str">
        <f t="shared" si="2"/>
        <v/>
      </c>
      <c r="X13" s="41" t="str">
        <f t="shared" si="8"/>
        <v/>
      </c>
      <c r="Y13" s="42" t="str">
        <f t="shared" si="9"/>
        <v/>
      </c>
      <c r="Z13" t="str">
        <f t="shared" si="3"/>
        <v/>
      </c>
      <c r="AA13" t="str">
        <f t="shared" si="4"/>
        <v/>
      </c>
    </row>
    <row r="14" spans="2:27" x14ac:dyDescent="0.15">
      <c r="B14" s="35">
        <v>6</v>
      </c>
      <c r="C14" s="78" t="str">
        <f t="shared" si="5"/>
        <v/>
      </c>
      <c r="D14" s="78"/>
      <c r="E14" s="35"/>
      <c r="F14" s="8"/>
      <c r="G14" s="35"/>
      <c r="H14" s="79"/>
      <c r="I14" s="79"/>
      <c r="J14" s="35"/>
      <c r="K14" s="82" t="str">
        <f t="shared" si="6"/>
        <v/>
      </c>
      <c r="L14" s="83"/>
      <c r="M14" s="6" t="str">
        <f>IF(J14="","",(K14/J14)/LOOKUP(RIGHT($D$2,3),定数!$A$6:$A$13,定数!$B$6:$B$13))</f>
        <v/>
      </c>
      <c r="N14" s="35"/>
      <c r="O14" s="8"/>
      <c r="P14" s="79"/>
      <c r="Q14" s="79"/>
      <c r="R14" s="80" t="str">
        <f>IF(P14="","",T14*M14*LOOKUP(RIGHT($D$2,3),定数!$A$6:$A$13,定数!$B$6:$B$13))</f>
        <v/>
      </c>
      <c r="S14" s="80"/>
      <c r="T14" s="81" t="str">
        <f t="shared" si="7"/>
        <v/>
      </c>
      <c r="U14" s="81"/>
      <c r="V14" s="22" t="str">
        <f t="shared" si="1"/>
        <v/>
      </c>
      <c r="W14" t="str">
        <f t="shared" si="2"/>
        <v/>
      </c>
      <c r="X14" s="41" t="str">
        <f t="shared" si="8"/>
        <v/>
      </c>
      <c r="Y14" s="42" t="str">
        <f t="shared" si="9"/>
        <v/>
      </c>
      <c r="Z14" t="str">
        <f t="shared" si="3"/>
        <v/>
      </c>
      <c r="AA14" t="str">
        <f t="shared" si="4"/>
        <v/>
      </c>
    </row>
    <row r="15" spans="2:27" x14ac:dyDescent="0.15">
      <c r="B15" s="35">
        <v>7</v>
      </c>
      <c r="C15" s="78" t="str">
        <f t="shared" si="5"/>
        <v/>
      </c>
      <c r="D15" s="78"/>
      <c r="E15" s="35"/>
      <c r="F15" s="8"/>
      <c r="G15" s="35"/>
      <c r="H15" s="79"/>
      <c r="I15" s="79"/>
      <c r="J15" s="35"/>
      <c r="K15" s="82" t="str">
        <f t="shared" si="6"/>
        <v/>
      </c>
      <c r="L15" s="83"/>
      <c r="M15" s="6" t="str">
        <f>IF(J15="","",(K15/J15)/LOOKUP(RIGHT($D$2,3),定数!$A$6:$A$13,定数!$B$6:$B$13))</f>
        <v/>
      </c>
      <c r="N15" s="35"/>
      <c r="O15" s="8"/>
      <c r="P15" s="79"/>
      <c r="Q15" s="79"/>
      <c r="R15" s="80" t="str">
        <f>IF(P15="","",T15*M15*LOOKUP(RIGHT($D$2,3),定数!$A$6:$A$13,定数!$B$6:$B$13))</f>
        <v/>
      </c>
      <c r="S15" s="80"/>
      <c r="T15" s="81" t="str">
        <f t="shared" si="7"/>
        <v/>
      </c>
      <c r="U15" s="81"/>
      <c r="V15" s="22" t="str">
        <f t="shared" si="1"/>
        <v/>
      </c>
      <c r="W15" t="str">
        <f t="shared" si="2"/>
        <v/>
      </c>
      <c r="X15" s="41" t="str">
        <f t="shared" si="8"/>
        <v/>
      </c>
      <c r="Y15" s="42" t="str">
        <f t="shared" si="9"/>
        <v/>
      </c>
      <c r="Z15" t="str">
        <f t="shared" si="3"/>
        <v/>
      </c>
      <c r="AA15" t="str">
        <f t="shared" si="4"/>
        <v/>
      </c>
    </row>
    <row r="16" spans="2:27" x14ac:dyDescent="0.15">
      <c r="B16" s="35">
        <v>8</v>
      </c>
      <c r="C16" s="78" t="str">
        <f t="shared" si="5"/>
        <v/>
      </c>
      <c r="D16" s="78"/>
      <c r="E16" s="35"/>
      <c r="F16" s="8"/>
      <c r="G16" s="35"/>
      <c r="H16" s="79"/>
      <c r="I16" s="79"/>
      <c r="J16" s="35"/>
      <c r="K16" s="82" t="str">
        <f t="shared" si="6"/>
        <v/>
      </c>
      <c r="L16" s="83"/>
      <c r="M16" s="6" t="str">
        <f>IF(J16="","",(K16/J16)/LOOKUP(RIGHT($D$2,3),定数!$A$6:$A$13,定数!$B$6:$B$13))</f>
        <v/>
      </c>
      <c r="N16" s="35"/>
      <c r="O16" s="8"/>
      <c r="P16" s="79"/>
      <c r="Q16" s="79"/>
      <c r="R16" s="80" t="str">
        <f>IF(P16="","",T16*M16*LOOKUP(RIGHT($D$2,3),定数!$A$6:$A$13,定数!$B$6:$B$13))</f>
        <v/>
      </c>
      <c r="S16" s="80"/>
      <c r="T16" s="81" t="str">
        <f t="shared" si="7"/>
        <v/>
      </c>
      <c r="U16" s="81"/>
      <c r="V16" s="22" t="str">
        <f t="shared" si="1"/>
        <v/>
      </c>
      <c r="W16" t="str">
        <f t="shared" si="2"/>
        <v/>
      </c>
      <c r="X16" s="41" t="str">
        <f t="shared" si="8"/>
        <v/>
      </c>
      <c r="Y16" s="42" t="str">
        <f t="shared" si="9"/>
        <v/>
      </c>
      <c r="Z16" t="str">
        <f t="shared" si="3"/>
        <v/>
      </c>
      <c r="AA16" t="str">
        <f t="shared" si="4"/>
        <v/>
      </c>
    </row>
    <row r="17" spans="2:27" x14ac:dyDescent="0.15">
      <c r="B17" s="35">
        <v>9</v>
      </c>
      <c r="C17" s="78" t="str">
        <f t="shared" si="0"/>
        <v/>
      </c>
      <c r="D17" s="78"/>
      <c r="E17" s="35"/>
      <c r="F17" s="8"/>
      <c r="G17" s="35"/>
      <c r="H17" s="79"/>
      <c r="I17" s="79"/>
      <c r="J17" s="35"/>
      <c r="K17" s="82" t="str">
        <f t="shared" si="6"/>
        <v/>
      </c>
      <c r="L17" s="83"/>
      <c r="M17" s="6" t="str">
        <f>IF(J17="","",(K17/J17)/LOOKUP(RIGHT($D$2,3),定数!$A$6:$A$13,定数!$B$6:$B$13))</f>
        <v/>
      </c>
      <c r="N17" s="35"/>
      <c r="O17" s="8"/>
      <c r="P17" s="79"/>
      <c r="Q17" s="79"/>
      <c r="R17" s="80" t="str">
        <f>IF(P17="","",T17*M17*LOOKUP(RIGHT($D$2,3),定数!$A$6:$A$13,定数!$B$6:$B$13))</f>
        <v/>
      </c>
      <c r="S17" s="80"/>
      <c r="T17" s="81" t="str">
        <f t="shared" si="7"/>
        <v/>
      </c>
      <c r="U17" s="81"/>
      <c r="V17" s="22" t="str">
        <f t="shared" si="1"/>
        <v/>
      </c>
      <c r="W17" t="str">
        <f t="shared" si="2"/>
        <v/>
      </c>
      <c r="X17" s="41" t="str">
        <f t="shared" si="8"/>
        <v/>
      </c>
      <c r="Y17" s="42" t="str">
        <f t="shared" si="9"/>
        <v/>
      </c>
      <c r="Z17" t="str">
        <f t="shared" si="3"/>
        <v/>
      </c>
      <c r="AA17" t="str">
        <f t="shared" si="4"/>
        <v/>
      </c>
    </row>
    <row r="18" spans="2:27" x14ac:dyDescent="0.15">
      <c r="B18" s="35">
        <v>10</v>
      </c>
      <c r="C18" s="78" t="str">
        <f t="shared" si="0"/>
        <v/>
      </c>
      <c r="D18" s="78"/>
      <c r="E18" s="35"/>
      <c r="F18" s="8"/>
      <c r="G18" s="35"/>
      <c r="H18" s="79"/>
      <c r="I18" s="79"/>
      <c r="J18" s="35"/>
      <c r="K18" s="82" t="str">
        <f t="shared" si="6"/>
        <v/>
      </c>
      <c r="L18" s="83"/>
      <c r="M18" s="6" t="str">
        <f>IF(J18="","",(K18/J18)/LOOKUP(RIGHT($D$2,3),定数!$A$6:$A$13,定数!$B$6:$B$13))</f>
        <v/>
      </c>
      <c r="N18" s="35"/>
      <c r="O18" s="8"/>
      <c r="P18" s="79"/>
      <c r="Q18" s="79"/>
      <c r="R18" s="80" t="str">
        <f>IF(P18="","",T18*M18*LOOKUP(RIGHT($D$2,3),定数!$A$6:$A$13,定数!$B$6:$B$13))</f>
        <v/>
      </c>
      <c r="S18" s="80"/>
      <c r="T18" s="81" t="str">
        <f t="shared" si="7"/>
        <v/>
      </c>
      <c r="U18" s="81"/>
      <c r="V18" s="22" t="str">
        <f t="shared" si="1"/>
        <v/>
      </c>
      <c r="W18" t="str">
        <f t="shared" si="2"/>
        <v/>
      </c>
      <c r="X18" s="41" t="str">
        <f t="shared" si="8"/>
        <v/>
      </c>
      <c r="Y18" s="42" t="str">
        <f t="shared" si="9"/>
        <v/>
      </c>
      <c r="Z18" t="str">
        <f t="shared" si="3"/>
        <v/>
      </c>
      <c r="AA18" t="str">
        <f t="shared" si="4"/>
        <v/>
      </c>
    </row>
    <row r="19" spans="2:27" x14ac:dyDescent="0.15">
      <c r="B19" s="35">
        <v>11</v>
      </c>
      <c r="C19" s="78" t="str">
        <f t="shared" si="0"/>
        <v/>
      </c>
      <c r="D19" s="78"/>
      <c r="E19" s="35"/>
      <c r="F19" s="8"/>
      <c r="G19" s="35"/>
      <c r="H19" s="79"/>
      <c r="I19" s="79"/>
      <c r="J19" s="35"/>
      <c r="K19" s="82" t="str">
        <f t="shared" si="6"/>
        <v/>
      </c>
      <c r="L19" s="83"/>
      <c r="M19" s="6" t="str">
        <f>IF(J19="","",(K19/J19)/LOOKUP(RIGHT($D$2,3),定数!$A$6:$A$13,定数!$B$6:$B$13))</f>
        <v/>
      </c>
      <c r="N19" s="35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7"/>
        <v/>
      </c>
      <c r="U19" s="81"/>
      <c r="V19" s="22" t="str">
        <f t="shared" si="1"/>
        <v/>
      </c>
      <c r="W19" t="str">
        <f t="shared" si="2"/>
        <v/>
      </c>
      <c r="X19" s="41" t="str">
        <f t="shared" si="8"/>
        <v/>
      </c>
      <c r="Y19" s="42" t="str">
        <f t="shared" si="9"/>
        <v/>
      </c>
      <c r="Z19" t="str">
        <f t="shared" si="3"/>
        <v/>
      </c>
      <c r="AA19" t="str">
        <f t="shared" si="4"/>
        <v/>
      </c>
    </row>
    <row r="20" spans="2:27" x14ac:dyDescent="0.15">
      <c r="B20" s="35">
        <v>12</v>
      </c>
      <c r="C20" s="78" t="str">
        <f t="shared" si="0"/>
        <v/>
      </c>
      <c r="D20" s="78"/>
      <c r="E20" s="35"/>
      <c r="F20" s="8"/>
      <c r="G20" s="35"/>
      <c r="H20" s="79"/>
      <c r="I20" s="79"/>
      <c r="J20" s="35"/>
      <c r="K20" s="82" t="str">
        <f t="shared" si="6"/>
        <v/>
      </c>
      <c r="L20" s="83"/>
      <c r="M20" s="6" t="str">
        <f>IF(J20="","",(K20/J20)/LOOKUP(RIGHT($D$2,3),定数!$A$6:$A$13,定数!$B$6:$B$13))</f>
        <v/>
      </c>
      <c r="N20" s="35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7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8"/>
        <v/>
      </c>
      <c r="Y20" s="42" t="str">
        <f t="shared" si="9"/>
        <v/>
      </c>
      <c r="Z20" t="str">
        <f t="shared" si="3"/>
        <v/>
      </c>
      <c r="AA20" t="str">
        <f t="shared" si="4"/>
        <v/>
      </c>
    </row>
    <row r="21" spans="2:27" x14ac:dyDescent="0.15">
      <c r="B21" s="35">
        <v>13</v>
      </c>
      <c r="C21" s="78" t="str">
        <f t="shared" si="0"/>
        <v/>
      </c>
      <c r="D21" s="78"/>
      <c r="E21" s="35"/>
      <c r="F21" s="8"/>
      <c r="G21" s="35"/>
      <c r="H21" s="79"/>
      <c r="I21" s="79"/>
      <c r="J21" s="35"/>
      <c r="K21" s="82" t="str">
        <f t="shared" si="6"/>
        <v/>
      </c>
      <c r="L21" s="83"/>
      <c r="M21" s="6" t="str">
        <f>IF(J21="","",(K21/J21)/LOOKUP(RIGHT($D$2,3),定数!$A$6:$A$13,定数!$B$6:$B$13))</f>
        <v/>
      </c>
      <c r="N21" s="35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7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8"/>
        <v/>
      </c>
      <c r="Y21" s="42" t="str">
        <f t="shared" si="9"/>
        <v/>
      </c>
      <c r="Z21" t="str">
        <f t="shared" si="3"/>
        <v/>
      </c>
      <c r="AA21" t="str">
        <f t="shared" si="4"/>
        <v/>
      </c>
    </row>
    <row r="22" spans="2:27" x14ac:dyDescent="0.15">
      <c r="B22" s="35">
        <v>14</v>
      </c>
      <c r="C22" s="78" t="str">
        <f t="shared" si="0"/>
        <v/>
      </c>
      <c r="D22" s="78"/>
      <c r="E22" s="35"/>
      <c r="F22" s="8"/>
      <c r="G22" s="35"/>
      <c r="H22" s="79"/>
      <c r="I22" s="79"/>
      <c r="J22" s="35"/>
      <c r="K22" s="82" t="str">
        <f t="shared" si="6"/>
        <v/>
      </c>
      <c r="L22" s="83"/>
      <c r="M22" s="6" t="str">
        <f>IF(J22="","",(K22/J22)/LOOKUP(RIGHT($D$2,3),定数!$A$6:$A$13,定数!$B$6:$B$13))</f>
        <v/>
      </c>
      <c r="N22" s="35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7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8"/>
        <v/>
      </c>
      <c r="Y22" s="42" t="str">
        <f t="shared" si="9"/>
        <v/>
      </c>
      <c r="Z22" t="str">
        <f t="shared" si="3"/>
        <v/>
      </c>
      <c r="AA22" t="str">
        <f t="shared" si="4"/>
        <v/>
      </c>
    </row>
    <row r="23" spans="2:27" x14ac:dyDescent="0.15">
      <c r="B23" s="35">
        <v>15</v>
      </c>
      <c r="C23" s="78" t="str">
        <f t="shared" si="0"/>
        <v/>
      </c>
      <c r="D23" s="78"/>
      <c r="E23" s="35"/>
      <c r="F23" s="8"/>
      <c r="G23" s="35"/>
      <c r="H23" s="79"/>
      <c r="I23" s="79"/>
      <c r="J23" s="35"/>
      <c r="K23" s="82" t="str">
        <f t="shared" si="6"/>
        <v/>
      </c>
      <c r="L23" s="83"/>
      <c r="M23" s="6" t="str">
        <f>IF(J23="","",(K23/J23)/LOOKUP(RIGHT($D$2,3),定数!$A$6:$A$13,定数!$B$6:$B$13))</f>
        <v/>
      </c>
      <c r="N23" s="35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7"/>
        <v/>
      </c>
      <c r="U23" s="81"/>
      <c r="V23" t="str">
        <f t="shared" ref="V23:W74" si="10">IF(S23&lt;&gt;"",IF(S23&lt;0,1+V22,0),"")</f>
        <v/>
      </c>
      <c r="W23" t="str">
        <f t="shared" si="2"/>
        <v/>
      </c>
      <c r="X23" s="41" t="str">
        <f t="shared" si="8"/>
        <v/>
      </c>
      <c r="Y23" s="42" t="str">
        <f t="shared" si="9"/>
        <v/>
      </c>
      <c r="Z23" t="str">
        <f t="shared" si="3"/>
        <v/>
      </c>
      <c r="AA23" t="str">
        <f t="shared" si="4"/>
        <v/>
      </c>
    </row>
    <row r="24" spans="2:27" x14ac:dyDescent="0.15">
      <c r="B24" s="35">
        <v>16</v>
      </c>
      <c r="C24" s="78" t="str">
        <f t="shared" si="0"/>
        <v/>
      </c>
      <c r="D24" s="78"/>
      <c r="E24" s="35"/>
      <c r="F24" s="8"/>
      <c r="G24" s="35"/>
      <c r="H24" s="79"/>
      <c r="I24" s="79"/>
      <c r="J24" s="35"/>
      <c r="K24" s="82" t="str">
        <f t="shared" si="6"/>
        <v/>
      </c>
      <c r="L24" s="83"/>
      <c r="M24" s="6" t="str">
        <f>IF(J24="","",(K24/J24)/LOOKUP(RIGHT($D$2,3),定数!$A$6:$A$13,定数!$B$6:$B$13))</f>
        <v/>
      </c>
      <c r="N24" s="35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7"/>
        <v/>
      </c>
      <c r="U24" s="81"/>
      <c r="V24" t="str">
        <f t="shared" si="10"/>
        <v/>
      </c>
      <c r="W24" t="str">
        <f t="shared" si="2"/>
        <v/>
      </c>
      <c r="X24" s="41" t="str">
        <f t="shared" si="8"/>
        <v/>
      </c>
      <c r="Y24" s="42" t="str">
        <f t="shared" si="9"/>
        <v/>
      </c>
      <c r="Z24" t="str">
        <f t="shared" si="3"/>
        <v/>
      </c>
      <c r="AA24" t="str">
        <f t="shared" si="4"/>
        <v/>
      </c>
    </row>
    <row r="25" spans="2:27" x14ac:dyDescent="0.15">
      <c r="B25" s="35">
        <v>17</v>
      </c>
      <c r="C25" s="78" t="str">
        <f t="shared" si="0"/>
        <v/>
      </c>
      <c r="D25" s="78"/>
      <c r="E25" s="35"/>
      <c r="F25" s="8"/>
      <c r="G25" s="35"/>
      <c r="H25" s="79"/>
      <c r="I25" s="79"/>
      <c r="J25" s="35"/>
      <c r="K25" s="82" t="str">
        <f t="shared" si="6"/>
        <v/>
      </c>
      <c r="L25" s="83"/>
      <c r="M25" s="6" t="str">
        <f>IF(J25="","",(K25/J25)/LOOKUP(RIGHT($D$2,3),定数!$A$6:$A$13,定数!$B$6:$B$13))</f>
        <v/>
      </c>
      <c r="N25" s="35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7"/>
        <v/>
      </c>
      <c r="U25" s="81"/>
      <c r="V25" t="str">
        <f t="shared" si="10"/>
        <v/>
      </c>
      <c r="W25" t="str">
        <f t="shared" si="2"/>
        <v/>
      </c>
      <c r="X25" s="41" t="str">
        <f t="shared" si="8"/>
        <v/>
      </c>
      <c r="Y25" s="42" t="str">
        <f t="shared" si="9"/>
        <v/>
      </c>
      <c r="Z25" t="str">
        <f t="shared" si="3"/>
        <v/>
      </c>
      <c r="AA25" t="str">
        <f t="shared" si="4"/>
        <v/>
      </c>
    </row>
    <row r="26" spans="2:27" x14ac:dyDescent="0.15">
      <c r="B26" s="35">
        <v>18</v>
      </c>
      <c r="C26" s="78" t="str">
        <f t="shared" si="0"/>
        <v/>
      </c>
      <c r="D26" s="78"/>
      <c r="E26" s="35"/>
      <c r="F26" s="8"/>
      <c r="G26" s="35"/>
      <c r="H26" s="79"/>
      <c r="I26" s="79"/>
      <c r="J26" s="35"/>
      <c r="K26" s="82" t="str">
        <f t="shared" si="6"/>
        <v/>
      </c>
      <c r="L26" s="83"/>
      <c r="M26" s="6" t="str">
        <f>IF(J26="","",(K26/J26)/LOOKUP(RIGHT($D$2,3),定数!$A$6:$A$13,定数!$B$6:$B$13))</f>
        <v/>
      </c>
      <c r="N26" s="35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7"/>
        <v/>
      </c>
      <c r="U26" s="81"/>
      <c r="V26" t="str">
        <f t="shared" si="10"/>
        <v/>
      </c>
      <c r="W26" t="str">
        <f t="shared" si="2"/>
        <v/>
      </c>
      <c r="X26" s="41" t="str">
        <f t="shared" si="8"/>
        <v/>
      </c>
      <c r="Y26" s="42" t="str">
        <f t="shared" si="9"/>
        <v/>
      </c>
      <c r="Z26" t="str">
        <f t="shared" si="3"/>
        <v/>
      </c>
      <c r="AA26" t="str">
        <f t="shared" si="4"/>
        <v/>
      </c>
    </row>
    <row r="27" spans="2:27" x14ac:dyDescent="0.15">
      <c r="B27" s="35">
        <v>19</v>
      </c>
      <c r="C27" s="78" t="str">
        <f t="shared" si="0"/>
        <v/>
      </c>
      <c r="D27" s="78"/>
      <c r="E27" s="35"/>
      <c r="F27" s="8"/>
      <c r="G27" s="35"/>
      <c r="H27" s="79"/>
      <c r="I27" s="79"/>
      <c r="J27" s="35"/>
      <c r="K27" s="82" t="str">
        <f t="shared" si="6"/>
        <v/>
      </c>
      <c r="L27" s="83"/>
      <c r="M27" s="6" t="str">
        <f>IF(J27="","",(K27/J27)/LOOKUP(RIGHT($D$2,3),定数!$A$6:$A$13,定数!$B$6:$B$13))</f>
        <v/>
      </c>
      <c r="N27" s="35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7"/>
        <v/>
      </c>
      <c r="U27" s="81"/>
      <c r="V27" t="str">
        <f t="shared" si="10"/>
        <v/>
      </c>
      <c r="W27" t="str">
        <f t="shared" si="2"/>
        <v/>
      </c>
      <c r="X27" s="41" t="str">
        <f t="shared" si="8"/>
        <v/>
      </c>
      <c r="Y27" s="42" t="str">
        <f t="shared" si="9"/>
        <v/>
      </c>
      <c r="Z27" t="str">
        <f t="shared" si="3"/>
        <v/>
      </c>
      <c r="AA27" t="str">
        <f t="shared" si="4"/>
        <v/>
      </c>
    </row>
    <row r="28" spans="2:27" x14ac:dyDescent="0.15">
      <c r="B28" s="35">
        <v>20</v>
      </c>
      <c r="C28" s="78" t="str">
        <f t="shared" si="0"/>
        <v/>
      </c>
      <c r="D28" s="78"/>
      <c r="E28" s="35"/>
      <c r="F28" s="8"/>
      <c r="G28" s="35"/>
      <c r="H28" s="79"/>
      <c r="I28" s="79"/>
      <c r="J28" s="35"/>
      <c r="K28" s="82" t="str">
        <f t="shared" si="6"/>
        <v/>
      </c>
      <c r="L28" s="83"/>
      <c r="M28" s="6" t="str">
        <f>IF(J28="","",(K28/J28)/LOOKUP(RIGHT($D$2,3),定数!$A$6:$A$13,定数!$B$6:$B$13))</f>
        <v/>
      </c>
      <c r="N28" s="35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7"/>
        <v/>
      </c>
      <c r="U28" s="81"/>
      <c r="V28" t="str">
        <f t="shared" si="10"/>
        <v/>
      </c>
      <c r="W28" t="str">
        <f t="shared" si="2"/>
        <v/>
      </c>
      <c r="X28" s="41" t="str">
        <f t="shared" si="8"/>
        <v/>
      </c>
      <c r="Y28" s="42" t="str">
        <f t="shared" si="9"/>
        <v/>
      </c>
      <c r="Z28" t="str">
        <f t="shared" si="3"/>
        <v/>
      </c>
      <c r="AA28" t="str">
        <f t="shared" si="4"/>
        <v/>
      </c>
    </row>
    <row r="29" spans="2:27" x14ac:dyDescent="0.15">
      <c r="B29" s="35">
        <v>21</v>
      </c>
      <c r="C29" s="78" t="str">
        <f t="shared" si="0"/>
        <v/>
      </c>
      <c r="D29" s="78"/>
      <c r="E29" s="35"/>
      <c r="F29" s="8"/>
      <c r="G29" s="35"/>
      <c r="H29" s="79"/>
      <c r="I29" s="79"/>
      <c r="J29" s="35"/>
      <c r="K29" s="82" t="str">
        <f t="shared" si="6"/>
        <v/>
      </c>
      <c r="L29" s="83"/>
      <c r="M29" s="6" t="str">
        <f>IF(J29="","",(K29/J29)/LOOKUP(RIGHT($D$2,3),定数!$A$6:$A$13,定数!$B$6:$B$13))</f>
        <v/>
      </c>
      <c r="N29" s="35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7"/>
        <v/>
      </c>
      <c r="U29" s="81"/>
      <c r="V29" t="str">
        <f t="shared" si="10"/>
        <v/>
      </c>
      <c r="W29" t="str">
        <f t="shared" si="2"/>
        <v/>
      </c>
      <c r="X29" s="41" t="str">
        <f t="shared" si="8"/>
        <v/>
      </c>
      <c r="Y29" s="42" t="str">
        <f t="shared" si="9"/>
        <v/>
      </c>
      <c r="Z29" t="str">
        <f t="shared" si="3"/>
        <v/>
      </c>
      <c r="AA29" t="str">
        <f t="shared" si="4"/>
        <v/>
      </c>
    </row>
    <row r="30" spans="2:27" x14ac:dyDescent="0.15">
      <c r="B30" s="35">
        <v>22</v>
      </c>
      <c r="C30" s="78" t="str">
        <f t="shared" si="0"/>
        <v/>
      </c>
      <c r="D30" s="78"/>
      <c r="E30" s="35"/>
      <c r="F30" s="8"/>
      <c r="G30" s="35"/>
      <c r="H30" s="79"/>
      <c r="I30" s="79"/>
      <c r="J30" s="35"/>
      <c r="K30" s="82" t="str">
        <f t="shared" si="6"/>
        <v/>
      </c>
      <c r="L30" s="83"/>
      <c r="M30" s="6" t="str">
        <f>IF(J30="","",(K30/J30)/LOOKUP(RIGHT($D$2,3),定数!$A$6:$A$13,定数!$B$6:$B$13))</f>
        <v/>
      </c>
      <c r="N30" s="35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7"/>
        <v/>
      </c>
      <c r="U30" s="81"/>
      <c r="V30" t="str">
        <f t="shared" si="10"/>
        <v/>
      </c>
      <c r="W30" t="str">
        <f t="shared" si="2"/>
        <v/>
      </c>
      <c r="X30" s="41" t="str">
        <f t="shared" si="8"/>
        <v/>
      </c>
      <c r="Y30" s="42" t="str">
        <f t="shared" si="9"/>
        <v/>
      </c>
      <c r="Z30" t="str">
        <f t="shared" si="3"/>
        <v/>
      </c>
      <c r="AA30" t="str">
        <f t="shared" si="4"/>
        <v/>
      </c>
    </row>
    <row r="31" spans="2:27" x14ac:dyDescent="0.15">
      <c r="B31" s="35">
        <v>23</v>
      </c>
      <c r="C31" s="78" t="str">
        <f t="shared" si="0"/>
        <v/>
      </c>
      <c r="D31" s="78"/>
      <c r="E31" s="35"/>
      <c r="F31" s="8"/>
      <c r="G31" s="35"/>
      <c r="H31" s="79"/>
      <c r="I31" s="79"/>
      <c r="J31" s="35"/>
      <c r="K31" s="82" t="str">
        <f t="shared" si="6"/>
        <v/>
      </c>
      <c r="L31" s="83"/>
      <c r="M31" s="6" t="str">
        <f>IF(J31="","",(K31/J31)/LOOKUP(RIGHT($D$2,3),定数!$A$6:$A$13,定数!$B$6:$B$13))</f>
        <v/>
      </c>
      <c r="N31" s="35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7"/>
        <v/>
      </c>
      <c r="U31" s="81"/>
      <c r="V31" t="str">
        <f t="shared" si="10"/>
        <v/>
      </c>
      <c r="W31" t="str">
        <f t="shared" si="2"/>
        <v/>
      </c>
      <c r="X31" s="41" t="str">
        <f t="shared" si="8"/>
        <v/>
      </c>
      <c r="Y31" s="42" t="str">
        <f t="shared" si="9"/>
        <v/>
      </c>
      <c r="Z31" t="str">
        <f t="shared" si="3"/>
        <v/>
      </c>
      <c r="AA31" t="str">
        <f t="shared" si="4"/>
        <v/>
      </c>
    </row>
    <row r="32" spans="2:27" x14ac:dyDescent="0.15">
      <c r="B32" s="35">
        <v>24</v>
      </c>
      <c r="C32" s="78" t="str">
        <f t="shared" si="0"/>
        <v/>
      </c>
      <c r="D32" s="78"/>
      <c r="E32" s="35"/>
      <c r="F32" s="8"/>
      <c r="G32" s="35"/>
      <c r="H32" s="79"/>
      <c r="I32" s="79"/>
      <c r="J32" s="35"/>
      <c r="K32" s="82" t="str">
        <f t="shared" si="6"/>
        <v/>
      </c>
      <c r="L32" s="83"/>
      <c r="M32" s="6" t="str">
        <f>IF(J32="","",(K32/J32)/LOOKUP(RIGHT($D$2,3),定数!$A$6:$A$13,定数!$B$6:$B$13))</f>
        <v/>
      </c>
      <c r="N32" s="35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7"/>
        <v/>
      </c>
      <c r="U32" s="81"/>
      <c r="V32" t="str">
        <f t="shared" si="10"/>
        <v/>
      </c>
      <c r="W32" t="str">
        <f t="shared" si="2"/>
        <v/>
      </c>
      <c r="X32" s="41" t="str">
        <f t="shared" si="8"/>
        <v/>
      </c>
      <c r="Y32" s="42" t="str">
        <f t="shared" si="9"/>
        <v/>
      </c>
      <c r="Z32" t="str">
        <f t="shared" si="3"/>
        <v/>
      </c>
      <c r="AA32" t="str">
        <f t="shared" si="4"/>
        <v/>
      </c>
    </row>
    <row r="33" spans="2:27" x14ac:dyDescent="0.15">
      <c r="B33" s="35">
        <v>25</v>
      </c>
      <c r="C33" s="78" t="str">
        <f t="shared" si="0"/>
        <v/>
      </c>
      <c r="D33" s="78"/>
      <c r="E33" s="35"/>
      <c r="F33" s="8"/>
      <c r="G33" s="35"/>
      <c r="H33" s="79"/>
      <c r="I33" s="79"/>
      <c r="J33" s="35"/>
      <c r="K33" s="82" t="str">
        <f t="shared" si="6"/>
        <v/>
      </c>
      <c r="L33" s="83"/>
      <c r="M33" s="6" t="str">
        <f>IF(J33="","",(K33/J33)/LOOKUP(RIGHT($D$2,3),定数!$A$6:$A$13,定数!$B$6:$B$13))</f>
        <v/>
      </c>
      <c r="N33" s="35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7"/>
        <v/>
      </c>
      <c r="U33" s="81"/>
      <c r="V33" t="str">
        <f t="shared" si="10"/>
        <v/>
      </c>
      <c r="W33" t="str">
        <f t="shared" si="2"/>
        <v/>
      </c>
      <c r="X33" s="41" t="str">
        <f t="shared" si="8"/>
        <v/>
      </c>
      <c r="Y33" s="42" t="str">
        <f t="shared" si="9"/>
        <v/>
      </c>
      <c r="Z33" t="str">
        <f t="shared" si="3"/>
        <v/>
      </c>
      <c r="AA33" t="str">
        <f t="shared" si="4"/>
        <v/>
      </c>
    </row>
    <row r="34" spans="2:27" x14ac:dyDescent="0.15">
      <c r="B34" s="35">
        <v>26</v>
      </c>
      <c r="C34" s="78" t="str">
        <f t="shared" si="0"/>
        <v/>
      </c>
      <c r="D34" s="78"/>
      <c r="E34" s="35"/>
      <c r="F34" s="8"/>
      <c r="G34" s="35"/>
      <c r="H34" s="79"/>
      <c r="I34" s="79"/>
      <c r="J34" s="35"/>
      <c r="K34" s="82" t="str">
        <f t="shared" si="6"/>
        <v/>
      </c>
      <c r="L34" s="83"/>
      <c r="M34" s="6" t="str">
        <f>IF(J34="","",(K34/J34)/LOOKUP(RIGHT($D$2,3),定数!$A$6:$A$13,定数!$B$6:$B$13))</f>
        <v/>
      </c>
      <c r="N34" s="35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7"/>
        <v/>
      </c>
      <c r="U34" s="81"/>
      <c r="V34" t="str">
        <f t="shared" si="10"/>
        <v/>
      </c>
      <c r="W34" t="str">
        <f t="shared" si="2"/>
        <v/>
      </c>
      <c r="X34" s="41" t="str">
        <f t="shared" si="8"/>
        <v/>
      </c>
      <c r="Y34" s="42" t="str">
        <f t="shared" si="9"/>
        <v/>
      </c>
      <c r="Z34" t="str">
        <f t="shared" si="3"/>
        <v/>
      </c>
      <c r="AA34" t="str">
        <f t="shared" si="4"/>
        <v/>
      </c>
    </row>
    <row r="35" spans="2:27" x14ac:dyDescent="0.15">
      <c r="B35" s="35">
        <v>27</v>
      </c>
      <c r="C35" s="78" t="str">
        <f t="shared" si="0"/>
        <v/>
      </c>
      <c r="D35" s="78"/>
      <c r="E35" s="35"/>
      <c r="F35" s="8"/>
      <c r="G35" s="35"/>
      <c r="H35" s="79"/>
      <c r="I35" s="79"/>
      <c r="J35" s="35"/>
      <c r="K35" s="82" t="str">
        <f t="shared" si="6"/>
        <v/>
      </c>
      <c r="L35" s="83"/>
      <c r="M35" s="6" t="str">
        <f>IF(J35="","",(K35/J35)/LOOKUP(RIGHT($D$2,3),定数!$A$6:$A$13,定数!$B$6:$B$13))</f>
        <v/>
      </c>
      <c r="N35" s="35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7"/>
        <v/>
      </c>
      <c r="U35" s="81"/>
      <c r="V35" t="str">
        <f t="shared" si="10"/>
        <v/>
      </c>
      <c r="W35" t="str">
        <f t="shared" si="2"/>
        <v/>
      </c>
      <c r="X35" s="41" t="str">
        <f t="shared" si="8"/>
        <v/>
      </c>
      <c r="Y35" s="42" t="str">
        <f t="shared" si="9"/>
        <v/>
      </c>
      <c r="Z35" t="str">
        <f t="shared" si="3"/>
        <v/>
      </c>
      <c r="AA35" t="str">
        <f t="shared" si="4"/>
        <v/>
      </c>
    </row>
    <row r="36" spans="2:27" x14ac:dyDescent="0.15">
      <c r="B36" s="35">
        <v>28</v>
      </c>
      <c r="C36" s="78" t="str">
        <f t="shared" si="0"/>
        <v/>
      </c>
      <c r="D36" s="78"/>
      <c r="E36" s="35"/>
      <c r="F36" s="8"/>
      <c r="G36" s="35"/>
      <c r="H36" s="79"/>
      <c r="I36" s="79"/>
      <c r="J36" s="35"/>
      <c r="K36" s="82" t="str">
        <f t="shared" si="6"/>
        <v/>
      </c>
      <c r="L36" s="83"/>
      <c r="M36" s="6" t="str">
        <f>IF(J36="","",(K36/J36)/LOOKUP(RIGHT($D$2,3),定数!$A$6:$A$13,定数!$B$6:$B$13))</f>
        <v/>
      </c>
      <c r="N36" s="35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7"/>
        <v/>
      </c>
      <c r="U36" s="81"/>
      <c r="V36" t="str">
        <f t="shared" si="10"/>
        <v/>
      </c>
      <c r="W36" t="str">
        <f t="shared" si="2"/>
        <v/>
      </c>
      <c r="X36" s="41" t="str">
        <f t="shared" si="8"/>
        <v/>
      </c>
      <c r="Y36" s="42" t="str">
        <f t="shared" si="9"/>
        <v/>
      </c>
      <c r="Z36" t="str">
        <f t="shared" si="3"/>
        <v/>
      </c>
      <c r="AA36" t="str">
        <f t="shared" si="4"/>
        <v/>
      </c>
    </row>
    <row r="37" spans="2:27" x14ac:dyDescent="0.15">
      <c r="B37" s="35">
        <v>29</v>
      </c>
      <c r="C37" s="78" t="str">
        <f t="shared" si="0"/>
        <v/>
      </c>
      <c r="D37" s="78"/>
      <c r="E37" s="35"/>
      <c r="F37" s="8"/>
      <c r="G37" s="35"/>
      <c r="H37" s="79"/>
      <c r="I37" s="79"/>
      <c r="J37" s="35"/>
      <c r="K37" s="82" t="str">
        <f t="shared" si="6"/>
        <v/>
      </c>
      <c r="L37" s="83"/>
      <c r="M37" s="6" t="str">
        <f>IF(J37="","",(K37/J37)/LOOKUP(RIGHT($D$2,3),定数!$A$6:$A$13,定数!$B$6:$B$13))</f>
        <v/>
      </c>
      <c r="N37" s="35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7"/>
        <v/>
      </c>
      <c r="U37" s="81"/>
      <c r="V37" t="str">
        <f t="shared" si="10"/>
        <v/>
      </c>
      <c r="W37" t="str">
        <f t="shared" si="2"/>
        <v/>
      </c>
      <c r="X37" s="41" t="str">
        <f t="shared" si="8"/>
        <v/>
      </c>
      <c r="Y37" s="42" t="str">
        <f t="shared" si="9"/>
        <v/>
      </c>
      <c r="Z37" t="str">
        <f t="shared" si="3"/>
        <v/>
      </c>
      <c r="AA37" t="str">
        <f t="shared" si="4"/>
        <v/>
      </c>
    </row>
    <row r="38" spans="2:27" x14ac:dyDescent="0.15">
      <c r="B38" s="35">
        <v>30</v>
      </c>
      <c r="C38" s="78" t="str">
        <f t="shared" si="0"/>
        <v/>
      </c>
      <c r="D38" s="78"/>
      <c r="E38" s="35"/>
      <c r="F38" s="8"/>
      <c r="G38" s="35"/>
      <c r="H38" s="79"/>
      <c r="I38" s="79"/>
      <c r="J38" s="35"/>
      <c r="K38" s="82" t="str">
        <f t="shared" si="6"/>
        <v/>
      </c>
      <c r="L38" s="83"/>
      <c r="M38" s="6" t="str">
        <f>IF(J38="","",(K38/J38)/LOOKUP(RIGHT($D$2,3),定数!$A$6:$A$13,定数!$B$6:$B$13))</f>
        <v/>
      </c>
      <c r="N38" s="35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7"/>
        <v/>
      </c>
      <c r="U38" s="81"/>
      <c r="V38" t="str">
        <f t="shared" si="10"/>
        <v/>
      </c>
      <c r="W38" t="str">
        <f t="shared" si="2"/>
        <v/>
      </c>
      <c r="X38" s="41" t="str">
        <f t="shared" si="8"/>
        <v/>
      </c>
      <c r="Y38" s="42" t="str">
        <f t="shared" si="9"/>
        <v/>
      </c>
      <c r="Z38" t="str">
        <f t="shared" si="3"/>
        <v/>
      </c>
      <c r="AA38" t="str">
        <f t="shared" si="4"/>
        <v/>
      </c>
    </row>
    <row r="39" spans="2:27" x14ac:dyDescent="0.15">
      <c r="B39" s="35">
        <v>31</v>
      </c>
      <c r="C39" s="78" t="str">
        <f t="shared" si="0"/>
        <v/>
      </c>
      <c r="D39" s="78"/>
      <c r="E39" s="35"/>
      <c r="F39" s="8"/>
      <c r="G39" s="35"/>
      <c r="H39" s="79"/>
      <c r="I39" s="79"/>
      <c r="J39" s="35"/>
      <c r="K39" s="82" t="str">
        <f t="shared" si="6"/>
        <v/>
      </c>
      <c r="L39" s="83"/>
      <c r="M39" s="6" t="str">
        <f>IF(J39="","",(K39/J39)/LOOKUP(RIGHT($D$2,3),定数!$A$6:$A$13,定数!$B$6:$B$13))</f>
        <v/>
      </c>
      <c r="N39" s="35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7"/>
        <v/>
      </c>
      <c r="U39" s="81"/>
      <c r="V39" t="str">
        <f t="shared" si="10"/>
        <v/>
      </c>
      <c r="W39" t="str">
        <f t="shared" si="2"/>
        <v/>
      </c>
      <c r="X39" s="41" t="str">
        <f t="shared" si="8"/>
        <v/>
      </c>
      <c r="Y39" s="42" t="str">
        <f t="shared" si="9"/>
        <v/>
      </c>
      <c r="Z39" t="str">
        <f t="shared" si="3"/>
        <v/>
      </c>
      <c r="AA39" t="str">
        <f t="shared" si="4"/>
        <v/>
      </c>
    </row>
    <row r="40" spans="2:27" x14ac:dyDescent="0.15">
      <c r="B40" s="35">
        <v>32</v>
      </c>
      <c r="C40" s="78" t="str">
        <f t="shared" si="0"/>
        <v/>
      </c>
      <c r="D40" s="78"/>
      <c r="E40" s="35"/>
      <c r="F40" s="8"/>
      <c r="G40" s="35"/>
      <c r="H40" s="79"/>
      <c r="I40" s="79"/>
      <c r="J40" s="35"/>
      <c r="K40" s="82" t="str">
        <f t="shared" si="6"/>
        <v/>
      </c>
      <c r="L40" s="83"/>
      <c r="M40" s="6" t="str">
        <f>IF(J40="","",(K40/J40)/LOOKUP(RIGHT($D$2,3),定数!$A$6:$A$13,定数!$B$6:$B$13))</f>
        <v/>
      </c>
      <c r="N40" s="35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7"/>
        <v/>
      </c>
      <c r="U40" s="81"/>
      <c r="V40" t="str">
        <f t="shared" si="10"/>
        <v/>
      </c>
      <c r="W40" t="str">
        <f t="shared" si="2"/>
        <v/>
      </c>
      <c r="X40" s="41" t="str">
        <f t="shared" si="8"/>
        <v/>
      </c>
      <c r="Y40" s="42" t="str">
        <f t="shared" si="9"/>
        <v/>
      </c>
      <c r="Z40" t="str">
        <f t="shared" si="3"/>
        <v/>
      </c>
      <c r="AA40" t="str">
        <f t="shared" si="4"/>
        <v/>
      </c>
    </row>
    <row r="41" spans="2:27" x14ac:dyDescent="0.15">
      <c r="B41" s="35">
        <v>33</v>
      </c>
      <c r="C41" s="78" t="str">
        <f t="shared" si="0"/>
        <v/>
      </c>
      <c r="D41" s="78"/>
      <c r="E41" s="35"/>
      <c r="F41" s="8"/>
      <c r="G41" s="35"/>
      <c r="H41" s="79"/>
      <c r="I41" s="79"/>
      <c r="J41" s="35"/>
      <c r="K41" s="82" t="str">
        <f t="shared" si="6"/>
        <v/>
      </c>
      <c r="L41" s="83"/>
      <c r="M41" s="6" t="str">
        <f>IF(J41="","",(K41/J41)/LOOKUP(RIGHT($D$2,3),定数!$A$6:$A$13,定数!$B$6:$B$13))</f>
        <v/>
      </c>
      <c r="N41" s="35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7"/>
        <v/>
      </c>
      <c r="U41" s="81"/>
      <c r="V41" t="str">
        <f t="shared" si="10"/>
        <v/>
      </c>
      <c r="W41" t="str">
        <f t="shared" si="2"/>
        <v/>
      </c>
      <c r="X41" s="41" t="str">
        <f t="shared" si="8"/>
        <v/>
      </c>
      <c r="Y41" s="42" t="str">
        <f t="shared" si="9"/>
        <v/>
      </c>
      <c r="Z41" t="str">
        <f t="shared" si="3"/>
        <v/>
      </c>
      <c r="AA41" t="str">
        <f t="shared" si="4"/>
        <v/>
      </c>
    </row>
    <row r="42" spans="2:27" x14ac:dyDescent="0.15">
      <c r="B42" s="35">
        <v>34</v>
      </c>
      <c r="C42" s="78" t="str">
        <f t="shared" si="0"/>
        <v/>
      </c>
      <c r="D42" s="78"/>
      <c r="E42" s="35"/>
      <c r="F42" s="8"/>
      <c r="G42" s="35"/>
      <c r="H42" s="79"/>
      <c r="I42" s="79"/>
      <c r="J42" s="35"/>
      <c r="K42" s="82" t="str">
        <f t="shared" si="6"/>
        <v/>
      </c>
      <c r="L42" s="83"/>
      <c r="M42" s="6" t="str">
        <f>IF(J42="","",(K42/J42)/LOOKUP(RIGHT($D$2,3),定数!$A$6:$A$13,定数!$B$6:$B$13))</f>
        <v/>
      </c>
      <c r="N42" s="35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7"/>
        <v/>
      </c>
      <c r="U42" s="81"/>
      <c r="V42" t="str">
        <f t="shared" si="10"/>
        <v/>
      </c>
      <c r="W42" t="str">
        <f t="shared" si="2"/>
        <v/>
      </c>
      <c r="X42" s="41" t="str">
        <f t="shared" si="8"/>
        <v/>
      </c>
      <c r="Y42" s="42" t="str">
        <f t="shared" si="9"/>
        <v/>
      </c>
      <c r="Z42" t="str">
        <f t="shared" si="3"/>
        <v/>
      </c>
      <c r="AA42" t="str">
        <f t="shared" si="4"/>
        <v/>
      </c>
    </row>
    <row r="43" spans="2:27" x14ac:dyDescent="0.15">
      <c r="B43" s="35">
        <v>35</v>
      </c>
      <c r="C43" s="78" t="str">
        <f t="shared" si="0"/>
        <v/>
      </c>
      <c r="D43" s="78"/>
      <c r="E43" s="35"/>
      <c r="F43" s="8"/>
      <c r="G43" s="35"/>
      <c r="H43" s="79"/>
      <c r="I43" s="79"/>
      <c r="J43" s="35"/>
      <c r="K43" s="82" t="str">
        <f t="shared" si="6"/>
        <v/>
      </c>
      <c r="L43" s="83"/>
      <c r="M43" s="6" t="str">
        <f>IF(J43="","",(K43/J43)/LOOKUP(RIGHT($D$2,3),定数!$A$6:$A$13,定数!$B$6:$B$13))</f>
        <v/>
      </c>
      <c r="N43" s="35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7"/>
        <v/>
      </c>
      <c r="U43" s="81"/>
      <c r="V43" t="str">
        <f t="shared" si="10"/>
        <v/>
      </c>
      <c r="W43" t="str">
        <f t="shared" si="2"/>
        <v/>
      </c>
      <c r="X43" s="41" t="str">
        <f t="shared" si="8"/>
        <v/>
      </c>
      <c r="Y43" s="42" t="str">
        <f t="shared" si="9"/>
        <v/>
      </c>
      <c r="Z43" t="str">
        <f t="shared" si="3"/>
        <v/>
      </c>
      <c r="AA43" t="str">
        <f t="shared" si="4"/>
        <v/>
      </c>
    </row>
    <row r="44" spans="2:27" x14ac:dyDescent="0.15">
      <c r="B44" s="35">
        <v>36</v>
      </c>
      <c r="C44" s="78" t="str">
        <f t="shared" si="0"/>
        <v/>
      </c>
      <c r="D44" s="78"/>
      <c r="E44" s="35"/>
      <c r="F44" s="8"/>
      <c r="G44" s="35"/>
      <c r="H44" s="79"/>
      <c r="I44" s="79"/>
      <c r="J44" s="35"/>
      <c r="K44" s="82" t="str">
        <f t="shared" si="6"/>
        <v/>
      </c>
      <c r="L44" s="83"/>
      <c r="M44" s="6" t="str">
        <f>IF(J44="","",(K44/J44)/LOOKUP(RIGHT($D$2,3),定数!$A$6:$A$13,定数!$B$6:$B$13))</f>
        <v/>
      </c>
      <c r="N44" s="35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7"/>
        <v/>
      </c>
      <c r="U44" s="81"/>
      <c r="V44" t="str">
        <f t="shared" si="10"/>
        <v/>
      </c>
      <c r="W44" t="str">
        <f t="shared" si="2"/>
        <v/>
      </c>
      <c r="X44" s="41" t="str">
        <f t="shared" si="8"/>
        <v/>
      </c>
      <c r="Y44" s="42" t="str">
        <f t="shared" si="9"/>
        <v/>
      </c>
      <c r="Z44" t="str">
        <f t="shared" si="3"/>
        <v/>
      </c>
      <c r="AA44" t="str">
        <f t="shared" si="4"/>
        <v/>
      </c>
    </row>
    <row r="45" spans="2:27" x14ac:dyDescent="0.15">
      <c r="B45" s="35">
        <v>37</v>
      </c>
      <c r="C45" s="78" t="str">
        <f t="shared" si="0"/>
        <v/>
      </c>
      <c r="D45" s="78"/>
      <c r="E45" s="35"/>
      <c r="F45" s="8"/>
      <c r="G45" s="35"/>
      <c r="H45" s="79"/>
      <c r="I45" s="79"/>
      <c r="J45" s="35"/>
      <c r="K45" s="82" t="str">
        <f t="shared" si="6"/>
        <v/>
      </c>
      <c r="L45" s="83"/>
      <c r="M45" s="6" t="str">
        <f>IF(J45="","",(K45/J45)/LOOKUP(RIGHT($D$2,3),定数!$A$6:$A$13,定数!$B$6:$B$13))</f>
        <v/>
      </c>
      <c r="N45" s="35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7"/>
        <v/>
      </c>
      <c r="U45" s="81"/>
      <c r="V45" t="str">
        <f t="shared" si="10"/>
        <v/>
      </c>
      <c r="W45" t="str">
        <f t="shared" si="2"/>
        <v/>
      </c>
      <c r="X45" s="41" t="str">
        <f t="shared" si="8"/>
        <v/>
      </c>
      <c r="Y45" s="42" t="str">
        <f t="shared" si="9"/>
        <v/>
      </c>
      <c r="Z45" t="str">
        <f t="shared" si="3"/>
        <v/>
      </c>
      <c r="AA45" t="str">
        <f t="shared" si="4"/>
        <v/>
      </c>
    </row>
    <row r="46" spans="2:27" x14ac:dyDescent="0.15">
      <c r="B46" s="35">
        <v>38</v>
      </c>
      <c r="C46" s="78" t="str">
        <f t="shared" si="0"/>
        <v/>
      </c>
      <c r="D46" s="78"/>
      <c r="E46" s="35"/>
      <c r="F46" s="8"/>
      <c r="G46" s="35"/>
      <c r="H46" s="79"/>
      <c r="I46" s="79"/>
      <c r="J46" s="35"/>
      <c r="K46" s="82" t="str">
        <f t="shared" si="6"/>
        <v/>
      </c>
      <c r="L46" s="83"/>
      <c r="M46" s="6" t="str">
        <f>IF(J46="","",(K46/J46)/LOOKUP(RIGHT($D$2,3),定数!$A$6:$A$13,定数!$B$6:$B$13))</f>
        <v/>
      </c>
      <c r="N46" s="35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7"/>
        <v/>
      </c>
      <c r="U46" s="81"/>
      <c r="V46" t="str">
        <f t="shared" si="10"/>
        <v/>
      </c>
      <c r="W46" t="str">
        <f t="shared" si="2"/>
        <v/>
      </c>
      <c r="X46" s="41" t="str">
        <f t="shared" si="8"/>
        <v/>
      </c>
      <c r="Y46" s="42" t="str">
        <f t="shared" si="9"/>
        <v/>
      </c>
      <c r="Z46" t="str">
        <f t="shared" si="3"/>
        <v/>
      </c>
      <c r="AA46" t="str">
        <f t="shared" si="4"/>
        <v/>
      </c>
    </row>
    <row r="47" spans="2:27" x14ac:dyDescent="0.15">
      <c r="B47" s="35">
        <v>39</v>
      </c>
      <c r="C47" s="78" t="str">
        <f t="shared" si="0"/>
        <v/>
      </c>
      <c r="D47" s="78"/>
      <c r="E47" s="35"/>
      <c r="F47" s="8"/>
      <c r="G47" s="35"/>
      <c r="H47" s="79"/>
      <c r="I47" s="79"/>
      <c r="J47" s="35"/>
      <c r="K47" s="82" t="str">
        <f t="shared" si="6"/>
        <v/>
      </c>
      <c r="L47" s="83"/>
      <c r="M47" s="6" t="str">
        <f>IF(J47="","",(K47/J47)/LOOKUP(RIGHT($D$2,3),定数!$A$6:$A$13,定数!$B$6:$B$13))</f>
        <v/>
      </c>
      <c r="N47" s="35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7"/>
        <v/>
      </c>
      <c r="U47" s="81"/>
      <c r="V47" t="str">
        <f t="shared" si="10"/>
        <v/>
      </c>
      <c r="W47" t="str">
        <f t="shared" si="2"/>
        <v/>
      </c>
      <c r="X47" s="41" t="str">
        <f t="shared" si="8"/>
        <v/>
      </c>
      <c r="Y47" s="42" t="str">
        <f t="shared" si="9"/>
        <v/>
      </c>
      <c r="Z47" t="str">
        <f t="shared" si="3"/>
        <v/>
      </c>
      <c r="AA47" t="str">
        <f t="shared" si="4"/>
        <v/>
      </c>
    </row>
    <row r="48" spans="2:27" x14ac:dyDescent="0.15">
      <c r="B48" s="35">
        <v>40</v>
      </c>
      <c r="C48" s="78" t="str">
        <f t="shared" si="0"/>
        <v/>
      </c>
      <c r="D48" s="78"/>
      <c r="E48" s="35"/>
      <c r="F48" s="8"/>
      <c r="G48" s="35"/>
      <c r="H48" s="79"/>
      <c r="I48" s="79"/>
      <c r="J48" s="35"/>
      <c r="K48" s="82" t="str">
        <f t="shared" si="6"/>
        <v/>
      </c>
      <c r="L48" s="83"/>
      <c r="M48" s="6" t="str">
        <f>IF(J48="","",(K48/J48)/LOOKUP(RIGHT($D$2,3),定数!$A$6:$A$13,定数!$B$6:$B$13))</f>
        <v/>
      </c>
      <c r="N48" s="35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7"/>
        <v/>
      </c>
      <c r="U48" s="81"/>
      <c r="V48" t="str">
        <f t="shared" si="10"/>
        <v/>
      </c>
      <c r="W48" t="str">
        <f t="shared" si="2"/>
        <v/>
      </c>
      <c r="X48" s="41" t="str">
        <f t="shared" si="8"/>
        <v/>
      </c>
      <c r="Y48" s="42" t="str">
        <f t="shared" si="9"/>
        <v/>
      </c>
      <c r="Z48" t="str">
        <f t="shared" si="3"/>
        <v/>
      </c>
      <c r="AA48" t="str">
        <f t="shared" si="4"/>
        <v/>
      </c>
    </row>
    <row r="49" spans="2:27" x14ac:dyDescent="0.15">
      <c r="B49" s="35">
        <v>41</v>
      </c>
      <c r="C49" s="78" t="str">
        <f t="shared" si="0"/>
        <v/>
      </c>
      <c r="D49" s="78"/>
      <c r="E49" s="35"/>
      <c r="F49" s="8"/>
      <c r="G49" s="35"/>
      <c r="H49" s="79"/>
      <c r="I49" s="79"/>
      <c r="J49" s="35"/>
      <c r="K49" s="82" t="str">
        <f t="shared" si="6"/>
        <v/>
      </c>
      <c r="L49" s="83"/>
      <c r="M49" s="6" t="str">
        <f>IF(J49="","",(K49/J49)/LOOKUP(RIGHT($D$2,3),定数!$A$6:$A$13,定数!$B$6:$B$13))</f>
        <v/>
      </c>
      <c r="N49" s="35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7"/>
        <v/>
      </c>
      <c r="U49" s="81"/>
      <c r="V49" t="str">
        <f t="shared" si="10"/>
        <v/>
      </c>
      <c r="W49" t="str">
        <f t="shared" si="2"/>
        <v/>
      </c>
      <c r="X49" s="41" t="str">
        <f t="shared" si="8"/>
        <v/>
      </c>
      <c r="Y49" s="42" t="str">
        <f t="shared" si="9"/>
        <v/>
      </c>
      <c r="Z49" t="str">
        <f t="shared" si="3"/>
        <v/>
      </c>
      <c r="AA49" t="str">
        <f t="shared" si="4"/>
        <v/>
      </c>
    </row>
    <row r="50" spans="2:27" x14ac:dyDescent="0.15">
      <c r="B50" s="35">
        <v>42</v>
      </c>
      <c r="C50" s="78" t="str">
        <f t="shared" si="0"/>
        <v/>
      </c>
      <c r="D50" s="78"/>
      <c r="E50" s="35"/>
      <c r="F50" s="8"/>
      <c r="G50" s="35"/>
      <c r="H50" s="79"/>
      <c r="I50" s="79"/>
      <c r="J50" s="35"/>
      <c r="K50" s="82" t="str">
        <f t="shared" si="6"/>
        <v/>
      </c>
      <c r="L50" s="83"/>
      <c r="M50" s="6" t="str">
        <f>IF(J50="","",(K50/J50)/LOOKUP(RIGHT($D$2,3),定数!$A$6:$A$13,定数!$B$6:$B$13))</f>
        <v/>
      </c>
      <c r="N50" s="35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7"/>
        <v/>
      </c>
      <c r="U50" s="81"/>
      <c r="V50" t="str">
        <f t="shared" si="10"/>
        <v/>
      </c>
      <c r="W50" t="str">
        <f t="shared" si="2"/>
        <v/>
      </c>
      <c r="X50" s="41" t="str">
        <f t="shared" si="8"/>
        <v/>
      </c>
      <c r="Y50" s="42" t="str">
        <f t="shared" si="9"/>
        <v/>
      </c>
      <c r="Z50" t="str">
        <f t="shared" si="3"/>
        <v/>
      </c>
      <c r="AA50" t="str">
        <f t="shared" si="4"/>
        <v/>
      </c>
    </row>
    <row r="51" spans="2:27" x14ac:dyDescent="0.15">
      <c r="B51" s="35">
        <v>43</v>
      </c>
      <c r="C51" s="78" t="str">
        <f t="shared" si="0"/>
        <v/>
      </c>
      <c r="D51" s="78"/>
      <c r="E51" s="35"/>
      <c r="F51" s="8"/>
      <c r="G51" s="35"/>
      <c r="H51" s="79"/>
      <c r="I51" s="79"/>
      <c r="J51" s="35"/>
      <c r="K51" s="82" t="str">
        <f t="shared" si="6"/>
        <v/>
      </c>
      <c r="L51" s="83"/>
      <c r="M51" s="6" t="str">
        <f>IF(J51="","",(K51/J51)/LOOKUP(RIGHT($D$2,3),定数!$A$6:$A$13,定数!$B$6:$B$13))</f>
        <v/>
      </c>
      <c r="N51" s="35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7"/>
        <v/>
      </c>
      <c r="U51" s="81"/>
      <c r="V51" t="str">
        <f t="shared" si="10"/>
        <v/>
      </c>
      <c r="W51" t="str">
        <f t="shared" si="2"/>
        <v/>
      </c>
      <c r="X51" s="41" t="str">
        <f t="shared" si="8"/>
        <v/>
      </c>
      <c r="Y51" s="42" t="str">
        <f t="shared" si="9"/>
        <v/>
      </c>
      <c r="Z51" t="str">
        <f t="shared" si="3"/>
        <v/>
      </c>
      <c r="AA51" t="str">
        <f t="shared" si="4"/>
        <v/>
      </c>
    </row>
    <row r="52" spans="2:27" x14ac:dyDescent="0.15">
      <c r="B52" s="35">
        <v>44</v>
      </c>
      <c r="C52" s="78" t="str">
        <f t="shared" si="0"/>
        <v/>
      </c>
      <c r="D52" s="78"/>
      <c r="E52" s="35"/>
      <c r="F52" s="8"/>
      <c r="G52" s="35"/>
      <c r="H52" s="79"/>
      <c r="I52" s="79"/>
      <c r="J52" s="35"/>
      <c r="K52" s="82" t="str">
        <f t="shared" si="6"/>
        <v/>
      </c>
      <c r="L52" s="83"/>
      <c r="M52" s="6" t="str">
        <f>IF(J52="","",(K52/J52)/LOOKUP(RIGHT($D$2,3),定数!$A$6:$A$13,定数!$B$6:$B$13))</f>
        <v/>
      </c>
      <c r="N52" s="35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7"/>
        <v/>
      </c>
      <c r="U52" s="81"/>
      <c r="V52" t="str">
        <f t="shared" si="10"/>
        <v/>
      </c>
      <c r="W52" t="str">
        <f t="shared" si="2"/>
        <v/>
      </c>
      <c r="X52" s="41" t="str">
        <f t="shared" si="8"/>
        <v/>
      </c>
      <c r="Y52" s="42" t="str">
        <f t="shared" si="9"/>
        <v/>
      </c>
      <c r="Z52" t="str">
        <f t="shared" si="3"/>
        <v/>
      </c>
      <c r="AA52" t="str">
        <f t="shared" si="4"/>
        <v/>
      </c>
    </row>
    <row r="53" spans="2:27" x14ac:dyDescent="0.15">
      <c r="B53" s="35">
        <v>45</v>
      </c>
      <c r="C53" s="78" t="str">
        <f t="shared" si="0"/>
        <v/>
      </c>
      <c r="D53" s="78"/>
      <c r="E53" s="35"/>
      <c r="F53" s="8"/>
      <c r="G53" s="35"/>
      <c r="H53" s="79"/>
      <c r="I53" s="79"/>
      <c r="J53" s="35"/>
      <c r="K53" s="82" t="str">
        <f t="shared" si="6"/>
        <v/>
      </c>
      <c r="L53" s="83"/>
      <c r="M53" s="6" t="str">
        <f>IF(J53="","",(K53/J53)/LOOKUP(RIGHT($D$2,3),定数!$A$6:$A$13,定数!$B$6:$B$13))</f>
        <v/>
      </c>
      <c r="N53" s="35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7"/>
        <v/>
      </c>
      <c r="U53" s="81"/>
      <c r="V53" t="str">
        <f t="shared" si="10"/>
        <v/>
      </c>
      <c r="W53" t="str">
        <f t="shared" si="2"/>
        <v/>
      </c>
      <c r="X53" s="41" t="str">
        <f t="shared" si="8"/>
        <v/>
      </c>
      <c r="Y53" s="42" t="str">
        <f t="shared" si="9"/>
        <v/>
      </c>
      <c r="Z53" t="str">
        <f t="shared" si="3"/>
        <v/>
      </c>
      <c r="AA53" t="str">
        <f t="shared" si="4"/>
        <v/>
      </c>
    </row>
    <row r="54" spans="2:27" x14ac:dyDescent="0.15">
      <c r="B54" s="35">
        <v>46</v>
      </c>
      <c r="C54" s="78" t="str">
        <f t="shared" si="0"/>
        <v/>
      </c>
      <c r="D54" s="78"/>
      <c r="E54" s="35"/>
      <c r="F54" s="8"/>
      <c r="G54" s="35"/>
      <c r="H54" s="79"/>
      <c r="I54" s="79"/>
      <c r="J54" s="35"/>
      <c r="K54" s="82" t="str">
        <f t="shared" si="6"/>
        <v/>
      </c>
      <c r="L54" s="83"/>
      <c r="M54" s="6" t="str">
        <f>IF(J54="","",(K54/J54)/LOOKUP(RIGHT($D$2,3),定数!$A$6:$A$13,定数!$B$6:$B$13))</f>
        <v/>
      </c>
      <c r="N54" s="35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7"/>
        <v/>
      </c>
      <c r="U54" s="81"/>
      <c r="V54" t="str">
        <f t="shared" si="10"/>
        <v/>
      </c>
      <c r="W54" t="str">
        <f t="shared" si="2"/>
        <v/>
      </c>
      <c r="X54" s="41" t="str">
        <f t="shared" si="8"/>
        <v/>
      </c>
      <c r="Y54" s="42" t="str">
        <f t="shared" si="9"/>
        <v/>
      </c>
      <c r="Z54" t="str">
        <f t="shared" si="3"/>
        <v/>
      </c>
      <c r="AA54" t="str">
        <f t="shared" si="4"/>
        <v/>
      </c>
    </row>
    <row r="55" spans="2:27" x14ac:dyDescent="0.15">
      <c r="B55" s="35">
        <v>47</v>
      </c>
      <c r="C55" s="78" t="str">
        <f t="shared" si="0"/>
        <v/>
      </c>
      <c r="D55" s="78"/>
      <c r="E55" s="35"/>
      <c r="F55" s="8"/>
      <c r="G55" s="35"/>
      <c r="H55" s="79"/>
      <c r="I55" s="79"/>
      <c r="J55" s="35"/>
      <c r="K55" s="82" t="str">
        <f t="shared" si="6"/>
        <v/>
      </c>
      <c r="L55" s="83"/>
      <c r="M55" s="6" t="str">
        <f>IF(J55="","",(K55/J55)/LOOKUP(RIGHT($D$2,3),定数!$A$6:$A$13,定数!$B$6:$B$13))</f>
        <v/>
      </c>
      <c r="N55" s="35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7"/>
        <v/>
      </c>
      <c r="U55" s="81"/>
      <c r="V55" t="str">
        <f t="shared" si="10"/>
        <v/>
      </c>
      <c r="W55" t="str">
        <f t="shared" si="2"/>
        <v/>
      </c>
      <c r="X55" s="41" t="str">
        <f t="shared" si="8"/>
        <v/>
      </c>
      <c r="Y55" s="42" t="str">
        <f t="shared" si="9"/>
        <v/>
      </c>
      <c r="Z55" t="str">
        <f t="shared" si="3"/>
        <v/>
      </c>
      <c r="AA55" t="str">
        <f t="shared" si="4"/>
        <v/>
      </c>
    </row>
    <row r="56" spans="2:27" x14ac:dyDescent="0.15">
      <c r="B56" s="35">
        <v>48</v>
      </c>
      <c r="C56" s="78" t="str">
        <f t="shared" si="0"/>
        <v/>
      </c>
      <c r="D56" s="78"/>
      <c r="E56" s="35"/>
      <c r="F56" s="8"/>
      <c r="G56" s="35"/>
      <c r="H56" s="79"/>
      <c r="I56" s="79"/>
      <c r="J56" s="35"/>
      <c r="K56" s="82" t="str">
        <f t="shared" si="6"/>
        <v/>
      </c>
      <c r="L56" s="83"/>
      <c r="M56" s="6" t="str">
        <f>IF(J56="","",(K56/J56)/LOOKUP(RIGHT($D$2,3),定数!$A$6:$A$13,定数!$B$6:$B$13))</f>
        <v/>
      </c>
      <c r="N56" s="35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7"/>
        <v/>
      </c>
      <c r="U56" s="81"/>
      <c r="V56" t="str">
        <f t="shared" si="10"/>
        <v/>
      </c>
      <c r="W56" t="str">
        <f t="shared" si="2"/>
        <v/>
      </c>
      <c r="X56" s="41" t="str">
        <f t="shared" si="8"/>
        <v/>
      </c>
      <c r="Y56" s="42" t="str">
        <f t="shared" si="9"/>
        <v/>
      </c>
      <c r="Z56" t="str">
        <f t="shared" si="3"/>
        <v/>
      </c>
      <c r="AA56" t="str">
        <f t="shared" si="4"/>
        <v/>
      </c>
    </row>
    <row r="57" spans="2:27" x14ac:dyDescent="0.15">
      <c r="B57" s="35">
        <v>49</v>
      </c>
      <c r="C57" s="78" t="str">
        <f t="shared" si="0"/>
        <v/>
      </c>
      <c r="D57" s="78"/>
      <c r="E57" s="35"/>
      <c r="F57" s="8"/>
      <c r="G57" s="35"/>
      <c r="H57" s="79"/>
      <c r="I57" s="79"/>
      <c r="J57" s="35"/>
      <c r="K57" s="82" t="str">
        <f t="shared" si="6"/>
        <v/>
      </c>
      <c r="L57" s="83"/>
      <c r="M57" s="6" t="str">
        <f>IF(J57="","",(K57/J57)/LOOKUP(RIGHT($D$2,3),定数!$A$6:$A$13,定数!$B$6:$B$13))</f>
        <v/>
      </c>
      <c r="N57" s="35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7"/>
        <v/>
      </c>
      <c r="U57" s="81"/>
      <c r="V57" t="str">
        <f t="shared" si="10"/>
        <v/>
      </c>
      <c r="W57" t="str">
        <f t="shared" si="2"/>
        <v/>
      </c>
      <c r="X57" s="41" t="str">
        <f t="shared" si="8"/>
        <v/>
      </c>
      <c r="Y57" s="42" t="str">
        <f t="shared" si="9"/>
        <v/>
      </c>
      <c r="Z57" t="str">
        <f t="shared" si="3"/>
        <v/>
      </c>
      <c r="AA57" t="str">
        <f t="shared" si="4"/>
        <v/>
      </c>
    </row>
    <row r="58" spans="2:27" x14ac:dyDescent="0.15">
      <c r="B58" s="35">
        <v>50</v>
      </c>
      <c r="C58" s="78" t="str">
        <f t="shared" si="0"/>
        <v/>
      </c>
      <c r="D58" s="78"/>
      <c r="E58" s="35"/>
      <c r="F58" s="8"/>
      <c r="G58" s="35"/>
      <c r="H58" s="79"/>
      <c r="I58" s="79"/>
      <c r="J58" s="35"/>
      <c r="K58" s="82" t="str">
        <f t="shared" si="6"/>
        <v/>
      </c>
      <c r="L58" s="83"/>
      <c r="M58" s="6" t="str">
        <f>IF(J58="","",(K58/J58)/LOOKUP(RIGHT($D$2,3),定数!$A$6:$A$13,定数!$B$6:$B$13))</f>
        <v/>
      </c>
      <c r="N58" s="35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7"/>
        <v/>
      </c>
      <c r="U58" s="81"/>
      <c r="V58" t="str">
        <f t="shared" si="10"/>
        <v/>
      </c>
      <c r="W58" t="str">
        <f t="shared" si="2"/>
        <v/>
      </c>
      <c r="X58" s="41" t="str">
        <f t="shared" si="8"/>
        <v/>
      </c>
      <c r="Y58" s="42" t="str">
        <f t="shared" si="9"/>
        <v/>
      </c>
      <c r="Z58" t="str">
        <f t="shared" si="3"/>
        <v/>
      </c>
      <c r="AA58" t="str">
        <f t="shared" si="4"/>
        <v/>
      </c>
    </row>
    <row r="59" spans="2:27" x14ac:dyDescent="0.15">
      <c r="B59" s="35">
        <v>51</v>
      </c>
      <c r="C59" s="78" t="str">
        <f t="shared" si="0"/>
        <v/>
      </c>
      <c r="D59" s="78"/>
      <c r="E59" s="35"/>
      <c r="F59" s="8"/>
      <c r="G59" s="35"/>
      <c r="H59" s="79"/>
      <c r="I59" s="79"/>
      <c r="J59" s="35"/>
      <c r="K59" s="82" t="str">
        <f t="shared" si="6"/>
        <v/>
      </c>
      <c r="L59" s="83"/>
      <c r="M59" s="6" t="str">
        <f>IF(J59="","",(K59/J59)/LOOKUP(RIGHT($D$2,3),定数!$A$6:$A$13,定数!$B$6:$B$13))</f>
        <v/>
      </c>
      <c r="N59" s="35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7"/>
        <v/>
      </c>
      <c r="U59" s="81"/>
      <c r="V59" t="str">
        <f t="shared" si="10"/>
        <v/>
      </c>
      <c r="W59" t="str">
        <f t="shared" si="2"/>
        <v/>
      </c>
      <c r="X59" s="41" t="str">
        <f t="shared" si="8"/>
        <v/>
      </c>
      <c r="Y59" s="42" t="str">
        <f t="shared" si="9"/>
        <v/>
      </c>
      <c r="Z59" t="str">
        <f t="shared" si="3"/>
        <v/>
      </c>
      <c r="AA59" t="str">
        <f t="shared" si="4"/>
        <v/>
      </c>
    </row>
    <row r="60" spans="2:27" x14ac:dyDescent="0.15">
      <c r="B60" s="35">
        <v>52</v>
      </c>
      <c r="C60" s="78" t="str">
        <f t="shared" si="0"/>
        <v/>
      </c>
      <c r="D60" s="78"/>
      <c r="E60" s="35"/>
      <c r="F60" s="8"/>
      <c r="G60" s="35"/>
      <c r="H60" s="79"/>
      <c r="I60" s="79"/>
      <c r="J60" s="35"/>
      <c r="K60" s="82" t="str">
        <f t="shared" si="6"/>
        <v/>
      </c>
      <c r="L60" s="83"/>
      <c r="M60" s="6" t="str">
        <f>IF(J60="","",(K60/J60)/LOOKUP(RIGHT($D$2,3),定数!$A$6:$A$13,定数!$B$6:$B$13))</f>
        <v/>
      </c>
      <c r="N60" s="35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7"/>
        <v/>
      </c>
      <c r="U60" s="81"/>
      <c r="V60" t="str">
        <f t="shared" si="10"/>
        <v/>
      </c>
      <c r="W60" t="str">
        <f t="shared" si="2"/>
        <v/>
      </c>
      <c r="X60" s="41" t="str">
        <f t="shared" si="8"/>
        <v/>
      </c>
      <c r="Y60" s="42" t="str">
        <f t="shared" si="9"/>
        <v/>
      </c>
      <c r="Z60" t="str">
        <f t="shared" si="3"/>
        <v/>
      </c>
      <c r="AA60" t="str">
        <f t="shared" si="4"/>
        <v/>
      </c>
    </row>
    <row r="61" spans="2:27" x14ac:dyDescent="0.15">
      <c r="B61" s="35">
        <v>53</v>
      </c>
      <c r="C61" s="78" t="str">
        <f t="shared" si="0"/>
        <v/>
      </c>
      <c r="D61" s="78"/>
      <c r="E61" s="35"/>
      <c r="F61" s="8"/>
      <c r="G61" s="35"/>
      <c r="H61" s="79"/>
      <c r="I61" s="79"/>
      <c r="J61" s="35"/>
      <c r="K61" s="82" t="str">
        <f t="shared" si="6"/>
        <v/>
      </c>
      <c r="L61" s="83"/>
      <c r="M61" s="6" t="str">
        <f>IF(J61="","",(K61/J61)/LOOKUP(RIGHT($D$2,3),定数!$A$6:$A$13,定数!$B$6:$B$13))</f>
        <v/>
      </c>
      <c r="N61" s="35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7"/>
        <v/>
      </c>
      <c r="U61" s="81"/>
      <c r="V61" t="str">
        <f t="shared" si="10"/>
        <v/>
      </c>
      <c r="W61" t="str">
        <f t="shared" si="2"/>
        <v/>
      </c>
      <c r="X61" s="41" t="str">
        <f t="shared" si="8"/>
        <v/>
      </c>
      <c r="Y61" s="42" t="str">
        <f t="shared" si="9"/>
        <v/>
      </c>
      <c r="Z61" t="str">
        <f t="shared" si="3"/>
        <v/>
      </c>
      <c r="AA61" t="str">
        <f t="shared" si="4"/>
        <v/>
      </c>
    </row>
    <row r="62" spans="2:27" x14ac:dyDescent="0.15">
      <c r="B62" s="35">
        <v>54</v>
      </c>
      <c r="C62" s="78" t="str">
        <f t="shared" si="0"/>
        <v/>
      </c>
      <c r="D62" s="78"/>
      <c r="E62" s="35"/>
      <c r="F62" s="8"/>
      <c r="G62" s="35"/>
      <c r="H62" s="79"/>
      <c r="I62" s="79"/>
      <c r="J62" s="35"/>
      <c r="K62" s="82" t="str">
        <f t="shared" si="6"/>
        <v/>
      </c>
      <c r="L62" s="83"/>
      <c r="M62" s="6" t="str">
        <f>IF(J62="","",(K62/J62)/LOOKUP(RIGHT($D$2,3),定数!$A$6:$A$13,定数!$B$6:$B$13))</f>
        <v/>
      </c>
      <c r="N62" s="35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7"/>
        <v/>
      </c>
      <c r="U62" s="81"/>
      <c r="V62" t="str">
        <f t="shared" si="10"/>
        <v/>
      </c>
      <c r="W62" t="str">
        <f t="shared" si="2"/>
        <v/>
      </c>
      <c r="X62" s="41" t="str">
        <f t="shared" si="8"/>
        <v/>
      </c>
      <c r="Y62" s="42" t="str">
        <f t="shared" si="9"/>
        <v/>
      </c>
      <c r="Z62" t="str">
        <f t="shared" si="3"/>
        <v/>
      </c>
      <c r="AA62" t="str">
        <f t="shared" si="4"/>
        <v/>
      </c>
    </row>
    <row r="63" spans="2:27" x14ac:dyDescent="0.15">
      <c r="B63" s="35">
        <v>55</v>
      </c>
      <c r="C63" s="78" t="str">
        <f t="shared" si="0"/>
        <v/>
      </c>
      <c r="D63" s="78"/>
      <c r="E63" s="35"/>
      <c r="F63" s="8"/>
      <c r="G63" s="35"/>
      <c r="H63" s="79"/>
      <c r="I63" s="79"/>
      <c r="J63" s="35"/>
      <c r="K63" s="82" t="str">
        <f t="shared" si="6"/>
        <v/>
      </c>
      <c r="L63" s="83"/>
      <c r="M63" s="6" t="str">
        <f>IF(J63="","",(K63/J63)/LOOKUP(RIGHT($D$2,3),定数!$A$6:$A$13,定数!$B$6:$B$13))</f>
        <v/>
      </c>
      <c r="N63" s="35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7"/>
        <v/>
      </c>
      <c r="U63" s="81"/>
      <c r="V63" t="str">
        <f t="shared" si="10"/>
        <v/>
      </c>
      <c r="W63" t="str">
        <f t="shared" si="2"/>
        <v/>
      </c>
      <c r="X63" s="41" t="str">
        <f t="shared" si="8"/>
        <v/>
      </c>
      <c r="Y63" s="42" t="str">
        <f t="shared" si="9"/>
        <v/>
      </c>
      <c r="Z63" t="str">
        <f t="shared" si="3"/>
        <v/>
      </c>
      <c r="AA63" t="str">
        <f t="shared" si="4"/>
        <v/>
      </c>
    </row>
    <row r="64" spans="2:27" x14ac:dyDescent="0.15">
      <c r="B64" s="35">
        <v>56</v>
      </c>
      <c r="C64" s="78" t="str">
        <f t="shared" si="0"/>
        <v/>
      </c>
      <c r="D64" s="78"/>
      <c r="E64" s="35"/>
      <c r="F64" s="8"/>
      <c r="G64" s="35"/>
      <c r="H64" s="79"/>
      <c r="I64" s="79"/>
      <c r="J64" s="35"/>
      <c r="K64" s="82" t="str">
        <f t="shared" si="6"/>
        <v/>
      </c>
      <c r="L64" s="83"/>
      <c r="M64" s="6" t="str">
        <f>IF(J64="","",(K64/J64)/LOOKUP(RIGHT($D$2,3),定数!$A$6:$A$13,定数!$B$6:$B$13))</f>
        <v/>
      </c>
      <c r="N64" s="35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7"/>
        <v/>
      </c>
      <c r="U64" s="81"/>
      <c r="V64" t="str">
        <f t="shared" si="10"/>
        <v/>
      </c>
      <c r="W64" t="str">
        <f t="shared" si="2"/>
        <v/>
      </c>
      <c r="X64" s="41" t="str">
        <f t="shared" si="8"/>
        <v/>
      </c>
      <c r="Y64" s="42" t="str">
        <f t="shared" si="9"/>
        <v/>
      </c>
      <c r="Z64" t="str">
        <f t="shared" si="3"/>
        <v/>
      </c>
      <c r="AA64" t="str">
        <f t="shared" si="4"/>
        <v/>
      </c>
    </row>
    <row r="65" spans="2:27" x14ac:dyDescent="0.15">
      <c r="B65" s="35">
        <v>57</v>
      </c>
      <c r="C65" s="78" t="str">
        <f t="shared" si="0"/>
        <v/>
      </c>
      <c r="D65" s="78"/>
      <c r="E65" s="35"/>
      <c r="F65" s="8"/>
      <c r="G65" s="35"/>
      <c r="H65" s="79"/>
      <c r="I65" s="79"/>
      <c r="J65" s="35"/>
      <c r="K65" s="82" t="str">
        <f t="shared" si="6"/>
        <v/>
      </c>
      <c r="L65" s="83"/>
      <c r="M65" s="6" t="str">
        <f>IF(J65="","",(K65/J65)/LOOKUP(RIGHT($D$2,3),定数!$A$6:$A$13,定数!$B$6:$B$13))</f>
        <v/>
      </c>
      <c r="N65" s="35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7"/>
        <v/>
      </c>
      <c r="U65" s="81"/>
      <c r="V65" t="str">
        <f t="shared" si="10"/>
        <v/>
      </c>
      <c r="W65" t="str">
        <f t="shared" si="2"/>
        <v/>
      </c>
      <c r="X65" s="41" t="str">
        <f t="shared" si="8"/>
        <v/>
      </c>
      <c r="Y65" s="42" t="str">
        <f t="shared" si="9"/>
        <v/>
      </c>
      <c r="Z65" t="str">
        <f t="shared" si="3"/>
        <v/>
      </c>
      <c r="AA65" t="str">
        <f t="shared" si="4"/>
        <v/>
      </c>
    </row>
    <row r="66" spans="2:27" x14ac:dyDescent="0.15">
      <c r="B66" s="35">
        <v>58</v>
      </c>
      <c r="C66" s="78" t="str">
        <f t="shared" si="0"/>
        <v/>
      </c>
      <c r="D66" s="78"/>
      <c r="E66" s="35"/>
      <c r="F66" s="8"/>
      <c r="G66" s="35"/>
      <c r="H66" s="79"/>
      <c r="I66" s="79"/>
      <c r="J66" s="35"/>
      <c r="K66" s="82" t="str">
        <f t="shared" si="6"/>
        <v/>
      </c>
      <c r="L66" s="83"/>
      <c r="M66" s="6" t="str">
        <f>IF(J66="","",(K66/J66)/LOOKUP(RIGHT($D$2,3),定数!$A$6:$A$13,定数!$B$6:$B$13))</f>
        <v/>
      </c>
      <c r="N66" s="35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7"/>
        <v/>
      </c>
      <c r="U66" s="81"/>
      <c r="V66" t="str">
        <f t="shared" si="10"/>
        <v/>
      </c>
      <c r="W66" t="str">
        <f t="shared" si="2"/>
        <v/>
      </c>
      <c r="X66" s="41" t="str">
        <f t="shared" si="8"/>
        <v/>
      </c>
      <c r="Y66" s="42" t="str">
        <f t="shared" si="9"/>
        <v/>
      </c>
      <c r="Z66" t="str">
        <f t="shared" si="3"/>
        <v/>
      </c>
      <c r="AA66" t="str">
        <f t="shared" si="4"/>
        <v/>
      </c>
    </row>
    <row r="67" spans="2:27" x14ac:dyDescent="0.15">
      <c r="B67" s="35">
        <v>59</v>
      </c>
      <c r="C67" s="78" t="str">
        <f t="shared" si="0"/>
        <v/>
      </c>
      <c r="D67" s="78"/>
      <c r="E67" s="35"/>
      <c r="F67" s="8"/>
      <c r="G67" s="35"/>
      <c r="H67" s="79"/>
      <c r="I67" s="79"/>
      <c r="J67" s="35"/>
      <c r="K67" s="82" t="str">
        <f t="shared" si="6"/>
        <v/>
      </c>
      <c r="L67" s="83"/>
      <c r="M67" s="6" t="str">
        <f>IF(J67="","",(K67/J67)/LOOKUP(RIGHT($D$2,3),定数!$A$6:$A$13,定数!$B$6:$B$13))</f>
        <v/>
      </c>
      <c r="N67" s="35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7"/>
        <v/>
      </c>
      <c r="U67" s="81"/>
      <c r="V67" t="str">
        <f t="shared" si="10"/>
        <v/>
      </c>
      <c r="W67" t="str">
        <f t="shared" si="2"/>
        <v/>
      </c>
      <c r="X67" s="41" t="str">
        <f t="shared" si="8"/>
        <v/>
      </c>
      <c r="Y67" s="42" t="str">
        <f t="shared" si="9"/>
        <v/>
      </c>
      <c r="Z67" t="str">
        <f t="shared" si="3"/>
        <v/>
      </c>
      <c r="AA67" t="str">
        <f t="shared" si="4"/>
        <v/>
      </c>
    </row>
    <row r="68" spans="2:27" x14ac:dyDescent="0.15">
      <c r="B68" s="35">
        <v>60</v>
      </c>
      <c r="C68" s="78" t="str">
        <f t="shared" si="0"/>
        <v/>
      </c>
      <c r="D68" s="78"/>
      <c r="E68" s="35"/>
      <c r="F68" s="8"/>
      <c r="G68" s="35"/>
      <c r="H68" s="79"/>
      <c r="I68" s="79"/>
      <c r="J68" s="35"/>
      <c r="K68" s="82" t="str">
        <f t="shared" si="6"/>
        <v/>
      </c>
      <c r="L68" s="83"/>
      <c r="M68" s="6" t="str">
        <f>IF(J68="","",(K68/J68)/LOOKUP(RIGHT($D$2,3),定数!$A$6:$A$13,定数!$B$6:$B$13))</f>
        <v/>
      </c>
      <c r="N68" s="35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7"/>
        <v/>
      </c>
      <c r="U68" s="81"/>
      <c r="V68" t="str">
        <f t="shared" si="10"/>
        <v/>
      </c>
      <c r="W68" t="str">
        <f t="shared" si="2"/>
        <v/>
      </c>
      <c r="X68" s="41" t="str">
        <f t="shared" si="8"/>
        <v/>
      </c>
      <c r="Y68" s="42" t="str">
        <f t="shared" si="9"/>
        <v/>
      </c>
      <c r="Z68" t="str">
        <f t="shared" si="3"/>
        <v/>
      </c>
      <c r="AA68" t="str">
        <f t="shared" si="4"/>
        <v/>
      </c>
    </row>
    <row r="69" spans="2:27" x14ac:dyDescent="0.15">
      <c r="B69" s="35">
        <v>61</v>
      </c>
      <c r="C69" s="78" t="str">
        <f t="shared" si="0"/>
        <v/>
      </c>
      <c r="D69" s="78"/>
      <c r="E69" s="35"/>
      <c r="F69" s="8"/>
      <c r="G69" s="35"/>
      <c r="H69" s="79"/>
      <c r="I69" s="79"/>
      <c r="J69" s="35"/>
      <c r="K69" s="82" t="str">
        <f t="shared" si="6"/>
        <v/>
      </c>
      <c r="L69" s="83"/>
      <c r="M69" s="6" t="str">
        <f>IF(J69="","",(K69/J69)/LOOKUP(RIGHT($D$2,3),定数!$A$6:$A$13,定数!$B$6:$B$13))</f>
        <v/>
      </c>
      <c r="N69" s="35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7"/>
        <v/>
      </c>
      <c r="U69" s="81"/>
      <c r="V69" t="str">
        <f t="shared" si="10"/>
        <v/>
      </c>
      <c r="W69" t="str">
        <f t="shared" si="2"/>
        <v/>
      </c>
      <c r="X69" s="41" t="str">
        <f t="shared" si="8"/>
        <v/>
      </c>
      <c r="Y69" s="42" t="str">
        <f t="shared" si="9"/>
        <v/>
      </c>
      <c r="Z69" t="str">
        <f t="shared" si="3"/>
        <v/>
      </c>
      <c r="AA69" t="str">
        <f t="shared" si="4"/>
        <v/>
      </c>
    </row>
    <row r="70" spans="2:27" x14ac:dyDescent="0.15">
      <c r="B70" s="35">
        <v>62</v>
      </c>
      <c r="C70" s="78" t="str">
        <f t="shared" si="0"/>
        <v/>
      </c>
      <c r="D70" s="78"/>
      <c r="E70" s="35"/>
      <c r="F70" s="8"/>
      <c r="G70" s="35"/>
      <c r="H70" s="79"/>
      <c r="I70" s="79"/>
      <c r="J70" s="35"/>
      <c r="K70" s="82" t="str">
        <f t="shared" si="6"/>
        <v/>
      </c>
      <c r="L70" s="83"/>
      <c r="M70" s="6" t="str">
        <f>IF(J70="","",(K70/J70)/LOOKUP(RIGHT($D$2,3),定数!$A$6:$A$13,定数!$B$6:$B$13))</f>
        <v/>
      </c>
      <c r="N70" s="35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7"/>
        <v/>
      </c>
      <c r="U70" s="81"/>
      <c r="V70" t="str">
        <f t="shared" si="10"/>
        <v/>
      </c>
      <c r="W70" t="str">
        <f t="shared" si="2"/>
        <v/>
      </c>
      <c r="X70" s="41" t="str">
        <f t="shared" si="8"/>
        <v/>
      </c>
      <c r="Y70" s="42" t="str">
        <f t="shared" si="9"/>
        <v/>
      </c>
      <c r="Z70" t="str">
        <f t="shared" si="3"/>
        <v/>
      </c>
      <c r="AA70" t="str">
        <f t="shared" si="4"/>
        <v/>
      </c>
    </row>
    <row r="71" spans="2:27" x14ac:dyDescent="0.15">
      <c r="B71" s="35">
        <v>63</v>
      </c>
      <c r="C71" s="78" t="str">
        <f t="shared" si="0"/>
        <v/>
      </c>
      <c r="D71" s="78"/>
      <c r="E71" s="35"/>
      <c r="F71" s="8"/>
      <c r="G71" s="35"/>
      <c r="H71" s="79"/>
      <c r="I71" s="79"/>
      <c r="J71" s="35"/>
      <c r="K71" s="82" t="str">
        <f t="shared" si="6"/>
        <v/>
      </c>
      <c r="L71" s="83"/>
      <c r="M71" s="6" t="str">
        <f>IF(J71="","",(K71/J71)/LOOKUP(RIGHT($D$2,3),定数!$A$6:$A$13,定数!$B$6:$B$13))</f>
        <v/>
      </c>
      <c r="N71" s="35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7"/>
        <v/>
      </c>
      <c r="U71" s="81"/>
      <c r="V71" t="str">
        <f t="shared" si="10"/>
        <v/>
      </c>
      <c r="W71" t="str">
        <f t="shared" si="2"/>
        <v/>
      </c>
      <c r="X71" s="41" t="str">
        <f t="shared" si="8"/>
        <v/>
      </c>
      <c r="Y71" s="42" t="str">
        <f t="shared" si="9"/>
        <v/>
      </c>
      <c r="Z71" t="str">
        <f t="shared" si="3"/>
        <v/>
      </c>
      <c r="AA71" t="str">
        <f t="shared" si="4"/>
        <v/>
      </c>
    </row>
    <row r="72" spans="2:27" x14ac:dyDescent="0.15">
      <c r="B72" s="35">
        <v>64</v>
      </c>
      <c r="C72" s="78" t="str">
        <f t="shared" si="0"/>
        <v/>
      </c>
      <c r="D72" s="78"/>
      <c r="E72" s="35"/>
      <c r="F72" s="8"/>
      <c r="G72" s="35"/>
      <c r="H72" s="79"/>
      <c r="I72" s="79"/>
      <c r="J72" s="35"/>
      <c r="K72" s="82" t="str">
        <f t="shared" si="6"/>
        <v/>
      </c>
      <c r="L72" s="83"/>
      <c r="M72" s="6" t="str">
        <f>IF(J72="","",(K72/J72)/LOOKUP(RIGHT($D$2,3),定数!$A$6:$A$13,定数!$B$6:$B$13))</f>
        <v/>
      </c>
      <c r="N72" s="35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7"/>
        <v/>
      </c>
      <c r="U72" s="81"/>
      <c r="V72" t="str">
        <f t="shared" si="10"/>
        <v/>
      </c>
      <c r="W72" t="str">
        <f t="shared" si="2"/>
        <v/>
      </c>
      <c r="X72" s="41" t="str">
        <f t="shared" si="8"/>
        <v/>
      </c>
      <c r="Y72" s="42" t="str">
        <f t="shared" si="9"/>
        <v/>
      </c>
      <c r="Z72" t="str">
        <f t="shared" si="3"/>
        <v/>
      </c>
      <c r="AA72" t="str">
        <f t="shared" si="4"/>
        <v/>
      </c>
    </row>
    <row r="73" spans="2:27" x14ac:dyDescent="0.15">
      <c r="B73" s="35">
        <v>65</v>
      </c>
      <c r="C73" s="78" t="str">
        <f t="shared" si="0"/>
        <v/>
      </c>
      <c r="D73" s="78"/>
      <c r="E73" s="35"/>
      <c r="F73" s="8"/>
      <c r="G73" s="35"/>
      <c r="H73" s="79"/>
      <c r="I73" s="79"/>
      <c r="J73" s="35"/>
      <c r="K73" s="82" t="str">
        <f t="shared" si="6"/>
        <v/>
      </c>
      <c r="L73" s="83"/>
      <c r="M73" s="6" t="str">
        <f>IF(J73="","",(K73/J73)/LOOKUP(RIGHT($D$2,3),定数!$A$6:$A$13,定数!$B$6:$B$13))</f>
        <v/>
      </c>
      <c r="N73" s="35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7"/>
        <v/>
      </c>
      <c r="U73" s="81"/>
      <c r="V73" t="str">
        <f t="shared" si="10"/>
        <v/>
      </c>
      <c r="W73" t="str">
        <f t="shared" si="2"/>
        <v/>
      </c>
      <c r="X73" s="41" t="str">
        <f t="shared" si="8"/>
        <v/>
      </c>
      <c r="Y73" s="42" t="str">
        <f t="shared" si="9"/>
        <v/>
      </c>
      <c r="Z73" t="str">
        <f t="shared" si="3"/>
        <v/>
      </c>
      <c r="AA73" t="str">
        <f t="shared" si="4"/>
        <v/>
      </c>
    </row>
    <row r="74" spans="2:27" x14ac:dyDescent="0.15">
      <c r="B74" s="35">
        <v>66</v>
      </c>
      <c r="C74" s="78" t="str">
        <f t="shared" ref="C74:C108" si="11">IF(R73="","",C73+R73)</f>
        <v/>
      </c>
      <c r="D74" s="78"/>
      <c r="E74" s="35"/>
      <c r="F74" s="8"/>
      <c r="G74" s="35"/>
      <c r="H74" s="79"/>
      <c r="I74" s="79"/>
      <c r="J74" s="35"/>
      <c r="K74" s="82" t="str">
        <f t="shared" si="6"/>
        <v/>
      </c>
      <c r="L74" s="83"/>
      <c r="M74" s="6" t="str">
        <f>IF(J74="","",(K74/J74)/LOOKUP(RIGHT($D$2,3),定数!$A$6:$A$13,定数!$B$6:$B$13))</f>
        <v/>
      </c>
      <c r="N74" s="35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7"/>
        <v/>
      </c>
      <c r="U74" s="81"/>
      <c r="V74" t="str">
        <f t="shared" si="10"/>
        <v/>
      </c>
      <c r="W74" t="str">
        <f t="shared" si="10"/>
        <v/>
      </c>
      <c r="X74" s="41" t="str">
        <f t="shared" si="8"/>
        <v/>
      </c>
      <c r="Y74" s="42" t="str">
        <f t="shared" si="9"/>
        <v/>
      </c>
      <c r="Z74" t="str">
        <f t="shared" ref="Z74:Z108" si="12">IF(R74&gt;0,R74,"")</f>
        <v/>
      </c>
      <c r="AA74" t="str">
        <f t="shared" ref="AA74:AA108" si="13">IF(R74&lt;0,R74,"")</f>
        <v/>
      </c>
    </row>
    <row r="75" spans="2:27" x14ac:dyDescent="0.15">
      <c r="B75" s="35">
        <v>67</v>
      </c>
      <c r="C75" s="78" t="str">
        <f t="shared" si="11"/>
        <v/>
      </c>
      <c r="D75" s="78"/>
      <c r="E75" s="35"/>
      <c r="F75" s="8"/>
      <c r="G75" s="35"/>
      <c r="H75" s="79"/>
      <c r="I75" s="79"/>
      <c r="J75" s="35"/>
      <c r="K75" s="82" t="str">
        <f t="shared" ref="K75:K108" si="14">IF(J75="","",C75*0.03)</f>
        <v/>
      </c>
      <c r="L75" s="83"/>
      <c r="M75" s="6" t="str">
        <f>IF(J75="","",(K75/J75)/LOOKUP(RIGHT($D$2,3),定数!$A$6:$A$13,定数!$B$6:$B$13))</f>
        <v/>
      </c>
      <c r="N75" s="35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7"/>
        <v/>
      </c>
      <c r="U75" s="81"/>
      <c r="V75" t="str">
        <f t="shared" ref="V75:W90" si="15">IF(S75&lt;&gt;"",IF(S75&lt;0,1+V74,0),"")</f>
        <v/>
      </c>
      <c r="W75" t="str">
        <f t="shared" si="15"/>
        <v/>
      </c>
      <c r="X75" s="41" t="str">
        <f t="shared" si="8"/>
        <v/>
      </c>
      <c r="Y75" s="42" t="str">
        <f t="shared" si="9"/>
        <v/>
      </c>
      <c r="Z75" t="str">
        <f t="shared" si="12"/>
        <v/>
      </c>
      <c r="AA75" t="str">
        <f t="shared" si="13"/>
        <v/>
      </c>
    </row>
    <row r="76" spans="2:27" x14ac:dyDescent="0.15">
      <c r="B76" s="35">
        <v>68</v>
      </c>
      <c r="C76" s="78" t="str">
        <f t="shared" si="11"/>
        <v/>
      </c>
      <c r="D76" s="78"/>
      <c r="E76" s="35"/>
      <c r="F76" s="8"/>
      <c r="G76" s="35"/>
      <c r="H76" s="79"/>
      <c r="I76" s="79"/>
      <c r="J76" s="35"/>
      <c r="K76" s="82" t="str">
        <f t="shared" si="14"/>
        <v/>
      </c>
      <c r="L76" s="83"/>
      <c r="M76" s="6" t="str">
        <f>IF(J76="","",(K76/J76)/LOOKUP(RIGHT($D$2,3),定数!$A$6:$A$13,定数!$B$6:$B$13))</f>
        <v/>
      </c>
      <c r="N76" s="35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6">IF(P76="","",IF(G76="買",(P76-H76),(H76-P76))*IF(RIGHT($D$2,3)="JPY",100,10000))</f>
        <v/>
      </c>
      <c r="U76" s="81"/>
      <c r="V76" t="str">
        <f t="shared" si="15"/>
        <v/>
      </c>
      <c r="W76" t="str">
        <f t="shared" si="15"/>
        <v/>
      </c>
      <c r="X76" s="41" t="str">
        <f t="shared" ref="X76:X108" si="17">IF(C76&lt;&gt;"",MAX(X75,C76),"")</f>
        <v/>
      </c>
      <c r="Y76" s="42" t="str">
        <f t="shared" ref="Y76:Y108" si="18">IF(X76&lt;&gt;"",1-(C76/X76),"")</f>
        <v/>
      </c>
      <c r="Z76" t="str">
        <f t="shared" si="12"/>
        <v/>
      </c>
      <c r="AA76" t="str">
        <f t="shared" si="13"/>
        <v/>
      </c>
    </row>
    <row r="77" spans="2:27" x14ac:dyDescent="0.15">
      <c r="B77" s="35">
        <v>69</v>
      </c>
      <c r="C77" s="78" t="str">
        <f t="shared" si="11"/>
        <v/>
      </c>
      <c r="D77" s="78"/>
      <c r="E77" s="35"/>
      <c r="F77" s="8"/>
      <c r="G77" s="35"/>
      <c r="H77" s="79"/>
      <c r="I77" s="79"/>
      <c r="J77" s="35"/>
      <c r="K77" s="82" t="str">
        <f t="shared" si="14"/>
        <v/>
      </c>
      <c r="L77" s="83"/>
      <c r="M77" s="6" t="str">
        <f>IF(J77="","",(K77/J77)/LOOKUP(RIGHT($D$2,3),定数!$A$6:$A$13,定数!$B$6:$B$13))</f>
        <v/>
      </c>
      <c r="N77" s="35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6"/>
        <v/>
      </c>
      <c r="U77" s="81"/>
      <c r="V77" t="str">
        <f t="shared" si="15"/>
        <v/>
      </c>
      <c r="W77" t="str">
        <f t="shared" si="15"/>
        <v/>
      </c>
      <c r="X77" s="41" t="str">
        <f t="shared" si="17"/>
        <v/>
      </c>
      <c r="Y77" s="42" t="str">
        <f t="shared" si="18"/>
        <v/>
      </c>
      <c r="Z77" t="str">
        <f t="shared" si="12"/>
        <v/>
      </c>
      <c r="AA77" t="str">
        <f t="shared" si="13"/>
        <v/>
      </c>
    </row>
    <row r="78" spans="2:27" x14ac:dyDescent="0.15">
      <c r="B78" s="35">
        <v>70</v>
      </c>
      <c r="C78" s="78" t="str">
        <f t="shared" si="11"/>
        <v/>
      </c>
      <c r="D78" s="78"/>
      <c r="E78" s="35"/>
      <c r="F78" s="8"/>
      <c r="G78" s="35"/>
      <c r="H78" s="79"/>
      <c r="I78" s="79"/>
      <c r="J78" s="35"/>
      <c r="K78" s="82" t="str">
        <f t="shared" si="14"/>
        <v/>
      </c>
      <c r="L78" s="83"/>
      <c r="M78" s="6" t="str">
        <f>IF(J78="","",(K78/J78)/LOOKUP(RIGHT($D$2,3),定数!$A$6:$A$13,定数!$B$6:$B$13))</f>
        <v/>
      </c>
      <c r="N78" s="35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6"/>
        <v/>
      </c>
      <c r="U78" s="81"/>
      <c r="V78" t="str">
        <f t="shared" si="15"/>
        <v/>
      </c>
      <c r="W78" t="str">
        <f t="shared" si="15"/>
        <v/>
      </c>
      <c r="X78" s="41" t="str">
        <f t="shared" si="17"/>
        <v/>
      </c>
      <c r="Y78" s="42" t="str">
        <f t="shared" si="18"/>
        <v/>
      </c>
      <c r="Z78" t="str">
        <f t="shared" si="12"/>
        <v/>
      </c>
      <c r="AA78" t="str">
        <f t="shared" si="13"/>
        <v/>
      </c>
    </row>
    <row r="79" spans="2:27" x14ac:dyDescent="0.15">
      <c r="B79" s="35">
        <v>71</v>
      </c>
      <c r="C79" s="78" t="str">
        <f t="shared" si="11"/>
        <v/>
      </c>
      <c r="D79" s="78"/>
      <c r="E79" s="35"/>
      <c r="F79" s="8"/>
      <c r="G79" s="35"/>
      <c r="H79" s="79"/>
      <c r="I79" s="79"/>
      <c r="J79" s="35"/>
      <c r="K79" s="82" t="str">
        <f t="shared" si="14"/>
        <v/>
      </c>
      <c r="L79" s="83"/>
      <c r="M79" s="6" t="str">
        <f>IF(J79="","",(K79/J79)/LOOKUP(RIGHT($D$2,3),定数!$A$6:$A$13,定数!$B$6:$B$13))</f>
        <v/>
      </c>
      <c r="N79" s="35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6"/>
        <v/>
      </c>
      <c r="U79" s="81"/>
      <c r="V79" t="str">
        <f t="shared" si="15"/>
        <v/>
      </c>
      <c r="W79" t="str">
        <f t="shared" si="15"/>
        <v/>
      </c>
      <c r="X79" s="41" t="str">
        <f t="shared" si="17"/>
        <v/>
      </c>
      <c r="Y79" s="42" t="str">
        <f t="shared" si="18"/>
        <v/>
      </c>
      <c r="Z79" t="str">
        <f t="shared" si="12"/>
        <v/>
      </c>
      <c r="AA79" t="str">
        <f t="shared" si="13"/>
        <v/>
      </c>
    </row>
    <row r="80" spans="2:27" x14ac:dyDescent="0.15">
      <c r="B80" s="35">
        <v>72</v>
      </c>
      <c r="C80" s="78" t="str">
        <f t="shared" si="11"/>
        <v/>
      </c>
      <c r="D80" s="78"/>
      <c r="E80" s="35"/>
      <c r="F80" s="8"/>
      <c r="G80" s="35"/>
      <c r="H80" s="79"/>
      <c r="I80" s="79"/>
      <c r="J80" s="35"/>
      <c r="K80" s="82" t="str">
        <f t="shared" si="14"/>
        <v/>
      </c>
      <c r="L80" s="83"/>
      <c r="M80" s="6" t="str">
        <f>IF(J80="","",(K80/J80)/LOOKUP(RIGHT($D$2,3),定数!$A$6:$A$13,定数!$B$6:$B$13))</f>
        <v/>
      </c>
      <c r="N80" s="35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6"/>
        <v/>
      </c>
      <c r="U80" s="81"/>
      <c r="V80" t="str">
        <f t="shared" si="15"/>
        <v/>
      </c>
      <c r="W80" t="str">
        <f t="shared" si="15"/>
        <v/>
      </c>
      <c r="X80" s="41" t="str">
        <f t="shared" si="17"/>
        <v/>
      </c>
      <c r="Y80" s="42" t="str">
        <f t="shared" si="18"/>
        <v/>
      </c>
      <c r="Z80" t="str">
        <f t="shared" si="12"/>
        <v/>
      </c>
      <c r="AA80" t="str">
        <f t="shared" si="13"/>
        <v/>
      </c>
    </row>
    <row r="81" spans="2:27" x14ac:dyDescent="0.15">
      <c r="B81" s="35">
        <v>73</v>
      </c>
      <c r="C81" s="78" t="str">
        <f t="shared" si="11"/>
        <v/>
      </c>
      <c r="D81" s="78"/>
      <c r="E81" s="35"/>
      <c r="F81" s="8"/>
      <c r="G81" s="35"/>
      <c r="H81" s="79"/>
      <c r="I81" s="79"/>
      <c r="J81" s="35"/>
      <c r="K81" s="82" t="str">
        <f t="shared" si="14"/>
        <v/>
      </c>
      <c r="L81" s="83"/>
      <c r="M81" s="6" t="str">
        <f>IF(J81="","",(K81/J81)/LOOKUP(RIGHT($D$2,3),定数!$A$6:$A$13,定数!$B$6:$B$13))</f>
        <v/>
      </c>
      <c r="N81" s="35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6"/>
        <v/>
      </c>
      <c r="U81" s="81"/>
      <c r="V81" t="str">
        <f t="shared" si="15"/>
        <v/>
      </c>
      <c r="W81" t="str">
        <f t="shared" si="15"/>
        <v/>
      </c>
      <c r="X81" s="41" t="str">
        <f t="shared" si="17"/>
        <v/>
      </c>
      <c r="Y81" s="42" t="str">
        <f t="shared" si="18"/>
        <v/>
      </c>
      <c r="Z81" t="str">
        <f t="shared" si="12"/>
        <v/>
      </c>
      <c r="AA81" t="str">
        <f t="shared" si="13"/>
        <v/>
      </c>
    </row>
    <row r="82" spans="2:27" x14ac:dyDescent="0.15">
      <c r="B82" s="35">
        <v>74</v>
      </c>
      <c r="C82" s="78" t="str">
        <f t="shared" si="11"/>
        <v/>
      </c>
      <c r="D82" s="78"/>
      <c r="E82" s="35"/>
      <c r="F82" s="8"/>
      <c r="G82" s="35"/>
      <c r="H82" s="79"/>
      <c r="I82" s="79"/>
      <c r="J82" s="35"/>
      <c r="K82" s="82" t="str">
        <f t="shared" si="14"/>
        <v/>
      </c>
      <c r="L82" s="83"/>
      <c r="M82" s="6" t="str">
        <f>IF(J82="","",(K82/J82)/LOOKUP(RIGHT($D$2,3),定数!$A$6:$A$13,定数!$B$6:$B$13))</f>
        <v/>
      </c>
      <c r="N82" s="35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6"/>
        <v/>
      </c>
      <c r="U82" s="81"/>
      <c r="V82" t="str">
        <f t="shared" si="15"/>
        <v/>
      </c>
      <c r="W82" t="str">
        <f t="shared" si="15"/>
        <v/>
      </c>
      <c r="X82" s="41" t="str">
        <f t="shared" si="17"/>
        <v/>
      </c>
      <c r="Y82" s="42" t="str">
        <f t="shared" si="18"/>
        <v/>
      </c>
      <c r="Z82" t="str">
        <f t="shared" si="12"/>
        <v/>
      </c>
      <c r="AA82" t="str">
        <f t="shared" si="13"/>
        <v/>
      </c>
    </row>
    <row r="83" spans="2:27" x14ac:dyDescent="0.15">
      <c r="B83" s="35">
        <v>75</v>
      </c>
      <c r="C83" s="78" t="str">
        <f t="shared" si="11"/>
        <v/>
      </c>
      <c r="D83" s="78"/>
      <c r="E83" s="35"/>
      <c r="F83" s="8"/>
      <c r="G83" s="35"/>
      <c r="H83" s="79"/>
      <c r="I83" s="79"/>
      <c r="J83" s="35"/>
      <c r="K83" s="82" t="str">
        <f t="shared" si="14"/>
        <v/>
      </c>
      <c r="L83" s="83"/>
      <c r="M83" s="6" t="str">
        <f>IF(J83="","",(K83/J83)/LOOKUP(RIGHT($D$2,3),定数!$A$6:$A$13,定数!$B$6:$B$13))</f>
        <v/>
      </c>
      <c r="N83" s="35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6"/>
        <v/>
      </c>
      <c r="U83" s="81"/>
      <c r="V83" t="str">
        <f t="shared" si="15"/>
        <v/>
      </c>
      <c r="W83" t="str">
        <f t="shared" si="15"/>
        <v/>
      </c>
      <c r="X83" s="41" t="str">
        <f t="shared" si="17"/>
        <v/>
      </c>
      <c r="Y83" s="42" t="str">
        <f t="shared" si="18"/>
        <v/>
      </c>
      <c r="Z83" t="str">
        <f t="shared" si="12"/>
        <v/>
      </c>
      <c r="AA83" t="str">
        <f t="shared" si="13"/>
        <v/>
      </c>
    </row>
    <row r="84" spans="2:27" x14ac:dyDescent="0.15">
      <c r="B84" s="35">
        <v>76</v>
      </c>
      <c r="C84" s="78" t="str">
        <f t="shared" si="11"/>
        <v/>
      </c>
      <c r="D84" s="78"/>
      <c r="E84" s="35"/>
      <c r="F84" s="8"/>
      <c r="G84" s="35"/>
      <c r="H84" s="79"/>
      <c r="I84" s="79"/>
      <c r="J84" s="35"/>
      <c r="K84" s="82" t="str">
        <f t="shared" si="14"/>
        <v/>
      </c>
      <c r="L84" s="83"/>
      <c r="M84" s="6" t="str">
        <f>IF(J84="","",(K84/J84)/LOOKUP(RIGHT($D$2,3),定数!$A$6:$A$13,定数!$B$6:$B$13))</f>
        <v/>
      </c>
      <c r="N84" s="35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6"/>
        <v/>
      </c>
      <c r="U84" s="81"/>
      <c r="V84" t="str">
        <f t="shared" si="15"/>
        <v/>
      </c>
      <c r="W84" t="str">
        <f t="shared" si="15"/>
        <v/>
      </c>
      <c r="X84" s="41" t="str">
        <f t="shared" si="17"/>
        <v/>
      </c>
      <c r="Y84" s="42" t="str">
        <f t="shared" si="18"/>
        <v/>
      </c>
      <c r="Z84" t="str">
        <f t="shared" si="12"/>
        <v/>
      </c>
      <c r="AA84" t="str">
        <f t="shared" si="13"/>
        <v/>
      </c>
    </row>
    <row r="85" spans="2:27" x14ac:dyDescent="0.15">
      <c r="B85" s="35">
        <v>77</v>
      </c>
      <c r="C85" s="78" t="str">
        <f t="shared" si="11"/>
        <v/>
      </c>
      <c r="D85" s="78"/>
      <c r="E85" s="35"/>
      <c r="F85" s="8"/>
      <c r="G85" s="35"/>
      <c r="H85" s="79"/>
      <c r="I85" s="79"/>
      <c r="J85" s="35"/>
      <c r="K85" s="82" t="str">
        <f t="shared" si="14"/>
        <v/>
      </c>
      <c r="L85" s="83"/>
      <c r="M85" s="6" t="str">
        <f>IF(J85="","",(K85/J85)/LOOKUP(RIGHT($D$2,3),定数!$A$6:$A$13,定数!$B$6:$B$13))</f>
        <v/>
      </c>
      <c r="N85" s="35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6"/>
        <v/>
      </c>
      <c r="U85" s="81"/>
      <c r="V85" t="str">
        <f t="shared" si="15"/>
        <v/>
      </c>
      <c r="W85" t="str">
        <f t="shared" si="15"/>
        <v/>
      </c>
      <c r="X85" s="41" t="str">
        <f t="shared" si="17"/>
        <v/>
      </c>
      <c r="Y85" s="42" t="str">
        <f t="shared" si="18"/>
        <v/>
      </c>
      <c r="Z85" t="str">
        <f t="shared" si="12"/>
        <v/>
      </c>
      <c r="AA85" t="str">
        <f t="shared" si="13"/>
        <v/>
      </c>
    </row>
    <row r="86" spans="2:27" x14ac:dyDescent="0.15">
      <c r="B86" s="35">
        <v>78</v>
      </c>
      <c r="C86" s="78" t="str">
        <f t="shared" si="11"/>
        <v/>
      </c>
      <c r="D86" s="78"/>
      <c r="E86" s="35"/>
      <c r="F86" s="8"/>
      <c r="G86" s="35"/>
      <c r="H86" s="79"/>
      <c r="I86" s="79"/>
      <c r="J86" s="35"/>
      <c r="K86" s="82" t="str">
        <f t="shared" si="14"/>
        <v/>
      </c>
      <c r="L86" s="83"/>
      <c r="M86" s="6" t="str">
        <f>IF(J86="","",(K86/J86)/LOOKUP(RIGHT($D$2,3),定数!$A$6:$A$13,定数!$B$6:$B$13))</f>
        <v/>
      </c>
      <c r="N86" s="35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6"/>
        <v/>
      </c>
      <c r="U86" s="81"/>
      <c r="V86" t="str">
        <f t="shared" si="15"/>
        <v/>
      </c>
      <c r="W86" t="str">
        <f t="shared" si="15"/>
        <v/>
      </c>
      <c r="X86" s="41" t="str">
        <f t="shared" si="17"/>
        <v/>
      </c>
      <c r="Y86" s="42" t="str">
        <f t="shared" si="18"/>
        <v/>
      </c>
      <c r="Z86" t="str">
        <f t="shared" si="12"/>
        <v/>
      </c>
      <c r="AA86" t="str">
        <f t="shared" si="13"/>
        <v/>
      </c>
    </row>
    <row r="87" spans="2:27" x14ac:dyDescent="0.15">
      <c r="B87" s="35">
        <v>79</v>
      </c>
      <c r="C87" s="78" t="str">
        <f t="shared" si="11"/>
        <v/>
      </c>
      <c r="D87" s="78"/>
      <c r="E87" s="35"/>
      <c r="F87" s="8"/>
      <c r="G87" s="35"/>
      <c r="H87" s="79"/>
      <c r="I87" s="79"/>
      <c r="J87" s="35"/>
      <c r="K87" s="82" t="str">
        <f t="shared" si="14"/>
        <v/>
      </c>
      <c r="L87" s="83"/>
      <c r="M87" s="6" t="str">
        <f>IF(J87="","",(K87/J87)/LOOKUP(RIGHT($D$2,3),定数!$A$6:$A$13,定数!$B$6:$B$13))</f>
        <v/>
      </c>
      <c r="N87" s="35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6"/>
        <v/>
      </c>
      <c r="U87" s="81"/>
      <c r="V87" t="str">
        <f t="shared" si="15"/>
        <v/>
      </c>
      <c r="W87" t="str">
        <f t="shared" si="15"/>
        <v/>
      </c>
      <c r="X87" s="41" t="str">
        <f t="shared" si="17"/>
        <v/>
      </c>
      <c r="Y87" s="42" t="str">
        <f t="shared" si="18"/>
        <v/>
      </c>
      <c r="Z87" t="str">
        <f t="shared" si="12"/>
        <v/>
      </c>
      <c r="AA87" t="str">
        <f t="shared" si="13"/>
        <v/>
      </c>
    </row>
    <row r="88" spans="2:27" x14ac:dyDescent="0.15">
      <c r="B88" s="35">
        <v>80</v>
      </c>
      <c r="C88" s="78" t="str">
        <f t="shared" si="11"/>
        <v/>
      </c>
      <c r="D88" s="78"/>
      <c r="E88" s="35"/>
      <c r="F88" s="8"/>
      <c r="G88" s="35"/>
      <c r="H88" s="79"/>
      <c r="I88" s="79"/>
      <c r="J88" s="35"/>
      <c r="K88" s="82" t="str">
        <f t="shared" si="14"/>
        <v/>
      </c>
      <c r="L88" s="83"/>
      <c r="M88" s="6" t="str">
        <f>IF(J88="","",(K88/J88)/LOOKUP(RIGHT($D$2,3),定数!$A$6:$A$13,定数!$B$6:$B$13))</f>
        <v/>
      </c>
      <c r="N88" s="35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6"/>
        <v/>
      </c>
      <c r="U88" s="81"/>
      <c r="V88" t="str">
        <f t="shared" si="15"/>
        <v/>
      </c>
      <c r="W88" t="str">
        <f t="shared" si="15"/>
        <v/>
      </c>
      <c r="X88" s="41" t="str">
        <f t="shared" si="17"/>
        <v/>
      </c>
      <c r="Y88" s="42" t="str">
        <f t="shared" si="18"/>
        <v/>
      </c>
      <c r="Z88" t="str">
        <f t="shared" si="12"/>
        <v/>
      </c>
      <c r="AA88" t="str">
        <f t="shared" si="13"/>
        <v/>
      </c>
    </row>
    <row r="89" spans="2:27" x14ac:dyDescent="0.15">
      <c r="B89" s="35">
        <v>81</v>
      </c>
      <c r="C89" s="78" t="str">
        <f t="shared" si="11"/>
        <v/>
      </c>
      <c r="D89" s="78"/>
      <c r="E89" s="35"/>
      <c r="F89" s="8"/>
      <c r="G89" s="35"/>
      <c r="H89" s="79"/>
      <c r="I89" s="79"/>
      <c r="J89" s="35"/>
      <c r="K89" s="82" t="str">
        <f t="shared" si="14"/>
        <v/>
      </c>
      <c r="L89" s="83"/>
      <c r="M89" s="6" t="str">
        <f>IF(J89="","",(K89/J89)/LOOKUP(RIGHT($D$2,3),定数!$A$6:$A$13,定数!$B$6:$B$13))</f>
        <v/>
      </c>
      <c r="N89" s="35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6"/>
        <v/>
      </c>
      <c r="U89" s="81"/>
      <c r="V89" t="str">
        <f t="shared" si="15"/>
        <v/>
      </c>
      <c r="W89" t="str">
        <f t="shared" si="15"/>
        <v/>
      </c>
      <c r="X89" s="41" t="str">
        <f t="shared" si="17"/>
        <v/>
      </c>
      <c r="Y89" s="42" t="str">
        <f t="shared" si="18"/>
        <v/>
      </c>
      <c r="Z89" t="str">
        <f t="shared" si="12"/>
        <v/>
      </c>
      <c r="AA89" t="str">
        <f t="shared" si="13"/>
        <v/>
      </c>
    </row>
    <row r="90" spans="2:27" x14ac:dyDescent="0.15">
      <c r="B90" s="35">
        <v>82</v>
      </c>
      <c r="C90" s="78" t="str">
        <f t="shared" si="11"/>
        <v/>
      </c>
      <c r="D90" s="78"/>
      <c r="E90" s="35"/>
      <c r="F90" s="8"/>
      <c r="G90" s="35"/>
      <c r="H90" s="79"/>
      <c r="I90" s="79"/>
      <c r="J90" s="35"/>
      <c r="K90" s="82" t="str">
        <f t="shared" si="14"/>
        <v/>
      </c>
      <c r="L90" s="83"/>
      <c r="M90" s="6" t="str">
        <f>IF(J90="","",(K90/J90)/LOOKUP(RIGHT($D$2,3),定数!$A$6:$A$13,定数!$B$6:$B$13))</f>
        <v/>
      </c>
      <c r="N90" s="35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6"/>
        <v/>
      </c>
      <c r="U90" s="81"/>
      <c r="V90" t="str">
        <f t="shared" si="15"/>
        <v/>
      </c>
      <c r="W90" t="str">
        <f t="shared" si="15"/>
        <v/>
      </c>
      <c r="X90" s="41" t="str">
        <f t="shared" si="17"/>
        <v/>
      </c>
      <c r="Y90" s="42" t="str">
        <f t="shared" si="18"/>
        <v/>
      </c>
      <c r="Z90" t="str">
        <f t="shared" si="12"/>
        <v/>
      </c>
      <c r="AA90" t="str">
        <f t="shared" si="13"/>
        <v/>
      </c>
    </row>
    <row r="91" spans="2:27" x14ac:dyDescent="0.15">
      <c r="B91" s="35">
        <v>83</v>
      </c>
      <c r="C91" s="78" t="str">
        <f t="shared" si="11"/>
        <v/>
      </c>
      <c r="D91" s="78"/>
      <c r="E91" s="35"/>
      <c r="F91" s="8"/>
      <c r="G91" s="35"/>
      <c r="H91" s="79"/>
      <c r="I91" s="79"/>
      <c r="J91" s="35"/>
      <c r="K91" s="82" t="str">
        <f t="shared" si="14"/>
        <v/>
      </c>
      <c r="L91" s="83"/>
      <c r="M91" s="6" t="str">
        <f>IF(J91="","",(K91/J91)/LOOKUP(RIGHT($D$2,3),定数!$A$6:$A$13,定数!$B$6:$B$13))</f>
        <v/>
      </c>
      <c r="N91" s="35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6"/>
        <v/>
      </c>
      <c r="U91" s="81"/>
      <c r="V91" t="str">
        <f t="shared" ref="V91:W106" si="19">IF(S91&lt;&gt;"",IF(S91&lt;0,1+V90,0),"")</f>
        <v/>
      </c>
      <c r="W91" t="str">
        <f t="shared" si="19"/>
        <v/>
      </c>
      <c r="X91" s="41" t="str">
        <f t="shared" si="17"/>
        <v/>
      </c>
      <c r="Y91" s="42" t="str">
        <f t="shared" si="18"/>
        <v/>
      </c>
      <c r="Z91" t="str">
        <f t="shared" si="12"/>
        <v/>
      </c>
      <c r="AA91" t="str">
        <f t="shared" si="13"/>
        <v/>
      </c>
    </row>
    <row r="92" spans="2:27" x14ac:dyDescent="0.15">
      <c r="B92" s="35">
        <v>84</v>
      </c>
      <c r="C92" s="78" t="str">
        <f t="shared" si="11"/>
        <v/>
      </c>
      <c r="D92" s="78"/>
      <c r="E92" s="35"/>
      <c r="F92" s="8"/>
      <c r="G92" s="35"/>
      <c r="H92" s="79"/>
      <c r="I92" s="79"/>
      <c r="J92" s="35"/>
      <c r="K92" s="82" t="str">
        <f t="shared" si="14"/>
        <v/>
      </c>
      <c r="L92" s="83"/>
      <c r="M92" s="6" t="str">
        <f>IF(J92="","",(K92/J92)/LOOKUP(RIGHT($D$2,3),定数!$A$6:$A$13,定数!$B$6:$B$13))</f>
        <v/>
      </c>
      <c r="N92" s="35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6"/>
        <v/>
      </c>
      <c r="U92" s="81"/>
      <c r="V92" t="str">
        <f t="shared" si="19"/>
        <v/>
      </c>
      <c r="W92" t="str">
        <f t="shared" si="19"/>
        <v/>
      </c>
      <c r="X92" s="41" t="str">
        <f t="shared" si="17"/>
        <v/>
      </c>
      <c r="Y92" s="42" t="str">
        <f t="shared" si="18"/>
        <v/>
      </c>
      <c r="Z92" t="str">
        <f t="shared" si="12"/>
        <v/>
      </c>
      <c r="AA92" t="str">
        <f t="shared" si="13"/>
        <v/>
      </c>
    </row>
    <row r="93" spans="2:27" x14ac:dyDescent="0.15">
      <c r="B93" s="35">
        <v>85</v>
      </c>
      <c r="C93" s="78" t="str">
        <f t="shared" si="11"/>
        <v/>
      </c>
      <c r="D93" s="78"/>
      <c r="E93" s="35"/>
      <c r="F93" s="8"/>
      <c r="G93" s="35"/>
      <c r="H93" s="79"/>
      <c r="I93" s="79"/>
      <c r="J93" s="35"/>
      <c r="K93" s="82" t="str">
        <f t="shared" si="14"/>
        <v/>
      </c>
      <c r="L93" s="83"/>
      <c r="M93" s="6" t="str">
        <f>IF(J93="","",(K93/J93)/LOOKUP(RIGHT($D$2,3),定数!$A$6:$A$13,定数!$B$6:$B$13))</f>
        <v/>
      </c>
      <c r="N93" s="35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6"/>
        <v/>
      </c>
      <c r="U93" s="81"/>
      <c r="V93" t="str">
        <f t="shared" si="19"/>
        <v/>
      </c>
      <c r="W93" t="str">
        <f t="shared" si="19"/>
        <v/>
      </c>
      <c r="X93" s="41" t="str">
        <f t="shared" si="17"/>
        <v/>
      </c>
      <c r="Y93" s="42" t="str">
        <f t="shared" si="18"/>
        <v/>
      </c>
      <c r="Z93" t="str">
        <f t="shared" si="12"/>
        <v/>
      </c>
      <c r="AA93" t="str">
        <f t="shared" si="13"/>
        <v/>
      </c>
    </row>
    <row r="94" spans="2:27" x14ac:dyDescent="0.15">
      <c r="B94" s="35">
        <v>86</v>
      </c>
      <c r="C94" s="78" t="str">
        <f t="shared" si="11"/>
        <v/>
      </c>
      <c r="D94" s="78"/>
      <c r="E94" s="35"/>
      <c r="F94" s="8"/>
      <c r="G94" s="35"/>
      <c r="H94" s="79"/>
      <c r="I94" s="79"/>
      <c r="J94" s="35"/>
      <c r="K94" s="82" t="str">
        <f t="shared" si="14"/>
        <v/>
      </c>
      <c r="L94" s="83"/>
      <c r="M94" s="6" t="str">
        <f>IF(J94="","",(K94/J94)/LOOKUP(RIGHT($D$2,3),定数!$A$6:$A$13,定数!$B$6:$B$13))</f>
        <v/>
      </c>
      <c r="N94" s="35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6"/>
        <v/>
      </c>
      <c r="U94" s="81"/>
      <c r="V94" t="str">
        <f t="shared" si="19"/>
        <v/>
      </c>
      <c r="W94" t="str">
        <f t="shared" si="19"/>
        <v/>
      </c>
      <c r="X94" s="41" t="str">
        <f t="shared" si="17"/>
        <v/>
      </c>
      <c r="Y94" s="42" t="str">
        <f t="shared" si="18"/>
        <v/>
      </c>
      <c r="Z94" t="str">
        <f t="shared" si="12"/>
        <v/>
      </c>
      <c r="AA94" t="str">
        <f t="shared" si="13"/>
        <v/>
      </c>
    </row>
    <row r="95" spans="2:27" x14ac:dyDescent="0.15">
      <c r="B95" s="35">
        <v>87</v>
      </c>
      <c r="C95" s="78" t="str">
        <f t="shared" si="11"/>
        <v/>
      </c>
      <c r="D95" s="78"/>
      <c r="E95" s="35"/>
      <c r="F95" s="8"/>
      <c r="G95" s="35"/>
      <c r="H95" s="79"/>
      <c r="I95" s="79"/>
      <c r="J95" s="35"/>
      <c r="K95" s="82" t="str">
        <f t="shared" si="14"/>
        <v/>
      </c>
      <c r="L95" s="83"/>
      <c r="M95" s="6" t="str">
        <f>IF(J95="","",(K95/J95)/LOOKUP(RIGHT($D$2,3),定数!$A$6:$A$13,定数!$B$6:$B$13))</f>
        <v/>
      </c>
      <c r="N95" s="35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6"/>
        <v/>
      </c>
      <c r="U95" s="81"/>
      <c r="V95" t="str">
        <f t="shared" si="19"/>
        <v/>
      </c>
      <c r="W95" t="str">
        <f t="shared" si="19"/>
        <v/>
      </c>
      <c r="X95" s="41" t="str">
        <f t="shared" si="17"/>
        <v/>
      </c>
      <c r="Y95" s="42" t="str">
        <f t="shared" si="18"/>
        <v/>
      </c>
      <c r="Z95" t="str">
        <f t="shared" si="12"/>
        <v/>
      </c>
      <c r="AA95" t="str">
        <f t="shared" si="13"/>
        <v/>
      </c>
    </row>
    <row r="96" spans="2:27" x14ac:dyDescent="0.15">
      <c r="B96" s="35">
        <v>88</v>
      </c>
      <c r="C96" s="78" t="str">
        <f t="shared" si="11"/>
        <v/>
      </c>
      <c r="D96" s="78"/>
      <c r="E96" s="35"/>
      <c r="F96" s="8"/>
      <c r="G96" s="35"/>
      <c r="H96" s="79"/>
      <c r="I96" s="79"/>
      <c r="J96" s="35"/>
      <c r="K96" s="82" t="str">
        <f t="shared" si="14"/>
        <v/>
      </c>
      <c r="L96" s="83"/>
      <c r="M96" s="6" t="str">
        <f>IF(J96="","",(K96/J96)/LOOKUP(RIGHT($D$2,3),定数!$A$6:$A$13,定数!$B$6:$B$13))</f>
        <v/>
      </c>
      <c r="N96" s="35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6"/>
        <v/>
      </c>
      <c r="U96" s="81"/>
      <c r="V96" t="str">
        <f t="shared" si="19"/>
        <v/>
      </c>
      <c r="W96" t="str">
        <f t="shared" si="19"/>
        <v/>
      </c>
      <c r="X96" s="41" t="str">
        <f t="shared" si="17"/>
        <v/>
      </c>
      <c r="Y96" s="42" t="str">
        <f t="shared" si="18"/>
        <v/>
      </c>
      <c r="Z96" t="str">
        <f t="shared" si="12"/>
        <v/>
      </c>
      <c r="AA96" t="str">
        <f t="shared" si="13"/>
        <v/>
      </c>
    </row>
    <row r="97" spans="2:27" x14ac:dyDescent="0.15">
      <c r="B97" s="35">
        <v>89</v>
      </c>
      <c r="C97" s="78" t="str">
        <f t="shared" si="11"/>
        <v/>
      </c>
      <c r="D97" s="78"/>
      <c r="E97" s="35"/>
      <c r="F97" s="8"/>
      <c r="G97" s="35"/>
      <c r="H97" s="79"/>
      <c r="I97" s="79"/>
      <c r="J97" s="35"/>
      <c r="K97" s="82" t="str">
        <f t="shared" si="14"/>
        <v/>
      </c>
      <c r="L97" s="83"/>
      <c r="M97" s="6" t="str">
        <f>IF(J97="","",(K97/J97)/LOOKUP(RIGHT($D$2,3),定数!$A$6:$A$13,定数!$B$6:$B$13))</f>
        <v/>
      </c>
      <c r="N97" s="35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6"/>
        <v/>
      </c>
      <c r="U97" s="81"/>
      <c r="V97" t="str">
        <f t="shared" si="19"/>
        <v/>
      </c>
      <c r="W97" t="str">
        <f t="shared" si="19"/>
        <v/>
      </c>
      <c r="X97" s="41" t="str">
        <f t="shared" si="17"/>
        <v/>
      </c>
      <c r="Y97" s="42" t="str">
        <f t="shared" si="18"/>
        <v/>
      </c>
      <c r="Z97" t="str">
        <f t="shared" si="12"/>
        <v/>
      </c>
      <c r="AA97" t="str">
        <f t="shared" si="13"/>
        <v/>
      </c>
    </row>
    <row r="98" spans="2:27" x14ac:dyDescent="0.15">
      <c r="B98" s="35">
        <v>90</v>
      </c>
      <c r="C98" s="78" t="str">
        <f t="shared" si="11"/>
        <v/>
      </c>
      <c r="D98" s="78"/>
      <c r="E98" s="35"/>
      <c r="F98" s="8"/>
      <c r="G98" s="35"/>
      <c r="H98" s="79"/>
      <c r="I98" s="79"/>
      <c r="J98" s="35"/>
      <c r="K98" s="82" t="str">
        <f t="shared" si="14"/>
        <v/>
      </c>
      <c r="L98" s="83"/>
      <c r="M98" s="6" t="str">
        <f>IF(J98="","",(K98/J98)/LOOKUP(RIGHT($D$2,3),定数!$A$6:$A$13,定数!$B$6:$B$13))</f>
        <v/>
      </c>
      <c r="N98" s="35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6"/>
        <v/>
      </c>
      <c r="U98" s="81"/>
      <c r="V98" t="str">
        <f t="shared" si="19"/>
        <v/>
      </c>
      <c r="W98" t="str">
        <f t="shared" si="19"/>
        <v/>
      </c>
      <c r="X98" s="41" t="str">
        <f t="shared" si="17"/>
        <v/>
      </c>
      <c r="Y98" s="42" t="str">
        <f t="shared" si="18"/>
        <v/>
      </c>
      <c r="Z98" t="str">
        <f t="shared" si="12"/>
        <v/>
      </c>
      <c r="AA98" t="str">
        <f t="shared" si="13"/>
        <v/>
      </c>
    </row>
    <row r="99" spans="2:27" x14ac:dyDescent="0.15">
      <c r="B99" s="35">
        <v>91</v>
      </c>
      <c r="C99" s="78" t="str">
        <f t="shared" si="11"/>
        <v/>
      </c>
      <c r="D99" s="78"/>
      <c r="E99" s="35"/>
      <c r="F99" s="8"/>
      <c r="G99" s="35"/>
      <c r="H99" s="79"/>
      <c r="I99" s="79"/>
      <c r="J99" s="35"/>
      <c r="K99" s="82" t="str">
        <f t="shared" si="14"/>
        <v/>
      </c>
      <c r="L99" s="83"/>
      <c r="M99" s="6" t="str">
        <f>IF(J99="","",(K99/J99)/LOOKUP(RIGHT($D$2,3),定数!$A$6:$A$13,定数!$B$6:$B$13))</f>
        <v/>
      </c>
      <c r="N99" s="35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6"/>
        <v/>
      </c>
      <c r="U99" s="81"/>
      <c r="V99" t="str">
        <f t="shared" si="19"/>
        <v/>
      </c>
      <c r="W99" t="str">
        <f t="shared" si="19"/>
        <v/>
      </c>
      <c r="X99" s="41" t="str">
        <f t="shared" si="17"/>
        <v/>
      </c>
      <c r="Y99" s="42" t="str">
        <f t="shared" si="18"/>
        <v/>
      </c>
      <c r="Z99" t="str">
        <f t="shared" si="12"/>
        <v/>
      </c>
      <c r="AA99" t="str">
        <f t="shared" si="13"/>
        <v/>
      </c>
    </row>
    <row r="100" spans="2:27" x14ac:dyDescent="0.15">
      <c r="B100" s="35">
        <v>92</v>
      </c>
      <c r="C100" s="78" t="str">
        <f t="shared" si="11"/>
        <v/>
      </c>
      <c r="D100" s="78"/>
      <c r="E100" s="35"/>
      <c r="F100" s="8"/>
      <c r="G100" s="35"/>
      <c r="H100" s="79"/>
      <c r="I100" s="79"/>
      <c r="J100" s="35"/>
      <c r="K100" s="82" t="str">
        <f t="shared" si="14"/>
        <v/>
      </c>
      <c r="L100" s="83"/>
      <c r="M100" s="6" t="str">
        <f>IF(J100="","",(K100/J100)/LOOKUP(RIGHT($D$2,3),定数!$A$6:$A$13,定数!$B$6:$B$13))</f>
        <v/>
      </c>
      <c r="N100" s="35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6"/>
        <v/>
      </c>
      <c r="U100" s="81"/>
      <c r="V100" t="str">
        <f t="shared" si="19"/>
        <v/>
      </c>
      <c r="W100" t="str">
        <f t="shared" si="19"/>
        <v/>
      </c>
      <c r="X100" s="41" t="str">
        <f t="shared" si="17"/>
        <v/>
      </c>
      <c r="Y100" s="42" t="str">
        <f t="shared" si="18"/>
        <v/>
      </c>
      <c r="Z100" t="str">
        <f t="shared" si="12"/>
        <v/>
      </c>
      <c r="AA100" t="str">
        <f t="shared" si="13"/>
        <v/>
      </c>
    </row>
    <row r="101" spans="2:27" x14ac:dyDescent="0.15">
      <c r="B101" s="35">
        <v>93</v>
      </c>
      <c r="C101" s="78" t="str">
        <f t="shared" si="11"/>
        <v/>
      </c>
      <c r="D101" s="78"/>
      <c r="E101" s="35"/>
      <c r="F101" s="8"/>
      <c r="G101" s="35"/>
      <c r="H101" s="79"/>
      <c r="I101" s="79"/>
      <c r="J101" s="35"/>
      <c r="K101" s="82" t="str">
        <f t="shared" si="14"/>
        <v/>
      </c>
      <c r="L101" s="83"/>
      <c r="M101" s="6" t="str">
        <f>IF(J101="","",(K101/J101)/LOOKUP(RIGHT($D$2,3),定数!$A$6:$A$13,定数!$B$6:$B$13))</f>
        <v/>
      </c>
      <c r="N101" s="35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6"/>
        <v/>
      </c>
      <c r="U101" s="81"/>
      <c r="V101" t="str">
        <f t="shared" si="19"/>
        <v/>
      </c>
      <c r="W101" t="str">
        <f t="shared" si="19"/>
        <v/>
      </c>
      <c r="X101" s="41" t="str">
        <f t="shared" si="17"/>
        <v/>
      </c>
      <c r="Y101" s="42" t="str">
        <f t="shared" si="18"/>
        <v/>
      </c>
      <c r="Z101" t="str">
        <f t="shared" si="12"/>
        <v/>
      </c>
      <c r="AA101" t="str">
        <f t="shared" si="13"/>
        <v/>
      </c>
    </row>
    <row r="102" spans="2:27" x14ac:dyDescent="0.15">
      <c r="B102" s="35">
        <v>94</v>
      </c>
      <c r="C102" s="78" t="str">
        <f t="shared" si="11"/>
        <v/>
      </c>
      <c r="D102" s="78"/>
      <c r="E102" s="35"/>
      <c r="F102" s="8"/>
      <c r="G102" s="35"/>
      <c r="H102" s="79"/>
      <c r="I102" s="79"/>
      <c r="J102" s="35"/>
      <c r="K102" s="82" t="str">
        <f t="shared" si="14"/>
        <v/>
      </c>
      <c r="L102" s="83"/>
      <c r="M102" s="6" t="str">
        <f>IF(J102="","",(K102/J102)/LOOKUP(RIGHT($D$2,3),定数!$A$6:$A$13,定数!$B$6:$B$13))</f>
        <v/>
      </c>
      <c r="N102" s="35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6"/>
        <v/>
      </c>
      <c r="U102" s="81"/>
      <c r="V102" t="str">
        <f t="shared" si="19"/>
        <v/>
      </c>
      <c r="W102" t="str">
        <f t="shared" si="19"/>
        <v/>
      </c>
      <c r="X102" s="41" t="str">
        <f t="shared" si="17"/>
        <v/>
      </c>
      <c r="Y102" s="42" t="str">
        <f t="shared" si="18"/>
        <v/>
      </c>
      <c r="Z102" t="str">
        <f t="shared" si="12"/>
        <v/>
      </c>
      <c r="AA102" t="str">
        <f t="shared" si="13"/>
        <v/>
      </c>
    </row>
    <row r="103" spans="2:27" x14ac:dyDescent="0.15">
      <c r="B103" s="35">
        <v>95</v>
      </c>
      <c r="C103" s="78" t="str">
        <f t="shared" si="11"/>
        <v/>
      </c>
      <c r="D103" s="78"/>
      <c r="E103" s="35"/>
      <c r="F103" s="8"/>
      <c r="G103" s="35"/>
      <c r="H103" s="79"/>
      <c r="I103" s="79"/>
      <c r="J103" s="35"/>
      <c r="K103" s="82" t="str">
        <f t="shared" si="14"/>
        <v/>
      </c>
      <c r="L103" s="83"/>
      <c r="M103" s="6" t="str">
        <f>IF(J103="","",(K103/J103)/LOOKUP(RIGHT($D$2,3),定数!$A$6:$A$13,定数!$B$6:$B$13))</f>
        <v/>
      </c>
      <c r="N103" s="35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6"/>
        <v/>
      </c>
      <c r="U103" s="81"/>
      <c r="V103" t="str">
        <f t="shared" si="19"/>
        <v/>
      </c>
      <c r="W103" t="str">
        <f t="shared" si="19"/>
        <v/>
      </c>
      <c r="X103" s="41" t="str">
        <f t="shared" si="17"/>
        <v/>
      </c>
      <c r="Y103" s="42" t="str">
        <f t="shared" si="18"/>
        <v/>
      </c>
      <c r="Z103" t="str">
        <f t="shared" si="12"/>
        <v/>
      </c>
      <c r="AA103" t="str">
        <f t="shared" si="13"/>
        <v/>
      </c>
    </row>
    <row r="104" spans="2:27" x14ac:dyDescent="0.15">
      <c r="B104" s="35">
        <v>96</v>
      </c>
      <c r="C104" s="78" t="str">
        <f t="shared" si="11"/>
        <v/>
      </c>
      <c r="D104" s="78"/>
      <c r="E104" s="35"/>
      <c r="F104" s="8"/>
      <c r="G104" s="35"/>
      <c r="H104" s="79"/>
      <c r="I104" s="79"/>
      <c r="J104" s="35"/>
      <c r="K104" s="82" t="str">
        <f t="shared" si="14"/>
        <v/>
      </c>
      <c r="L104" s="83"/>
      <c r="M104" s="6" t="str">
        <f>IF(J104="","",(K104/J104)/LOOKUP(RIGHT($D$2,3),定数!$A$6:$A$13,定数!$B$6:$B$13))</f>
        <v/>
      </c>
      <c r="N104" s="35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6"/>
        <v/>
      </c>
      <c r="U104" s="81"/>
      <c r="V104" t="str">
        <f t="shared" si="19"/>
        <v/>
      </c>
      <c r="W104" t="str">
        <f t="shared" si="19"/>
        <v/>
      </c>
      <c r="X104" s="41" t="str">
        <f t="shared" si="17"/>
        <v/>
      </c>
      <c r="Y104" s="42" t="str">
        <f t="shared" si="18"/>
        <v/>
      </c>
      <c r="Z104" t="str">
        <f t="shared" si="12"/>
        <v/>
      </c>
      <c r="AA104" t="str">
        <f t="shared" si="13"/>
        <v/>
      </c>
    </row>
    <row r="105" spans="2:27" x14ac:dyDescent="0.15">
      <c r="B105" s="35">
        <v>97</v>
      </c>
      <c r="C105" s="78" t="str">
        <f t="shared" si="11"/>
        <v/>
      </c>
      <c r="D105" s="78"/>
      <c r="E105" s="35"/>
      <c r="F105" s="8"/>
      <c r="G105" s="35"/>
      <c r="H105" s="79"/>
      <c r="I105" s="79"/>
      <c r="J105" s="35"/>
      <c r="K105" s="82" t="str">
        <f t="shared" si="14"/>
        <v/>
      </c>
      <c r="L105" s="83"/>
      <c r="M105" s="6" t="str">
        <f>IF(J105="","",(K105/J105)/LOOKUP(RIGHT($D$2,3),定数!$A$6:$A$13,定数!$B$6:$B$13))</f>
        <v/>
      </c>
      <c r="N105" s="35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6"/>
        <v/>
      </c>
      <c r="U105" s="81"/>
      <c r="V105" t="str">
        <f t="shared" si="19"/>
        <v/>
      </c>
      <c r="W105" t="str">
        <f t="shared" si="19"/>
        <v/>
      </c>
      <c r="X105" s="41" t="str">
        <f t="shared" si="17"/>
        <v/>
      </c>
      <c r="Y105" s="42" t="str">
        <f t="shared" si="18"/>
        <v/>
      </c>
      <c r="Z105" t="str">
        <f t="shared" si="12"/>
        <v/>
      </c>
      <c r="AA105" t="str">
        <f t="shared" si="13"/>
        <v/>
      </c>
    </row>
    <row r="106" spans="2:27" x14ac:dyDescent="0.15">
      <c r="B106" s="35">
        <v>98</v>
      </c>
      <c r="C106" s="78" t="str">
        <f t="shared" si="11"/>
        <v/>
      </c>
      <c r="D106" s="78"/>
      <c r="E106" s="35"/>
      <c r="F106" s="8"/>
      <c r="G106" s="35"/>
      <c r="H106" s="79"/>
      <c r="I106" s="79"/>
      <c r="J106" s="35"/>
      <c r="K106" s="82" t="str">
        <f t="shared" si="14"/>
        <v/>
      </c>
      <c r="L106" s="83"/>
      <c r="M106" s="6" t="str">
        <f>IF(J106="","",(K106/J106)/LOOKUP(RIGHT($D$2,3),定数!$A$6:$A$13,定数!$B$6:$B$13))</f>
        <v/>
      </c>
      <c r="N106" s="35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6"/>
        <v/>
      </c>
      <c r="U106" s="81"/>
      <c r="V106" t="str">
        <f t="shared" si="19"/>
        <v/>
      </c>
      <c r="W106" t="str">
        <f t="shared" si="19"/>
        <v/>
      </c>
      <c r="X106" s="41" t="str">
        <f t="shared" si="17"/>
        <v/>
      </c>
      <c r="Y106" s="42" t="str">
        <f t="shared" si="18"/>
        <v/>
      </c>
      <c r="Z106" t="str">
        <f t="shared" si="12"/>
        <v/>
      </c>
      <c r="AA106" t="str">
        <f t="shared" si="13"/>
        <v/>
      </c>
    </row>
    <row r="107" spans="2:27" x14ac:dyDescent="0.15">
      <c r="B107" s="35">
        <v>99</v>
      </c>
      <c r="C107" s="78" t="str">
        <f t="shared" si="11"/>
        <v/>
      </c>
      <c r="D107" s="78"/>
      <c r="E107" s="35"/>
      <c r="F107" s="8"/>
      <c r="G107" s="35"/>
      <c r="H107" s="79"/>
      <c r="I107" s="79"/>
      <c r="J107" s="35"/>
      <c r="K107" s="82" t="str">
        <f t="shared" si="14"/>
        <v/>
      </c>
      <c r="L107" s="83"/>
      <c r="M107" s="6" t="str">
        <f>IF(J107="","",(K107/J107)/LOOKUP(RIGHT($D$2,3),定数!$A$6:$A$13,定数!$B$6:$B$13))</f>
        <v/>
      </c>
      <c r="N107" s="35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6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7"/>
        <v/>
      </c>
      <c r="Y107" s="42" t="str">
        <f t="shared" si="18"/>
        <v/>
      </c>
      <c r="Z107" t="str">
        <f t="shared" si="12"/>
        <v/>
      </c>
      <c r="AA107" t="str">
        <f t="shared" si="13"/>
        <v/>
      </c>
    </row>
    <row r="108" spans="2:27" x14ac:dyDescent="0.15">
      <c r="B108" s="35">
        <v>100</v>
      </c>
      <c r="C108" s="78" t="str">
        <f t="shared" si="11"/>
        <v/>
      </c>
      <c r="D108" s="78"/>
      <c r="E108" s="35"/>
      <c r="F108" s="8"/>
      <c r="G108" s="35"/>
      <c r="H108" s="79"/>
      <c r="I108" s="79"/>
      <c r="J108" s="35"/>
      <c r="K108" s="82" t="str">
        <f t="shared" si="14"/>
        <v/>
      </c>
      <c r="L108" s="83"/>
      <c r="M108" s="6" t="str">
        <f>IF(J108="","",(K108/J108)/LOOKUP(RIGHT($D$2,3),定数!$A$6:$A$13,定数!$B$6:$B$13))</f>
        <v/>
      </c>
      <c r="N108" s="35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6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7"/>
        <v/>
      </c>
      <c r="Y108" s="42" t="str">
        <f t="shared" si="18"/>
        <v/>
      </c>
      <c r="Z108" t="str">
        <f t="shared" si="12"/>
        <v/>
      </c>
      <c r="AA108" t="str">
        <f t="shared" si="13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7"/>
  <sheetViews>
    <sheetView topLeftCell="A286" workbookViewId="0">
      <selection activeCell="F298" sqref="F298"/>
    </sheetView>
  </sheetViews>
  <sheetFormatPr defaultRowHeight="14.25" x14ac:dyDescent="0.15"/>
  <cols>
    <col min="1" max="1" width="7.375" style="34" customWidth="1"/>
    <col min="2" max="2" width="8.125" customWidth="1"/>
  </cols>
  <sheetData>
    <row r="2" spans="1:11" x14ac:dyDescent="0.15">
      <c r="A2" s="34" t="s">
        <v>72</v>
      </c>
      <c r="B2" t="s">
        <v>73</v>
      </c>
    </row>
    <row r="4" spans="1:11" x14ac:dyDescent="0.15">
      <c r="A4" s="34" t="s">
        <v>74</v>
      </c>
      <c r="K4" t="s">
        <v>75</v>
      </c>
    </row>
    <row r="52" spans="1:16" x14ac:dyDescent="0.15">
      <c r="A52" s="34" t="s">
        <v>76</v>
      </c>
    </row>
    <row r="53" spans="1:16" x14ac:dyDescent="0.15">
      <c r="A53" s="34">
        <v>30</v>
      </c>
      <c r="P53">
        <v>4</v>
      </c>
    </row>
    <row r="99" spans="1:12" x14ac:dyDescent="0.15">
      <c r="A99" s="34" t="s">
        <v>77</v>
      </c>
    </row>
    <row r="102" spans="1:12" x14ac:dyDescent="0.15">
      <c r="A102" s="34">
        <v>30</v>
      </c>
      <c r="L102">
        <v>4</v>
      </c>
    </row>
    <row r="147" spans="1:17" x14ac:dyDescent="0.15">
      <c r="A147" s="34" t="s">
        <v>78</v>
      </c>
    </row>
    <row r="150" spans="1:17" x14ac:dyDescent="0.15">
      <c r="A150" s="34">
        <v>30</v>
      </c>
      <c r="Q150">
        <v>4</v>
      </c>
    </row>
    <row r="196" spans="1:12" x14ac:dyDescent="0.15">
      <c r="A196" s="34" t="s">
        <v>79</v>
      </c>
      <c r="B196" t="s">
        <v>80</v>
      </c>
    </row>
    <row r="199" spans="1:12" x14ac:dyDescent="0.15">
      <c r="A199" s="34">
        <v>30</v>
      </c>
      <c r="L199">
        <v>4</v>
      </c>
    </row>
    <row r="245" spans="1:12" x14ac:dyDescent="0.15">
      <c r="A245" s="34" t="s">
        <v>81</v>
      </c>
      <c r="B245" t="s">
        <v>80</v>
      </c>
    </row>
    <row r="248" spans="1:12" x14ac:dyDescent="0.15">
      <c r="A248" s="34">
        <v>30</v>
      </c>
      <c r="L248">
        <v>4</v>
      </c>
    </row>
    <row r="294" spans="1:10" x14ac:dyDescent="0.15">
      <c r="A294" s="34" t="s">
        <v>82</v>
      </c>
      <c r="B294" t="s">
        <v>83</v>
      </c>
    </row>
    <row r="297" spans="1:10" x14ac:dyDescent="0.15">
      <c r="J297">
        <v>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2" sqref="A2:J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84" t="s">
        <v>85</v>
      </c>
      <c r="B2" s="85"/>
      <c r="C2" s="85"/>
      <c r="D2" s="85"/>
      <c r="E2" s="85"/>
      <c r="F2" s="85"/>
      <c r="G2" s="85"/>
      <c r="H2" s="85"/>
      <c r="I2" s="85"/>
      <c r="J2" s="85"/>
    </row>
    <row r="3" spans="1:10" x14ac:dyDescent="0.15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0" x14ac:dyDescent="0.15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0" x14ac:dyDescent="0.15">
      <c r="A5" s="85"/>
      <c r="B5" s="85"/>
      <c r="C5" s="85"/>
      <c r="D5" s="85"/>
      <c r="E5" s="85"/>
      <c r="F5" s="85"/>
      <c r="G5" s="85"/>
      <c r="H5" s="85"/>
      <c r="I5" s="85"/>
      <c r="J5" s="85"/>
    </row>
    <row r="6" spans="1:10" x14ac:dyDescent="0.15">
      <c r="A6" s="85"/>
      <c r="B6" s="85"/>
      <c r="C6" s="85"/>
      <c r="D6" s="85"/>
      <c r="E6" s="85"/>
      <c r="F6" s="85"/>
      <c r="G6" s="85"/>
      <c r="H6" s="85"/>
      <c r="I6" s="85"/>
      <c r="J6" s="85"/>
    </row>
    <row r="7" spans="1:10" x14ac:dyDescent="0.15">
      <c r="A7" s="85"/>
      <c r="B7" s="85"/>
      <c r="C7" s="85"/>
      <c r="D7" s="85"/>
      <c r="E7" s="85"/>
      <c r="F7" s="85"/>
      <c r="G7" s="85"/>
      <c r="H7" s="85"/>
      <c r="I7" s="85"/>
      <c r="J7" s="85"/>
    </row>
    <row r="8" spans="1:10" x14ac:dyDescent="0.15">
      <c r="A8" s="85"/>
      <c r="B8" s="85"/>
      <c r="C8" s="85"/>
      <c r="D8" s="85"/>
      <c r="E8" s="85"/>
      <c r="F8" s="85"/>
      <c r="G8" s="85"/>
      <c r="H8" s="85"/>
      <c r="I8" s="85"/>
      <c r="J8" s="85"/>
    </row>
    <row r="9" spans="1:10" x14ac:dyDescent="0.15">
      <c r="A9" s="85"/>
      <c r="B9" s="85"/>
      <c r="C9" s="85"/>
      <c r="D9" s="85"/>
      <c r="E9" s="85"/>
      <c r="F9" s="85"/>
      <c r="G9" s="85"/>
      <c r="H9" s="85"/>
      <c r="I9" s="85"/>
      <c r="J9" s="85"/>
    </row>
    <row r="11" spans="1:10" x14ac:dyDescent="0.15">
      <c r="A11" t="s">
        <v>1</v>
      </c>
    </row>
    <row r="12" spans="1:10" x14ac:dyDescent="0.15">
      <c r="A12" s="86" t="s">
        <v>84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x14ac:dyDescent="0.15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spans="1:10" x14ac:dyDescent="0.15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spans="1:10" x14ac:dyDescent="0.15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spans="1:10" x14ac:dyDescent="0.15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spans="1:10" x14ac:dyDescent="0.15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spans="1:10" x14ac:dyDescent="0.15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spans="1:10" x14ac:dyDescent="0.15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1" spans="1:10" x14ac:dyDescent="0.15">
      <c r="A21" t="s">
        <v>2</v>
      </c>
    </row>
    <row r="22" spans="1:10" x14ac:dyDescent="0.15">
      <c r="A22" s="86" t="s">
        <v>84</v>
      </c>
      <c r="B22" s="86"/>
      <c r="C22" s="86"/>
      <c r="D22" s="86"/>
      <c r="E22" s="86"/>
      <c r="F22" s="86"/>
      <c r="G22" s="86"/>
      <c r="H22" s="86"/>
      <c r="I22" s="86"/>
      <c r="J22" s="86"/>
    </row>
    <row r="23" spans="1:10" x14ac:dyDescent="0.15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spans="1:10" x14ac:dyDescent="0.15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spans="1:10" x14ac:dyDescent="0.15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spans="1:10" x14ac:dyDescent="0.15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spans="1:10" x14ac:dyDescent="0.15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spans="1:10" x14ac:dyDescent="0.15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spans="1:10" x14ac:dyDescent="0.15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27" sqref="E27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15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15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15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44" t="s">
        <v>5</v>
      </c>
      <c r="C2" s="44"/>
      <c r="D2" s="48"/>
      <c r="E2" s="48"/>
      <c r="F2" s="44" t="s">
        <v>6</v>
      </c>
      <c r="G2" s="44"/>
      <c r="H2" s="48" t="s">
        <v>36</v>
      </c>
      <c r="I2" s="48"/>
      <c r="J2" s="44" t="s">
        <v>7</v>
      </c>
      <c r="K2" s="44"/>
      <c r="L2" s="47">
        <f>C9</f>
        <v>1000000</v>
      </c>
      <c r="M2" s="48"/>
      <c r="N2" s="44" t="s">
        <v>8</v>
      </c>
      <c r="O2" s="44"/>
      <c r="P2" s="47" t="e">
        <f>C108+R108</f>
        <v>#VALUE!</v>
      </c>
      <c r="Q2" s="48"/>
      <c r="R2" s="1"/>
      <c r="S2" s="1"/>
      <c r="T2" s="1"/>
    </row>
    <row r="3" spans="2:21" ht="57" customHeight="1" x14ac:dyDescent="0.15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35</v>
      </c>
      <c r="M3" s="50"/>
      <c r="N3" s="50"/>
      <c r="O3" s="50"/>
      <c r="P3" s="50"/>
      <c r="Q3" s="50"/>
      <c r="R3" s="1"/>
      <c r="S3" s="1"/>
    </row>
    <row r="4" spans="2:21" x14ac:dyDescent="0.15">
      <c r="B4" s="44" t="s">
        <v>11</v>
      </c>
      <c r="C4" s="44"/>
      <c r="D4" s="51">
        <f>SUM($R$9:$S$993)</f>
        <v>153684.21052631587</v>
      </c>
      <c r="E4" s="51"/>
      <c r="F4" s="44" t="s">
        <v>12</v>
      </c>
      <c r="G4" s="44"/>
      <c r="H4" s="52">
        <f>SUM($T$9:$U$108)</f>
        <v>292.00000000000017</v>
      </c>
      <c r="I4" s="48"/>
      <c r="J4" s="53" t="s">
        <v>13</v>
      </c>
      <c r="K4" s="53"/>
      <c r="L4" s="47">
        <f>MAX($C$9:$D$990)-C9</f>
        <v>153684.21052631596</v>
      </c>
      <c r="M4" s="47"/>
      <c r="N4" s="53" t="s">
        <v>14</v>
      </c>
      <c r="O4" s="53"/>
      <c r="P4" s="51">
        <f>MIN($C$9:$D$990)-C9</f>
        <v>0</v>
      </c>
      <c r="Q4" s="51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5" t="s">
        <v>19</v>
      </c>
      <c r="K5" s="44"/>
      <c r="L5" s="56"/>
      <c r="M5" s="57"/>
      <c r="N5" s="17" t="s">
        <v>20</v>
      </c>
      <c r="O5" s="9"/>
      <c r="P5" s="56"/>
      <c r="Q5" s="57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1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</row>
    <row r="9" spans="2:21" x14ac:dyDescent="0.15">
      <c r="B9" s="19">
        <v>1</v>
      </c>
      <c r="C9" s="78">
        <v>1000000</v>
      </c>
      <c r="D9" s="78"/>
      <c r="E9" s="19">
        <v>2001</v>
      </c>
      <c r="F9" s="8">
        <v>42111</v>
      </c>
      <c r="G9" s="19" t="s">
        <v>4</v>
      </c>
      <c r="H9" s="79">
        <v>105.33</v>
      </c>
      <c r="I9" s="79"/>
      <c r="J9" s="19">
        <v>57</v>
      </c>
      <c r="K9" s="78">
        <f t="shared" ref="K9:K72" si="0">IF(F9="","",C9*0.03)</f>
        <v>30000</v>
      </c>
      <c r="L9" s="78"/>
      <c r="M9" s="6">
        <f>IF(J9="","",(K9/J9)/1000)</f>
        <v>0.52631578947368418</v>
      </c>
      <c r="N9" s="19">
        <v>2001</v>
      </c>
      <c r="O9" s="8">
        <v>42111</v>
      </c>
      <c r="P9" s="79">
        <v>108.25</v>
      </c>
      <c r="Q9" s="79"/>
      <c r="R9" s="80">
        <f>IF(O9="","",(IF(G9="売",H9-P9,P9-H9))*M9*100000)</f>
        <v>153684.21052631587</v>
      </c>
      <c r="S9" s="80"/>
      <c r="T9" s="81">
        <f>IF(O9="","",IF(R9&lt;0,J9*(-1),IF(G9="買",(P9-H9)*100,(H9-P9)*100)))</f>
        <v>292.00000000000017</v>
      </c>
      <c r="U9" s="81"/>
    </row>
    <row r="10" spans="2:21" x14ac:dyDescent="0.15">
      <c r="B10" s="19">
        <v>2</v>
      </c>
      <c r="C10" s="78">
        <f t="shared" ref="C10:C73" si="1">IF(R9="","",C9+R9)</f>
        <v>1153684.210526316</v>
      </c>
      <c r="D10" s="78"/>
      <c r="E10" s="19"/>
      <c r="F10" s="8"/>
      <c r="G10" s="19" t="s">
        <v>4</v>
      </c>
      <c r="H10" s="79"/>
      <c r="I10" s="79"/>
      <c r="J10" s="19"/>
      <c r="K10" s="78" t="str">
        <f t="shared" si="0"/>
        <v/>
      </c>
      <c r="L10" s="78"/>
      <c r="M10" s="6" t="str">
        <f t="shared" ref="M10:M73" si="2">IF(J10="","",(K10/J10)/1000)</f>
        <v/>
      </c>
      <c r="N10" s="19"/>
      <c r="O10" s="8"/>
      <c r="P10" s="79"/>
      <c r="Q10" s="79"/>
      <c r="R10" s="80" t="str">
        <f t="shared" ref="R10:R73" si="3">IF(O10="","",(IF(G10="売",H10-P10,P10-H10))*M10*100000)</f>
        <v/>
      </c>
      <c r="S10" s="80"/>
      <c r="T10" s="81" t="str">
        <f t="shared" ref="T10:T73" si="4">IF(O10="","",IF(R10&lt;0,J10*(-1),IF(G10="買",(P10-H10)*100,(H10-P10)*100)))</f>
        <v/>
      </c>
      <c r="U10" s="81"/>
    </row>
    <row r="11" spans="2:21" x14ac:dyDescent="0.15">
      <c r="B11" s="19">
        <v>3</v>
      </c>
      <c r="C11" s="78" t="str">
        <f t="shared" si="1"/>
        <v/>
      </c>
      <c r="D11" s="78"/>
      <c r="E11" s="19"/>
      <c r="F11" s="8"/>
      <c r="G11" s="19" t="s">
        <v>4</v>
      </c>
      <c r="H11" s="79"/>
      <c r="I11" s="79"/>
      <c r="J11" s="19"/>
      <c r="K11" s="78" t="str">
        <f t="shared" si="0"/>
        <v/>
      </c>
      <c r="L11" s="78"/>
      <c r="M11" s="6" t="str">
        <f t="shared" si="2"/>
        <v/>
      </c>
      <c r="N11" s="19"/>
      <c r="O11" s="8"/>
      <c r="P11" s="79"/>
      <c r="Q11" s="79"/>
      <c r="R11" s="80" t="str">
        <f t="shared" si="3"/>
        <v/>
      </c>
      <c r="S11" s="80"/>
      <c r="T11" s="81" t="str">
        <f t="shared" si="4"/>
        <v/>
      </c>
      <c r="U11" s="81"/>
    </row>
    <row r="12" spans="2:21" x14ac:dyDescent="0.15">
      <c r="B12" s="19">
        <v>4</v>
      </c>
      <c r="C12" s="78" t="str">
        <f t="shared" si="1"/>
        <v/>
      </c>
      <c r="D12" s="78"/>
      <c r="E12" s="19"/>
      <c r="F12" s="8"/>
      <c r="G12" s="19" t="s">
        <v>3</v>
      </c>
      <c r="H12" s="79"/>
      <c r="I12" s="79"/>
      <c r="J12" s="19"/>
      <c r="K12" s="78" t="str">
        <f t="shared" si="0"/>
        <v/>
      </c>
      <c r="L12" s="78"/>
      <c r="M12" s="6" t="str">
        <f t="shared" si="2"/>
        <v/>
      </c>
      <c r="N12" s="19"/>
      <c r="O12" s="8"/>
      <c r="P12" s="79"/>
      <c r="Q12" s="79"/>
      <c r="R12" s="80" t="str">
        <f t="shared" si="3"/>
        <v/>
      </c>
      <c r="S12" s="80"/>
      <c r="T12" s="81" t="str">
        <f t="shared" si="4"/>
        <v/>
      </c>
      <c r="U12" s="81"/>
    </row>
    <row r="13" spans="2:21" x14ac:dyDescent="0.15">
      <c r="B13" s="19">
        <v>5</v>
      </c>
      <c r="C13" s="78" t="str">
        <f t="shared" si="1"/>
        <v/>
      </c>
      <c r="D13" s="78"/>
      <c r="E13" s="19"/>
      <c r="F13" s="8"/>
      <c r="G13" s="19" t="s">
        <v>3</v>
      </c>
      <c r="H13" s="79"/>
      <c r="I13" s="79"/>
      <c r="J13" s="19"/>
      <c r="K13" s="78" t="str">
        <f t="shared" si="0"/>
        <v/>
      </c>
      <c r="L13" s="78"/>
      <c r="M13" s="6" t="str">
        <f t="shared" si="2"/>
        <v/>
      </c>
      <c r="N13" s="19"/>
      <c r="O13" s="8"/>
      <c r="P13" s="79"/>
      <c r="Q13" s="79"/>
      <c r="R13" s="80" t="str">
        <f t="shared" si="3"/>
        <v/>
      </c>
      <c r="S13" s="80"/>
      <c r="T13" s="81" t="str">
        <f t="shared" si="4"/>
        <v/>
      </c>
      <c r="U13" s="81"/>
    </row>
    <row r="14" spans="2:21" x14ac:dyDescent="0.15">
      <c r="B14" s="19">
        <v>6</v>
      </c>
      <c r="C14" s="78" t="str">
        <f t="shared" si="1"/>
        <v/>
      </c>
      <c r="D14" s="78"/>
      <c r="E14" s="19"/>
      <c r="F14" s="8"/>
      <c r="G14" s="19" t="s">
        <v>4</v>
      </c>
      <c r="H14" s="79"/>
      <c r="I14" s="79"/>
      <c r="J14" s="19"/>
      <c r="K14" s="78" t="str">
        <f t="shared" si="0"/>
        <v/>
      </c>
      <c r="L14" s="78"/>
      <c r="M14" s="6" t="str">
        <f t="shared" si="2"/>
        <v/>
      </c>
      <c r="N14" s="19"/>
      <c r="O14" s="8"/>
      <c r="P14" s="79"/>
      <c r="Q14" s="79"/>
      <c r="R14" s="80" t="str">
        <f t="shared" si="3"/>
        <v/>
      </c>
      <c r="S14" s="80"/>
      <c r="T14" s="81" t="str">
        <f t="shared" si="4"/>
        <v/>
      </c>
      <c r="U14" s="81"/>
    </row>
    <row r="15" spans="2:21" x14ac:dyDescent="0.15">
      <c r="B15" s="19">
        <v>7</v>
      </c>
      <c r="C15" s="78" t="str">
        <f t="shared" si="1"/>
        <v/>
      </c>
      <c r="D15" s="78"/>
      <c r="E15" s="19"/>
      <c r="F15" s="8"/>
      <c r="G15" s="19" t="s">
        <v>4</v>
      </c>
      <c r="H15" s="79"/>
      <c r="I15" s="79"/>
      <c r="J15" s="19"/>
      <c r="K15" s="78" t="str">
        <f t="shared" si="0"/>
        <v/>
      </c>
      <c r="L15" s="78"/>
      <c r="M15" s="6" t="str">
        <f t="shared" si="2"/>
        <v/>
      </c>
      <c r="N15" s="19"/>
      <c r="O15" s="8"/>
      <c r="P15" s="79"/>
      <c r="Q15" s="79"/>
      <c r="R15" s="80" t="str">
        <f t="shared" si="3"/>
        <v/>
      </c>
      <c r="S15" s="80"/>
      <c r="T15" s="81" t="str">
        <f t="shared" si="4"/>
        <v/>
      </c>
      <c r="U15" s="81"/>
    </row>
    <row r="16" spans="2:21" x14ac:dyDescent="0.15">
      <c r="B16" s="19">
        <v>8</v>
      </c>
      <c r="C16" s="78" t="str">
        <f t="shared" si="1"/>
        <v/>
      </c>
      <c r="D16" s="78"/>
      <c r="E16" s="19"/>
      <c r="F16" s="8"/>
      <c r="G16" s="19" t="s">
        <v>4</v>
      </c>
      <c r="H16" s="79"/>
      <c r="I16" s="79"/>
      <c r="J16" s="19"/>
      <c r="K16" s="78" t="str">
        <f t="shared" si="0"/>
        <v/>
      </c>
      <c r="L16" s="78"/>
      <c r="M16" s="6" t="str">
        <f t="shared" si="2"/>
        <v/>
      </c>
      <c r="N16" s="19"/>
      <c r="O16" s="8"/>
      <c r="P16" s="79"/>
      <c r="Q16" s="79"/>
      <c r="R16" s="80" t="str">
        <f t="shared" si="3"/>
        <v/>
      </c>
      <c r="S16" s="80"/>
      <c r="T16" s="81" t="str">
        <f t="shared" si="4"/>
        <v/>
      </c>
      <c r="U16" s="81"/>
    </row>
    <row r="17" spans="2:21" x14ac:dyDescent="0.15">
      <c r="B17" s="19">
        <v>9</v>
      </c>
      <c r="C17" s="78" t="str">
        <f t="shared" si="1"/>
        <v/>
      </c>
      <c r="D17" s="78"/>
      <c r="E17" s="19"/>
      <c r="F17" s="8"/>
      <c r="G17" s="19" t="s">
        <v>4</v>
      </c>
      <c r="H17" s="79"/>
      <c r="I17" s="79"/>
      <c r="J17" s="19"/>
      <c r="K17" s="78" t="str">
        <f t="shared" si="0"/>
        <v/>
      </c>
      <c r="L17" s="78"/>
      <c r="M17" s="6" t="str">
        <f t="shared" si="2"/>
        <v/>
      </c>
      <c r="N17" s="19"/>
      <c r="O17" s="8"/>
      <c r="P17" s="79"/>
      <c r="Q17" s="79"/>
      <c r="R17" s="80" t="str">
        <f t="shared" si="3"/>
        <v/>
      </c>
      <c r="S17" s="80"/>
      <c r="T17" s="81" t="str">
        <f t="shared" si="4"/>
        <v/>
      </c>
      <c r="U17" s="81"/>
    </row>
    <row r="18" spans="2:21" x14ac:dyDescent="0.15">
      <c r="B18" s="19">
        <v>10</v>
      </c>
      <c r="C18" s="78" t="str">
        <f t="shared" si="1"/>
        <v/>
      </c>
      <c r="D18" s="78"/>
      <c r="E18" s="19"/>
      <c r="F18" s="8"/>
      <c r="G18" s="19" t="s">
        <v>4</v>
      </c>
      <c r="H18" s="79"/>
      <c r="I18" s="79"/>
      <c r="J18" s="19"/>
      <c r="K18" s="78" t="str">
        <f t="shared" si="0"/>
        <v/>
      </c>
      <c r="L18" s="78"/>
      <c r="M18" s="6" t="str">
        <f t="shared" si="2"/>
        <v/>
      </c>
      <c r="N18" s="19"/>
      <c r="O18" s="8"/>
      <c r="P18" s="79"/>
      <c r="Q18" s="79"/>
      <c r="R18" s="80" t="str">
        <f t="shared" si="3"/>
        <v/>
      </c>
      <c r="S18" s="80"/>
      <c r="T18" s="81" t="str">
        <f t="shared" si="4"/>
        <v/>
      </c>
      <c r="U18" s="81"/>
    </row>
    <row r="19" spans="2:21" x14ac:dyDescent="0.15">
      <c r="B19" s="19">
        <v>11</v>
      </c>
      <c r="C19" s="78" t="str">
        <f t="shared" si="1"/>
        <v/>
      </c>
      <c r="D19" s="78"/>
      <c r="E19" s="19"/>
      <c r="F19" s="8"/>
      <c r="G19" s="19" t="s">
        <v>4</v>
      </c>
      <c r="H19" s="79"/>
      <c r="I19" s="79"/>
      <c r="J19" s="19"/>
      <c r="K19" s="78" t="str">
        <f t="shared" si="0"/>
        <v/>
      </c>
      <c r="L19" s="78"/>
      <c r="M19" s="6" t="str">
        <f t="shared" si="2"/>
        <v/>
      </c>
      <c r="N19" s="19"/>
      <c r="O19" s="8"/>
      <c r="P19" s="79"/>
      <c r="Q19" s="79"/>
      <c r="R19" s="80" t="str">
        <f t="shared" si="3"/>
        <v/>
      </c>
      <c r="S19" s="80"/>
      <c r="T19" s="81" t="str">
        <f t="shared" si="4"/>
        <v/>
      </c>
      <c r="U19" s="81"/>
    </row>
    <row r="20" spans="2:21" x14ac:dyDescent="0.15">
      <c r="B20" s="19">
        <v>12</v>
      </c>
      <c r="C20" s="78" t="str">
        <f t="shared" si="1"/>
        <v/>
      </c>
      <c r="D20" s="78"/>
      <c r="E20" s="19"/>
      <c r="F20" s="8"/>
      <c r="G20" s="19" t="s">
        <v>4</v>
      </c>
      <c r="H20" s="79"/>
      <c r="I20" s="79"/>
      <c r="J20" s="19"/>
      <c r="K20" s="78" t="str">
        <f t="shared" si="0"/>
        <v/>
      </c>
      <c r="L20" s="78"/>
      <c r="M20" s="6" t="str">
        <f t="shared" si="2"/>
        <v/>
      </c>
      <c r="N20" s="19"/>
      <c r="O20" s="8"/>
      <c r="P20" s="79"/>
      <c r="Q20" s="79"/>
      <c r="R20" s="80" t="str">
        <f t="shared" si="3"/>
        <v/>
      </c>
      <c r="S20" s="80"/>
      <c r="T20" s="81" t="str">
        <f t="shared" si="4"/>
        <v/>
      </c>
      <c r="U20" s="81"/>
    </row>
    <row r="21" spans="2:21" x14ac:dyDescent="0.15">
      <c r="B21" s="19">
        <v>13</v>
      </c>
      <c r="C21" s="78" t="str">
        <f t="shared" si="1"/>
        <v/>
      </c>
      <c r="D21" s="78"/>
      <c r="E21" s="19"/>
      <c r="F21" s="8"/>
      <c r="G21" s="19" t="s">
        <v>4</v>
      </c>
      <c r="H21" s="79"/>
      <c r="I21" s="79"/>
      <c r="J21" s="19"/>
      <c r="K21" s="78" t="str">
        <f t="shared" si="0"/>
        <v/>
      </c>
      <c r="L21" s="78"/>
      <c r="M21" s="6" t="str">
        <f t="shared" si="2"/>
        <v/>
      </c>
      <c r="N21" s="19"/>
      <c r="O21" s="8"/>
      <c r="P21" s="79"/>
      <c r="Q21" s="79"/>
      <c r="R21" s="80" t="str">
        <f t="shared" si="3"/>
        <v/>
      </c>
      <c r="S21" s="80"/>
      <c r="T21" s="81" t="str">
        <f t="shared" si="4"/>
        <v/>
      </c>
      <c r="U21" s="81"/>
    </row>
    <row r="22" spans="2:21" x14ac:dyDescent="0.15">
      <c r="B22" s="19">
        <v>14</v>
      </c>
      <c r="C22" s="78" t="str">
        <f t="shared" si="1"/>
        <v/>
      </c>
      <c r="D22" s="78"/>
      <c r="E22" s="19"/>
      <c r="F22" s="8"/>
      <c r="G22" s="19" t="s">
        <v>3</v>
      </c>
      <c r="H22" s="79"/>
      <c r="I22" s="79"/>
      <c r="J22" s="19"/>
      <c r="K22" s="78" t="str">
        <f t="shared" si="0"/>
        <v/>
      </c>
      <c r="L22" s="78"/>
      <c r="M22" s="6" t="str">
        <f t="shared" si="2"/>
        <v/>
      </c>
      <c r="N22" s="19"/>
      <c r="O22" s="8"/>
      <c r="P22" s="79"/>
      <c r="Q22" s="79"/>
      <c r="R22" s="80" t="str">
        <f t="shared" si="3"/>
        <v/>
      </c>
      <c r="S22" s="80"/>
      <c r="T22" s="81" t="str">
        <f t="shared" si="4"/>
        <v/>
      </c>
      <c r="U22" s="81"/>
    </row>
    <row r="23" spans="2:21" x14ac:dyDescent="0.15">
      <c r="B23" s="19">
        <v>15</v>
      </c>
      <c r="C23" s="78" t="str">
        <f t="shared" si="1"/>
        <v/>
      </c>
      <c r="D23" s="78"/>
      <c r="E23" s="19"/>
      <c r="F23" s="8"/>
      <c r="G23" s="19" t="s">
        <v>4</v>
      </c>
      <c r="H23" s="79"/>
      <c r="I23" s="79"/>
      <c r="J23" s="19"/>
      <c r="K23" s="78" t="str">
        <f t="shared" si="0"/>
        <v/>
      </c>
      <c r="L23" s="78"/>
      <c r="M23" s="6" t="str">
        <f t="shared" si="2"/>
        <v/>
      </c>
      <c r="N23" s="19"/>
      <c r="O23" s="8"/>
      <c r="P23" s="79"/>
      <c r="Q23" s="79"/>
      <c r="R23" s="80" t="str">
        <f t="shared" si="3"/>
        <v/>
      </c>
      <c r="S23" s="80"/>
      <c r="T23" s="81" t="str">
        <f t="shared" si="4"/>
        <v/>
      </c>
      <c r="U23" s="81"/>
    </row>
    <row r="24" spans="2:21" x14ac:dyDescent="0.15">
      <c r="B24" s="19">
        <v>16</v>
      </c>
      <c r="C24" s="78" t="str">
        <f t="shared" si="1"/>
        <v/>
      </c>
      <c r="D24" s="78"/>
      <c r="E24" s="19"/>
      <c r="F24" s="8"/>
      <c r="G24" s="19" t="s">
        <v>4</v>
      </c>
      <c r="H24" s="79"/>
      <c r="I24" s="79"/>
      <c r="J24" s="19"/>
      <c r="K24" s="78" t="str">
        <f t="shared" si="0"/>
        <v/>
      </c>
      <c r="L24" s="78"/>
      <c r="M24" s="6" t="str">
        <f t="shared" si="2"/>
        <v/>
      </c>
      <c r="N24" s="19"/>
      <c r="O24" s="8"/>
      <c r="P24" s="79"/>
      <c r="Q24" s="79"/>
      <c r="R24" s="80" t="str">
        <f t="shared" si="3"/>
        <v/>
      </c>
      <c r="S24" s="80"/>
      <c r="T24" s="81" t="str">
        <f t="shared" si="4"/>
        <v/>
      </c>
      <c r="U24" s="81"/>
    </row>
    <row r="25" spans="2:21" x14ac:dyDescent="0.15">
      <c r="B25" s="19">
        <v>17</v>
      </c>
      <c r="C25" s="78" t="str">
        <f t="shared" si="1"/>
        <v/>
      </c>
      <c r="D25" s="78"/>
      <c r="E25" s="19"/>
      <c r="F25" s="8"/>
      <c r="G25" s="19" t="s">
        <v>4</v>
      </c>
      <c r="H25" s="79"/>
      <c r="I25" s="79"/>
      <c r="J25" s="19"/>
      <c r="K25" s="78" t="str">
        <f t="shared" si="0"/>
        <v/>
      </c>
      <c r="L25" s="78"/>
      <c r="M25" s="6" t="str">
        <f t="shared" si="2"/>
        <v/>
      </c>
      <c r="N25" s="19"/>
      <c r="O25" s="8"/>
      <c r="P25" s="79"/>
      <c r="Q25" s="79"/>
      <c r="R25" s="80" t="str">
        <f t="shared" si="3"/>
        <v/>
      </c>
      <c r="S25" s="80"/>
      <c r="T25" s="81" t="str">
        <f t="shared" si="4"/>
        <v/>
      </c>
      <c r="U25" s="81"/>
    </row>
    <row r="26" spans="2:21" x14ac:dyDescent="0.15">
      <c r="B26" s="19">
        <v>18</v>
      </c>
      <c r="C26" s="78" t="str">
        <f t="shared" si="1"/>
        <v/>
      </c>
      <c r="D26" s="78"/>
      <c r="E26" s="19"/>
      <c r="F26" s="8"/>
      <c r="G26" s="19" t="s">
        <v>4</v>
      </c>
      <c r="H26" s="79"/>
      <c r="I26" s="79"/>
      <c r="J26" s="19"/>
      <c r="K26" s="78" t="str">
        <f t="shared" si="0"/>
        <v/>
      </c>
      <c r="L26" s="78"/>
      <c r="M26" s="6" t="str">
        <f t="shared" si="2"/>
        <v/>
      </c>
      <c r="N26" s="19"/>
      <c r="O26" s="8"/>
      <c r="P26" s="79"/>
      <c r="Q26" s="79"/>
      <c r="R26" s="80" t="str">
        <f t="shared" si="3"/>
        <v/>
      </c>
      <c r="S26" s="80"/>
      <c r="T26" s="81" t="str">
        <f t="shared" si="4"/>
        <v/>
      </c>
      <c r="U26" s="81"/>
    </row>
    <row r="27" spans="2:21" x14ac:dyDescent="0.15">
      <c r="B27" s="19">
        <v>19</v>
      </c>
      <c r="C27" s="78" t="str">
        <f t="shared" si="1"/>
        <v/>
      </c>
      <c r="D27" s="78"/>
      <c r="E27" s="19"/>
      <c r="F27" s="8"/>
      <c r="G27" s="19" t="s">
        <v>3</v>
      </c>
      <c r="H27" s="79"/>
      <c r="I27" s="79"/>
      <c r="J27" s="19"/>
      <c r="K27" s="78" t="str">
        <f t="shared" si="0"/>
        <v/>
      </c>
      <c r="L27" s="78"/>
      <c r="M27" s="6" t="str">
        <f t="shared" si="2"/>
        <v/>
      </c>
      <c r="N27" s="19"/>
      <c r="O27" s="8"/>
      <c r="P27" s="79"/>
      <c r="Q27" s="79"/>
      <c r="R27" s="80" t="str">
        <f t="shared" si="3"/>
        <v/>
      </c>
      <c r="S27" s="80"/>
      <c r="T27" s="81" t="str">
        <f t="shared" si="4"/>
        <v/>
      </c>
      <c r="U27" s="81"/>
    </row>
    <row r="28" spans="2:21" x14ac:dyDescent="0.15">
      <c r="B28" s="19">
        <v>20</v>
      </c>
      <c r="C28" s="78" t="str">
        <f t="shared" si="1"/>
        <v/>
      </c>
      <c r="D28" s="78"/>
      <c r="E28" s="19"/>
      <c r="F28" s="8"/>
      <c r="G28" s="19" t="s">
        <v>4</v>
      </c>
      <c r="H28" s="79"/>
      <c r="I28" s="79"/>
      <c r="J28" s="19"/>
      <c r="K28" s="78" t="str">
        <f t="shared" si="0"/>
        <v/>
      </c>
      <c r="L28" s="78"/>
      <c r="M28" s="6" t="str">
        <f t="shared" si="2"/>
        <v/>
      </c>
      <c r="N28" s="19"/>
      <c r="O28" s="8"/>
      <c r="P28" s="79"/>
      <c r="Q28" s="79"/>
      <c r="R28" s="80" t="str">
        <f t="shared" si="3"/>
        <v/>
      </c>
      <c r="S28" s="80"/>
      <c r="T28" s="81" t="str">
        <f t="shared" si="4"/>
        <v/>
      </c>
      <c r="U28" s="81"/>
    </row>
    <row r="29" spans="2:21" x14ac:dyDescent="0.15">
      <c r="B29" s="19">
        <v>21</v>
      </c>
      <c r="C29" s="78" t="str">
        <f t="shared" si="1"/>
        <v/>
      </c>
      <c r="D29" s="78"/>
      <c r="E29" s="19"/>
      <c r="F29" s="8"/>
      <c r="G29" s="19" t="s">
        <v>3</v>
      </c>
      <c r="H29" s="79"/>
      <c r="I29" s="79"/>
      <c r="J29" s="19"/>
      <c r="K29" s="78" t="str">
        <f t="shared" si="0"/>
        <v/>
      </c>
      <c r="L29" s="78"/>
      <c r="M29" s="6" t="str">
        <f t="shared" si="2"/>
        <v/>
      </c>
      <c r="N29" s="19"/>
      <c r="O29" s="8"/>
      <c r="P29" s="79"/>
      <c r="Q29" s="79"/>
      <c r="R29" s="80" t="str">
        <f t="shared" si="3"/>
        <v/>
      </c>
      <c r="S29" s="80"/>
      <c r="T29" s="81" t="str">
        <f t="shared" si="4"/>
        <v/>
      </c>
      <c r="U29" s="81"/>
    </row>
    <row r="30" spans="2:21" x14ac:dyDescent="0.15">
      <c r="B30" s="19">
        <v>22</v>
      </c>
      <c r="C30" s="78" t="str">
        <f t="shared" si="1"/>
        <v/>
      </c>
      <c r="D30" s="78"/>
      <c r="E30" s="19"/>
      <c r="F30" s="8"/>
      <c r="G30" s="19" t="s">
        <v>3</v>
      </c>
      <c r="H30" s="79"/>
      <c r="I30" s="79"/>
      <c r="J30" s="19"/>
      <c r="K30" s="78" t="str">
        <f t="shared" si="0"/>
        <v/>
      </c>
      <c r="L30" s="78"/>
      <c r="M30" s="6" t="str">
        <f t="shared" si="2"/>
        <v/>
      </c>
      <c r="N30" s="19"/>
      <c r="O30" s="8"/>
      <c r="P30" s="79"/>
      <c r="Q30" s="79"/>
      <c r="R30" s="80" t="str">
        <f t="shared" si="3"/>
        <v/>
      </c>
      <c r="S30" s="80"/>
      <c r="T30" s="81" t="str">
        <f t="shared" si="4"/>
        <v/>
      </c>
      <c r="U30" s="81"/>
    </row>
    <row r="31" spans="2:21" x14ac:dyDescent="0.15">
      <c r="B31" s="19">
        <v>23</v>
      </c>
      <c r="C31" s="78" t="str">
        <f t="shared" si="1"/>
        <v/>
      </c>
      <c r="D31" s="78"/>
      <c r="E31" s="19"/>
      <c r="F31" s="8"/>
      <c r="G31" s="19" t="s">
        <v>3</v>
      </c>
      <c r="H31" s="79"/>
      <c r="I31" s="79"/>
      <c r="J31" s="19"/>
      <c r="K31" s="78" t="str">
        <f t="shared" si="0"/>
        <v/>
      </c>
      <c r="L31" s="78"/>
      <c r="M31" s="6" t="str">
        <f t="shared" si="2"/>
        <v/>
      </c>
      <c r="N31" s="19"/>
      <c r="O31" s="8"/>
      <c r="P31" s="79"/>
      <c r="Q31" s="79"/>
      <c r="R31" s="80" t="str">
        <f t="shared" si="3"/>
        <v/>
      </c>
      <c r="S31" s="80"/>
      <c r="T31" s="81" t="str">
        <f t="shared" si="4"/>
        <v/>
      </c>
      <c r="U31" s="81"/>
    </row>
    <row r="32" spans="2:21" x14ac:dyDescent="0.15">
      <c r="B32" s="19">
        <v>24</v>
      </c>
      <c r="C32" s="78" t="str">
        <f t="shared" si="1"/>
        <v/>
      </c>
      <c r="D32" s="78"/>
      <c r="E32" s="19"/>
      <c r="F32" s="8"/>
      <c r="G32" s="19" t="s">
        <v>3</v>
      </c>
      <c r="H32" s="79"/>
      <c r="I32" s="79"/>
      <c r="J32" s="19"/>
      <c r="K32" s="78" t="str">
        <f t="shared" si="0"/>
        <v/>
      </c>
      <c r="L32" s="78"/>
      <c r="M32" s="6" t="str">
        <f t="shared" si="2"/>
        <v/>
      </c>
      <c r="N32" s="19"/>
      <c r="O32" s="8"/>
      <c r="P32" s="79"/>
      <c r="Q32" s="79"/>
      <c r="R32" s="80" t="str">
        <f t="shared" si="3"/>
        <v/>
      </c>
      <c r="S32" s="80"/>
      <c r="T32" s="81" t="str">
        <f t="shared" si="4"/>
        <v/>
      </c>
      <c r="U32" s="81"/>
    </row>
    <row r="33" spans="2:21" x14ac:dyDescent="0.15">
      <c r="B33" s="19">
        <v>25</v>
      </c>
      <c r="C33" s="78" t="str">
        <f t="shared" si="1"/>
        <v/>
      </c>
      <c r="D33" s="78"/>
      <c r="E33" s="19"/>
      <c r="F33" s="8"/>
      <c r="G33" s="19" t="s">
        <v>4</v>
      </c>
      <c r="H33" s="79"/>
      <c r="I33" s="79"/>
      <c r="J33" s="19"/>
      <c r="K33" s="78" t="str">
        <f t="shared" si="0"/>
        <v/>
      </c>
      <c r="L33" s="78"/>
      <c r="M33" s="6" t="str">
        <f t="shared" si="2"/>
        <v/>
      </c>
      <c r="N33" s="19"/>
      <c r="O33" s="8"/>
      <c r="P33" s="79"/>
      <c r="Q33" s="79"/>
      <c r="R33" s="80" t="str">
        <f t="shared" si="3"/>
        <v/>
      </c>
      <c r="S33" s="80"/>
      <c r="T33" s="81" t="str">
        <f t="shared" si="4"/>
        <v/>
      </c>
      <c r="U33" s="81"/>
    </row>
    <row r="34" spans="2:21" x14ac:dyDescent="0.15">
      <c r="B34" s="19">
        <v>26</v>
      </c>
      <c r="C34" s="78" t="str">
        <f t="shared" si="1"/>
        <v/>
      </c>
      <c r="D34" s="78"/>
      <c r="E34" s="19"/>
      <c r="F34" s="8"/>
      <c r="G34" s="19" t="s">
        <v>3</v>
      </c>
      <c r="H34" s="79"/>
      <c r="I34" s="79"/>
      <c r="J34" s="19"/>
      <c r="K34" s="78" t="str">
        <f t="shared" si="0"/>
        <v/>
      </c>
      <c r="L34" s="78"/>
      <c r="M34" s="6" t="str">
        <f t="shared" si="2"/>
        <v/>
      </c>
      <c r="N34" s="19"/>
      <c r="O34" s="8"/>
      <c r="P34" s="79"/>
      <c r="Q34" s="79"/>
      <c r="R34" s="80" t="str">
        <f t="shared" si="3"/>
        <v/>
      </c>
      <c r="S34" s="80"/>
      <c r="T34" s="81" t="str">
        <f t="shared" si="4"/>
        <v/>
      </c>
      <c r="U34" s="81"/>
    </row>
    <row r="35" spans="2:21" x14ac:dyDescent="0.15">
      <c r="B35" s="19">
        <v>27</v>
      </c>
      <c r="C35" s="78" t="str">
        <f t="shared" si="1"/>
        <v/>
      </c>
      <c r="D35" s="78"/>
      <c r="E35" s="19"/>
      <c r="F35" s="8"/>
      <c r="G35" s="19" t="s">
        <v>3</v>
      </c>
      <c r="H35" s="79"/>
      <c r="I35" s="79"/>
      <c r="J35" s="19"/>
      <c r="K35" s="78" t="str">
        <f t="shared" si="0"/>
        <v/>
      </c>
      <c r="L35" s="78"/>
      <c r="M35" s="6" t="str">
        <f t="shared" si="2"/>
        <v/>
      </c>
      <c r="N35" s="19"/>
      <c r="O35" s="8"/>
      <c r="P35" s="79"/>
      <c r="Q35" s="79"/>
      <c r="R35" s="80" t="str">
        <f t="shared" si="3"/>
        <v/>
      </c>
      <c r="S35" s="80"/>
      <c r="T35" s="81" t="str">
        <f t="shared" si="4"/>
        <v/>
      </c>
      <c r="U35" s="81"/>
    </row>
    <row r="36" spans="2:21" x14ac:dyDescent="0.15">
      <c r="B36" s="19">
        <v>28</v>
      </c>
      <c r="C36" s="78" t="str">
        <f t="shared" si="1"/>
        <v/>
      </c>
      <c r="D36" s="78"/>
      <c r="E36" s="19"/>
      <c r="F36" s="8"/>
      <c r="G36" s="19" t="s">
        <v>3</v>
      </c>
      <c r="H36" s="79"/>
      <c r="I36" s="79"/>
      <c r="J36" s="19"/>
      <c r="K36" s="78" t="str">
        <f t="shared" si="0"/>
        <v/>
      </c>
      <c r="L36" s="78"/>
      <c r="M36" s="6" t="str">
        <f t="shared" si="2"/>
        <v/>
      </c>
      <c r="N36" s="19"/>
      <c r="O36" s="8"/>
      <c r="P36" s="79"/>
      <c r="Q36" s="79"/>
      <c r="R36" s="80" t="str">
        <f t="shared" si="3"/>
        <v/>
      </c>
      <c r="S36" s="80"/>
      <c r="T36" s="81" t="str">
        <f t="shared" si="4"/>
        <v/>
      </c>
      <c r="U36" s="81"/>
    </row>
    <row r="37" spans="2:21" x14ac:dyDescent="0.15">
      <c r="B37" s="19">
        <v>29</v>
      </c>
      <c r="C37" s="78" t="str">
        <f t="shared" si="1"/>
        <v/>
      </c>
      <c r="D37" s="78"/>
      <c r="E37" s="19"/>
      <c r="F37" s="8"/>
      <c r="G37" s="19" t="s">
        <v>3</v>
      </c>
      <c r="H37" s="79"/>
      <c r="I37" s="79"/>
      <c r="J37" s="19"/>
      <c r="K37" s="78" t="str">
        <f t="shared" si="0"/>
        <v/>
      </c>
      <c r="L37" s="78"/>
      <c r="M37" s="6" t="str">
        <f t="shared" si="2"/>
        <v/>
      </c>
      <c r="N37" s="19"/>
      <c r="O37" s="8"/>
      <c r="P37" s="79"/>
      <c r="Q37" s="79"/>
      <c r="R37" s="80" t="str">
        <f t="shared" si="3"/>
        <v/>
      </c>
      <c r="S37" s="80"/>
      <c r="T37" s="81" t="str">
        <f t="shared" si="4"/>
        <v/>
      </c>
      <c r="U37" s="81"/>
    </row>
    <row r="38" spans="2:21" x14ac:dyDescent="0.15">
      <c r="B38" s="19">
        <v>30</v>
      </c>
      <c r="C38" s="78" t="str">
        <f t="shared" si="1"/>
        <v/>
      </c>
      <c r="D38" s="78"/>
      <c r="E38" s="19"/>
      <c r="F38" s="8"/>
      <c r="G38" s="19" t="s">
        <v>4</v>
      </c>
      <c r="H38" s="79"/>
      <c r="I38" s="79"/>
      <c r="J38" s="19"/>
      <c r="K38" s="78" t="str">
        <f t="shared" si="0"/>
        <v/>
      </c>
      <c r="L38" s="78"/>
      <c r="M38" s="6" t="str">
        <f t="shared" si="2"/>
        <v/>
      </c>
      <c r="N38" s="19"/>
      <c r="O38" s="8"/>
      <c r="P38" s="79"/>
      <c r="Q38" s="79"/>
      <c r="R38" s="80" t="str">
        <f t="shared" si="3"/>
        <v/>
      </c>
      <c r="S38" s="80"/>
      <c r="T38" s="81" t="str">
        <f t="shared" si="4"/>
        <v/>
      </c>
      <c r="U38" s="81"/>
    </row>
    <row r="39" spans="2:21" x14ac:dyDescent="0.15">
      <c r="B39" s="19">
        <v>31</v>
      </c>
      <c r="C39" s="78" t="str">
        <f t="shared" si="1"/>
        <v/>
      </c>
      <c r="D39" s="78"/>
      <c r="E39" s="19"/>
      <c r="F39" s="8"/>
      <c r="G39" s="19" t="s">
        <v>4</v>
      </c>
      <c r="H39" s="79"/>
      <c r="I39" s="79"/>
      <c r="J39" s="19"/>
      <c r="K39" s="78" t="str">
        <f t="shared" si="0"/>
        <v/>
      </c>
      <c r="L39" s="78"/>
      <c r="M39" s="6" t="str">
        <f t="shared" si="2"/>
        <v/>
      </c>
      <c r="N39" s="19"/>
      <c r="O39" s="8"/>
      <c r="P39" s="79"/>
      <c r="Q39" s="79"/>
      <c r="R39" s="80" t="str">
        <f t="shared" si="3"/>
        <v/>
      </c>
      <c r="S39" s="80"/>
      <c r="T39" s="81" t="str">
        <f t="shared" si="4"/>
        <v/>
      </c>
      <c r="U39" s="81"/>
    </row>
    <row r="40" spans="2:21" x14ac:dyDescent="0.15">
      <c r="B40" s="19">
        <v>32</v>
      </c>
      <c r="C40" s="78" t="str">
        <f t="shared" si="1"/>
        <v/>
      </c>
      <c r="D40" s="78"/>
      <c r="E40" s="19"/>
      <c r="F40" s="8"/>
      <c r="G40" s="19" t="s">
        <v>4</v>
      </c>
      <c r="H40" s="79"/>
      <c r="I40" s="79"/>
      <c r="J40" s="19"/>
      <c r="K40" s="78" t="str">
        <f t="shared" si="0"/>
        <v/>
      </c>
      <c r="L40" s="78"/>
      <c r="M40" s="6" t="str">
        <f t="shared" si="2"/>
        <v/>
      </c>
      <c r="N40" s="19"/>
      <c r="O40" s="8"/>
      <c r="P40" s="79"/>
      <c r="Q40" s="79"/>
      <c r="R40" s="80" t="str">
        <f t="shared" si="3"/>
        <v/>
      </c>
      <c r="S40" s="80"/>
      <c r="T40" s="81" t="str">
        <f t="shared" si="4"/>
        <v/>
      </c>
      <c r="U40" s="81"/>
    </row>
    <row r="41" spans="2:21" x14ac:dyDescent="0.15">
      <c r="B41" s="19">
        <v>33</v>
      </c>
      <c r="C41" s="78" t="str">
        <f t="shared" si="1"/>
        <v/>
      </c>
      <c r="D41" s="78"/>
      <c r="E41" s="19"/>
      <c r="F41" s="8"/>
      <c r="G41" s="19" t="s">
        <v>3</v>
      </c>
      <c r="H41" s="79"/>
      <c r="I41" s="79"/>
      <c r="J41" s="19"/>
      <c r="K41" s="78" t="str">
        <f t="shared" si="0"/>
        <v/>
      </c>
      <c r="L41" s="78"/>
      <c r="M41" s="6" t="str">
        <f t="shared" si="2"/>
        <v/>
      </c>
      <c r="N41" s="19"/>
      <c r="O41" s="8"/>
      <c r="P41" s="79"/>
      <c r="Q41" s="79"/>
      <c r="R41" s="80" t="str">
        <f t="shared" si="3"/>
        <v/>
      </c>
      <c r="S41" s="80"/>
      <c r="T41" s="81" t="str">
        <f t="shared" si="4"/>
        <v/>
      </c>
      <c r="U41" s="81"/>
    </row>
    <row r="42" spans="2:21" x14ac:dyDescent="0.15">
      <c r="B42" s="19">
        <v>34</v>
      </c>
      <c r="C42" s="78" t="str">
        <f t="shared" si="1"/>
        <v/>
      </c>
      <c r="D42" s="78"/>
      <c r="E42" s="19"/>
      <c r="F42" s="8"/>
      <c r="G42" s="19" t="s">
        <v>4</v>
      </c>
      <c r="H42" s="79"/>
      <c r="I42" s="79"/>
      <c r="J42" s="19"/>
      <c r="K42" s="78" t="str">
        <f t="shared" si="0"/>
        <v/>
      </c>
      <c r="L42" s="78"/>
      <c r="M42" s="6" t="str">
        <f t="shared" si="2"/>
        <v/>
      </c>
      <c r="N42" s="19"/>
      <c r="O42" s="8"/>
      <c r="P42" s="79"/>
      <c r="Q42" s="79"/>
      <c r="R42" s="80" t="str">
        <f t="shared" si="3"/>
        <v/>
      </c>
      <c r="S42" s="80"/>
      <c r="T42" s="81" t="str">
        <f t="shared" si="4"/>
        <v/>
      </c>
      <c r="U42" s="81"/>
    </row>
    <row r="43" spans="2:21" x14ac:dyDescent="0.15">
      <c r="B43" s="19">
        <v>35</v>
      </c>
      <c r="C43" s="78" t="str">
        <f t="shared" si="1"/>
        <v/>
      </c>
      <c r="D43" s="78"/>
      <c r="E43" s="19"/>
      <c r="F43" s="8"/>
      <c r="G43" s="19" t="s">
        <v>3</v>
      </c>
      <c r="H43" s="79"/>
      <c r="I43" s="79"/>
      <c r="J43" s="19"/>
      <c r="K43" s="78" t="str">
        <f t="shared" si="0"/>
        <v/>
      </c>
      <c r="L43" s="78"/>
      <c r="M43" s="6" t="str">
        <f t="shared" si="2"/>
        <v/>
      </c>
      <c r="N43" s="19"/>
      <c r="O43" s="8"/>
      <c r="P43" s="79"/>
      <c r="Q43" s="79"/>
      <c r="R43" s="80" t="str">
        <f t="shared" si="3"/>
        <v/>
      </c>
      <c r="S43" s="80"/>
      <c r="T43" s="81" t="str">
        <f t="shared" si="4"/>
        <v/>
      </c>
      <c r="U43" s="81"/>
    </row>
    <row r="44" spans="2:21" x14ac:dyDescent="0.15">
      <c r="B44" s="19">
        <v>36</v>
      </c>
      <c r="C44" s="78" t="str">
        <f t="shared" si="1"/>
        <v/>
      </c>
      <c r="D44" s="78"/>
      <c r="E44" s="19"/>
      <c r="F44" s="8"/>
      <c r="G44" s="19" t="s">
        <v>4</v>
      </c>
      <c r="H44" s="79"/>
      <c r="I44" s="79"/>
      <c r="J44" s="19"/>
      <c r="K44" s="78" t="str">
        <f t="shared" si="0"/>
        <v/>
      </c>
      <c r="L44" s="78"/>
      <c r="M44" s="6" t="str">
        <f t="shared" si="2"/>
        <v/>
      </c>
      <c r="N44" s="19"/>
      <c r="O44" s="8"/>
      <c r="P44" s="79"/>
      <c r="Q44" s="79"/>
      <c r="R44" s="80" t="str">
        <f t="shared" si="3"/>
        <v/>
      </c>
      <c r="S44" s="80"/>
      <c r="T44" s="81" t="str">
        <f t="shared" si="4"/>
        <v/>
      </c>
      <c r="U44" s="81"/>
    </row>
    <row r="45" spans="2:21" x14ac:dyDescent="0.15">
      <c r="B45" s="19">
        <v>37</v>
      </c>
      <c r="C45" s="78" t="str">
        <f t="shared" si="1"/>
        <v/>
      </c>
      <c r="D45" s="78"/>
      <c r="E45" s="19"/>
      <c r="F45" s="8"/>
      <c r="G45" s="19" t="s">
        <v>3</v>
      </c>
      <c r="H45" s="79"/>
      <c r="I45" s="79"/>
      <c r="J45" s="19"/>
      <c r="K45" s="78" t="str">
        <f t="shared" si="0"/>
        <v/>
      </c>
      <c r="L45" s="78"/>
      <c r="M45" s="6" t="str">
        <f t="shared" si="2"/>
        <v/>
      </c>
      <c r="N45" s="19"/>
      <c r="O45" s="8"/>
      <c r="P45" s="79"/>
      <c r="Q45" s="79"/>
      <c r="R45" s="80" t="str">
        <f t="shared" si="3"/>
        <v/>
      </c>
      <c r="S45" s="80"/>
      <c r="T45" s="81" t="str">
        <f t="shared" si="4"/>
        <v/>
      </c>
      <c r="U45" s="81"/>
    </row>
    <row r="46" spans="2:21" x14ac:dyDescent="0.15">
      <c r="B46" s="19">
        <v>38</v>
      </c>
      <c r="C46" s="78" t="str">
        <f t="shared" si="1"/>
        <v/>
      </c>
      <c r="D46" s="78"/>
      <c r="E46" s="19"/>
      <c r="F46" s="8"/>
      <c r="G46" s="19" t="s">
        <v>4</v>
      </c>
      <c r="H46" s="79"/>
      <c r="I46" s="79"/>
      <c r="J46" s="19"/>
      <c r="K46" s="78" t="str">
        <f t="shared" si="0"/>
        <v/>
      </c>
      <c r="L46" s="78"/>
      <c r="M46" s="6" t="str">
        <f t="shared" si="2"/>
        <v/>
      </c>
      <c r="N46" s="19"/>
      <c r="O46" s="8"/>
      <c r="P46" s="79"/>
      <c r="Q46" s="79"/>
      <c r="R46" s="80" t="str">
        <f t="shared" si="3"/>
        <v/>
      </c>
      <c r="S46" s="80"/>
      <c r="T46" s="81" t="str">
        <f t="shared" si="4"/>
        <v/>
      </c>
      <c r="U46" s="81"/>
    </row>
    <row r="47" spans="2:21" x14ac:dyDescent="0.15">
      <c r="B47" s="19">
        <v>39</v>
      </c>
      <c r="C47" s="78" t="str">
        <f t="shared" si="1"/>
        <v/>
      </c>
      <c r="D47" s="78"/>
      <c r="E47" s="19"/>
      <c r="F47" s="8"/>
      <c r="G47" s="19" t="s">
        <v>4</v>
      </c>
      <c r="H47" s="79"/>
      <c r="I47" s="79"/>
      <c r="J47" s="19"/>
      <c r="K47" s="78" t="str">
        <f t="shared" si="0"/>
        <v/>
      </c>
      <c r="L47" s="78"/>
      <c r="M47" s="6" t="str">
        <f t="shared" si="2"/>
        <v/>
      </c>
      <c r="N47" s="19"/>
      <c r="O47" s="8"/>
      <c r="P47" s="79"/>
      <c r="Q47" s="79"/>
      <c r="R47" s="80" t="str">
        <f t="shared" si="3"/>
        <v/>
      </c>
      <c r="S47" s="80"/>
      <c r="T47" s="81" t="str">
        <f t="shared" si="4"/>
        <v/>
      </c>
      <c r="U47" s="81"/>
    </row>
    <row r="48" spans="2:21" x14ac:dyDescent="0.15">
      <c r="B48" s="19">
        <v>40</v>
      </c>
      <c r="C48" s="78" t="str">
        <f t="shared" si="1"/>
        <v/>
      </c>
      <c r="D48" s="78"/>
      <c r="E48" s="19"/>
      <c r="F48" s="8"/>
      <c r="G48" s="19" t="s">
        <v>37</v>
      </c>
      <c r="H48" s="79"/>
      <c r="I48" s="79"/>
      <c r="J48" s="19"/>
      <c r="K48" s="78" t="str">
        <f t="shared" si="0"/>
        <v/>
      </c>
      <c r="L48" s="78"/>
      <c r="M48" s="6" t="str">
        <f t="shared" si="2"/>
        <v/>
      </c>
      <c r="N48" s="19"/>
      <c r="O48" s="8"/>
      <c r="P48" s="79"/>
      <c r="Q48" s="79"/>
      <c r="R48" s="80" t="str">
        <f t="shared" si="3"/>
        <v/>
      </c>
      <c r="S48" s="80"/>
      <c r="T48" s="81" t="str">
        <f t="shared" si="4"/>
        <v/>
      </c>
      <c r="U48" s="81"/>
    </row>
    <row r="49" spans="2:21" x14ac:dyDescent="0.15">
      <c r="B49" s="19">
        <v>41</v>
      </c>
      <c r="C49" s="78" t="str">
        <f t="shared" si="1"/>
        <v/>
      </c>
      <c r="D49" s="78"/>
      <c r="E49" s="19"/>
      <c r="F49" s="8"/>
      <c r="G49" s="19" t="s">
        <v>4</v>
      </c>
      <c r="H49" s="79"/>
      <c r="I49" s="79"/>
      <c r="J49" s="19"/>
      <c r="K49" s="78" t="str">
        <f t="shared" si="0"/>
        <v/>
      </c>
      <c r="L49" s="78"/>
      <c r="M49" s="6" t="str">
        <f t="shared" si="2"/>
        <v/>
      </c>
      <c r="N49" s="19"/>
      <c r="O49" s="8"/>
      <c r="P49" s="79"/>
      <c r="Q49" s="79"/>
      <c r="R49" s="80" t="str">
        <f t="shared" si="3"/>
        <v/>
      </c>
      <c r="S49" s="80"/>
      <c r="T49" s="81" t="str">
        <f t="shared" si="4"/>
        <v/>
      </c>
      <c r="U49" s="81"/>
    </row>
    <row r="50" spans="2:21" x14ac:dyDescent="0.15">
      <c r="B50" s="19">
        <v>42</v>
      </c>
      <c r="C50" s="78" t="str">
        <f t="shared" si="1"/>
        <v/>
      </c>
      <c r="D50" s="78"/>
      <c r="E50" s="19"/>
      <c r="F50" s="8"/>
      <c r="G50" s="19" t="s">
        <v>4</v>
      </c>
      <c r="H50" s="79"/>
      <c r="I50" s="79"/>
      <c r="J50" s="19"/>
      <c r="K50" s="78" t="str">
        <f t="shared" si="0"/>
        <v/>
      </c>
      <c r="L50" s="78"/>
      <c r="M50" s="6" t="str">
        <f t="shared" si="2"/>
        <v/>
      </c>
      <c r="N50" s="19"/>
      <c r="O50" s="8"/>
      <c r="P50" s="79"/>
      <c r="Q50" s="79"/>
      <c r="R50" s="80" t="str">
        <f t="shared" si="3"/>
        <v/>
      </c>
      <c r="S50" s="80"/>
      <c r="T50" s="81" t="str">
        <f t="shared" si="4"/>
        <v/>
      </c>
      <c r="U50" s="81"/>
    </row>
    <row r="51" spans="2:21" x14ac:dyDescent="0.15">
      <c r="B51" s="19">
        <v>43</v>
      </c>
      <c r="C51" s="78" t="str">
        <f t="shared" si="1"/>
        <v/>
      </c>
      <c r="D51" s="78"/>
      <c r="E51" s="19"/>
      <c r="F51" s="8"/>
      <c r="G51" s="19" t="s">
        <v>3</v>
      </c>
      <c r="H51" s="79"/>
      <c r="I51" s="79"/>
      <c r="J51" s="19"/>
      <c r="K51" s="78" t="str">
        <f t="shared" si="0"/>
        <v/>
      </c>
      <c r="L51" s="78"/>
      <c r="M51" s="6" t="str">
        <f t="shared" si="2"/>
        <v/>
      </c>
      <c r="N51" s="19"/>
      <c r="O51" s="8"/>
      <c r="P51" s="79"/>
      <c r="Q51" s="79"/>
      <c r="R51" s="80" t="str">
        <f t="shared" si="3"/>
        <v/>
      </c>
      <c r="S51" s="80"/>
      <c r="T51" s="81" t="str">
        <f t="shared" si="4"/>
        <v/>
      </c>
      <c r="U51" s="81"/>
    </row>
    <row r="52" spans="2:21" x14ac:dyDescent="0.15">
      <c r="B52" s="19">
        <v>44</v>
      </c>
      <c r="C52" s="78" t="str">
        <f t="shared" si="1"/>
        <v/>
      </c>
      <c r="D52" s="78"/>
      <c r="E52" s="19"/>
      <c r="F52" s="8"/>
      <c r="G52" s="19" t="s">
        <v>3</v>
      </c>
      <c r="H52" s="79"/>
      <c r="I52" s="79"/>
      <c r="J52" s="19"/>
      <c r="K52" s="78" t="str">
        <f t="shared" si="0"/>
        <v/>
      </c>
      <c r="L52" s="78"/>
      <c r="M52" s="6" t="str">
        <f t="shared" si="2"/>
        <v/>
      </c>
      <c r="N52" s="19"/>
      <c r="O52" s="8"/>
      <c r="P52" s="79"/>
      <c r="Q52" s="79"/>
      <c r="R52" s="80" t="str">
        <f t="shared" si="3"/>
        <v/>
      </c>
      <c r="S52" s="80"/>
      <c r="T52" s="81" t="str">
        <f t="shared" si="4"/>
        <v/>
      </c>
      <c r="U52" s="81"/>
    </row>
    <row r="53" spans="2:21" x14ac:dyDescent="0.15">
      <c r="B53" s="19">
        <v>45</v>
      </c>
      <c r="C53" s="78" t="str">
        <f t="shared" si="1"/>
        <v/>
      </c>
      <c r="D53" s="78"/>
      <c r="E53" s="19"/>
      <c r="F53" s="8"/>
      <c r="G53" s="19" t="s">
        <v>4</v>
      </c>
      <c r="H53" s="79"/>
      <c r="I53" s="79"/>
      <c r="J53" s="19"/>
      <c r="K53" s="78" t="str">
        <f t="shared" si="0"/>
        <v/>
      </c>
      <c r="L53" s="78"/>
      <c r="M53" s="6" t="str">
        <f t="shared" si="2"/>
        <v/>
      </c>
      <c r="N53" s="19"/>
      <c r="O53" s="8"/>
      <c r="P53" s="79"/>
      <c r="Q53" s="79"/>
      <c r="R53" s="80" t="str">
        <f t="shared" si="3"/>
        <v/>
      </c>
      <c r="S53" s="80"/>
      <c r="T53" s="81" t="str">
        <f t="shared" si="4"/>
        <v/>
      </c>
      <c r="U53" s="81"/>
    </row>
    <row r="54" spans="2:21" x14ac:dyDescent="0.15">
      <c r="B54" s="19">
        <v>46</v>
      </c>
      <c r="C54" s="78" t="str">
        <f t="shared" si="1"/>
        <v/>
      </c>
      <c r="D54" s="78"/>
      <c r="E54" s="19"/>
      <c r="F54" s="8"/>
      <c r="G54" s="19" t="s">
        <v>4</v>
      </c>
      <c r="H54" s="79"/>
      <c r="I54" s="79"/>
      <c r="J54" s="19"/>
      <c r="K54" s="78" t="str">
        <f t="shared" si="0"/>
        <v/>
      </c>
      <c r="L54" s="78"/>
      <c r="M54" s="6" t="str">
        <f t="shared" si="2"/>
        <v/>
      </c>
      <c r="N54" s="19"/>
      <c r="O54" s="8"/>
      <c r="P54" s="79"/>
      <c r="Q54" s="79"/>
      <c r="R54" s="80" t="str">
        <f t="shared" si="3"/>
        <v/>
      </c>
      <c r="S54" s="80"/>
      <c r="T54" s="81" t="str">
        <f t="shared" si="4"/>
        <v/>
      </c>
      <c r="U54" s="81"/>
    </row>
    <row r="55" spans="2:21" x14ac:dyDescent="0.15">
      <c r="B55" s="19">
        <v>47</v>
      </c>
      <c r="C55" s="78" t="str">
        <f t="shared" si="1"/>
        <v/>
      </c>
      <c r="D55" s="78"/>
      <c r="E55" s="19"/>
      <c r="F55" s="8"/>
      <c r="G55" s="19" t="s">
        <v>3</v>
      </c>
      <c r="H55" s="79"/>
      <c r="I55" s="79"/>
      <c r="J55" s="19"/>
      <c r="K55" s="78" t="str">
        <f t="shared" si="0"/>
        <v/>
      </c>
      <c r="L55" s="78"/>
      <c r="M55" s="6" t="str">
        <f t="shared" si="2"/>
        <v/>
      </c>
      <c r="N55" s="19"/>
      <c r="O55" s="8"/>
      <c r="P55" s="79"/>
      <c r="Q55" s="79"/>
      <c r="R55" s="80" t="str">
        <f t="shared" si="3"/>
        <v/>
      </c>
      <c r="S55" s="80"/>
      <c r="T55" s="81" t="str">
        <f t="shared" si="4"/>
        <v/>
      </c>
      <c r="U55" s="81"/>
    </row>
    <row r="56" spans="2:21" x14ac:dyDescent="0.15">
      <c r="B56" s="19">
        <v>48</v>
      </c>
      <c r="C56" s="78" t="str">
        <f t="shared" si="1"/>
        <v/>
      </c>
      <c r="D56" s="78"/>
      <c r="E56" s="19"/>
      <c r="F56" s="8"/>
      <c r="G56" s="19" t="s">
        <v>3</v>
      </c>
      <c r="H56" s="79"/>
      <c r="I56" s="79"/>
      <c r="J56" s="19"/>
      <c r="K56" s="78" t="str">
        <f t="shared" si="0"/>
        <v/>
      </c>
      <c r="L56" s="78"/>
      <c r="M56" s="6" t="str">
        <f t="shared" si="2"/>
        <v/>
      </c>
      <c r="N56" s="19"/>
      <c r="O56" s="8"/>
      <c r="P56" s="79"/>
      <c r="Q56" s="79"/>
      <c r="R56" s="80" t="str">
        <f t="shared" si="3"/>
        <v/>
      </c>
      <c r="S56" s="80"/>
      <c r="T56" s="81" t="str">
        <f t="shared" si="4"/>
        <v/>
      </c>
      <c r="U56" s="81"/>
    </row>
    <row r="57" spans="2:21" x14ac:dyDescent="0.15">
      <c r="B57" s="19">
        <v>49</v>
      </c>
      <c r="C57" s="78" t="str">
        <f t="shared" si="1"/>
        <v/>
      </c>
      <c r="D57" s="78"/>
      <c r="E57" s="19"/>
      <c r="F57" s="8"/>
      <c r="G57" s="19" t="s">
        <v>3</v>
      </c>
      <c r="H57" s="79"/>
      <c r="I57" s="79"/>
      <c r="J57" s="19"/>
      <c r="K57" s="78" t="str">
        <f t="shared" si="0"/>
        <v/>
      </c>
      <c r="L57" s="78"/>
      <c r="M57" s="6" t="str">
        <f t="shared" si="2"/>
        <v/>
      </c>
      <c r="N57" s="19"/>
      <c r="O57" s="8"/>
      <c r="P57" s="79"/>
      <c r="Q57" s="79"/>
      <c r="R57" s="80" t="str">
        <f t="shared" si="3"/>
        <v/>
      </c>
      <c r="S57" s="80"/>
      <c r="T57" s="81" t="str">
        <f t="shared" si="4"/>
        <v/>
      </c>
      <c r="U57" s="81"/>
    </row>
    <row r="58" spans="2:21" x14ac:dyDescent="0.15">
      <c r="B58" s="19">
        <v>50</v>
      </c>
      <c r="C58" s="78" t="str">
        <f t="shared" si="1"/>
        <v/>
      </c>
      <c r="D58" s="78"/>
      <c r="E58" s="19"/>
      <c r="F58" s="8"/>
      <c r="G58" s="19" t="s">
        <v>3</v>
      </c>
      <c r="H58" s="79"/>
      <c r="I58" s="79"/>
      <c r="J58" s="19"/>
      <c r="K58" s="78" t="str">
        <f t="shared" si="0"/>
        <v/>
      </c>
      <c r="L58" s="78"/>
      <c r="M58" s="6" t="str">
        <f t="shared" si="2"/>
        <v/>
      </c>
      <c r="N58" s="19"/>
      <c r="O58" s="8"/>
      <c r="P58" s="79"/>
      <c r="Q58" s="79"/>
      <c r="R58" s="80" t="str">
        <f t="shared" si="3"/>
        <v/>
      </c>
      <c r="S58" s="80"/>
      <c r="T58" s="81" t="str">
        <f t="shared" si="4"/>
        <v/>
      </c>
      <c r="U58" s="81"/>
    </row>
    <row r="59" spans="2:21" x14ac:dyDescent="0.15">
      <c r="B59" s="19">
        <v>51</v>
      </c>
      <c r="C59" s="78" t="str">
        <f t="shared" si="1"/>
        <v/>
      </c>
      <c r="D59" s="78"/>
      <c r="E59" s="19"/>
      <c r="F59" s="8"/>
      <c r="G59" s="19" t="s">
        <v>3</v>
      </c>
      <c r="H59" s="79"/>
      <c r="I59" s="79"/>
      <c r="J59" s="19"/>
      <c r="K59" s="78" t="str">
        <f t="shared" si="0"/>
        <v/>
      </c>
      <c r="L59" s="78"/>
      <c r="M59" s="6" t="str">
        <f t="shared" si="2"/>
        <v/>
      </c>
      <c r="N59" s="19"/>
      <c r="O59" s="8"/>
      <c r="P59" s="79"/>
      <c r="Q59" s="79"/>
      <c r="R59" s="80" t="str">
        <f t="shared" si="3"/>
        <v/>
      </c>
      <c r="S59" s="80"/>
      <c r="T59" s="81" t="str">
        <f t="shared" si="4"/>
        <v/>
      </c>
      <c r="U59" s="81"/>
    </row>
    <row r="60" spans="2:21" x14ac:dyDescent="0.15">
      <c r="B60" s="19">
        <v>52</v>
      </c>
      <c r="C60" s="78" t="str">
        <f t="shared" si="1"/>
        <v/>
      </c>
      <c r="D60" s="78"/>
      <c r="E60" s="19"/>
      <c r="F60" s="8"/>
      <c r="G60" s="19" t="s">
        <v>3</v>
      </c>
      <c r="H60" s="79"/>
      <c r="I60" s="79"/>
      <c r="J60" s="19"/>
      <c r="K60" s="78" t="str">
        <f t="shared" si="0"/>
        <v/>
      </c>
      <c r="L60" s="78"/>
      <c r="M60" s="6" t="str">
        <f t="shared" si="2"/>
        <v/>
      </c>
      <c r="N60" s="19"/>
      <c r="O60" s="8"/>
      <c r="P60" s="79"/>
      <c r="Q60" s="79"/>
      <c r="R60" s="80" t="str">
        <f t="shared" si="3"/>
        <v/>
      </c>
      <c r="S60" s="80"/>
      <c r="T60" s="81" t="str">
        <f t="shared" si="4"/>
        <v/>
      </c>
      <c r="U60" s="81"/>
    </row>
    <row r="61" spans="2:21" x14ac:dyDescent="0.15">
      <c r="B61" s="19">
        <v>53</v>
      </c>
      <c r="C61" s="78" t="str">
        <f t="shared" si="1"/>
        <v/>
      </c>
      <c r="D61" s="78"/>
      <c r="E61" s="19"/>
      <c r="F61" s="8"/>
      <c r="G61" s="19" t="s">
        <v>3</v>
      </c>
      <c r="H61" s="79"/>
      <c r="I61" s="79"/>
      <c r="J61" s="19"/>
      <c r="K61" s="78" t="str">
        <f t="shared" si="0"/>
        <v/>
      </c>
      <c r="L61" s="78"/>
      <c r="M61" s="6" t="str">
        <f t="shared" si="2"/>
        <v/>
      </c>
      <c r="N61" s="19"/>
      <c r="O61" s="8"/>
      <c r="P61" s="79"/>
      <c r="Q61" s="79"/>
      <c r="R61" s="80" t="str">
        <f t="shared" si="3"/>
        <v/>
      </c>
      <c r="S61" s="80"/>
      <c r="T61" s="81" t="str">
        <f t="shared" si="4"/>
        <v/>
      </c>
      <c r="U61" s="81"/>
    </row>
    <row r="62" spans="2:21" x14ac:dyDescent="0.15">
      <c r="B62" s="19">
        <v>54</v>
      </c>
      <c r="C62" s="78" t="str">
        <f t="shared" si="1"/>
        <v/>
      </c>
      <c r="D62" s="78"/>
      <c r="E62" s="19"/>
      <c r="F62" s="8"/>
      <c r="G62" s="19" t="s">
        <v>3</v>
      </c>
      <c r="H62" s="79"/>
      <c r="I62" s="79"/>
      <c r="J62" s="19"/>
      <c r="K62" s="78" t="str">
        <f t="shared" si="0"/>
        <v/>
      </c>
      <c r="L62" s="78"/>
      <c r="M62" s="6" t="str">
        <f t="shared" si="2"/>
        <v/>
      </c>
      <c r="N62" s="19"/>
      <c r="O62" s="8"/>
      <c r="P62" s="79"/>
      <c r="Q62" s="79"/>
      <c r="R62" s="80" t="str">
        <f t="shared" si="3"/>
        <v/>
      </c>
      <c r="S62" s="80"/>
      <c r="T62" s="81" t="str">
        <f t="shared" si="4"/>
        <v/>
      </c>
      <c r="U62" s="81"/>
    </row>
    <row r="63" spans="2:21" x14ac:dyDescent="0.15">
      <c r="B63" s="19">
        <v>55</v>
      </c>
      <c r="C63" s="78" t="str">
        <f t="shared" si="1"/>
        <v/>
      </c>
      <c r="D63" s="78"/>
      <c r="E63" s="19"/>
      <c r="F63" s="8"/>
      <c r="G63" s="19" t="s">
        <v>4</v>
      </c>
      <c r="H63" s="79"/>
      <c r="I63" s="79"/>
      <c r="J63" s="19"/>
      <c r="K63" s="78" t="str">
        <f t="shared" si="0"/>
        <v/>
      </c>
      <c r="L63" s="78"/>
      <c r="M63" s="6" t="str">
        <f t="shared" si="2"/>
        <v/>
      </c>
      <c r="N63" s="19"/>
      <c r="O63" s="8"/>
      <c r="P63" s="79"/>
      <c r="Q63" s="79"/>
      <c r="R63" s="80" t="str">
        <f t="shared" si="3"/>
        <v/>
      </c>
      <c r="S63" s="80"/>
      <c r="T63" s="81" t="str">
        <f t="shared" si="4"/>
        <v/>
      </c>
      <c r="U63" s="81"/>
    </row>
    <row r="64" spans="2:21" x14ac:dyDescent="0.15">
      <c r="B64" s="19">
        <v>56</v>
      </c>
      <c r="C64" s="78" t="str">
        <f t="shared" si="1"/>
        <v/>
      </c>
      <c r="D64" s="78"/>
      <c r="E64" s="19"/>
      <c r="F64" s="8"/>
      <c r="G64" s="19" t="s">
        <v>3</v>
      </c>
      <c r="H64" s="79"/>
      <c r="I64" s="79"/>
      <c r="J64" s="19"/>
      <c r="K64" s="78" t="str">
        <f t="shared" si="0"/>
        <v/>
      </c>
      <c r="L64" s="78"/>
      <c r="M64" s="6" t="str">
        <f t="shared" si="2"/>
        <v/>
      </c>
      <c r="N64" s="19"/>
      <c r="O64" s="8"/>
      <c r="P64" s="79"/>
      <c r="Q64" s="79"/>
      <c r="R64" s="80" t="str">
        <f t="shared" si="3"/>
        <v/>
      </c>
      <c r="S64" s="80"/>
      <c r="T64" s="81" t="str">
        <f t="shared" si="4"/>
        <v/>
      </c>
      <c r="U64" s="81"/>
    </row>
    <row r="65" spans="2:21" x14ac:dyDescent="0.15">
      <c r="B65" s="19">
        <v>57</v>
      </c>
      <c r="C65" s="78" t="str">
        <f t="shared" si="1"/>
        <v/>
      </c>
      <c r="D65" s="78"/>
      <c r="E65" s="19"/>
      <c r="F65" s="8"/>
      <c r="G65" s="19" t="s">
        <v>3</v>
      </c>
      <c r="H65" s="79"/>
      <c r="I65" s="79"/>
      <c r="J65" s="19"/>
      <c r="K65" s="78" t="str">
        <f t="shared" si="0"/>
        <v/>
      </c>
      <c r="L65" s="78"/>
      <c r="M65" s="6" t="str">
        <f t="shared" si="2"/>
        <v/>
      </c>
      <c r="N65" s="19"/>
      <c r="O65" s="8"/>
      <c r="P65" s="79"/>
      <c r="Q65" s="79"/>
      <c r="R65" s="80" t="str">
        <f t="shared" si="3"/>
        <v/>
      </c>
      <c r="S65" s="80"/>
      <c r="T65" s="81" t="str">
        <f t="shared" si="4"/>
        <v/>
      </c>
      <c r="U65" s="81"/>
    </row>
    <row r="66" spans="2:21" x14ac:dyDescent="0.15">
      <c r="B66" s="19">
        <v>58</v>
      </c>
      <c r="C66" s="78" t="str">
        <f t="shared" si="1"/>
        <v/>
      </c>
      <c r="D66" s="78"/>
      <c r="E66" s="19"/>
      <c r="F66" s="8"/>
      <c r="G66" s="19" t="s">
        <v>3</v>
      </c>
      <c r="H66" s="79"/>
      <c r="I66" s="79"/>
      <c r="J66" s="19"/>
      <c r="K66" s="78" t="str">
        <f t="shared" si="0"/>
        <v/>
      </c>
      <c r="L66" s="78"/>
      <c r="M66" s="6" t="str">
        <f t="shared" si="2"/>
        <v/>
      </c>
      <c r="N66" s="19"/>
      <c r="O66" s="8"/>
      <c r="P66" s="79"/>
      <c r="Q66" s="79"/>
      <c r="R66" s="80" t="str">
        <f t="shared" si="3"/>
        <v/>
      </c>
      <c r="S66" s="80"/>
      <c r="T66" s="81" t="str">
        <f t="shared" si="4"/>
        <v/>
      </c>
      <c r="U66" s="81"/>
    </row>
    <row r="67" spans="2:21" x14ac:dyDescent="0.15">
      <c r="B67" s="19">
        <v>59</v>
      </c>
      <c r="C67" s="78" t="str">
        <f t="shared" si="1"/>
        <v/>
      </c>
      <c r="D67" s="78"/>
      <c r="E67" s="19"/>
      <c r="F67" s="8"/>
      <c r="G67" s="19" t="s">
        <v>3</v>
      </c>
      <c r="H67" s="79"/>
      <c r="I67" s="79"/>
      <c r="J67" s="19"/>
      <c r="K67" s="78" t="str">
        <f t="shared" si="0"/>
        <v/>
      </c>
      <c r="L67" s="78"/>
      <c r="M67" s="6" t="str">
        <f t="shared" si="2"/>
        <v/>
      </c>
      <c r="N67" s="19"/>
      <c r="O67" s="8"/>
      <c r="P67" s="79"/>
      <c r="Q67" s="79"/>
      <c r="R67" s="80" t="str">
        <f t="shared" si="3"/>
        <v/>
      </c>
      <c r="S67" s="80"/>
      <c r="T67" s="81" t="str">
        <f t="shared" si="4"/>
        <v/>
      </c>
      <c r="U67" s="81"/>
    </row>
    <row r="68" spans="2:21" x14ac:dyDescent="0.15">
      <c r="B68" s="19">
        <v>60</v>
      </c>
      <c r="C68" s="78" t="str">
        <f t="shared" si="1"/>
        <v/>
      </c>
      <c r="D68" s="78"/>
      <c r="E68" s="19"/>
      <c r="F68" s="8"/>
      <c r="G68" s="19" t="s">
        <v>4</v>
      </c>
      <c r="H68" s="79"/>
      <c r="I68" s="79"/>
      <c r="J68" s="19"/>
      <c r="K68" s="78" t="str">
        <f t="shared" si="0"/>
        <v/>
      </c>
      <c r="L68" s="78"/>
      <c r="M68" s="6" t="str">
        <f t="shared" si="2"/>
        <v/>
      </c>
      <c r="N68" s="19"/>
      <c r="O68" s="8"/>
      <c r="P68" s="79"/>
      <c r="Q68" s="79"/>
      <c r="R68" s="80" t="str">
        <f t="shared" si="3"/>
        <v/>
      </c>
      <c r="S68" s="80"/>
      <c r="T68" s="81" t="str">
        <f t="shared" si="4"/>
        <v/>
      </c>
      <c r="U68" s="81"/>
    </row>
    <row r="69" spans="2:21" x14ac:dyDescent="0.15">
      <c r="B69" s="19">
        <v>61</v>
      </c>
      <c r="C69" s="78" t="str">
        <f t="shared" si="1"/>
        <v/>
      </c>
      <c r="D69" s="78"/>
      <c r="E69" s="19"/>
      <c r="F69" s="8"/>
      <c r="G69" s="19" t="s">
        <v>4</v>
      </c>
      <c r="H69" s="79"/>
      <c r="I69" s="79"/>
      <c r="J69" s="19"/>
      <c r="K69" s="78" t="str">
        <f t="shared" si="0"/>
        <v/>
      </c>
      <c r="L69" s="78"/>
      <c r="M69" s="6" t="str">
        <f t="shared" si="2"/>
        <v/>
      </c>
      <c r="N69" s="19"/>
      <c r="O69" s="8"/>
      <c r="P69" s="79"/>
      <c r="Q69" s="79"/>
      <c r="R69" s="80" t="str">
        <f t="shared" si="3"/>
        <v/>
      </c>
      <c r="S69" s="80"/>
      <c r="T69" s="81" t="str">
        <f t="shared" si="4"/>
        <v/>
      </c>
      <c r="U69" s="81"/>
    </row>
    <row r="70" spans="2:21" x14ac:dyDescent="0.15">
      <c r="B70" s="19">
        <v>62</v>
      </c>
      <c r="C70" s="78" t="str">
        <f t="shared" si="1"/>
        <v/>
      </c>
      <c r="D70" s="78"/>
      <c r="E70" s="19"/>
      <c r="F70" s="8"/>
      <c r="G70" s="19" t="s">
        <v>3</v>
      </c>
      <c r="H70" s="79"/>
      <c r="I70" s="79"/>
      <c r="J70" s="19"/>
      <c r="K70" s="78" t="str">
        <f t="shared" si="0"/>
        <v/>
      </c>
      <c r="L70" s="78"/>
      <c r="M70" s="6" t="str">
        <f t="shared" si="2"/>
        <v/>
      </c>
      <c r="N70" s="19"/>
      <c r="O70" s="8"/>
      <c r="P70" s="79"/>
      <c r="Q70" s="79"/>
      <c r="R70" s="80" t="str">
        <f t="shared" si="3"/>
        <v/>
      </c>
      <c r="S70" s="80"/>
      <c r="T70" s="81" t="str">
        <f t="shared" si="4"/>
        <v/>
      </c>
      <c r="U70" s="81"/>
    </row>
    <row r="71" spans="2:21" x14ac:dyDescent="0.15">
      <c r="B71" s="19">
        <v>63</v>
      </c>
      <c r="C71" s="78" t="str">
        <f t="shared" si="1"/>
        <v/>
      </c>
      <c r="D71" s="78"/>
      <c r="E71" s="19"/>
      <c r="F71" s="8"/>
      <c r="G71" s="19" t="s">
        <v>4</v>
      </c>
      <c r="H71" s="79"/>
      <c r="I71" s="79"/>
      <c r="J71" s="19"/>
      <c r="K71" s="78" t="str">
        <f t="shared" si="0"/>
        <v/>
      </c>
      <c r="L71" s="78"/>
      <c r="M71" s="6" t="str">
        <f t="shared" si="2"/>
        <v/>
      </c>
      <c r="N71" s="19"/>
      <c r="O71" s="8"/>
      <c r="P71" s="79"/>
      <c r="Q71" s="79"/>
      <c r="R71" s="80" t="str">
        <f t="shared" si="3"/>
        <v/>
      </c>
      <c r="S71" s="80"/>
      <c r="T71" s="81" t="str">
        <f t="shared" si="4"/>
        <v/>
      </c>
      <c r="U71" s="81"/>
    </row>
    <row r="72" spans="2:21" x14ac:dyDescent="0.15">
      <c r="B72" s="19">
        <v>64</v>
      </c>
      <c r="C72" s="78" t="str">
        <f t="shared" si="1"/>
        <v/>
      </c>
      <c r="D72" s="78"/>
      <c r="E72" s="19"/>
      <c r="F72" s="8"/>
      <c r="G72" s="19" t="s">
        <v>3</v>
      </c>
      <c r="H72" s="79"/>
      <c r="I72" s="79"/>
      <c r="J72" s="19"/>
      <c r="K72" s="78" t="str">
        <f t="shared" si="0"/>
        <v/>
      </c>
      <c r="L72" s="78"/>
      <c r="M72" s="6" t="str">
        <f t="shared" si="2"/>
        <v/>
      </c>
      <c r="N72" s="19"/>
      <c r="O72" s="8"/>
      <c r="P72" s="79"/>
      <c r="Q72" s="79"/>
      <c r="R72" s="80" t="str">
        <f t="shared" si="3"/>
        <v/>
      </c>
      <c r="S72" s="80"/>
      <c r="T72" s="81" t="str">
        <f t="shared" si="4"/>
        <v/>
      </c>
      <c r="U72" s="81"/>
    </row>
    <row r="73" spans="2:21" x14ac:dyDescent="0.15">
      <c r="B73" s="19">
        <v>65</v>
      </c>
      <c r="C73" s="78" t="str">
        <f t="shared" si="1"/>
        <v/>
      </c>
      <c r="D73" s="78"/>
      <c r="E73" s="19"/>
      <c r="F73" s="8"/>
      <c r="G73" s="19" t="s">
        <v>4</v>
      </c>
      <c r="H73" s="79"/>
      <c r="I73" s="79"/>
      <c r="J73" s="19"/>
      <c r="K73" s="78" t="str">
        <f t="shared" ref="K73:K108" si="5">IF(F73="","",C73*0.03)</f>
        <v/>
      </c>
      <c r="L73" s="78"/>
      <c r="M73" s="6" t="str">
        <f t="shared" si="2"/>
        <v/>
      </c>
      <c r="N73" s="19"/>
      <c r="O73" s="8"/>
      <c r="P73" s="79"/>
      <c r="Q73" s="79"/>
      <c r="R73" s="80" t="str">
        <f t="shared" si="3"/>
        <v/>
      </c>
      <c r="S73" s="80"/>
      <c r="T73" s="81" t="str">
        <f t="shared" si="4"/>
        <v/>
      </c>
      <c r="U73" s="81"/>
    </row>
    <row r="74" spans="2:21" x14ac:dyDescent="0.15">
      <c r="B74" s="19">
        <v>66</v>
      </c>
      <c r="C74" s="78" t="str">
        <f t="shared" ref="C74:C108" si="6">IF(R73="","",C73+R73)</f>
        <v/>
      </c>
      <c r="D74" s="78"/>
      <c r="E74" s="19"/>
      <c r="F74" s="8"/>
      <c r="G74" s="19" t="s">
        <v>4</v>
      </c>
      <c r="H74" s="79"/>
      <c r="I74" s="79"/>
      <c r="J74" s="19"/>
      <c r="K74" s="78" t="str">
        <f t="shared" si="5"/>
        <v/>
      </c>
      <c r="L74" s="78"/>
      <c r="M74" s="6" t="str">
        <f t="shared" ref="M74:M108" si="7">IF(J74="","",(K74/J74)/1000)</f>
        <v/>
      </c>
      <c r="N74" s="19"/>
      <c r="O74" s="8"/>
      <c r="P74" s="79"/>
      <c r="Q74" s="79"/>
      <c r="R74" s="80" t="str">
        <f t="shared" ref="R74:R108" si="8">IF(O74="","",(IF(G74="売",H74-P74,P74-H74))*M74*100000)</f>
        <v/>
      </c>
      <c r="S74" s="80"/>
      <c r="T74" s="81" t="str">
        <f t="shared" ref="T74:T108" si="9">IF(O74="","",IF(R74&lt;0,J74*(-1),IF(G74="買",(P74-H74)*100,(H74-P74)*100)))</f>
        <v/>
      </c>
      <c r="U74" s="81"/>
    </row>
    <row r="75" spans="2:21" x14ac:dyDescent="0.15">
      <c r="B75" s="19">
        <v>67</v>
      </c>
      <c r="C75" s="78" t="str">
        <f t="shared" si="6"/>
        <v/>
      </c>
      <c r="D75" s="78"/>
      <c r="E75" s="19"/>
      <c r="F75" s="8"/>
      <c r="G75" s="19" t="s">
        <v>3</v>
      </c>
      <c r="H75" s="79"/>
      <c r="I75" s="79"/>
      <c r="J75" s="19"/>
      <c r="K75" s="78" t="str">
        <f t="shared" si="5"/>
        <v/>
      </c>
      <c r="L75" s="78"/>
      <c r="M75" s="6" t="str">
        <f t="shared" si="7"/>
        <v/>
      </c>
      <c r="N75" s="19"/>
      <c r="O75" s="8"/>
      <c r="P75" s="79"/>
      <c r="Q75" s="79"/>
      <c r="R75" s="80" t="str">
        <f t="shared" si="8"/>
        <v/>
      </c>
      <c r="S75" s="80"/>
      <c r="T75" s="81" t="str">
        <f t="shared" si="9"/>
        <v/>
      </c>
      <c r="U75" s="81"/>
    </row>
    <row r="76" spans="2:21" x14ac:dyDescent="0.15">
      <c r="B76" s="19">
        <v>68</v>
      </c>
      <c r="C76" s="78" t="str">
        <f t="shared" si="6"/>
        <v/>
      </c>
      <c r="D76" s="78"/>
      <c r="E76" s="19"/>
      <c r="F76" s="8"/>
      <c r="G76" s="19" t="s">
        <v>3</v>
      </c>
      <c r="H76" s="79"/>
      <c r="I76" s="79"/>
      <c r="J76" s="19"/>
      <c r="K76" s="78" t="str">
        <f t="shared" si="5"/>
        <v/>
      </c>
      <c r="L76" s="78"/>
      <c r="M76" s="6" t="str">
        <f t="shared" si="7"/>
        <v/>
      </c>
      <c r="N76" s="19"/>
      <c r="O76" s="8"/>
      <c r="P76" s="79"/>
      <c r="Q76" s="79"/>
      <c r="R76" s="80" t="str">
        <f t="shared" si="8"/>
        <v/>
      </c>
      <c r="S76" s="80"/>
      <c r="T76" s="81" t="str">
        <f t="shared" si="9"/>
        <v/>
      </c>
      <c r="U76" s="81"/>
    </row>
    <row r="77" spans="2:21" x14ac:dyDescent="0.15">
      <c r="B77" s="19">
        <v>69</v>
      </c>
      <c r="C77" s="78" t="str">
        <f t="shared" si="6"/>
        <v/>
      </c>
      <c r="D77" s="78"/>
      <c r="E77" s="19"/>
      <c r="F77" s="8"/>
      <c r="G77" s="19" t="s">
        <v>3</v>
      </c>
      <c r="H77" s="79"/>
      <c r="I77" s="79"/>
      <c r="J77" s="19"/>
      <c r="K77" s="78" t="str">
        <f t="shared" si="5"/>
        <v/>
      </c>
      <c r="L77" s="78"/>
      <c r="M77" s="6" t="str">
        <f t="shared" si="7"/>
        <v/>
      </c>
      <c r="N77" s="19"/>
      <c r="O77" s="8"/>
      <c r="P77" s="79"/>
      <c r="Q77" s="79"/>
      <c r="R77" s="80" t="str">
        <f t="shared" si="8"/>
        <v/>
      </c>
      <c r="S77" s="80"/>
      <c r="T77" s="81" t="str">
        <f t="shared" si="9"/>
        <v/>
      </c>
      <c r="U77" s="81"/>
    </row>
    <row r="78" spans="2:21" x14ac:dyDescent="0.15">
      <c r="B78" s="19">
        <v>70</v>
      </c>
      <c r="C78" s="78" t="str">
        <f t="shared" si="6"/>
        <v/>
      </c>
      <c r="D78" s="78"/>
      <c r="E78" s="19"/>
      <c r="F78" s="8"/>
      <c r="G78" s="19" t="s">
        <v>4</v>
      </c>
      <c r="H78" s="79"/>
      <c r="I78" s="79"/>
      <c r="J78" s="19"/>
      <c r="K78" s="78" t="str">
        <f t="shared" si="5"/>
        <v/>
      </c>
      <c r="L78" s="78"/>
      <c r="M78" s="6" t="str">
        <f t="shared" si="7"/>
        <v/>
      </c>
      <c r="N78" s="19"/>
      <c r="O78" s="8"/>
      <c r="P78" s="79"/>
      <c r="Q78" s="79"/>
      <c r="R78" s="80" t="str">
        <f t="shared" si="8"/>
        <v/>
      </c>
      <c r="S78" s="80"/>
      <c r="T78" s="81" t="str">
        <f t="shared" si="9"/>
        <v/>
      </c>
      <c r="U78" s="81"/>
    </row>
    <row r="79" spans="2:21" x14ac:dyDescent="0.15">
      <c r="B79" s="19">
        <v>71</v>
      </c>
      <c r="C79" s="78" t="str">
        <f t="shared" si="6"/>
        <v/>
      </c>
      <c r="D79" s="78"/>
      <c r="E79" s="19"/>
      <c r="F79" s="8"/>
      <c r="G79" s="19" t="s">
        <v>3</v>
      </c>
      <c r="H79" s="79"/>
      <c r="I79" s="79"/>
      <c r="J79" s="19"/>
      <c r="K79" s="78" t="str">
        <f t="shared" si="5"/>
        <v/>
      </c>
      <c r="L79" s="78"/>
      <c r="M79" s="6" t="str">
        <f t="shared" si="7"/>
        <v/>
      </c>
      <c r="N79" s="19"/>
      <c r="O79" s="8"/>
      <c r="P79" s="79"/>
      <c r="Q79" s="79"/>
      <c r="R79" s="80" t="str">
        <f t="shared" si="8"/>
        <v/>
      </c>
      <c r="S79" s="80"/>
      <c r="T79" s="81" t="str">
        <f t="shared" si="9"/>
        <v/>
      </c>
      <c r="U79" s="81"/>
    </row>
    <row r="80" spans="2:21" x14ac:dyDescent="0.15">
      <c r="B80" s="19">
        <v>72</v>
      </c>
      <c r="C80" s="78" t="str">
        <f t="shared" si="6"/>
        <v/>
      </c>
      <c r="D80" s="78"/>
      <c r="E80" s="19"/>
      <c r="F80" s="8"/>
      <c r="G80" s="19" t="s">
        <v>4</v>
      </c>
      <c r="H80" s="79"/>
      <c r="I80" s="79"/>
      <c r="J80" s="19"/>
      <c r="K80" s="78" t="str">
        <f t="shared" si="5"/>
        <v/>
      </c>
      <c r="L80" s="78"/>
      <c r="M80" s="6" t="str">
        <f t="shared" si="7"/>
        <v/>
      </c>
      <c r="N80" s="19"/>
      <c r="O80" s="8"/>
      <c r="P80" s="79"/>
      <c r="Q80" s="79"/>
      <c r="R80" s="80" t="str">
        <f t="shared" si="8"/>
        <v/>
      </c>
      <c r="S80" s="80"/>
      <c r="T80" s="81" t="str">
        <f t="shared" si="9"/>
        <v/>
      </c>
      <c r="U80" s="81"/>
    </row>
    <row r="81" spans="2:21" x14ac:dyDescent="0.15">
      <c r="B81" s="19">
        <v>73</v>
      </c>
      <c r="C81" s="78" t="str">
        <f t="shared" si="6"/>
        <v/>
      </c>
      <c r="D81" s="78"/>
      <c r="E81" s="19"/>
      <c r="F81" s="8"/>
      <c r="G81" s="19" t="s">
        <v>3</v>
      </c>
      <c r="H81" s="79"/>
      <c r="I81" s="79"/>
      <c r="J81" s="19"/>
      <c r="K81" s="78" t="str">
        <f t="shared" si="5"/>
        <v/>
      </c>
      <c r="L81" s="78"/>
      <c r="M81" s="6" t="str">
        <f t="shared" si="7"/>
        <v/>
      </c>
      <c r="N81" s="19"/>
      <c r="O81" s="8"/>
      <c r="P81" s="79"/>
      <c r="Q81" s="79"/>
      <c r="R81" s="80" t="str">
        <f t="shared" si="8"/>
        <v/>
      </c>
      <c r="S81" s="80"/>
      <c r="T81" s="81" t="str">
        <f t="shared" si="9"/>
        <v/>
      </c>
      <c r="U81" s="81"/>
    </row>
    <row r="82" spans="2:21" x14ac:dyDescent="0.15">
      <c r="B82" s="19">
        <v>74</v>
      </c>
      <c r="C82" s="78" t="str">
        <f t="shared" si="6"/>
        <v/>
      </c>
      <c r="D82" s="78"/>
      <c r="E82" s="19"/>
      <c r="F82" s="8"/>
      <c r="G82" s="19" t="s">
        <v>3</v>
      </c>
      <c r="H82" s="79"/>
      <c r="I82" s="79"/>
      <c r="J82" s="19"/>
      <c r="K82" s="78" t="str">
        <f t="shared" si="5"/>
        <v/>
      </c>
      <c r="L82" s="78"/>
      <c r="M82" s="6" t="str">
        <f t="shared" si="7"/>
        <v/>
      </c>
      <c r="N82" s="19"/>
      <c r="O82" s="8"/>
      <c r="P82" s="79"/>
      <c r="Q82" s="79"/>
      <c r="R82" s="80" t="str">
        <f t="shared" si="8"/>
        <v/>
      </c>
      <c r="S82" s="80"/>
      <c r="T82" s="81" t="str">
        <f t="shared" si="9"/>
        <v/>
      </c>
      <c r="U82" s="81"/>
    </row>
    <row r="83" spans="2:21" x14ac:dyDescent="0.15">
      <c r="B83" s="19">
        <v>75</v>
      </c>
      <c r="C83" s="78" t="str">
        <f t="shared" si="6"/>
        <v/>
      </c>
      <c r="D83" s="78"/>
      <c r="E83" s="19"/>
      <c r="F83" s="8"/>
      <c r="G83" s="19" t="s">
        <v>3</v>
      </c>
      <c r="H83" s="79"/>
      <c r="I83" s="79"/>
      <c r="J83" s="19"/>
      <c r="K83" s="78" t="str">
        <f t="shared" si="5"/>
        <v/>
      </c>
      <c r="L83" s="78"/>
      <c r="M83" s="6" t="str">
        <f t="shared" si="7"/>
        <v/>
      </c>
      <c r="N83" s="19"/>
      <c r="O83" s="8"/>
      <c r="P83" s="79"/>
      <c r="Q83" s="79"/>
      <c r="R83" s="80" t="str">
        <f t="shared" si="8"/>
        <v/>
      </c>
      <c r="S83" s="80"/>
      <c r="T83" s="81" t="str">
        <f t="shared" si="9"/>
        <v/>
      </c>
      <c r="U83" s="81"/>
    </row>
    <row r="84" spans="2:21" x14ac:dyDescent="0.15">
      <c r="B84" s="19">
        <v>76</v>
      </c>
      <c r="C84" s="78" t="str">
        <f t="shared" si="6"/>
        <v/>
      </c>
      <c r="D84" s="78"/>
      <c r="E84" s="19"/>
      <c r="F84" s="8"/>
      <c r="G84" s="19" t="s">
        <v>3</v>
      </c>
      <c r="H84" s="79"/>
      <c r="I84" s="79"/>
      <c r="J84" s="19"/>
      <c r="K84" s="78" t="str">
        <f t="shared" si="5"/>
        <v/>
      </c>
      <c r="L84" s="78"/>
      <c r="M84" s="6" t="str">
        <f t="shared" si="7"/>
        <v/>
      </c>
      <c r="N84" s="19"/>
      <c r="O84" s="8"/>
      <c r="P84" s="79"/>
      <c r="Q84" s="79"/>
      <c r="R84" s="80" t="str">
        <f t="shared" si="8"/>
        <v/>
      </c>
      <c r="S84" s="80"/>
      <c r="T84" s="81" t="str">
        <f t="shared" si="9"/>
        <v/>
      </c>
      <c r="U84" s="81"/>
    </row>
    <row r="85" spans="2:21" x14ac:dyDescent="0.15">
      <c r="B85" s="19">
        <v>77</v>
      </c>
      <c r="C85" s="78" t="str">
        <f t="shared" si="6"/>
        <v/>
      </c>
      <c r="D85" s="78"/>
      <c r="E85" s="19"/>
      <c r="F85" s="8"/>
      <c r="G85" s="19" t="s">
        <v>4</v>
      </c>
      <c r="H85" s="79"/>
      <c r="I85" s="79"/>
      <c r="J85" s="19"/>
      <c r="K85" s="78" t="str">
        <f t="shared" si="5"/>
        <v/>
      </c>
      <c r="L85" s="78"/>
      <c r="M85" s="6" t="str">
        <f t="shared" si="7"/>
        <v/>
      </c>
      <c r="N85" s="19"/>
      <c r="O85" s="8"/>
      <c r="P85" s="79"/>
      <c r="Q85" s="79"/>
      <c r="R85" s="80" t="str">
        <f t="shared" si="8"/>
        <v/>
      </c>
      <c r="S85" s="80"/>
      <c r="T85" s="81" t="str">
        <f t="shared" si="9"/>
        <v/>
      </c>
      <c r="U85" s="81"/>
    </row>
    <row r="86" spans="2:21" x14ac:dyDescent="0.15">
      <c r="B86" s="19">
        <v>78</v>
      </c>
      <c r="C86" s="78" t="str">
        <f t="shared" si="6"/>
        <v/>
      </c>
      <c r="D86" s="78"/>
      <c r="E86" s="19"/>
      <c r="F86" s="8"/>
      <c r="G86" s="19" t="s">
        <v>3</v>
      </c>
      <c r="H86" s="79"/>
      <c r="I86" s="79"/>
      <c r="J86" s="19"/>
      <c r="K86" s="78" t="str">
        <f t="shared" si="5"/>
        <v/>
      </c>
      <c r="L86" s="78"/>
      <c r="M86" s="6" t="str">
        <f t="shared" si="7"/>
        <v/>
      </c>
      <c r="N86" s="19"/>
      <c r="O86" s="8"/>
      <c r="P86" s="79"/>
      <c r="Q86" s="79"/>
      <c r="R86" s="80" t="str">
        <f t="shared" si="8"/>
        <v/>
      </c>
      <c r="S86" s="80"/>
      <c r="T86" s="81" t="str">
        <f t="shared" si="9"/>
        <v/>
      </c>
      <c r="U86" s="81"/>
    </row>
    <row r="87" spans="2:21" x14ac:dyDescent="0.15">
      <c r="B87" s="19">
        <v>79</v>
      </c>
      <c r="C87" s="78" t="str">
        <f t="shared" si="6"/>
        <v/>
      </c>
      <c r="D87" s="78"/>
      <c r="E87" s="19"/>
      <c r="F87" s="8"/>
      <c r="G87" s="19" t="s">
        <v>4</v>
      </c>
      <c r="H87" s="79"/>
      <c r="I87" s="79"/>
      <c r="J87" s="19"/>
      <c r="K87" s="78" t="str">
        <f t="shared" si="5"/>
        <v/>
      </c>
      <c r="L87" s="78"/>
      <c r="M87" s="6" t="str">
        <f t="shared" si="7"/>
        <v/>
      </c>
      <c r="N87" s="19"/>
      <c r="O87" s="8"/>
      <c r="P87" s="79"/>
      <c r="Q87" s="79"/>
      <c r="R87" s="80" t="str">
        <f t="shared" si="8"/>
        <v/>
      </c>
      <c r="S87" s="80"/>
      <c r="T87" s="81" t="str">
        <f t="shared" si="9"/>
        <v/>
      </c>
      <c r="U87" s="81"/>
    </row>
    <row r="88" spans="2:21" x14ac:dyDescent="0.15">
      <c r="B88" s="19">
        <v>80</v>
      </c>
      <c r="C88" s="78" t="str">
        <f t="shared" si="6"/>
        <v/>
      </c>
      <c r="D88" s="78"/>
      <c r="E88" s="19"/>
      <c r="F88" s="8"/>
      <c r="G88" s="19" t="s">
        <v>4</v>
      </c>
      <c r="H88" s="79"/>
      <c r="I88" s="79"/>
      <c r="J88" s="19"/>
      <c r="K88" s="78" t="str">
        <f t="shared" si="5"/>
        <v/>
      </c>
      <c r="L88" s="78"/>
      <c r="M88" s="6" t="str">
        <f t="shared" si="7"/>
        <v/>
      </c>
      <c r="N88" s="19"/>
      <c r="O88" s="8"/>
      <c r="P88" s="79"/>
      <c r="Q88" s="79"/>
      <c r="R88" s="80" t="str">
        <f t="shared" si="8"/>
        <v/>
      </c>
      <c r="S88" s="80"/>
      <c r="T88" s="81" t="str">
        <f t="shared" si="9"/>
        <v/>
      </c>
      <c r="U88" s="81"/>
    </row>
    <row r="89" spans="2:21" x14ac:dyDescent="0.15">
      <c r="B89" s="19">
        <v>81</v>
      </c>
      <c r="C89" s="78" t="str">
        <f t="shared" si="6"/>
        <v/>
      </c>
      <c r="D89" s="78"/>
      <c r="E89" s="19"/>
      <c r="F89" s="8"/>
      <c r="G89" s="19" t="s">
        <v>4</v>
      </c>
      <c r="H89" s="79"/>
      <c r="I89" s="79"/>
      <c r="J89" s="19"/>
      <c r="K89" s="78" t="str">
        <f t="shared" si="5"/>
        <v/>
      </c>
      <c r="L89" s="78"/>
      <c r="M89" s="6" t="str">
        <f t="shared" si="7"/>
        <v/>
      </c>
      <c r="N89" s="19"/>
      <c r="O89" s="8"/>
      <c r="P89" s="79"/>
      <c r="Q89" s="79"/>
      <c r="R89" s="80" t="str">
        <f t="shared" si="8"/>
        <v/>
      </c>
      <c r="S89" s="80"/>
      <c r="T89" s="81" t="str">
        <f t="shared" si="9"/>
        <v/>
      </c>
      <c r="U89" s="81"/>
    </row>
    <row r="90" spans="2:21" x14ac:dyDescent="0.15">
      <c r="B90" s="19">
        <v>82</v>
      </c>
      <c r="C90" s="78" t="str">
        <f t="shared" si="6"/>
        <v/>
      </c>
      <c r="D90" s="78"/>
      <c r="E90" s="19"/>
      <c r="F90" s="8"/>
      <c r="G90" s="19" t="s">
        <v>4</v>
      </c>
      <c r="H90" s="79"/>
      <c r="I90" s="79"/>
      <c r="J90" s="19"/>
      <c r="K90" s="78" t="str">
        <f t="shared" si="5"/>
        <v/>
      </c>
      <c r="L90" s="78"/>
      <c r="M90" s="6" t="str">
        <f t="shared" si="7"/>
        <v/>
      </c>
      <c r="N90" s="19"/>
      <c r="O90" s="8"/>
      <c r="P90" s="79"/>
      <c r="Q90" s="79"/>
      <c r="R90" s="80" t="str">
        <f t="shared" si="8"/>
        <v/>
      </c>
      <c r="S90" s="80"/>
      <c r="T90" s="81" t="str">
        <f t="shared" si="9"/>
        <v/>
      </c>
      <c r="U90" s="81"/>
    </row>
    <row r="91" spans="2:21" x14ac:dyDescent="0.15">
      <c r="B91" s="19">
        <v>83</v>
      </c>
      <c r="C91" s="78" t="str">
        <f t="shared" si="6"/>
        <v/>
      </c>
      <c r="D91" s="78"/>
      <c r="E91" s="19"/>
      <c r="F91" s="8"/>
      <c r="G91" s="19" t="s">
        <v>4</v>
      </c>
      <c r="H91" s="79"/>
      <c r="I91" s="79"/>
      <c r="J91" s="19"/>
      <c r="K91" s="78" t="str">
        <f t="shared" si="5"/>
        <v/>
      </c>
      <c r="L91" s="78"/>
      <c r="M91" s="6" t="str">
        <f t="shared" si="7"/>
        <v/>
      </c>
      <c r="N91" s="19"/>
      <c r="O91" s="8"/>
      <c r="P91" s="79"/>
      <c r="Q91" s="79"/>
      <c r="R91" s="80" t="str">
        <f t="shared" si="8"/>
        <v/>
      </c>
      <c r="S91" s="80"/>
      <c r="T91" s="81" t="str">
        <f t="shared" si="9"/>
        <v/>
      </c>
      <c r="U91" s="81"/>
    </row>
    <row r="92" spans="2:21" x14ac:dyDescent="0.15">
      <c r="B92" s="19">
        <v>84</v>
      </c>
      <c r="C92" s="78" t="str">
        <f t="shared" si="6"/>
        <v/>
      </c>
      <c r="D92" s="78"/>
      <c r="E92" s="19"/>
      <c r="F92" s="8"/>
      <c r="G92" s="19" t="s">
        <v>3</v>
      </c>
      <c r="H92" s="79"/>
      <c r="I92" s="79"/>
      <c r="J92" s="19"/>
      <c r="K92" s="78" t="str">
        <f t="shared" si="5"/>
        <v/>
      </c>
      <c r="L92" s="78"/>
      <c r="M92" s="6" t="str">
        <f t="shared" si="7"/>
        <v/>
      </c>
      <c r="N92" s="19"/>
      <c r="O92" s="8"/>
      <c r="P92" s="79"/>
      <c r="Q92" s="79"/>
      <c r="R92" s="80" t="str">
        <f t="shared" si="8"/>
        <v/>
      </c>
      <c r="S92" s="80"/>
      <c r="T92" s="81" t="str">
        <f t="shared" si="9"/>
        <v/>
      </c>
      <c r="U92" s="81"/>
    </row>
    <row r="93" spans="2:21" x14ac:dyDescent="0.15">
      <c r="B93" s="19">
        <v>85</v>
      </c>
      <c r="C93" s="78" t="str">
        <f t="shared" si="6"/>
        <v/>
      </c>
      <c r="D93" s="78"/>
      <c r="E93" s="19"/>
      <c r="F93" s="8"/>
      <c r="G93" s="19" t="s">
        <v>4</v>
      </c>
      <c r="H93" s="79"/>
      <c r="I93" s="79"/>
      <c r="J93" s="19"/>
      <c r="K93" s="78" t="str">
        <f t="shared" si="5"/>
        <v/>
      </c>
      <c r="L93" s="78"/>
      <c r="M93" s="6" t="str">
        <f t="shared" si="7"/>
        <v/>
      </c>
      <c r="N93" s="19"/>
      <c r="O93" s="8"/>
      <c r="P93" s="79"/>
      <c r="Q93" s="79"/>
      <c r="R93" s="80" t="str">
        <f t="shared" si="8"/>
        <v/>
      </c>
      <c r="S93" s="80"/>
      <c r="T93" s="81" t="str">
        <f t="shared" si="9"/>
        <v/>
      </c>
      <c r="U93" s="81"/>
    </row>
    <row r="94" spans="2:21" x14ac:dyDescent="0.15">
      <c r="B94" s="19">
        <v>86</v>
      </c>
      <c r="C94" s="78" t="str">
        <f t="shared" si="6"/>
        <v/>
      </c>
      <c r="D94" s="78"/>
      <c r="E94" s="19"/>
      <c r="F94" s="8"/>
      <c r="G94" s="19" t="s">
        <v>3</v>
      </c>
      <c r="H94" s="79"/>
      <c r="I94" s="79"/>
      <c r="J94" s="19"/>
      <c r="K94" s="78" t="str">
        <f t="shared" si="5"/>
        <v/>
      </c>
      <c r="L94" s="78"/>
      <c r="M94" s="6" t="str">
        <f t="shared" si="7"/>
        <v/>
      </c>
      <c r="N94" s="19"/>
      <c r="O94" s="8"/>
      <c r="P94" s="79"/>
      <c r="Q94" s="79"/>
      <c r="R94" s="80" t="str">
        <f t="shared" si="8"/>
        <v/>
      </c>
      <c r="S94" s="80"/>
      <c r="T94" s="81" t="str">
        <f t="shared" si="9"/>
        <v/>
      </c>
      <c r="U94" s="81"/>
    </row>
    <row r="95" spans="2:21" x14ac:dyDescent="0.15">
      <c r="B95" s="19">
        <v>87</v>
      </c>
      <c r="C95" s="78" t="str">
        <f t="shared" si="6"/>
        <v/>
      </c>
      <c r="D95" s="78"/>
      <c r="E95" s="19"/>
      <c r="F95" s="8"/>
      <c r="G95" s="19" t="s">
        <v>4</v>
      </c>
      <c r="H95" s="79"/>
      <c r="I95" s="79"/>
      <c r="J95" s="19"/>
      <c r="K95" s="78" t="str">
        <f t="shared" si="5"/>
        <v/>
      </c>
      <c r="L95" s="78"/>
      <c r="M95" s="6" t="str">
        <f t="shared" si="7"/>
        <v/>
      </c>
      <c r="N95" s="19"/>
      <c r="O95" s="8"/>
      <c r="P95" s="79"/>
      <c r="Q95" s="79"/>
      <c r="R95" s="80" t="str">
        <f t="shared" si="8"/>
        <v/>
      </c>
      <c r="S95" s="80"/>
      <c r="T95" s="81" t="str">
        <f t="shared" si="9"/>
        <v/>
      </c>
      <c r="U95" s="81"/>
    </row>
    <row r="96" spans="2:21" x14ac:dyDescent="0.15">
      <c r="B96" s="19">
        <v>88</v>
      </c>
      <c r="C96" s="78" t="str">
        <f t="shared" si="6"/>
        <v/>
      </c>
      <c r="D96" s="78"/>
      <c r="E96" s="19"/>
      <c r="F96" s="8"/>
      <c r="G96" s="19" t="s">
        <v>3</v>
      </c>
      <c r="H96" s="79"/>
      <c r="I96" s="79"/>
      <c r="J96" s="19"/>
      <c r="K96" s="78" t="str">
        <f t="shared" si="5"/>
        <v/>
      </c>
      <c r="L96" s="78"/>
      <c r="M96" s="6" t="str">
        <f t="shared" si="7"/>
        <v/>
      </c>
      <c r="N96" s="19"/>
      <c r="O96" s="8"/>
      <c r="P96" s="79"/>
      <c r="Q96" s="79"/>
      <c r="R96" s="80" t="str">
        <f t="shared" si="8"/>
        <v/>
      </c>
      <c r="S96" s="80"/>
      <c r="T96" s="81" t="str">
        <f t="shared" si="9"/>
        <v/>
      </c>
      <c r="U96" s="81"/>
    </row>
    <row r="97" spans="2:21" x14ac:dyDescent="0.15">
      <c r="B97" s="19">
        <v>89</v>
      </c>
      <c r="C97" s="78" t="str">
        <f t="shared" si="6"/>
        <v/>
      </c>
      <c r="D97" s="78"/>
      <c r="E97" s="19"/>
      <c r="F97" s="8"/>
      <c r="G97" s="19" t="s">
        <v>4</v>
      </c>
      <c r="H97" s="79"/>
      <c r="I97" s="79"/>
      <c r="J97" s="19"/>
      <c r="K97" s="78" t="str">
        <f t="shared" si="5"/>
        <v/>
      </c>
      <c r="L97" s="78"/>
      <c r="M97" s="6" t="str">
        <f t="shared" si="7"/>
        <v/>
      </c>
      <c r="N97" s="19"/>
      <c r="O97" s="8"/>
      <c r="P97" s="79"/>
      <c r="Q97" s="79"/>
      <c r="R97" s="80" t="str">
        <f t="shared" si="8"/>
        <v/>
      </c>
      <c r="S97" s="80"/>
      <c r="T97" s="81" t="str">
        <f t="shared" si="9"/>
        <v/>
      </c>
      <c r="U97" s="81"/>
    </row>
    <row r="98" spans="2:21" x14ac:dyDescent="0.15">
      <c r="B98" s="19">
        <v>90</v>
      </c>
      <c r="C98" s="78" t="str">
        <f t="shared" si="6"/>
        <v/>
      </c>
      <c r="D98" s="78"/>
      <c r="E98" s="19"/>
      <c r="F98" s="8"/>
      <c r="G98" s="19" t="s">
        <v>3</v>
      </c>
      <c r="H98" s="79"/>
      <c r="I98" s="79"/>
      <c r="J98" s="19"/>
      <c r="K98" s="78" t="str">
        <f t="shared" si="5"/>
        <v/>
      </c>
      <c r="L98" s="78"/>
      <c r="M98" s="6" t="str">
        <f t="shared" si="7"/>
        <v/>
      </c>
      <c r="N98" s="19"/>
      <c r="O98" s="8"/>
      <c r="P98" s="79"/>
      <c r="Q98" s="79"/>
      <c r="R98" s="80" t="str">
        <f t="shared" si="8"/>
        <v/>
      </c>
      <c r="S98" s="80"/>
      <c r="T98" s="81" t="str">
        <f t="shared" si="9"/>
        <v/>
      </c>
      <c r="U98" s="81"/>
    </row>
    <row r="99" spans="2:21" x14ac:dyDescent="0.15">
      <c r="B99" s="19">
        <v>91</v>
      </c>
      <c r="C99" s="78" t="str">
        <f t="shared" si="6"/>
        <v/>
      </c>
      <c r="D99" s="78"/>
      <c r="E99" s="19"/>
      <c r="F99" s="8"/>
      <c r="G99" s="19" t="s">
        <v>4</v>
      </c>
      <c r="H99" s="79"/>
      <c r="I99" s="79"/>
      <c r="J99" s="19"/>
      <c r="K99" s="78" t="str">
        <f t="shared" si="5"/>
        <v/>
      </c>
      <c r="L99" s="78"/>
      <c r="M99" s="6" t="str">
        <f t="shared" si="7"/>
        <v/>
      </c>
      <c r="N99" s="19"/>
      <c r="O99" s="8"/>
      <c r="P99" s="79"/>
      <c r="Q99" s="79"/>
      <c r="R99" s="80" t="str">
        <f t="shared" si="8"/>
        <v/>
      </c>
      <c r="S99" s="80"/>
      <c r="T99" s="81" t="str">
        <f t="shared" si="9"/>
        <v/>
      </c>
      <c r="U99" s="81"/>
    </row>
    <row r="100" spans="2:21" x14ac:dyDescent="0.15">
      <c r="B100" s="19">
        <v>92</v>
      </c>
      <c r="C100" s="78" t="str">
        <f t="shared" si="6"/>
        <v/>
      </c>
      <c r="D100" s="78"/>
      <c r="E100" s="19"/>
      <c r="F100" s="8"/>
      <c r="G100" s="19" t="s">
        <v>4</v>
      </c>
      <c r="H100" s="79"/>
      <c r="I100" s="79"/>
      <c r="J100" s="19"/>
      <c r="K100" s="78" t="str">
        <f t="shared" si="5"/>
        <v/>
      </c>
      <c r="L100" s="78"/>
      <c r="M100" s="6" t="str">
        <f t="shared" si="7"/>
        <v/>
      </c>
      <c r="N100" s="19"/>
      <c r="O100" s="8"/>
      <c r="P100" s="79"/>
      <c r="Q100" s="79"/>
      <c r="R100" s="80" t="str">
        <f t="shared" si="8"/>
        <v/>
      </c>
      <c r="S100" s="80"/>
      <c r="T100" s="81" t="str">
        <f t="shared" si="9"/>
        <v/>
      </c>
      <c r="U100" s="81"/>
    </row>
    <row r="101" spans="2:21" x14ac:dyDescent="0.15">
      <c r="B101" s="19">
        <v>93</v>
      </c>
      <c r="C101" s="78" t="str">
        <f t="shared" si="6"/>
        <v/>
      </c>
      <c r="D101" s="78"/>
      <c r="E101" s="19"/>
      <c r="F101" s="8"/>
      <c r="G101" s="19" t="s">
        <v>3</v>
      </c>
      <c r="H101" s="79"/>
      <c r="I101" s="79"/>
      <c r="J101" s="19"/>
      <c r="K101" s="78" t="str">
        <f t="shared" si="5"/>
        <v/>
      </c>
      <c r="L101" s="78"/>
      <c r="M101" s="6" t="str">
        <f t="shared" si="7"/>
        <v/>
      </c>
      <c r="N101" s="19"/>
      <c r="O101" s="8"/>
      <c r="P101" s="79"/>
      <c r="Q101" s="79"/>
      <c r="R101" s="80" t="str">
        <f t="shared" si="8"/>
        <v/>
      </c>
      <c r="S101" s="80"/>
      <c r="T101" s="81" t="str">
        <f t="shared" si="9"/>
        <v/>
      </c>
      <c r="U101" s="81"/>
    </row>
    <row r="102" spans="2:21" x14ac:dyDescent="0.15">
      <c r="B102" s="19">
        <v>94</v>
      </c>
      <c r="C102" s="78" t="str">
        <f t="shared" si="6"/>
        <v/>
      </c>
      <c r="D102" s="78"/>
      <c r="E102" s="19"/>
      <c r="F102" s="8"/>
      <c r="G102" s="19" t="s">
        <v>3</v>
      </c>
      <c r="H102" s="79"/>
      <c r="I102" s="79"/>
      <c r="J102" s="19"/>
      <c r="K102" s="78" t="str">
        <f t="shared" si="5"/>
        <v/>
      </c>
      <c r="L102" s="78"/>
      <c r="M102" s="6" t="str">
        <f t="shared" si="7"/>
        <v/>
      </c>
      <c r="N102" s="19"/>
      <c r="O102" s="8"/>
      <c r="P102" s="79"/>
      <c r="Q102" s="79"/>
      <c r="R102" s="80" t="str">
        <f t="shared" si="8"/>
        <v/>
      </c>
      <c r="S102" s="80"/>
      <c r="T102" s="81" t="str">
        <f t="shared" si="9"/>
        <v/>
      </c>
      <c r="U102" s="81"/>
    </row>
    <row r="103" spans="2:21" x14ac:dyDescent="0.15">
      <c r="B103" s="19">
        <v>95</v>
      </c>
      <c r="C103" s="78" t="str">
        <f t="shared" si="6"/>
        <v/>
      </c>
      <c r="D103" s="78"/>
      <c r="E103" s="19"/>
      <c r="F103" s="8"/>
      <c r="G103" s="19" t="s">
        <v>3</v>
      </c>
      <c r="H103" s="79"/>
      <c r="I103" s="79"/>
      <c r="J103" s="19"/>
      <c r="K103" s="78" t="str">
        <f t="shared" si="5"/>
        <v/>
      </c>
      <c r="L103" s="78"/>
      <c r="M103" s="6" t="str">
        <f t="shared" si="7"/>
        <v/>
      </c>
      <c r="N103" s="19"/>
      <c r="O103" s="8"/>
      <c r="P103" s="79"/>
      <c r="Q103" s="79"/>
      <c r="R103" s="80" t="str">
        <f t="shared" si="8"/>
        <v/>
      </c>
      <c r="S103" s="80"/>
      <c r="T103" s="81" t="str">
        <f t="shared" si="9"/>
        <v/>
      </c>
      <c r="U103" s="81"/>
    </row>
    <row r="104" spans="2:21" x14ac:dyDescent="0.15">
      <c r="B104" s="19">
        <v>96</v>
      </c>
      <c r="C104" s="78" t="str">
        <f t="shared" si="6"/>
        <v/>
      </c>
      <c r="D104" s="78"/>
      <c r="E104" s="19"/>
      <c r="F104" s="8"/>
      <c r="G104" s="19" t="s">
        <v>4</v>
      </c>
      <c r="H104" s="79"/>
      <c r="I104" s="79"/>
      <c r="J104" s="19"/>
      <c r="K104" s="78" t="str">
        <f t="shared" si="5"/>
        <v/>
      </c>
      <c r="L104" s="78"/>
      <c r="M104" s="6" t="str">
        <f t="shared" si="7"/>
        <v/>
      </c>
      <c r="N104" s="19"/>
      <c r="O104" s="8"/>
      <c r="P104" s="79"/>
      <c r="Q104" s="79"/>
      <c r="R104" s="80" t="str">
        <f t="shared" si="8"/>
        <v/>
      </c>
      <c r="S104" s="80"/>
      <c r="T104" s="81" t="str">
        <f t="shared" si="9"/>
        <v/>
      </c>
      <c r="U104" s="81"/>
    </row>
    <row r="105" spans="2:21" x14ac:dyDescent="0.15">
      <c r="B105" s="19">
        <v>97</v>
      </c>
      <c r="C105" s="78" t="str">
        <f t="shared" si="6"/>
        <v/>
      </c>
      <c r="D105" s="78"/>
      <c r="E105" s="19"/>
      <c r="F105" s="8"/>
      <c r="G105" s="19" t="s">
        <v>3</v>
      </c>
      <c r="H105" s="79"/>
      <c r="I105" s="79"/>
      <c r="J105" s="19"/>
      <c r="K105" s="78" t="str">
        <f t="shared" si="5"/>
        <v/>
      </c>
      <c r="L105" s="78"/>
      <c r="M105" s="6" t="str">
        <f t="shared" si="7"/>
        <v/>
      </c>
      <c r="N105" s="19"/>
      <c r="O105" s="8"/>
      <c r="P105" s="79"/>
      <c r="Q105" s="79"/>
      <c r="R105" s="80" t="str">
        <f t="shared" si="8"/>
        <v/>
      </c>
      <c r="S105" s="80"/>
      <c r="T105" s="81" t="str">
        <f t="shared" si="9"/>
        <v/>
      </c>
      <c r="U105" s="81"/>
    </row>
    <row r="106" spans="2:21" x14ac:dyDescent="0.15">
      <c r="B106" s="19">
        <v>98</v>
      </c>
      <c r="C106" s="78" t="str">
        <f t="shared" si="6"/>
        <v/>
      </c>
      <c r="D106" s="78"/>
      <c r="E106" s="19"/>
      <c r="F106" s="8"/>
      <c r="G106" s="19" t="s">
        <v>4</v>
      </c>
      <c r="H106" s="79"/>
      <c r="I106" s="79"/>
      <c r="J106" s="19"/>
      <c r="K106" s="78" t="str">
        <f t="shared" si="5"/>
        <v/>
      </c>
      <c r="L106" s="78"/>
      <c r="M106" s="6" t="str">
        <f t="shared" si="7"/>
        <v/>
      </c>
      <c r="N106" s="19"/>
      <c r="O106" s="8"/>
      <c r="P106" s="79"/>
      <c r="Q106" s="79"/>
      <c r="R106" s="80" t="str">
        <f t="shared" si="8"/>
        <v/>
      </c>
      <c r="S106" s="80"/>
      <c r="T106" s="81" t="str">
        <f t="shared" si="9"/>
        <v/>
      </c>
      <c r="U106" s="81"/>
    </row>
    <row r="107" spans="2:21" x14ac:dyDescent="0.15">
      <c r="B107" s="19">
        <v>99</v>
      </c>
      <c r="C107" s="78" t="str">
        <f t="shared" si="6"/>
        <v/>
      </c>
      <c r="D107" s="78"/>
      <c r="E107" s="19"/>
      <c r="F107" s="8"/>
      <c r="G107" s="19" t="s">
        <v>4</v>
      </c>
      <c r="H107" s="79"/>
      <c r="I107" s="79"/>
      <c r="J107" s="19"/>
      <c r="K107" s="78" t="str">
        <f t="shared" si="5"/>
        <v/>
      </c>
      <c r="L107" s="78"/>
      <c r="M107" s="6" t="str">
        <f t="shared" si="7"/>
        <v/>
      </c>
      <c r="N107" s="19"/>
      <c r="O107" s="8"/>
      <c r="P107" s="79"/>
      <c r="Q107" s="79"/>
      <c r="R107" s="80" t="str">
        <f t="shared" si="8"/>
        <v/>
      </c>
      <c r="S107" s="80"/>
      <c r="T107" s="81" t="str">
        <f t="shared" si="9"/>
        <v/>
      </c>
      <c r="U107" s="81"/>
    </row>
    <row r="108" spans="2:21" x14ac:dyDescent="0.15">
      <c r="B108" s="19">
        <v>100</v>
      </c>
      <c r="C108" s="78" t="str">
        <f t="shared" si="6"/>
        <v/>
      </c>
      <c r="D108" s="78"/>
      <c r="E108" s="19"/>
      <c r="F108" s="8"/>
      <c r="G108" s="19" t="s">
        <v>3</v>
      </c>
      <c r="H108" s="79"/>
      <c r="I108" s="79"/>
      <c r="J108" s="19"/>
      <c r="K108" s="78" t="str">
        <f t="shared" si="5"/>
        <v/>
      </c>
      <c r="L108" s="78"/>
      <c r="M108" s="6" t="str">
        <f t="shared" si="7"/>
        <v/>
      </c>
      <c r="N108" s="19"/>
      <c r="O108" s="8"/>
      <c r="P108" s="79"/>
      <c r="Q108" s="79"/>
      <c r="R108" s="80" t="str">
        <f t="shared" si="8"/>
        <v/>
      </c>
      <c r="S108" s="80"/>
      <c r="T108" s="81" t="str">
        <f t="shared" si="9"/>
        <v/>
      </c>
      <c r="U108" s="81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川井茂</cp:lastModifiedBy>
  <cp:revision/>
  <cp:lastPrinted>2015-07-15T10:17:15Z</cp:lastPrinted>
  <dcterms:created xsi:type="dcterms:W3CDTF">2013-10-09T23:04:08Z</dcterms:created>
  <dcterms:modified xsi:type="dcterms:W3CDTF">2020-09-12T02:29:08Z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