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https://d.docs.live.net/46b8ae3639105f59/ドキュメント/チャートマスターアカデミー/検証 ^0 デモ/デモ/"/>
    </mc:Choice>
  </mc:AlternateContent>
  <xr:revisionPtr revIDLastSave="61" documentId="8_{719C8A6A-AAB3-4C34-881A-6ED104B686AB}" xr6:coauthVersionLast="45" xr6:coauthVersionMax="45" xr10:uidLastSave="{A4C19593-FADF-4228-9899-C7D4488FC93A}"/>
  <bookViews>
    <workbookView xWindow="-108" yWindow="-108" windowWidth="23256" windowHeight="12576" xr2:uid="{00000000-000D-0000-FFFF-FFFF00000000}"/>
  </bookViews>
  <sheets>
    <sheet name="ルール＆合計" sheetId="1" r:id="rId1"/>
    <sheet name="2020年10月" sheetId="6" r:id="rId2"/>
    <sheet name="2020年11月" sheetId="10" r:id="rId3"/>
    <sheet name="画像" sheetId="7" r:id="rId4"/>
    <sheet name="気づき" sheetId="9" r:id="rId5"/>
  </sheets>
  <calcPr calcId="191029"/>
</workbook>
</file>

<file path=xl/calcChain.xml><?xml version="1.0" encoding="utf-8"?>
<calcChain xmlns="http://schemas.openxmlformats.org/spreadsheetml/2006/main">
  <c r="O27" i="6" l="1"/>
  <c r="N27" i="6"/>
  <c r="M27" i="6"/>
  <c r="G54" i="6" l="1"/>
  <c r="H54" i="6"/>
  <c r="I54" i="6"/>
  <c r="J63" i="6"/>
  <c r="G54" i="10"/>
  <c r="H54" i="10"/>
  <c r="I54" i="10"/>
  <c r="J63" i="10"/>
  <c r="D8" i="1"/>
  <c r="G8" i="1"/>
  <c r="H8" i="1"/>
  <c r="H17" i="1"/>
  <c r="I8" i="1"/>
  <c r="K8" i="1" s="1"/>
  <c r="K17" i="1" s="1"/>
  <c r="J8" i="1"/>
  <c r="J17" i="1" s="1"/>
  <c r="L8" i="1"/>
  <c r="L17" i="1" s="1"/>
  <c r="D9" i="1"/>
  <c r="G9" i="1"/>
  <c r="H9" i="1" s="1"/>
  <c r="I9" i="1"/>
  <c r="J9" i="1"/>
  <c r="K9" i="1" s="1"/>
  <c r="L9" i="1"/>
  <c r="D10" i="1"/>
  <c r="G10" i="1"/>
  <c r="H10" i="1" s="1"/>
  <c r="I10" i="1"/>
  <c r="J10" i="1"/>
  <c r="K10" i="1"/>
  <c r="L10" i="1"/>
  <c r="D11" i="1"/>
  <c r="G11" i="1"/>
  <c r="H11" i="1"/>
  <c r="I11" i="1"/>
  <c r="J11" i="1"/>
  <c r="K11" i="1"/>
  <c r="L11" i="1"/>
  <c r="D12" i="1"/>
  <c r="G12" i="1"/>
  <c r="H12" i="1"/>
  <c r="I12" i="1"/>
  <c r="K12" i="1" s="1"/>
  <c r="J12" i="1"/>
  <c r="L12" i="1"/>
  <c r="D13" i="1"/>
  <c r="G13" i="1"/>
  <c r="H13" i="1"/>
  <c r="I13" i="1"/>
  <c r="K13" i="1"/>
  <c r="J13" i="1"/>
  <c r="L13" i="1"/>
  <c r="D14" i="1"/>
  <c r="G14" i="1"/>
  <c r="H14" i="1" s="1"/>
  <c r="I14" i="1"/>
  <c r="J14" i="1"/>
  <c r="K14" i="1"/>
  <c r="L14" i="1"/>
  <c r="D15" i="1"/>
  <c r="G15" i="1"/>
  <c r="H15" i="1"/>
  <c r="I15" i="1"/>
  <c r="J15" i="1"/>
  <c r="K15" i="1"/>
  <c r="L15" i="1"/>
  <c r="D16" i="1"/>
  <c r="G16" i="1"/>
  <c r="H16" i="1"/>
  <c r="I16" i="1"/>
  <c r="K16" i="1" s="1"/>
  <c r="J16" i="1"/>
  <c r="L16" i="1"/>
  <c r="B17" i="1"/>
  <c r="C17" i="1"/>
  <c r="E17" i="1"/>
  <c r="F17" i="1"/>
  <c r="G17" i="1"/>
  <c r="D17" i="1" l="1"/>
  <c r="B3" i="1" s="1"/>
  <c r="I3" i="1" s="1"/>
  <c r="I17" i="1"/>
  <c r="G3" i="1" l="1"/>
</calcChain>
</file>

<file path=xl/sharedStrings.xml><?xml version="1.0" encoding="utf-8"?>
<sst xmlns="http://schemas.openxmlformats.org/spreadsheetml/2006/main" count="184" uniqueCount="99">
  <si>
    <t>※入力</t>
  </si>
  <si>
    <t>初期資金</t>
  </si>
  <si>
    <t>スタート日</t>
  </si>
  <si>
    <t>現在資金</t>
  </si>
  <si>
    <t>損切り</t>
  </si>
  <si>
    <t>資金増減</t>
  </si>
  <si>
    <t>トータル集計</t>
  </si>
  <si>
    <t>集計</t>
  </si>
  <si>
    <t>利益合計</t>
  </si>
  <si>
    <t>損失合計</t>
  </si>
  <si>
    <t>損益</t>
  </si>
  <si>
    <t>利益トレード
回数</t>
  </si>
  <si>
    <t>損失トレード
回数</t>
  </si>
  <si>
    <t>総トレード
回数</t>
  </si>
  <si>
    <t>勝率</t>
  </si>
  <si>
    <t>平均利益</t>
  </si>
  <si>
    <t>平均損失</t>
  </si>
  <si>
    <t>平均利益
/平均損失</t>
  </si>
  <si>
    <t>総利益
/総損失(PF)</t>
  </si>
  <si>
    <t>※リスクリワードレシオ</t>
  </si>
  <si>
    <t>※プロフィットファクター</t>
  </si>
  <si>
    <t>通貨ペア</t>
  </si>
  <si>
    <t>売買</t>
  </si>
  <si>
    <t>数量</t>
  </si>
  <si>
    <t>エントリー手法</t>
  </si>
  <si>
    <t>時間足</t>
  </si>
  <si>
    <t>エントリー日時</t>
  </si>
  <si>
    <t>エントリー価格</t>
  </si>
  <si>
    <t>決済時間足</t>
  </si>
  <si>
    <t>決済日時</t>
  </si>
  <si>
    <t>決済価格</t>
  </si>
  <si>
    <t>決済手法</t>
  </si>
  <si>
    <t>結果</t>
  </si>
  <si>
    <t>利益pips</t>
  </si>
  <si>
    <t>損失pips</t>
  </si>
  <si>
    <t>金額　</t>
  </si>
  <si>
    <t>USD/JPY</t>
  </si>
  <si>
    <t>1万通貨</t>
  </si>
  <si>
    <t>勝ち</t>
  </si>
  <si>
    <t>合計</t>
  </si>
  <si>
    <t>トレード詳細データ</t>
  </si>
  <si>
    <t>通貨ペア別エントリー回数</t>
  </si>
  <si>
    <t>Buy</t>
  </si>
  <si>
    <t>Sell</t>
  </si>
  <si>
    <t>トレード期間</t>
  </si>
  <si>
    <t>買いエントリー回数</t>
  </si>
  <si>
    <t>売りエントリー回数</t>
  </si>
  <si>
    <t>合計トレード回数</t>
  </si>
  <si>
    <t>合計勝ち数</t>
  </si>
  <si>
    <t>合計負け数</t>
  </si>
  <si>
    <t>引き分け</t>
  </si>
  <si>
    <t>保留</t>
  </si>
  <si>
    <t>合計利益</t>
  </si>
  <si>
    <t>合計損失</t>
  </si>
  <si>
    <t>合計損益</t>
  </si>
  <si>
    <t>最大連勝数</t>
  </si>
  <si>
    <t>最大連敗数</t>
  </si>
  <si>
    <t>最大DD(pips)</t>
  </si>
  <si>
    <t>エントリー手法別エントリー回数</t>
  </si>
  <si>
    <t>損益pips</t>
  </si>
  <si>
    <t>リベンジャーズ</t>
  </si>
  <si>
    <t>PAリベンジャーズ</t>
  </si>
  <si>
    <t>TJK</t>
  </si>
  <si>
    <t>HIS +1010</t>
  </si>
  <si>
    <t>RF +1010</t>
  </si>
  <si>
    <t>１．今、のあなたの現状を書いてください。</t>
  </si>
  <si>
    <t>（投資歴はどれくらいなのか、現状は勝てているのか負けているか？など）</t>
  </si>
  <si>
    <t>気づき：</t>
  </si>
  <si>
    <t>売り</t>
    <rPh sb="0" eb="1">
      <t>ウ</t>
    </rPh>
    <phoneticPr fontId="13"/>
  </si>
  <si>
    <t>PB</t>
    <phoneticPr fontId="13"/>
  </si>
  <si>
    <t>15分足</t>
    <rPh sb="2" eb="4">
      <t>フンアシ</t>
    </rPh>
    <phoneticPr fontId="13"/>
  </si>
  <si>
    <t>2020/10/12  .7:02:32</t>
    <phoneticPr fontId="13"/>
  </si>
  <si>
    <t>FIB -1.27</t>
    <phoneticPr fontId="13"/>
  </si>
  <si>
    <t>EURCHF</t>
    <phoneticPr fontId="13"/>
  </si>
  <si>
    <t>買い</t>
    <rPh sb="0" eb="1">
      <t>カ</t>
    </rPh>
    <phoneticPr fontId="13"/>
  </si>
  <si>
    <t>負け</t>
    <rPh sb="0" eb="1">
      <t>マ</t>
    </rPh>
    <phoneticPr fontId="13"/>
  </si>
  <si>
    <t>・なかなかチャンスをとらえるのがリアルタイムでやると難しいと分かった。色々通貨ペアを切り替えて探していて、やっと見つけた時には一瞬遅かったり、パターンができそうに思って待っていると、ローソク足が切り替わったとたん、15分足でも一気に高値や安値をブレイクして行って、注文を入れるのが間に合わなかったり。検証とは違って生きたチャートで戸惑いました。</t>
    <rPh sb="26" eb="27">
      <t>ムズカ</t>
    </rPh>
    <rPh sb="30" eb="31">
      <t>ワ</t>
    </rPh>
    <rPh sb="35" eb="37">
      <t>イロイロ</t>
    </rPh>
    <rPh sb="37" eb="39">
      <t>ツウカ</t>
    </rPh>
    <rPh sb="42" eb="43">
      <t>キ</t>
    </rPh>
    <rPh sb="44" eb="45">
      <t>カ</t>
    </rPh>
    <rPh sb="47" eb="48">
      <t>サガ</t>
    </rPh>
    <rPh sb="56" eb="57">
      <t>ミ</t>
    </rPh>
    <rPh sb="60" eb="61">
      <t>トキ</t>
    </rPh>
    <rPh sb="63" eb="65">
      <t>イッシュン</t>
    </rPh>
    <rPh sb="65" eb="66">
      <t>オソ</t>
    </rPh>
    <rPh sb="81" eb="82">
      <t>オモ</t>
    </rPh>
    <rPh sb="84" eb="85">
      <t>マ</t>
    </rPh>
    <rPh sb="95" eb="96">
      <t>アシ</t>
    </rPh>
    <rPh sb="97" eb="98">
      <t>キ</t>
    </rPh>
    <rPh sb="99" eb="100">
      <t>カ</t>
    </rPh>
    <rPh sb="109" eb="110">
      <t>フン</t>
    </rPh>
    <rPh sb="110" eb="111">
      <t>アシ</t>
    </rPh>
    <rPh sb="113" eb="115">
      <t>イッキ</t>
    </rPh>
    <rPh sb="116" eb="118">
      <t>タカネ</t>
    </rPh>
    <rPh sb="119" eb="121">
      <t>ヤスネ</t>
    </rPh>
    <rPh sb="128" eb="129">
      <t>イ</t>
    </rPh>
    <rPh sb="132" eb="134">
      <t>チュウモン</t>
    </rPh>
    <rPh sb="135" eb="136">
      <t>イ</t>
    </rPh>
    <rPh sb="140" eb="141">
      <t>マ</t>
    </rPh>
    <rPh sb="142" eb="143">
      <t>ア</t>
    </rPh>
    <rPh sb="150" eb="152">
      <t>ケンショウ</t>
    </rPh>
    <rPh sb="154" eb="155">
      <t>チガ</t>
    </rPh>
    <rPh sb="157" eb="158">
      <t>イ</t>
    </rPh>
    <rPh sb="165" eb="167">
      <t>トマド</t>
    </rPh>
    <phoneticPr fontId="13"/>
  </si>
  <si>
    <t>デモトレードを始めたのは今年の6月あたりからで、リアルでトレードをやり始めたのは7月に入ってからでした。9月にCMAに入って、とりあえず一旦トレードはやめています。
7月、8月、9月ともプラスで終わっていました。3か月でトレード回数は丁度30回で、18勝12敗。勝率は60％でした。ただ、1000通貨単位の少額トレードだったので、儲けたといっても4千円程度のものでした。</t>
    <rPh sb="7" eb="8">
      <t>ハジ</t>
    </rPh>
    <rPh sb="12" eb="14">
      <t>コトシ</t>
    </rPh>
    <rPh sb="16" eb="17">
      <t>ガツ</t>
    </rPh>
    <rPh sb="35" eb="36">
      <t>ハジ</t>
    </rPh>
    <rPh sb="41" eb="42">
      <t>ガツ</t>
    </rPh>
    <rPh sb="43" eb="44">
      <t>ハイ</t>
    </rPh>
    <rPh sb="53" eb="54">
      <t>ガツ</t>
    </rPh>
    <rPh sb="59" eb="60">
      <t>ハイ</t>
    </rPh>
    <rPh sb="68" eb="70">
      <t>イッタン</t>
    </rPh>
    <rPh sb="84" eb="85">
      <t>ガツ</t>
    </rPh>
    <rPh sb="87" eb="88">
      <t>ガツ</t>
    </rPh>
    <rPh sb="90" eb="91">
      <t>ガツ</t>
    </rPh>
    <rPh sb="97" eb="98">
      <t>オ</t>
    </rPh>
    <rPh sb="108" eb="109">
      <t>ゲツ</t>
    </rPh>
    <rPh sb="114" eb="116">
      <t>カイスウ</t>
    </rPh>
    <rPh sb="117" eb="119">
      <t>チョウド</t>
    </rPh>
    <rPh sb="121" eb="122">
      <t>カイ</t>
    </rPh>
    <rPh sb="126" eb="127">
      <t>ショウ</t>
    </rPh>
    <rPh sb="129" eb="130">
      <t>ハイ</t>
    </rPh>
    <rPh sb="131" eb="133">
      <t>ショウリツ</t>
    </rPh>
    <rPh sb="148" eb="150">
      <t>ツウカ</t>
    </rPh>
    <rPh sb="150" eb="152">
      <t>タンイ</t>
    </rPh>
    <rPh sb="153" eb="155">
      <t>ショウガク</t>
    </rPh>
    <rPh sb="165" eb="166">
      <t>モウ</t>
    </rPh>
    <rPh sb="174" eb="176">
      <t>センエン</t>
    </rPh>
    <rPh sb="176" eb="178">
      <t>テイド</t>
    </rPh>
    <phoneticPr fontId="13"/>
  </si>
  <si>
    <t>・そういう意味では、チャンスは少なくはなるが、時間足をもう少しゆっくりできる30分か1時間にすることも検討すべきなのかもしれない。
けれど、もう少し、慣れられるかどうか見てみたいので、15分足でのトレードをしばらくは続けてみるつもりですが。</t>
    <rPh sb="5" eb="7">
      <t>イミ</t>
    </rPh>
    <rPh sb="15" eb="16">
      <t>スク</t>
    </rPh>
    <rPh sb="23" eb="25">
      <t>ジカン</t>
    </rPh>
    <rPh sb="25" eb="26">
      <t>アシ</t>
    </rPh>
    <rPh sb="29" eb="30">
      <t>スコ</t>
    </rPh>
    <rPh sb="40" eb="41">
      <t>フン</t>
    </rPh>
    <rPh sb="43" eb="45">
      <t>ジカン</t>
    </rPh>
    <rPh sb="51" eb="53">
      <t>ケントウ</t>
    </rPh>
    <rPh sb="72" eb="73">
      <t>スコ</t>
    </rPh>
    <rPh sb="75" eb="76">
      <t>ナ</t>
    </rPh>
    <rPh sb="84" eb="85">
      <t>ミ</t>
    </rPh>
    <rPh sb="94" eb="95">
      <t>フン</t>
    </rPh>
    <rPh sb="95" eb="96">
      <t>アシ</t>
    </rPh>
    <rPh sb="108" eb="109">
      <t>ツヅ</t>
    </rPh>
    <phoneticPr fontId="13"/>
  </si>
  <si>
    <t>AUDCHF</t>
    <phoneticPr fontId="13"/>
  </si>
  <si>
    <t>買い</t>
    <rPh sb="0" eb="1">
      <t>カ</t>
    </rPh>
    <phoneticPr fontId="13"/>
  </si>
  <si>
    <t>2020/10/13 .10:18:15</t>
    <phoneticPr fontId="13"/>
  </si>
  <si>
    <t>2020/10/12 .8:28:14</t>
    <phoneticPr fontId="13"/>
  </si>
  <si>
    <t>勝ち</t>
    <phoneticPr fontId="13"/>
  </si>
  <si>
    <r>
      <t>・PBやEBの条件に合うローソク足を探して色々通貨ペアを見ていて、「あった」と思ってエントリーをすると、ずっと先の方でエントリーラインが表示されて「え</t>
    </r>
    <r>
      <rPr>
        <sz val="11"/>
        <color rgb="FF000000"/>
        <rFont val="Segoe UI Symbol"/>
        <family val="3"/>
        <charset val="1"/>
      </rPr>
      <t>⁈</t>
    </r>
    <r>
      <rPr>
        <sz val="11"/>
        <color indexed="8"/>
        <rFont val="ＭＳ Ｐゴシック"/>
        <family val="3"/>
        <charset val="128"/>
      </rPr>
      <t>」と驚かされた。スプレッドだ。プライスアクションに目がいっていて通貨ペアを見ていなかったため、マイナーな通貨でスプレッドが高くなっていた。15分足だったからなおさら。デモだったからよかったが、リアルでトレードする場合は、その辺も考えていかないといけないと悟った。</t>
    </r>
    <rPh sb="7" eb="9">
      <t>ジョウケン</t>
    </rPh>
    <rPh sb="10" eb="11">
      <t>ア</t>
    </rPh>
    <rPh sb="16" eb="17">
      <t>アシ</t>
    </rPh>
    <rPh sb="18" eb="19">
      <t>サガ</t>
    </rPh>
    <rPh sb="21" eb="25">
      <t>イロイロツウカ</t>
    </rPh>
    <rPh sb="28" eb="29">
      <t>ミ</t>
    </rPh>
    <rPh sb="39" eb="40">
      <t>オモ</t>
    </rPh>
    <rPh sb="55" eb="56">
      <t>サキ</t>
    </rPh>
    <rPh sb="57" eb="58">
      <t>ホウ</t>
    </rPh>
    <rPh sb="68" eb="70">
      <t>ヒョウジ</t>
    </rPh>
    <rPh sb="78" eb="79">
      <t>オドロ</t>
    </rPh>
    <rPh sb="101" eb="102">
      <t>メ</t>
    </rPh>
    <rPh sb="108" eb="110">
      <t>ツウカ</t>
    </rPh>
    <rPh sb="113" eb="114">
      <t>ミ</t>
    </rPh>
    <rPh sb="128" eb="130">
      <t>ツウカ</t>
    </rPh>
    <rPh sb="137" eb="138">
      <t>タカ</t>
    </rPh>
    <rPh sb="147" eb="148">
      <t>フン</t>
    </rPh>
    <rPh sb="148" eb="149">
      <t>アシ</t>
    </rPh>
    <rPh sb="182" eb="184">
      <t>バアイ</t>
    </rPh>
    <rPh sb="188" eb="189">
      <t>ヘン</t>
    </rPh>
    <rPh sb="190" eb="191">
      <t>カンガ</t>
    </rPh>
    <rPh sb="203" eb="204">
      <t>サト</t>
    </rPh>
    <phoneticPr fontId="13"/>
  </si>
  <si>
    <t>2020/10/15  .5:32:34</t>
    <phoneticPr fontId="13"/>
  </si>
  <si>
    <t>2020/10/15 .5:54:56</t>
    <phoneticPr fontId="13"/>
  </si>
  <si>
    <t>FIB -1.27</t>
  </si>
  <si>
    <t>EB</t>
    <phoneticPr fontId="13"/>
  </si>
  <si>
    <t>2020/10/15 .5:51:41</t>
    <phoneticPr fontId="13"/>
  </si>
  <si>
    <t>2020/10/15 .6:00:25</t>
    <phoneticPr fontId="13"/>
  </si>
  <si>
    <t>2020/10/13  .11:10:30</t>
    <phoneticPr fontId="13"/>
  </si>
  <si>
    <t>2020/10/12 .9:00:01</t>
    <phoneticPr fontId="13"/>
  </si>
  <si>
    <t>2020/10/12 .7:43:23</t>
    <phoneticPr fontId="13"/>
  </si>
  <si>
    <t>・15分足を見ていて買いでエントリーをした後、勢いがなくなって逆行して損切りになった時に、上位足の1時間足や4時間足を見るとそこでは下降トレンドが出ていた。やはり、マルチタイムフレームでの環境認識は必要だと感じた。執行足でのその狭い視点のみでエントリーをするので、全体がわかりずらい。大きな視点での環境認識がないと、ダマしにあいやすい。</t>
    <rPh sb="3" eb="5">
      <t>フンアシ</t>
    </rPh>
    <rPh sb="6" eb="7">
      <t>ミ</t>
    </rPh>
    <rPh sb="10" eb="11">
      <t>カ</t>
    </rPh>
    <rPh sb="21" eb="22">
      <t>アト</t>
    </rPh>
    <rPh sb="23" eb="24">
      <t>イキオ</t>
    </rPh>
    <rPh sb="31" eb="33">
      <t>ギャッコウ</t>
    </rPh>
    <rPh sb="35" eb="37">
      <t>ソンギ</t>
    </rPh>
    <rPh sb="42" eb="43">
      <t>トキ</t>
    </rPh>
    <rPh sb="45" eb="48">
      <t>ジョウイアシ</t>
    </rPh>
    <rPh sb="50" eb="53">
      <t>ジカンアシ</t>
    </rPh>
    <rPh sb="55" eb="58">
      <t>ジカンアシ</t>
    </rPh>
    <rPh sb="59" eb="60">
      <t>ミ</t>
    </rPh>
    <rPh sb="66" eb="68">
      <t>カコウ</t>
    </rPh>
    <rPh sb="73" eb="74">
      <t>デ</t>
    </rPh>
    <rPh sb="94" eb="98">
      <t>カンキョウニンシキ</t>
    </rPh>
    <rPh sb="99" eb="101">
      <t>ヒツヨウ</t>
    </rPh>
    <rPh sb="103" eb="104">
      <t>カン</t>
    </rPh>
    <rPh sb="107" eb="110">
      <t>シッコウアシ</t>
    </rPh>
    <rPh sb="114" eb="115">
      <t>セマ</t>
    </rPh>
    <rPh sb="116" eb="118">
      <t>シテン</t>
    </rPh>
    <rPh sb="132" eb="134">
      <t>ゼンタイ</t>
    </rPh>
    <rPh sb="142" eb="143">
      <t>オオ</t>
    </rPh>
    <rPh sb="145" eb="147">
      <t>シテン</t>
    </rPh>
    <rPh sb="149" eb="153">
      <t>カンキョウニンシキ</t>
    </rPh>
    <phoneticPr fontId="13"/>
  </si>
  <si>
    <t>・動くチャートでやってみて思ったが、PBやEBはトリガーとして使うものであって、それだけでトレードするのは難しい。10MAと20MAはあるけれど、もう少し大きな視点でのアプローチが必要だ。PB,EBをみつけてエントリーをするのではなく、大きな視点でのアプローチがあって、いわゆるセットアップがあって、そのポイントでPB,EBが確認出来たらエントリーというのが、本来のトレードの流れなのだろう。</t>
    <rPh sb="1" eb="2">
      <t>ウゴ</t>
    </rPh>
    <rPh sb="13" eb="14">
      <t>オモ</t>
    </rPh>
    <rPh sb="31" eb="32">
      <t>ツカ</t>
    </rPh>
    <rPh sb="53" eb="54">
      <t>ムズカ</t>
    </rPh>
    <rPh sb="75" eb="76">
      <t>スコ</t>
    </rPh>
    <rPh sb="77" eb="78">
      <t>オオ</t>
    </rPh>
    <rPh sb="80" eb="82">
      <t>シテン</t>
    </rPh>
    <rPh sb="90" eb="92">
      <t>ヒツヨウ</t>
    </rPh>
    <rPh sb="118" eb="119">
      <t>オオ</t>
    </rPh>
    <rPh sb="121" eb="123">
      <t>シテン</t>
    </rPh>
    <rPh sb="163" eb="165">
      <t>カクニン</t>
    </rPh>
    <rPh sb="165" eb="167">
      <t>デキ</t>
    </rPh>
    <rPh sb="180" eb="182">
      <t>ホンライ</t>
    </rPh>
    <rPh sb="188" eb="189">
      <t>ナガ</t>
    </rPh>
    <phoneticPr fontId="13"/>
  </si>
  <si>
    <t>EURJPY</t>
    <phoneticPr fontId="13"/>
  </si>
  <si>
    <t>2020年　　合計</t>
    <phoneticPr fontId="13"/>
  </si>
  <si>
    <t>・何と言っても動くチャートではエントリーチャンスの場面に立ち会うことの難しさを感じました。なぜか見ていない時にPBやEBが出来ていて、そういう時に限って利確ポイントまで伸びていて、やっとエントリーできたものは逆行して損切りになって…と、やるせない思いをしました。これまでは、例えば水平線ブレイクなど、ここを抜けたらエントリーという感じで、逆指値を置いてトレードするタイプだったので、その場に居合わせなくてもエントリーが出来たのですが、このPBやEBだと、チャートを見ていてその場に居合わせないといけないのが、過去検証ではわからなかったことでした。ここを何とかするのがこれからの課題といえるでしょう。</t>
    <rPh sb="1" eb="2">
      <t>ナン</t>
    </rPh>
    <rPh sb="3" eb="4">
      <t>イ</t>
    </rPh>
    <rPh sb="7" eb="8">
      <t>ウゴ</t>
    </rPh>
    <rPh sb="25" eb="27">
      <t>バメン</t>
    </rPh>
    <rPh sb="28" eb="29">
      <t>タ</t>
    </rPh>
    <rPh sb="30" eb="31">
      <t>ア</t>
    </rPh>
    <rPh sb="35" eb="36">
      <t>ムズカ</t>
    </rPh>
    <rPh sb="39" eb="40">
      <t>カン</t>
    </rPh>
    <rPh sb="48" eb="49">
      <t>ミ</t>
    </rPh>
    <rPh sb="53" eb="54">
      <t>トキ</t>
    </rPh>
    <rPh sb="61" eb="63">
      <t>デキ</t>
    </rPh>
    <rPh sb="71" eb="72">
      <t>トキ</t>
    </rPh>
    <rPh sb="73" eb="74">
      <t>カギ</t>
    </rPh>
    <rPh sb="76" eb="78">
      <t>リカク</t>
    </rPh>
    <rPh sb="84" eb="85">
      <t>ノ</t>
    </rPh>
    <rPh sb="104" eb="106">
      <t>ギャッコウ</t>
    </rPh>
    <rPh sb="108" eb="110">
      <t>ソンギ</t>
    </rPh>
    <rPh sb="123" eb="124">
      <t>オモ</t>
    </rPh>
    <rPh sb="137" eb="138">
      <t>タト</t>
    </rPh>
    <rPh sb="140" eb="143">
      <t>スイヘイセン</t>
    </rPh>
    <rPh sb="153" eb="154">
      <t>ヌ</t>
    </rPh>
    <rPh sb="165" eb="166">
      <t>カン</t>
    </rPh>
    <rPh sb="169" eb="170">
      <t>ギャク</t>
    </rPh>
    <rPh sb="170" eb="172">
      <t>サシネ</t>
    </rPh>
    <rPh sb="173" eb="174">
      <t>オ</t>
    </rPh>
    <rPh sb="193" eb="194">
      <t>バ</t>
    </rPh>
    <rPh sb="195" eb="197">
      <t>イア</t>
    </rPh>
    <rPh sb="209" eb="211">
      <t>デキ</t>
    </rPh>
    <rPh sb="232" eb="233">
      <t>ミ</t>
    </rPh>
    <rPh sb="238" eb="239">
      <t>バ</t>
    </rPh>
    <rPh sb="240" eb="242">
      <t>イア</t>
    </rPh>
    <rPh sb="254" eb="256">
      <t>カコ</t>
    </rPh>
    <rPh sb="256" eb="258">
      <t>ケンショウ</t>
    </rPh>
    <rPh sb="276" eb="277">
      <t>ナン</t>
    </rPh>
    <rPh sb="288" eb="290">
      <t>カダイ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</si>
</sst>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quot;¥&quot;\-#,##0"/>
    <numFmt numFmtId="6" formatCode="&quot;¥&quot;#,##0;[Red]&quot;¥&quot;\-#,##0"/>
    <numFmt numFmtId="176" formatCode="0.00_ ;[Red]\-0.00\ "/>
    <numFmt numFmtId="177" formatCode="0.00_ "/>
    <numFmt numFmtId="178" formatCode="0.0_);[Red]\(0.0\)"/>
    <numFmt numFmtId="179" formatCode="m/d;@"/>
    <numFmt numFmtId="180" formatCode="&quot;¥&quot;#,##0_);[Red]\(&quot;¥&quot;#,##0\)"/>
    <numFmt numFmtId="181" formatCode="0_);[Red]\(0\)"/>
    <numFmt numFmtId="182" formatCode="#,##0_ ;[Red]\-#,##0\ "/>
    <numFmt numFmtId="183" formatCode="0.0%"/>
    <numFmt numFmtId="184" formatCode="yyyy/m/d;@"/>
  </numFmts>
  <fonts count="16">
    <font>
      <sz val="11"/>
      <color indexed="8"/>
      <name val="ＭＳ Ｐゴシック"/>
      <family val="3"/>
      <charset val="128"/>
    </font>
    <font>
      <sz val="11"/>
      <name val="ＭＳ Ｐゴシック"/>
      <family val="3"/>
      <charset val="128"/>
    </font>
    <font>
      <sz val="11"/>
      <color indexed="10"/>
      <name val="ＭＳ Ｐゴシック"/>
      <family val="3"/>
      <charset val="128"/>
    </font>
    <font>
      <b/>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2"/>
      <color indexed="8"/>
      <name val="ＭＳ Ｐゴシック"/>
      <family val="3"/>
      <charset val="128"/>
    </font>
    <font>
      <sz val="12"/>
      <color indexed="8"/>
      <name val="ＭＳ Ｐゴシック"/>
      <family val="3"/>
      <charset val="128"/>
    </font>
    <font>
      <sz val="12"/>
      <name val="MS PGothic"/>
      <family val="3"/>
      <charset val="128"/>
    </font>
    <font>
      <sz val="9"/>
      <name val="ＭＳ Ｐゴシック"/>
      <family val="3"/>
      <charset val="128"/>
    </font>
    <font>
      <b/>
      <sz val="12"/>
      <name val="ＭＳ Ｐゴシック"/>
      <family val="3"/>
      <charset val="128"/>
    </font>
    <font>
      <sz val="12"/>
      <name val="ＭＳ Ｐゴシック"/>
      <family val="3"/>
      <charset val="128"/>
    </font>
    <font>
      <sz val="11"/>
      <color indexed="8"/>
      <name val="ＭＳ Ｐゴシック"/>
      <family val="3"/>
      <charset val="128"/>
    </font>
    <font>
      <sz val="6"/>
      <name val="ＭＳ Ｐゴシック"/>
      <family val="3"/>
      <charset val="128"/>
    </font>
    <font>
      <sz val="11"/>
      <color rgb="FFFF0000"/>
      <name val="ＭＳ Ｐゴシック"/>
      <family val="3"/>
      <charset val="128"/>
    </font>
    <font>
      <sz val="11"/>
      <color rgb="FF000000"/>
      <name val="Segoe UI Symbol"/>
      <family val="3"/>
      <charset val="1"/>
    </font>
  </fonts>
  <fills count="7">
    <fill>
      <patternFill patternType="none"/>
    </fill>
    <fill>
      <patternFill patternType="gray125"/>
    </fill>
    <fill>
      <patternFill patternType="solid">
        <fgColor indexed="62"/>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s>
  <borders count="69">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top/>
      <bottom style="double">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dotted">
        <color indexed="65"/>
      </right>
      <top style="medium">
        <color indexed="64"/>
      </top>
      <bottom/>
      <diagonal/>
    </border>
    <border>
      <left style="dotted">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double">
        <color indexed="60"/>
      </bottom>
      <diagonal/>
    </border>
    <border>
      <left style="dashed">
        <color indexed="64"/>
      </left>
      <right style="dashed">
        <color indexed="64"/>
      </right>
      <top style="thin">
        <color indexed="64"/>
      </top>
      <bottom style="double">
        <color indexed="60"/>
      </bottom>
      <diagonal/>
    </border>
    <border>
      <left/>
      <right style="thin">
        <color indexed="64"/>
      </right>
      <top style="thin">
        <color indexed="64"/>
      </top>
      <bottom style="double">
        <color indexed="60"/>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double">
        <color indexed="60"/>
      </top>
      <bottom style="thin">
        <color indexed="64"/>
      </bottom>
      <diagonal/>
    </border>
    <border>
      <left style="dashed">
        <color indexed="64"/>
      </left>
      <right style="thin">
        <color indexed="64"/>
      </right>
      <top style="double">
        <color indexed="60"/>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0"/>
      </left>
      <right style="medium">
        <color indexed="60"/>
      </right>
      <top style="medium">
        <color indexed="60"/>
      </top>
      <bottom style="medium">
        <color indexed="60"/>
      </bottom>
      <diagonal/>
    </border>
    <border>
      <left style="medium">
        <color indexed="64"/>
      </left>
      <right/>
      <top style="thin">
        <color indexed="64"/>
      </top>
      <bottom/>
      <diagonal/>
    </border>
    <border>
      <left/>
      <right/>
      <top style="thin">
        <color indexed="64"/>
      </top>
      <bottom/>
      <diagonal/>
    </border>
    <border>
      <left style="medium">
        <color indexed="64"/>
      </left>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0"/>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s>
  <cellStyleXfs count="4">
    <xf numFmtId="0" fontId="0" fillId="0" borderId="0">
      <alignment vertical="center"/>
    </xf>
    <xf numFmtId="0" fontId="12" fillId="0" borderId="0">
      <alignment vertical="center"/>
    </xf>
    <xf numFmtId="0" fontId="12" fillId="0" borderId="0">
      <alignment vertical="center"/>
    </xf>
    <xf numFmtId="0" fontId="1" fillId="0" borderId="0">
      <alignment vertical="center"/>
    </xf>
  </cellStyleXfs>
  <cellXfs count="178">
    <xf numFmtId="0" fontId="0" fillId="0" borderId="0" xfId="0">
      <alignment vertical="center"/>
    </xf>
    <xf numFmtId="0" fontId="0" fillId="0" borderId="1" xfId="0" applyNumberFormat="1" applyFont="1" applyFill="1" applyBorder="1" applyAlignment="1" applyProtection="1">
      <alignment vertical="center"/>
    </xf>
    <xf numFmtId="0" fontId="0" fillId="0" borderId="2" xfId="0" applyNumberFormat="1" applyFont="1" applyFill="1" applyBorder="1" applyAlignment="1" applyProtection="1">
      <alignment vertical="center"/>
    </xf>
    <xf numFmtId="0" fontId="0" fillId="0" borderId="3" xfId="0" applyNumberFormat="1" applyFont="1" applyFill="1" applyBorder="1" applyAlignment="1" applyProtection="1">
      <alignment vertical="center"/>
    </xf>
    <xf numFmtId="0" fontId="2" fillId="0" borderId="1" xfId="0" applyNumberFormat="1" applyFont="1" applyFill="1" applyBorder="1" applyAlignment="1" applyProtection="1">
      <alignment vertical="center"/>
    </xf>
    <xf numFmtId="0" fontId="0" fillId="0" borderId="4" xfId="0" applyNumberFormat="1" applyFont="1" applyFill="1" applyBorder="1" applyAlignment="1" applyProtection="1">
      <alignment vertical="center"/>
    </xf>
    <xf numFmtId="0" fontId="0" fillId="0" borderId="5" xfId="0" applyNumberFormat="1" applyFont="1" applyFill="1" applyBorder="1" applyAlignment="1" applyProtection="1">
      <alignment vertical="center"/>
    </xf>
    <xf numFmtId="9" fontId="0" fillId="0" borderId="6" xfId="0" applyNumberFormat="1" applyFont="1" applyFill="1" applyBorder="1" applyAlignment="1" applyProtection="1">
      <alignment vertical="center"/>
    </xf>
    <xf numFmtId="0" fontId="0" fillId="0" borderId="7" xfId="0" applyNumberFormat="1" applyFont="1" applyFill="1" applyBorder="1" applyAlignment="1" applyProtection="1">
      <alignment vertical="center"/>
    </xf>
    <xf numFmtId="0" fontId="0" fillId="0" borderId="8" xfId="0" applyNumberFormat="1" applyFont="1" applyFill="1" applyBorder="1" applyAlignment="1" applyProtection="1">
      <alignment vertical="center"/>
    </xf>
    <xf numFmtId="176" fontId="0"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176" fontId="3" fillId="0" borderId="0" xfId="0" applyNumberFormat="1" applyFont="1" applyFill="1" applyBorder="1" applyAlignment="1" applyProtection="1">
      <alignment vertical="center"/>
    </xf>
    <xf numFmtId="176" fontId="0" fillId="0" borderId="1" xfId="0" applyNumberFormat="1" applyFont="1" applyFill="1" applyBorder="1" applyAlignment="1" applyProtection="1">
      <alignment vertical="center"/>
    </xf>
    <xf numFmtId="177" fontId="0" fillId="0" borderId="1" xfId="0" applyNumberFormat="1" applyFont="1" applyFill="1" applyBorder="1" applyAlignment="1" applyProtection="1">
      <alignment vertical="center"/>
    </xf>
    <xf numFmtId="0" fontId="0" fillId="0" borderId="9" xfId="0" applyNumberFormat="1" applyFont="1" applyFill="1" applyBorder="1" applyAlignment="1" applyProtection="1">
      <alignment horizontal="center" vertical="center"/>
    </xf>
    <xf numFmtId="0" fontId="0" fillId="0" borderId="5"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horizontal="center" vertical="center"/>
    </xf>
    <xf numFmtId="0" fontId="0" fillId="0" borderId="1" xfId="0" applyNumberFormat="1" applyFont="1" applyFill="1" applyBorder="1" applyAlignment="1" applyProtection="1">
      <alignment horizontal="center" vertical="center"/>
    </xf>
    <xf numFmtId="0" fontId="0" fillId="0" borderId="11" xfId="0" applyNumberFormat="1" applyFont="1" applyFill="1" applyBorder="1" applyAlignment="1" applyProtection="1">
      <alignment horizontal="center" vertical="center"/>
    </xf>
    <xf numFmtId="0" fontId="0" fillId="0" borderId="6"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horizontal="center" vertical="center"/>
    </xf>
    <xf numFmtId="0" fontId="0" fillId="0" borderId="14" xfId="0" applyNumberFormat="1" applyFont="1" applyFill="1" applyBorder="1" applyAlignment="1" applyProtection="1">
      <alignment horizontal="center" vertical="center"/>
    </xf>
    <xf numFmtId="0" fontId="0" fillId="0" borderId="15" xfId="0" applyNumberFormat="1" applyFont="1" applyFill="1" applyBorder="1" applyAlignment="1" applyProtection="1">
      <alignment horizontal="center" vertical="center"/>
    </xf>
    <xf numFmtId="0" fontId="0" fillId="0" borderId="16" xfId="0" applyNumberFormat="1" applyFont="1" applyFill="1" applyBorder="1" applyAlignment="1" applyProtection="1">
      <alignment horizontal="center" vertical="center"/>
    </xf>
    <xf numFmtId="0" fontId="0" fillId="0" borderId="17" xfId="0" applyNumberFormat="1" applyFont="1" applyFill="1" applyBorder="1" applyAlignment="1" applyProtection="1">
      <alignment horizontal="center" vertical="center"/>
    </xf>
    <xf numFmtId="0" fontId="0" fillId="0" borderId="18" xfId="0" applyNumberFormat="1" applyFont="1" applyFill="1" applyBorder="1" applyAlignment="1" applyProtection="1">
      <alignment horizontal="center" vertical="center"/>
    </xf>
    <xf numFmtId="0" fontId="4" fillId="2" borderId="19" xfId="0" applyNumberFormat="1" applyFont="1" applyFill="1" applyBorder="1" applyAlignment="1" applyProtection="1">
      <alignment horizontal="center" vertical="center"/>
    </xf>
    <xf numFmtId="0" fontId="4" fillId="2" borderId="20" xfId="0" applyNumberFormat="1" applyFont="1" applyFill="1" applyBorder="1" applyAlignment="1" applyProtection="1">
      <alignment horizontal="center" vertical="center"/>
    </xf>
    <xf numFmtId="0" fontId="4" fillId="2" borderId="21" xfId="0" applyNumberFormat="1" applyFont="1" applyFill="1" applyBorder="1" applyAlignment="1" applyProtection="1">
      <alignment horizontal="center" vertical="center"/>
    </xf>
    <xf numFmtId="0" fontId="4" fillId="2" borderId="22"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vertical="center"/>
    </xf>
    <xf numFmtId="0" fontId="0" fillId="0" borderId="23" xfId="0" applyNumberFormat="1" applyFont="1" applyFill="1" applyBorder="1" applyAlignment="1" applyProtection="1">
      <alignment vertical="center"/>
    </xf>
    <xf numFmtId="0" fontId="0" fillId="0" borderId="24" xfId="0" applyNumberFormat="1" applyFont="1" applyFill="1" applyBorder="1" applyAlignment="1" applyProtection="1">
      <alignment horizontal="center" vertical="center"/>
    </xf>
    <xf numFmtId="0" fontId="0" fillId="0" borderId="25" xfId="0" applyNumberFormat="1" applyFont="1" applyFill="1" applyBorder="1" applyAlignment="1" applyProtection="1">
      <alignment horizontal="center" vertical="center"/>
    </xf>
    <xf numFmtId="0" fontId="0" fillId="0" borderId="26"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vertical="center"/>
    </xf>
    <xf numFmtId="0" fontId="0" fillId="0" borderId="21" xfId="0" applyNumberFormat="1" applyFont="1" applyFill="1" applyBorder="1" applyAlignment="1" applyProtection="1">
      <alignment vertical="center"/>
    </xf>
    <xf numFmtId="0" fontId="0" fillId="3" borderId="27" xfId="0" applyNumberFormat="1" applyFont="1" applyFill="1" applyBorder="1" applyAlignment="1" applyProtection="1">
      <alignment vertical="center"/>
    </xf>
    <xf numFmtId="0" fontId="0" fillId="3" borderId="19" xfId="0" applyNumberFormat="1" applyFont="1" applyFill="1" applyBorder="1" applyAlignment="1" applyProtection="1">
      <alignment vertical="center"/>
    </xf>
    <xf numFmtId="0" fontId="0" fillId="3" borderId="21" xfId="0" applyNumberFormat="1" applyFont="1" applyFill="1" applyBorder="1" applyAlignment="1" applyProtection="1">
      <alignment vertical="center"/>
    </xf>
    <xf numFmtId="0" fontId="0" fillId="0" borderId="28" xfId="0" applyNumberFormat="1" applyFont="1" applyFill="1" applyBorder="1" applyAlignment="1" applyProtection="1">
      <alignment vertical="center"/>
    </xf>
    <xf numFmtId="176" fontId="0" fillId="0" borderId="28" xfId="0"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0" fillId="0" borderId="21" xfId="0" applyNumberFormat="1" applyFont="1" applyFill="1" applyBorder="1" applyAlignment="1" applyProtection="1">
      <alignment horizontal="center" vertical="center"/>
    </xf>
    <xf numFmtId="0" fontId="6" fillId="0" borderId="0" xfId="2" applyNumberFormat="1" applyFont="1" applyFill="1" applyBorder="1" applyAlignment="1" applyProtection="1">
      <alignment vertical="center"/>
    </xf>
    <xf numFmtId="0" fontId="6" fillId="4" borderId="29" xfId="2" applyNumberFormat="1" applyFont="1" applyFill="1" applyBorder="1" applyAlignment="1" applyProtection="1">
      <alignment vertical="center"/>
    </xf>
    <xf numFmtId="178" fontId="6" fillId="4" borderId="27" xfId="2" applyNumberFormat="1" applyFont="1" applyFill="1" applyBorder="1" applyAlignment="1" applyProtection="1">
      <alignment vertical="center"/>
    </xf>
    <xf numFmtId="9" fontId="6" fillId="0" borderId="30" xfId="2" applyNumberFormat="1" applyFont="1" applyFill="1" applyBorder="1" applyAlignment="1" applyProtection="1">
      <alignment horizontal="center" vertical="center"/>
    </xf>
    <xf numFmtId="5" fontId="6" fillId="0" borderId="22" xfId="2" applyNumberFormat="1" applyFont="1" applyFill="1" applyBorder="1" applyAlignment="1" applyProtection="1">
      <alignment horizontal="center" vertical="center"/>
    </xf>
    <xf numFmtId="5" fontId="6" fillId="0" borderId="0" xfId="2" applyNumberFormat="1" applyFont="1" applyFill="1" applyBorder="1" applyAlignment="1" applyProtection="1">
      <alignment horizontal="center" vertical="center"/>
    </xf>
    <xf numFmtId="6" fontId="6" fillId="4" borderId="27" xfId="2" applyNumberFormat="1" applyFont="1" applyFill="1" applyBorder="1" applyAlignment="1" applyProtection="1">
      <alignment vertical="center"/>
    </xf>
    <xf numFmtId="6" fontId="6" fillId="0" borderId="31" xfId="2"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center" vertical="center"/>
    </xf>
    <xf numFmtId="55" fontId="7" fillId="0" borderId="13" xfId="2" applyNumberFormat="1" applyFont="1" applyFill="1" applyBorder="1" applyAlignment="1" applyProtection="1">
      <alignment horizontal="center" vertical="center"/>
    </xf>
    <xf numFmtId="0" fontId="6" fillId="4" borderId="32" xfId="2" applyNumberFormat="1" applyFont="1" applyFill="1" applyBorder="1" applyAlignment="1" applyProtection="1">
      <alignment horizontal="center" vertical="center"/>
    </xf>
    <xf numFmtId="0" fontId="6" fillId="4" borderId="33" xfId="2" applyNumberFormat="1" applyFont="1" applyFill="1" applyBorder="1" applyAlignment="1" applyProtection="1">
      <alignment horizontal="center" vertical="center" wrapText="1"/>
    </xf>
    <xf numFmtId="0" fontId="6" fillId="4" borderId="34" xfId="2" applyNumberFormat="1" applyFont="1" applyFill="1" applyBorder="1" applyAlignment="1" applyProtection="1">
      <alignment horizontal="center" vertical="center"/>
    </xf>
    <xf numFmtId="178" fontId="6" fillId="4" borderId="33" xfId="2" applyNumberFormat="1" applyFont="1" applyFill="1" applyBorder="1" applyAlignment="1" applyProtection="1">
      <alignment horizontal="center" vertical="center" wrapText="1"/>
    </xf>
    <xf numFmtId="179" fontId="6" fillId="4" borderId="33" xfId="2" applyNumberFormat="1" applyFont="1" applyFill="1" applyBorder="1" applyAlignment="1" applyProtection="1">
      <alignment horizontal="center" vertical="center"/>
    </xf>
    <xf numFmtId="0" fontId="6" fillId="4" borderId="35" xfId="2" applyNumberFormat="1" applyFont="1" applyFill="1" applyBorder="1" applyAlignment="1" applyProtection="1">
      <alignment horizontal="center" vertical="center" wrapText="1"/>
    </xf>
    <xf numFmtId="178" fontId="6" fillId="4" borderId="36" xfId="2" applyNumberFormat="1" applyFont="1" applyFill="1" applyBorder="1" applyAlignment="1" applyProtection="1">
      <alignment vertical="center"/>
    </xf>
    <xf numFmtId="180" fontId="6" fillId="4" borderId="37" xfId="2" applyNumberFormat="1" applyFont="1" applyFill="1" applyBorder="1" applyAlignment="1" applyProtection="1">
      <alignment horizontal="center" vertical="center"/>
    </xf>
    <xf numFmtId="180" fontId="7" fillId="0" borderId="38" xfId="2" applyNumberFormat="1" applyFont="1" applyFill="1" applyBorder="1" applyAlignment="1" applyProtection="1">
      <alignment horizontal="right" vertical="center"/>
    </xf>
    <xf numFmtId="180" fontId="7" fillId="0" borderId="39" xfId="2" applyNumberFormat="1" applyFont="1" applyFill="1" applyBorder="1" applyAlignment="1" applyProtection="1">
      <alignment horizontal="right" vertical="center"/>
    </xf>
    <xf numFmtId="181" fontId="7" fillId="0" borderId="39" xfId="2" applyNumberFormat="1" applyFont="1" applyFill="1" applyBorder="1" applyAlignment="1" applyProtection="1">
      <alignment horizontal="right" vertical="center"/>
    </xf>
    <xf numFmtId="182" fontId="7" fillId="0" borderId="39" xfId="2" applyNumberFormat="1" applyFont="1" applyFill="1" applyBorder="1" applyAlignment="1" applyProtection="1">
      <alignment horizontal="right" vertical="center"/>
    </xf>
    <xf numFmtId="183" fontId="7" fillId="0" borderId="39" xfId="2" applyNumberFormat="1" applyFont="1" applyFill="1" applyBorder="1" applyAlignment="1" applyProtection="1">
      <alignment vertical="center"/>
    </xf>
    <xf numFmtId="180" fontId="7" fillId="0" borderId="39" xfId="2" applyNumberFormat="1" applyFont="1" applyFill="1" applyBorder="1" applyAlignment="1" applyProtection="1">
      <alignment vertical="center"/>
    </xf>
    <xf numFmtId="177" fontId="7" fillId="0" borderId="39" xfId="2" applyNumberFormat="1" applyFont="1" applyFill="1" applyBorder="1" applyAlignment="1" applyProtection="1">
      <alignment vertical="center"/>
    </xf>
    <xf numFmtId="177" fontId="7" fillId="0" borderId="40" xfId="2" applyNumberFormat="1" applyFont="1" applyFill="1" applyBorder="1" applyAlignment="1" applyProtection="1">
      <alignment vertical="center"/>
    </xf>
    <xf numFmtId="180" fontId="0" fillId="0" borderId="38" xfId="0" applyNumberFormat="1" applyFont="1" applyFill="1" applyBorder="1" applyAlignment="1" applyProtection="1">
      <alignment vertical="center"/>
    </xf>
    <xf numFmtId="180" fontId="0" fillId="0" borderId="39" xfId="0" applyNumberFormat="1" applyFont="1" applyFill="1" applyBorder="1" applyAlignment="1" applyProtection="1">
      <alignment vertical="center"/>
    </xf>
    <xf numFmtId="0" fontId="0" fillId="0" borderId="39" xfId="0" applyNumberFormat="1" applyFont="1" applyFill="1" applyBorder="1" applyAlignment="1" applyProtection="1">
      <alignment vertical="center"/>
    </xf>
    <xf numFmtId="180" fontId="0" fillId="0" borderId="41" xfId="0" applyNumberFormat="1" applyFont="1" applyFill="1" applyBorder="1" applyAlignment="1" applyProtection="1">
      <alignment vertical="center"/>
    </xf>
    <xf numFmtId="180" fontId="0" fillId="0" borderId="42" xfId="0" applyNumberFormat="1" applyFont="1" applyFill="1" applyBorder="1" applyAlignment="1" applyProtection="1">
      <alignment vertical="center"/>
    </xf>
    <xf numFmtId="0" fontId="0" fillId="0" borderId="42" xfId="0" applyNumberFormat="1" applyFont="1" applyFill="1" applyBorder="1" applyAlignment="1" applyProtection="1">
      <alignment vertical="center"/>
    </xf>
    <xf numFmtId="181" fontId="7" fillId="0" borderId="42" xfId="2" applyNumberFormat="1" applyFont="1" applyFill="1" applyBorder="1" applyAlignment="1" applyProtection="1">
      <alignment horizontal="right" vertical="center"/>
    </xf>
    <xf numFmtId="183" fontId="7" fillId="0" borderId="42" xfId="2" applyNumberFormat="1" applyFont="1" applyFill="1" applyBorder="1" applyAlignment="1" applyProtection="1">
      <alignment vertical="center"/>
    </xf>
    <xf numFmtId="180" fontId="7" fillId="0" borderId="42" xfId="2" applyNumberFormat="1" applyFont="1" applyFill="1" applyBorder="1" applyAlignment="1" applyProtection="1">
      <alignment vertical="center"/>
    </xf>
    <xf numFmtId="177" fontId="7" fillId="0" borderId="42" xfId="2" applyNumberFormat="1" applyFont="1" applyFill="1" applyBorder="1" applyAlignment="1" applyProtection="1">
      <alignment vertical="center"/>
    </xf>
    <xf numFmtId="177" fontId="7" fillId="0" borderId="43" xfId="2" applyNumberFormat="1" applyFont="1" applyFill="1" applyBorder="1" applyAlignment="1" applyProtection="1">
      <alignment vertical="center"/>
    </xf>
    <xf numFmtId="6" fontId="7" fillId="0" borderId="39" xfId="2" applyNumberFormat="1" applyFont="1" applyFill="1" applyBorder="1" applyAlignment="1" applyProtection="1">
      <alignment horizontal="right" vertical="center"/>
    </xf>
    <xf numFmtId="6" fontId="7" fillId="0" borderId="42" xfId="2" applyNumberFormat="1" applyFont="1" applyFill="1" applyBorder="1" applyAlignment="1" applyProtection="1">
      <alignment horizontal="right" vertical="center"/>
    </xf>
    <xf numFmtId="55" fontId="0" fillId="0" borderId="12" xfId="0" applyNumberFormat="1" applyFont="1" applyFill="1" applyBorder="1" applyAlignment="1" applyProtection="1">
      <alignment horizontal="center" vertical="center"/>
    </xf>
    <xf numFmtId="5" fontId="1" fillId="0" borderId="44" xfId="0" applyNumberFormat="1" applyFont="1" applyFill="1" applyBorder="1" applyAlignment="1" applyProtection="1">
      <alignment vertical="center"/>
    </xf>
    <xf numFmtId="180" fontId="1" fillId="0" borderId="45" xfId="0" applyNumberFormat="1" applyFont="1" applyFill="1" applyBorder="1" applyAlignment="1" applyProtection="1">
      <alignment vertical="center"/>
    </xf>
    <xf numFmtId="6" fontId="1" fillId="0" borderId="45" xfId="0" applyNumberFormat="1" applyFont="1" applyFill="1" applyBorder="1" applyAlignment="1" applyProtection="1">
      <alignment vertical="center"/>
    </xf>
    <xf numFmtId="182" fontId="1" fillId="0" borderId="45" xfId="0" applyNumberFormat="1" applyFont="1" applyFill="1" applyBorder="1" applyAlignment="1" applyProtection="1">
      <alignment vertical="center"/>
    </xf>
    <xf numFmtId="181" fontId="1" fillId="0" borderId="45" xfId="0" applyNumberFormat="1" applyFont="1" applyFill="1" applyBorder="1" applyAlignment="1" applyProtection="1">
      <alignment vertical="center"/>
    </xf>
    <xf numFmtId="183" fontId="8" fillId="0" borderId="45" xfId="0" applyNumberFormat="1" applyFont="1" applyFill="1" applyBorder="1" applyAlignment="1" applyProtection="1">
      <alignment vertical="center"/>
    </xf>
    <xf numFmtId="177" fontId="1" fillId="0" borderId="46" xfId="0" applyNumberFormat="1" applyFont="1" applyFill="1" applyBorder="1" applyAlignment="1" applyProtection="1">
      <alignment vertical="center"/>
    </xf>
    <xf numFmtId="177" fontId="1" fillId="0" borderId="47" xfId="0" applyNumberFormat="1" applyFont="1" applyFill="1" applyBorder="1" applyAlignment="1" applyProtection="1">
      <alignment vertical="center"/>
    </xf>
    <xf numFmtId="0" fontId="0" fillId="0" borderId="48" xfId="0" applyNumberFormat="1" applyFont="1" applyFill="1" applyBorder="1" applyAlignment="1" applyProtection="1">
      <alignment vertical="center"/>
    </xf>
    <xf numFmtId="0" fontId="9" fillId="0" borderId="40" xfId="0" applyNumberFormat="1" applyFont="1" applyFill="1" applyBorder="1" applyAlignment="1" applyProtection="1">
      <alignment vertical="center"/>
    </xf>
    <xf numFmtId="0" fontId="6" fillId="5" borderId="0" xfId="2" applyNumberFormat="1" applyFont="1" applyFill="1" applyBorder="1" applyAlignment="1" applyProtection="1">
      <alignment vertical="center"/>
    </xf>
    <xf numFmtId="5" fontId="6" fillId="5" borderId="0" xfId="2" applyNumberFormat="1" applyFont="1" applyFill="1" applyBorder="1" applyAlignment="1" applyProtection="1">
      <alignment horizontal="center" vertical="center"/>
    </xf>
    <xf numFmtId="178" fontId="6" fillId="5" borderId="0" xfId="2" applyNumberFormat="1" applyFont="1" applyFill="1" applyBorder="1" applyAlignment="1" applyProtection="1">
      <alignment vertical="center"/>
    </xf>
    <xf numFmtId="6" fontId="6" fillId="5" borderId="0" xfId="2" applyNumberFormat="1" applyFont="1" applyFill="1" applyBorder="1" applyAlignment="1" applyProtection="1">
      <alignment vertical="center"/>
    </xf>
    <xf numFmtId="6" fontId="6" fillId="5" borderId="0" xfId="2" applyNumberFormat="1" applyFont="1" applyFill="1" applyBorder="1" applyAlignment="1" applyProtection="1">
      <alignment horizontal="center" vertical="center"/>
    </xf>
    <xf numFmtId="0" fontId="0" fillId="5" borderId="0" xfId="0" applyNumberFormat="1" applyFont="1" applyFill="1" applyBorder="1" applyAlignment="1" applyProtection="1">
      <alignment vertical="center"/>
    </xf>
    <xf numFmtId="0" fontId="6" fillId="5" borderId="49" xfId="2" applyNumberFormat="1" applyFont="1" applyFill="1" applyBorder="1" applyAlignment="1" applyProtection="1">
      <alignment vertical="center"/>
    </xf>
    <xf numFmtId="5" fontId="6" fillId="5" borderId="49" xfId="2" applyNumberFormat="1" applyFont="1" applyFill="1" applyBorder="1" applyAlignment="1" applyProtection="1">
      <alignment horizontal="center" vertical="center"/>
    </xf>
    <xf numFmtId="178" fontId="6" fillId="5" borderId="49" xfId="2" applyNumberFormat="1" applyFont="1" applyFill="1" applyBorder="1" applyAlignment="1" applyProtection="1">
      <alignment vertical="center"/>
    </xf>
    <xf numFmtId="6" fontId="6" fillId="5" borderId="49" xfId="2" applyNumberFormat="1" applyFont="1" applyFill="1" applyBorder="1" applyAlignment="1" applyProtection="1">
      <alignment vertical="center"/>
    </xf>
    <xf numFmtId="6" fontId="6" fillId="5" borderId="49" xfId="2" applyNumberFormat="1" applyFont="1" applyFill="1" applyBorder="1" applyAlignment="1" applyProtection="1">
      <alignment horizontal="center" vertical="center"/>
    </xf>
    <xf numFmtId="0" fontId="0" fillId="5" borderId="49" xfId="0" applyNumberFormat="1" applyFont="1" applyFill="1" applyBorder="1" applyAlignment="1" applyProtection="1">
      <alignment vertical="center"/>
    </xf>
    <xf numFmtId="0" fontId="0" fillId="0" borderId="49" xfId="0" applyNumberFormat="1" applyFont="1" applyFill="1" applyBorder="1" applyAlignment="1" applyProtection="1">
      <alignment vertical="center"/>
    </xf>
    <xf numFmtId="0" fontId="0" fillId="0" borderId="50" xfId="0" applyNumberFormat="1" applyFont="1" applyFill="1" applyBorder="1" applyAlignment="1" applyProtection="1">
      <alignment vertical="center"/>
    </xf>
    <xf numFmtId="5" fontId="7" fillId="6" borderId="50" xfId="2" applyNumberFormat="1" applyFont="1" applyFill="1" applyBorder="1" applyAlignment="1" applyProtection="1">
      <alignment horizontal="center"/>
    </xf>
    <xf numFmtId="5" fontId="6" fillId="0" borderId="50" xfId="2" applyNumberFormat="1" applyFont="1" applyFill="1" applyBorder="1" applyAlignment="1" applyProtection="1">
      <alignment horizontal="center" vertical="center"/>
    </xf>
    <xf numFmtId="0" fontId="6" fillId="0" borderId="50" xfId="2" applyNumberFormat="1" applyFont="1" applyFill="1" applyBorder="1" applyAlignment="1" applyProtection="1"/>
    <xf numFmtId="5" fontId="7" fillId="6" borderId="11" xfId="2" applyNumberFormat="1" applyFont="1" applyFill="1" applyBorder="1" applyAlignment="1" applyProtection="1">
      <alignment horizontal="center"/>
    </xf>
    <xf numFmtId="0" fontId="10" fillId="4" borderId="51" xfId="2" applyNumberFormat="1" applyFont="1" applyFill="1" applyBorder="1" applyAlignment="1" applyProtection="1">
      <alignment horizontal="center" vertical="center"/>
    </xf>
    <xf numFmtId="5" fontId="10" fillId="5" borderId="49" xfId="2" applyNumberFormat="1" applyFont="1" applyFill="1" applyBorder="1" applyAlignment="1" applyProtection="1">
      <alignment horizontal="center" vertical="center"/>
    </xf>
    <xf numFmtId="9" fontId="6" fillId="5" borderId="52" xfId="2" applyNumberFormat="1" applyFont="1" applyFill="1" applyBorder="1" applyAlignment="1" applyProtection="1">
      <alignment horizontal="center" vertical="center"/>
    </xf>
    <xf numFmtId="5" fontId="7" fillId="6" borderId="53" xfId="2" applyNumberFormat="1" applyFont="1" applyFill="1" applyBorder="1" applyAlignment="1" applyProtection="1">
      <alignment horizontal="center"/>
    </xf>
    <xf numFmtId="0" fontId="0" fillId="0" borderId="54" xfId="0" applyNumberFormat="1" applyFont="1" applyFill="1" applyBorder="1" applyAlignment="1" applyProtection="1">
      <alignment vertical="center"/>
    </xf>
    <xf numFmtId="0" fontId="0" fillId="0" borderId="55" xfId="0" applyNumberFormat="1" applyFont="1" applyFill="1" applyBorder="1" applyAlignment="1" applyProtection="1">
      <alignment vertical="center"/>
    </xf>
    <xf numFmtId="0" fontId="0" fillId="0" borderId="56" xfId="0" applyNumberFormat="1" applyFont="1" applyFill="1" applyBorder="1" applyAlignment="1" applyProtection="1">
      <alignment vertical="center"/>
    </xf>
    <xf numFmtId="0" fontId="6" fillId="4" borderId="27" xfId="2"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0" fillId="0" borderId="57" xfId="0" applyNumberFormat="1" applyFont="1" applyFill="1" applyBorder="1" applyAlignment="1" applyProtection="1">
      <alignment vertical="center"/>
    </xf>
    <xf numFmtId="0" fontId="0" fillId="3" borderId="31" xfId="0" applyNumberFormat="1" applyFont="1" applyFill="1" applyBorder="1" applyAlignment="1" applyProtection="1">
      <alignment vertical="center"/>
    </xf>
    <xf numFmtId="0" fontId="1" fillId="0" borderId="58" xfId="3" applyBorder="1">
      <alignment vertical="center"/>
    </xf>
    <xf numFmtId="0" fontId="1" fillId="0" borderId="59" xfId="3" applyBorder="1">
      <alignment vertical="center"/>
    </xf>
    <xf numFmtId="0" fontId="1" fillId="0" borderId="60" xfId="3" applyBorder="1">
      <alignment vertical="center"/>
    </xf>
    <xf numFmtId="0" fontId="1" fillId="0" borderId="28" xfId="3" applyBorder="1">
      <alignment vertical="center"/>
    </xf>
    <xf numFmtId="0" fontId="1" fillId="0" borderId="0" xfId="3" applyBorder="1">
      <alignment vertical="center"/>
    </xf>
    <xf numFmtId="0" fontId="0" fillId="0" borderId="36" xfId="0" applyNumberFormat="1" applyFont="1" applyFill="1" applyBorder="1" applyAlignment="1" applyProtection="1">
      <alignment vertical="center"/>
    </xf>
    <xf numFmtId="0" fontId="0" fillId="0" borderId="19" xfId="0" applyNumberFormat="1" applyFont="1" applyFill="1" applyBorder="1" applyAlignment="1" applyProtection="1">
      <alignment vertical="center"/>
    </xf>
    <xf numFmtId="0" fontId="0" fillId="0" borderId="20" xfId="0" applyNumberFormat="1" applyFont="1" applyFill="1" applyBorder="1" applyAlignment="1" applyProtection="1">
      <alignment vertical="center"/>
    </xf>
    <xf numFmtId="0" fontId="0" fillId="0" borderId="64" xfId="0" applyNumberFormat="1" applyFont="1" applyFill="1" applyBorder="1" applyAlignment="1" applyProtection="1">
      <alignment vertical="center"/>
    </xf>
    <xf numFmtId="0" fontId="0" fillId="3" borderId="65" xfId="0" applyNumberFormat="1" applyFont="1" applyFill="1" applyBorder="1" applyAlignment="1" applyProtection="1">
      <alignment vertical="center"/>
    </xf>
    <xf numFmtId="0" fontId="0" fillId="3" borderId="66" xfId="0" applyNumberFormat="1" applyFont="1" applyFill="1" applyBorder="1" applyAlignment="1" applyProtection="1">
      <alignment vertical="center"/>
    </xf>
    <xf numFmtId="0" fontId="0" fillId="3" borderId="67" xfId="0" applyNumberFormat="1" applyFont="1" applyFill="1" applyBorder="1" applyAlignment="1" applyProtection="1">
      <alignment vertical="center"/>
    </xf>
    <xf numFmtId="0" fontId="0" fillId="0" borderId="10" xfId="0" applyBorder="1">
      <alignment vertical="center"/>
    </xf>
    <xf numFmtId="176" fontId="0" fillId="0" borderId="10" xfId="0" applyNumberFormat="1" applyFont="1" applyFill="1" applyBorder="1" applyAlignment="1" applyProtection="1">
      <alignment vertical="center"/>
    </xf>
    <xf numFmtId="0" fontId="5" fillId="0" borderId="10" xfId="0" applyNumberFormat="1" applyFont="1" applyFill="1" applyBorder="1" applyAlignment="1" applyProtection="1">
      <alignment vertical="center"/>
    </xf>
    <xf numFmtId="14" fontId="0" fillId="0" borderId="10" xfId="0" applyNumberFormat="1" applyBorder="1">
      <alignment vertical="center"/>
    </xf>
    <xf numFmtId="0" fontId="14" fillId="0" borderId="10" xfId="0" applyFont="1" applyBorder="1">
      <alignment vertical="center"/>
    </xf>
    <xf numFmtId="176" fontId="14" fillId="0" borderId="10" xfId="0" applyNumberFormat="1" applyFont="1" applyFill="1" applyBorder="1" applyAlignment="1" applyProtection="1">
      <alignment vertical="center"/>
    </xf>
    <xf numFmtId="0" fontId="0" fillId="0" borderId="0" xfId="0" applyAlignment="1">
      <alignment vertical="center" wrapText="1"/>
    </xf>
    <xf numFmtId="0" fontId="0" fillId="0" borderId="0" xfId="0" applyAlignment="1">
      <alignment horizontal="left" vertical="center" wrapText="1"/>
    </xf>
    <xf numFmtId="22" fontId="0" fillId="0" borderId="10" xfId="0" applyNumberFormat="1" applyBorder="1">
      <alignment vertical="center"/>
    </xf>
    <xf numFmtId="6" fontId="0" fillId="3" borderId="68" xfId="0" applyNumberFormat="1" applyFont="1" applyFill="1" applyBorder="1" applyAlignment="1" applyProtection="1">
      <alignment vertical="center"/>
    </xf>
    <xf numFmtId="6" fontId="0" fillId="0" borderId="10" xfId="0" applyNumberFormat="1" applyBorder="1">
      <alignment vertical="center"/>
    </xf>
    <xf numFmtId="6" fontId="0" fillId="0" borderId="10" xfId="0" applyNumberFormat="1" applyFont="1" applyFill="1" applyBorder="1" applyAlignment="1" applyProtection="1">
      <alignment vertical="center"/>
    </xf>
    <xf numFmtId="6" fontId="0" fillId="0" borderId="0" xfId="0" applyNumberFormat="1">
      <alignment vertical="center"/>
    </xf>
    <xf numFmtId="14" fontId="0" fillId="3" borderId="66" xfId="0" applyNumberFormat="1" applyFont="1" applyFill="1" applyBorder="1" applyAlignment="1" applyProtection="1">
      <alignment vertical="center"/>
    </xf>
    <xf numFmtId="14" fontId="0" fillId="0" borderId="10" xfId="0" applyNumberFormat="1" applyFont="1" applyFill="1" applyBorder="1" applyAlignment="1" applyProtection="1">
      <alignment vertical="center"/>
    </xf>
    <xf numFmtId="14" fontId="0" fillId="0" borderId="0" xfId="0" applyNumberFormat="1">
      <alignment vertical="center"/>
    </xf>
    <xf numFmtId="14" fontId="0" fillId="0" borderId="4" xfId="0" applyNumberFormat="1" applyFont="1" applyFill="1" applyBorder="1" applyAlignment="1" applyProtection="1">
      <alignment vertical="center"/>
    </xf>
    <xf numFmtId="14" fontId="0" fillId="0" borderId="2" xfId="0" applyNumberFormat="1" applyFont="1" applyFill="1" applyBorder="1" applyAlignment="1" applyProtection="1">
      <alignment vertical="center"/>
    </xf>
    <xf numFmtId="14" fontId="0" fillId="0" borderId="3" xfId="0" applyNumberFormat="1" applyFont="1" applyFill="1" applyBorder="1" applyAlignment="1" applyProtection="1">
      <alignment vertical="center"/>
    </xf>
    <xf numFmtId="14" fontId="0" fillId="0" borderId="21" xfId="0" applyNumberFormat="1" applyFont="1" applyFill="1" applyBorder="1" applyAlignment="1" applyProtection="1">
      <alignment vertical="center"/>
    </xf>
    <xf numFmtId="14" fontId="0" fillId="0" borderId="23" xfId="0" applyNumberFormat="1" applyFont="1" applyFill="1" applyBorder="1" applyAlignment="1" applyProtection="1">
      <alignment vertical="center"/>
    </xf>
    <xf numFmtId="14" fontId="0" fillId="0" borderId="10" xfId="0" applyNumberFormat="1" applyBorder="1" applyAlignment="1">
      <alignment horizontal="left" vertical="center"/>
    </xf>
    <xf numFmtId="5" fontId="7" fillId="6" borderId="13" xfId="2" applyNumberFormat="1" applyFont="1" applyFill="1" applyBorder="1" applyAlignment="1" applyProtection="1">
      <alignment horizontal="center"/>
    </xf>
    <xf numFmtId="5" fontId="7" fillId="6" borderId="52" xfId="2" applyNumberFormat="1" applyFont="1" applyFill="1" applyBorder="1" applyAlignment="1" applyProtection="1">
      <alignment horizontal="center"/>
    </xf>
    <xf numFmtId="5" fontId="7" fillId="6" borderId="40" xfId="2" applyNumberFormat="1" applyFont="1" applyFill="1" applyBorder="1" applyAlignment="1" applyProtection="1">
      <alignment horizontal="center"/>
    </xf>
    <xf numFmtId="5" fontId="7" fillId="6" borderId="54" xfId="2" applyNumberFormat="1" applyFont="1" applyFill="1" applyBorder="1" applyAlignment="1" applyProtection="1">
      <alignment horizontal="center"/>
    </xf>
    <xf numFmtId="5" fontId="7" fillId="6" borderId="61" xfId="2" applyNumberFormat="1" applyFont="1" applyFill="1" applyBorder="1" applyAlignment="1" applyProtection="1">
      <alignment horizontal="center"/>
    </xf>
    <xf numFmtId="5" fontId="11" fillId="0" borderId="11" xfId="2" applyNumberFormat="1" applyFont="1" applyFill="1" applyBorder="1" applyAlignment="1" applyProtection="1">
      <alignment horizontal="center" vertical="center"/>
    </xf>
    <xf numFmtId="184" fontId="6" fillId="0" borderId="20" xfId="2" applyNumberFormat="1" applyFont="1" applyFill="1" applyBorder="1" applyAlignment="1" applyProtection="1">
      <alignment horizontal="center" vertical="center"/>
    </xf>
    <xf numFmtId="184" fontId="6" fillId="0" borderId="31" xfId="2" applyNumberFormat="1" applyFont="1" applyFill="1" applyBorder="1" applyAlignment="1" applyProtection="1">
      <alignment horizontal="center" vertical="center"/>
    </xf>
    <xf numFmtId="5" fontId="6" fillId="0" borderId="61" xfId="2" applyNumberFormat="1" applyFont="1" applyFill="1" applyBorder="1" applyAlignment="1" applyProtection="1">
      <alignment horizontal="center" vertical="center"/>
    </xf>
    <xf numFmtId="5" fontId="6" fillId="0" borderId="62" xfId="2" applyNumberFormat="1" applyFont="1" applyFill="1" applyBorder="1" applyAlignment="1" applyProtection="1">
      <alignment horizontal="center" vertical="center"/>
    </xf>
    <xf numFmtId="0" fontId="4" fillId="2" borderId="63" xfId="0" applyNumberFormat="1" applyFont="1" applyFill="1" applyBorder="1" applyAlignment="1" applyProtection="1">
      <alignment horizontal="center" vertical="center"/>
    </xf>
    <xf numFmtId="0" fontId="4" fillId="2" borderId="31" xfId="0" applyNumberFormat="1" applyFont="1" applyFill="1" applyBorder="1" applyAlignment="1" applyProtection="1">
      <alignment horizontal="center" vertical="center"/>
    </xf>
    <xf numFmtId="0" fontId="4" fillId="2" borderId="27" xfId="0" applyNumberFormat="1" applyFont="1" applyFill="1" applyBorder="1" applyAlignment="1" applyProtection="1">
      <alignment horizontal="center" vertical="center"/>
    </xf>
    <xf numFmtId="0" fontId="4" fillId="2" borderId="19" xfId="0" applyNumberFormat="1" applyFont="1" applyFill="1" applyBorder="1" applyAlignment="1" applyProtection="1">
      <alignment horizontal="center" vertical="center"/>
    </xf>
    <xf numFmtId="0" fontId="0" fillId="0" borderId="0" xfId="0" applyAlignment="1">
      <alignment horizontal="left" vertical="top" wrapText="1"/>
    </xf>
    <xf numFmtId="0" fontId="0" fillId="0" borderId="0" xfId="0" applyAlignment="1">
      <alignment horizontal="left" vertical="center" wrapText="1"/>
    </xf>
    <xf numFmtId="0" fontId="1" fillId="0" borderId="0" xfId="3" applyAlignment="1">
      <alignment horizontal="left" vertical="center" wrapText="1"/>
    </xf>
    <xf numFmtId="0" fontId="1" fillId="0" borderId="0" xfId="3" applyAlignment="1">
      <alignment horizontal="left" vertical="center"/>
    </xf>
    <xf numFmtId="0" fontId="0" fillId="0" borderId="0" xfId="0" applyAlignment="1">
      <alignment horizontal="left" vertical="top"/>
    </xf>
  </cellXfs>
  <cellStyles count="4">
    <cellStyle name="標準" xfId="0" builtinId="0"/>
    <cellStyle name="標準 2" xfId="1" xr:uid="{00000000-0005-0000-0000-000001000000}"/>
    <cellStyle name="標準 3" xfId="2" xr:uid="{00000000-0005-0000-0000-000002000000}"/>
    <cellStyle name="標準_気づき"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24504</xdr:colOff>
      <xdr:row>33</xdr:row>
      <xdr:rowOff>131179</xdr:rowOff>
    </xdr:to>
    <xdr:pic>
      <xdr:nvPicPr>
        <xdr:cNvPr id="2" name="図 1">
          <a:extLst>
            <a:ext uri="{FF2B5EF4-FFF2-40B4-BE49-F238E27FC236}">
              <a16:creationId xmlns:a16="http://schemas.microsoft.com/office/drawing/2014/main" id="{B04D9770-53C5-4FDA-A9DD-AF6D4DFC815A}"/>
            </a:ext>
          </a:extLst>
        </xdr:cNvPr>
        <xdr:cNvPicPr>
          <a:picLocks noChangeAspect="1"/>
        </xdr:cNvPicPr>
      </xdr:nvPicPr>
      <xdr:blipFill>
        <a:blip xmlns:r="http://schemas.openxmlformats.org/officeDocument/2006/relationships" r:embed="rId1"/>
        <a:stretch>
          <a:fillRect/>
        </a:stretch>
      </xdr:blipFill>
      <xdr:spPr>
        <a:xfrm>
          <a:off x="0" y="167640"/>
          <a:ext cx="5510904" cy="5495659"/>
        </a:xfrm>
        <a:prstGeom prst="rect">
          <a:avLst/>
        </a:prstGeom>
      </xdr:spPr>
    </xdr:pic>
    <xdr:clientData/>
  </xdr:twoCellAnchor>
  <xdr:twoCellAnchor editAs="oneCell">
    <xdr:from>
      <xdr:col>10</xdr:col>
      <xdr:colOff>0</xdr:colOff>
      <xdr:row>1</xdr:row>
      <xdr:rowOff>0</xdr:rowOff>
    </xdr:from>
    <xdr:to>
      <xdr:col>19</xdr:col>
      <xdr:colOff>24504</xdr:colOff>
      <xdr:row>33</xdr:row>
      <xdr:rowOff>131179</xdr:rowOff>
    </xdr:to>
    <xdr:pic>
      <xdr:nvPicPr>
        <xdr:cNvPr id="3" name="図 2">
          <a:extLst>
            <a:ext uri="{FF2B5EF4-FFF2-40B4-BE49-F238E27FC236}">
              <a16:creationId xmlns:a16="http://schemas.microsoft.com/office/drawing/2014/main" id="{5EB51166-8A67-4A72-8BFF-B81AE51B4F3D}"/>
            </a:ext>
          </a:extLst>
        </xdr:cNvPr>
        <xdr:cNvPicPr>
          <a:picLocks noChangeAspect="1"/>
        </xdr:cNvPicPr>
      </xdr:nvPicPr>
      <xdr:blipFill>
        <a:blip xmlns:r="http://schemas.openxmlformats.org/officeDocument/2006/relationships" r:embed="rId2"/>
        <a:stretch>
          <a:fillRect/>
        </a:stretch>
      </xdr:blipFill>
      <xdr:spPr>
        <a:xfrm>
          <a:off x="6096000" y="167640"/>
          <a:ext cx="5510904" cy="5495659"/>
        </a:xfrm>
        <a:prstGeom prst="rect">
          <a:avLst/>
        </a:prstGeom>
      </xdr:spPr>
    </xdr:pic>
    <xdr:clientData/>
  </xdr:twoCellAnchor>
  <xdr:twoCellAnchor editAs="oneCell">
    <xdr:from>
      <xdr:col>0</xdr:col>
      <xdr:colOff>0</xdr:colOff>
      <xdr:row>36</xdr:row>
      <xdr:rowOff>0</xdr:rowOff>
    </xdr:from>
    <xdr:to>
      <xdr:col>9</xdr:col>
      <xdr:colOff>24504</xdr:colOff>
      <xdr:row>68</xdr:row>
      <xdr:rowOff>131179</xdr:rowOff>
    </xdr:to>
    <xdr:pic>
      <xdr:nvPicPr>
        <xdr:cNvPr id="4" name="図 3">
          <a:extLst>
            <a:ext uri="{FF2B5EF4-FFF2-40B4-BE49-F238E27FC236}">
              <a16:creationId xmlns:a16="http://schemas.microsoft.com/office/drawing/2014/main" id="{5B3EB613-C52C-4DE8-A4FE-A7B5F1F08512}"/>
            </a:ext>
          </a:extLst>
        </xdr:cNvPr>
        <xdr:cNvPicPr>
          <a:picLocks noChangeAspect="1"/>
        </xdr:cNvPicPr>
      </xdr:nvPicPr>
      <xdr:blipFill>
        <a:blip xmlns:r="http://schemas.openxmlformats.org/officeDocument/2006/relationships" r:embed="rId3"/>
        <a:stretch>
          <a:fillRect/>
        </a:stretch>
      </xdr:blipFill>
      <xdr:spPr>
        <a:xfrm>
          <a:off x="0" y="6035040"/>
          <a:ext cx="5510904" cy="5495659"/>
        </a:xfrm>
        <a:prstGeom prst="rect">
          <a:avLst/>
        </a:prstGeom>
      </xdr:spPr>
    </xdr:pic>
    <xdr:clientData/>
  </xdr:twoCellAnchor>
  <xdr:twoCellAnchor editAs="oneCell">
    <xdr:from>
      <xdr:col>10</xdr:col>
      <xdr:colOff>0</xdr:colOff>
      <xdr:row>36</xdr:row>
      <xdr:rowOff>0</xdr:rowOff>
    </xdr:from>
    <xdr:to>
      <xdr:col>19</xdr:col>
      <xdr:colOff>24504</xdr:colOff>
      <xdr:row>68</xdr:row>
      <xdr:rowOff>131179</xdr:rowOff>
    </xdr:to>
    <xdr:pic>
      <xdr:nvPicPr>
        <xdr:cNvPr id="5" name="図 4">
          <a:extLst>
            <a:ext uri="{FF2B5EF4-FFF2-40B4-BE49-F238E27FC236}">
              <a16:creationId xmlns:a16="http://schemas.microsoft.com/office/drawing/2014/main" id="{6DEB3A09-EDD2-44D2-9C3F-460EDEA78FAF}"/>
            </a:ext>
          </a:extLst>
        </xdr:cNvPr>
        <xdr:cNvPicPr>
          <a:picLocks noChangeAspect="1"/>
        </xdr:cNvPicPr>
      </xdr:nvPicPr>
      <xdr:blipFill>
        <a:blip xmlns:r="http://schemas.openxmlformats.org/officeDocument/2006/relationships" r:embed="rId4"/>
        <a:stretch>
          <a:fillRect/>
        </a:stretch>
      </xdr:blipFill>
      <xdr:spPr>
        <a:xfrm>
          <a:off x="6096000" y="6035040"/>
          <a:ext cx="5510904" cy="5495659"/>
        </a:xfrm>
        <a:prstGeom prst="rect">
          <a:avLst/>
        </a:prstGeom>
      </xdr:spPr>
    </xdr:pic>
    <xdr:clientData/>
  </xdr:twoCellAnchor>
  <xdr:twoCellAnchor editAs="oneCell">
    <xdr:from>
      <xdr:col>0</xdr:col>
      <xdr:colOff>0</xdr:colOff>
      <xdr:row>71</xdr:row>
      <xdr:rowOff>0</xdr:rowOff>
    </xdr:from>
    <xdr:to>
      <xdr:col>9</xdr:col>
      <xdr:colOff>176949</xdr:colOff>
      <xdr:row>103</xdr:row>
      <xdr:rowOff>131179</xdr:rowOff>
    </xdr:to>
    <xdr:pic>
      <xdr:nvPicPr>
        <xdr:cNvPr id="9" name="図 8">
          <a:extLst>
            <a:ext uri="{FF2B5EF4-FFF2-40B4-BE49-F238E27FC236}">
              <a16:creationId xmlns:a16="http://schemas.microsoft.com/office/drawing/2014/main" id="{0185B39F-B334-435E-AA0F-3FBBAC2218F2}"/>
            </a:ext>
          </a:extLst>
        </xdr:cNvPr>
        <xdr:cNvPicPr>
          <a:picLocks noChangeAspect="1"/>
        </xdr:cNvPicPr>
      </xdr:nvPicPr>
      <xdr:blipFill>
        <a:blip xmlns:r="http://schemas.openxmlformats.org/officeDocument/2006/relationships" r:embed="rId5"/>
        <a:stretch>
          <a:fillRect/>
        </a:stretch>
      </xdr:blipFill>
      <xdr:spPr>
        <a:xfrm>
          <a:off x="0" y="11902440"/>
          <a:ext cx="5663349" cy="5495659"/>
        </a:xfrm>
        <a:prstGeom prst="rect">
          <a:avLst/>
        </a:prstGeom>
      </xdr:spPr>
    </xdr:pic>
    <xdr:clientData/>
  </xdr:twoCellAnchor>
  <xdr:twoCellAnchor editAs="oneCell">
    <xdr:from>
      <xdr:col>10</xdr:col>
      <xdr:colOff>0</xdr:colOff>
      <xdr:row>71</xdr:row>
      <xdr:rowOff>0</xdr:rowOff>
    </xdr:from>
    <xdr:to>
      <xdr:col>19</xdr:col>
      <xdr:colOff>176949</xdr:colOff>
      <xdr:row>103</xdr:row>
      <xdr:rowOff>131179</xdr:rowOff>
    </xdr:to>
    <xdr:pic>
      <xdr:nvPicPr>
        <xdr:cNvPr id="10" name="図 9">
          <a:extLst>
            <a:ext uri="{FF2B5EF4-FFF2-40B4-BE49-F238E27FC236}">
              <a16:creationId xmlns:a16="http://schemas.microsoft.com/office/drawing/2014/main" id="{4AFD1597-FF1A-4334-893C-0C51E0467D67}"/>
            </a:ext>
          </a:extLst>
        </xdr:cNvPr>
        <xdr:cNvPicPr>
          <a:picLocks noChangeAspect="1"/>
        </xdr:cNvPicPr>
      </xdr:nvPicPr>
      <xdr:blipFill>
        <a:blip xmlns:r="http://schemas.openxmlformats.org/officeDocument/2006/relationships" r:embed="rId6"/>
        <a:stretch>
          <a:fillRect/>
        </a:stretch>
      </xdr:blipFill>
      <xdr:spPr>
        <a:xfrm>
          <a:off x="6096000" y="11902440"/>
          <a:ext cx="5663349" cy="5495659"/>
        </a:xfrm>
        <a:prstGeom prst="rect">
          <a:avLst/>
        </a:prstGeom>
      </xdr:spPr>
    </xdr:pic>
    <xdr:clientData/>
  </xdr:twoCellAnchor>
  <xdr:twoCellAnchor editAs="oneCell">
    <xdr:from>
      <xdr:col>0</xdr:col>
      <xdr:colOff>0</xdr:colOff>
      <xdr:row>106</xdr:row>
      <xdr:rowOff>0</xdr:rowOff>
    </xdr:from>
    <xdr:to>
      <xdr:col>9</xdr:col>
      <xdr:colOff>192194</xdr:colOff>
      <xdr:row>138</xdr:row>
      <xdr:rowOff>123557</xdr:rowOff>
    </xdr:to>
    <xdr:pic>
      <xdr:nvPicPr>
        <xdr:cNvPr id="6" name="図 5">
          <a:extLst>
            <a:ext uri="{FF2B5EF4-FFF2-40B4-BE49-F238E27FC236}">
              <a16:creationId xmlns:a16="http://schemas.microsoft.com/office/drawing/2014/main" id="{1BB17D67-EBD5-49D0-9F76-BAFCCC56AA49}"/>
            </a:ext>
          </a:extLst>
        </xdr:cNvPr>
        <xdr:cNvPicPr>
          <a:picLocks noChangeAspect="1"/>
        </xdr:cNvPicPr>
      </xdr:nvPicPr>
      <xdr:blipFill>
        <a:blip xmlns:r="http://schemas.openxmlformats.org/officeDocument/2006/relationships" r:embed="rId7"/>
        <a:stretch>
          <a:fillRect/>
        </a:stretch>
      </xdr:blipFill>
      <xdr:spPr>
        <a:xfrm>
          <a:off x="0" y="17769840"/>
          <a:ext cx="5678594" cy="5488037"/>
        </a:xfrm>
        <a:prstGeom prst="rect">
          <a:avLst/>
        </a:prstGeom>
      </xdr:spPr>
    </xdr:pic>
    <xdr:clientData/>
  </xdr:twoCellAnchor>
  <xdr:twoCellAnchor editAs="oneCell">
    <xdr:from>
      <xdr:col>0</xdr:col>
      <xdr:colOff>0</xdr:colOff>
      <xdr:row>141</xdr:row>
      <xdr:rowOff>0</xdr:rowOff>
    </xdr:from>
    <xdr:to>
      <xdr:col>9</xdr:col>
      <xdr:colOff>192194</xdr:colOff>
      <xdr:row>173</xdr:row>
      <xdr:rowOff>123557</xdr:rowOff>
    </xdr:to>
    <xdr:pic>
      <xdr:nvPicPr>
        <xdr:cNvPr id="7" name="図 6">
          <a:extLst>
            <a:ext uri="{FF2B5EF4-FFF2-40B4-BE49-F238E27FC236}">
              <a16:creationId xmlns:a16="http://schemas.microsoft.com/office/drawing/2014/main" id="{B8F4363D-366A-4A9C-B0CD-4BFE3181E442}"/>
            </a:ext>
          </a:extLst>
        </xdr:cNvPr>
        <xdr:cNvPicPr>
          <a:picLocks noChangeAspect="1"/>
        </xdr:cNvPicPr>
      </xdr:nvPicPr>
      <xdr:blipFill>
        <a:blip xmlns:r="http://schemas.openxmlformats.org/officeDocument/2006/relationships" r:embed="rId8"/>
        <a:stretch>
          <a:fillRect/>
        </a:stretch>
      </xdr:blipFill>
      <xdr:spPr>
        <a:xfrm>
          <a:off x="0" y="23637240"/>
          <a:ext cx="5678594" cy="5488037"/>
        </a:xfrm>
        <a:prstGeom prst="rect">
          <a:avLst/>
        </a:prstGeom>
      </xdr:spPr>
    </xdr:pic>
    <xdr:clientData/>
  </xdr:twoCellAnchor>
  <xdr:twoCellAnchor editAs="oneCell">
    <xdr:from>
      <xdr:col>10</xdr:col>
      <xdr:colOff>0</xdr:colOff>
      <xdr:row>141</xdr:row>
      <xdr:rowOff>0</xdr:rowOff>
    </xdr:from>
    <xdr:to>
      <xdr:col>19</xdr:col>
      <xdr:colOff>192194</xdr:colOff>
      <xdr:row>173</xdr:row>
      <xdr:rowOff>123557</xdr:rowOff>
    </xdr:to>
    <xdr:pic>
      <xdr:nvPicPr>
        <xdr:cNvPr id="8" name="図 7">
          <a:extLst>
            <a:ext uri="{FF2B5EF4-FFF2-40B4-BE49-F238E27FC236}">
              <a16:creationId xmlns:a16="http://schemas.microsoft.com/office/drawing/2014/main" id="{87A1C2F7-DC3D-4F41-884E-128F5D988F66}"/>
            </a:ext>
          </a:extLst>
        </xdr:cNvPr>
        <xdr:cNvPicPr>
          <a:picLocks noChangeAspect="1"/>
        </xdr:cNvPicPr>
      </xdr:nvPicPr>
      <xdr:blipFill>
        <a:blip xmlns:r="http://schemas.openxmlformats.org/officeDocument/2006/relationships" r:embed="rId9"/>
        <a:stretch>
          <a:fillRect/>
        </a:stretch>
      </xdr:blipFill>
      <xdr:spPr>
        <a:xfrm>
          <a:off x="6096000" y="23637240"/>
          <a:ext cx="5678594" cy="5488037"/>
        </a:xfrm>
        <a:prstGeom prst="rect">
          <a:avLst/>
        </a:prstGeom>
      </xdr:spPr>
    </xdr:pic>
    <xdr:clientData/>
  </xdr:twoCellAnchor>
  <xdr:twoCellAnchor editAs="oneCell">
    <xdr:from>
      <xdr:col>10</xdr:col>
      <xdr:colOff>0</xdr:colOff>
      <xdr:row>106</xdr:row>
      <xdr:rowOff>0</xdr:rowOff>
    </xdr:from>
    <xdr:to>
      <xdr:col>19</xdr:col>
      <xdr:colOff>192194</xdr:colOff>
      <xdr:row>138</xdr:row>
      <xdr:rowOff>123557</xdr:rowOff>
    </xdr:to>
    <xdr:pic>
      <xdr:nvPicPr>
        <xdr:cNvPr id="11" name="図 10">
          <a:extLst>
            <a:ext uri="{FF2B5EF4-FFF2-40B4-BE49-F238E27FC236}">
              <a16:creationId xmlns:a16="http://schemas.microsoft.com/office/drawing/2014/main" id="{417E1A88-F3E5-4060-9788-842BD5CAFA37}"/>
            </a:ext>
          </a:extLst>
        </xdr:cNvPr>
        <xdr:cNvPicPr>
          <a:picLocks noChangeAspect="1"/>
        </xdr:cNvPicPr>
      </xdr:nvPicPr>
      <xdr:blipFill>
        <a:blip xmlns:r="http://schemas.openxmlformats.org/officeDocument/2006/relationships" r:embed="rId10"/>
        <a:stretch>
          <a:fillRect/>
        </a:stretch>
      </xdr:blipFill>
      <xdr:spPr>
        <a:xfrm>
          <a:off x="6096000" y="17769840"/>
          <a:ext cx="5678594" cy="548803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9"/>
  <sheetViews>
    <sheetView tabSelected="1" zoomScaleSheetLayoutView="100" workbookViewId="0">
      <selection activeCell="B8" sqref="B8"/>
    </sheetView>
  </sheetViews>
  <sheetFormatPr defaultColWidth="10" defaultRowHeight="13.5" customHeight="1"/>
  <cols>
    <col min="1" max="1" width="22.77734375" customWidth="1"/>
    <col min="2" max="2" width="13.6640625" customWidth="1"/>
    <col min="3" max="3" width="13.88671875" customWidth="1"/>
    <col min="4" max="4" width="15.6640625" customWidth="1"/>
    <col min="5" max="5" width="12.33203125" customWidth="1"/>
    <col min="6" max="6" width="12.21875" customWidth="1"/>
    <col min="7" max="7" width="13.21875" customWidth="1"/>
    <col min="9" max="9" width="15.77734375" customWidth="1"/>
    <col min="10" max="10" width="13.109375" customWidth="1"/>
    <col min="11" max="11" width="15.44140625" customWidth="1"/>
    <col min="12" max="12" width="17.6640625" customWidth="1"/>
  </cols>
  <sheetData>
    <row r="1" spans="1:12" ht="19.5" customHeight="1">
      <c r="A1" s="119"/>
      <c r="B1" s="159" t="s">
        <v>0</v>
      </c>
      <c r="C1" s="160"/>
      <c r="D1" s="161"/>
      <c r="E1" s="118"/>
      <c r="F1" s="162" t="s">
        <v>0</v>
      </c>
      <c r="G1" s="163"/>
      <c r="H1" s="120"/>
    </row>
    <row r="2" spans="1:12" ht="25.5" customHeight="1">
      <c r="A2" s="121" t="s">
        <v>1</v>
      </c>
      <c r="B2" s="164">
        <v>3000000</v>
      </c>
      <c r="C2" s="164"/>
      <c r="D2" s="164"/>
      <c r="E2" s="62" t="s">
        <v>2</v>
      </c>
      <c r="F2" s="165">
        <v>41609</v>
      </c>
      <c r="G2" s="166"/>
      <c r="H2" s="46"/>
      <c r="I2" s="46"/>
    </row>
    <row r="3" spans="1:12" ht="27" customHeight="1">
      <c r="A3" s="47" t="s">
        <v>3</v>
      </c>
      <c r="B3" s="167">
        <f>SUM(B2+D17)</f>
        <v>3000000</v>
      </c>
      <c r="C3" s="167"/>
      <c r="D3" s="168"/>
      <c r="E3" s="48" t="s">
        <v>4</v>
      </c>
      <c r="F3" s="49">
        <v>0.02</v>
      </c>
      <c r="G3" s="50">
        <f>B3*F3</f>
        <v>60000</v>
      </c>
      <c r="H3" s="52" t="s">
        <v>5</v>
      </c>
      <c r="I3" s="53">
        <f>(B3-B2)</f>
        <v>0</v>
      </c>
      <c r="K3" s="122"/>
    </row>
    <row r="4" spans="1:12" s="101" customFormat="1" ht="17.25" customHeight="1">
      <c r="A4" s="96"/>
      <c r="B4" s="97"/>
      <c r="C4" s="97"/>
      <c r="D4" s="97"/>
      <c r="E4" s="98"/>
      <c r="F4" s="117" t="s">
        <v>0</v>
      </c>
      <c r="G4" s="97"/>
      <c r="H4" s="99"/>
      <c r="I4" s="100"/>
    </row>
    <row r="5" spans="1:12" ht="39" customHeight="1">
      <c r="A5" s="102"/>
      <c r="B5" s="103"/>
      <c r="C5" s="103"/>
      <c r="D5" s="115"/>
      <c r="E5" s="104"/>
      <c r="F5" s="116"/>
      <c r="G5" s="103"/>
      <c r="H5" s="105"/>
      <c r="I5" s="106"/>
      <c r="J5" s="107"/>
      <c r="K5" s="108"/>
      <c r="L5" s="108"/>
    </row>
    <row r="6" spans="1:12" ht="21" customHeight="1">
      <c r="A6" s="112" t="s">
        <v>6</v>
      </c>
      <c r="B6" s="110" t="s">
        <v>0</v>
      </c>
      <c r="C6" s="110" t="s">
        <v>0</v>
      </c>
      <c r="D6" s="111"/>
      <c r="E6" s="110" t="s">
        <v>0</v>
      </c>
      <c r="F6" s="113" t="s">
        <v>0</v>
      </c>
      <c r="G6" s="51"/>
      <c r="H6" s="46"/>
      <c r="I6" s="46"/>
      <c r="L6" s="109"/>
    </row>
    <row r="7" spans="1:12" ht="43.2">
      <c r="A7" s="114" t="s">
        <v>7</v>
      </c>
      <c r="B7" s="56" t="s">
        <v>8</v>
      </c>
      <c r="C7" s="57" t="s">
        <v>9</v>
      </c>
      <c r="D7" s="58" t="s">
        <v>10</v>
      </c>
      <c r="E7" s="59" t="s">
        <v>11</v>
      </c>
      <c r="F7" s="57" t="s">
        <v>12</v>
      </c>
      <c r="G7" s="59" t="s">
        <v>13</v>
      </c>
      <c r="H7" s="58" t="s">
        <v>14</v>
      </c>
      <c r="I7" s="60" t="s">
        <v>15</v>
      </c>
      <c r="J7" s="63" t="s">
        <v>16</v>
      </c>
      <c r="K7" s="57" t="s">
        <v>17</v>
      </c>
      <c r="L7" s="61" t="s">
        <v>18</v>
      </c>
    </row>
    <row r="8" spans="1:12" ht="24.9" customHeight="1">
      <c r="A8" s="55">
        <v>44105</v>
      </c>
      <c r="B8" s="64"/>
      <c r="C8" s="65"/>
      <c r="D8" s="83">
        <f t="shared" ref="D8:D16" si="0">SUM(B8-C8)</f>
        <v>0</v>
      </c>
      <c r="E8" s="66"/>
      <c r="F8" s="67"/>
      <c r="G8" s="66">
        <f t="shared" ref="G8:G16" si="1">SUM(E8+F8)</f>
        <v>0</v>
      </c>
      <c r="H8" s="68" t="e">
        <f t="shared" ref="H8:H16" si="2">E8/G8</f>
        <v>#DIV/0!</v>
      </c>
      <c r="I8" s="69" t="e">
        <f t="shared" ref="I8:I16" si="3">B8/E8</f>
        <v>#DIV/0!</v>
      </c>
      <c r="J8" s="69" t="e">
        <f t="shared" ref="J8:J16" si="4">C8/F8</f>
        <v>#DIV/0!</v>
      </c>
      <c r="K8" s="70" t="e">
        <f t="shared" ref="K8:K16" si="5">I8/J8</f>
        <v>#DIV/0!</v>
      </c>
      <c r="L8" s="71" t="e">
        <f t="shared" ref="L8:L16" si="6">B8/C8</f>
        <v>#DIV/0!</v>
      </c>
    </row>
    <row r="9" spans="1:12" ht="24.9" customHeight="1">
      <c r="A9" s="55">
        <v>44136</v>
      </c>
      <c r="B9" s="72"/>
      <c r="C9" s="73"/>
      <c r="D9" s="83">
        <f t="shared" si="0"/>
        <v>0</v>
      </c>
      <c r="E9" s="74"/>
      <c r="F9" s="74"/>
      <c r="G9" s="66">
        <f t="shared" si="1"/>
        <v>0</v>
      </c>
      <c r="H9" s="68" t="e">
        <f t="shared" si="2"/>
        <v>#DIV/0!</v>
      </c>
      <c r="I9" s="69" t="e">
        <f t="shared" si="3"/>
        <v>#DIV/0!</v>
      </c>
      <c r="J9" s="69" t="e">
        <f t="shared" si="4"/>
        <v>#DIV/0!</v>
      </c>
      <c r="K9" s="70" t="e">
        <f t="shared" si="5"/>
        <v>#DIV/0!</v>
      </c>
      <c r="L9" s="71" t="e">
        <f t="shared" si="6"/>
        <v>#DIV/0!</v>
      </c>
    </row>
    <row r="10" spans="1:12" ht="24.9" customHeight="1">
      <c r="A10" s="55">
        <v>44166</v>
      </c>
      <c r="B10" s="72"/>
      <c r="C10" s="73"/>
      <c r="D10" s="83">
        <f t="shared" si="0"/>
        <v>0</v>
      </c>
      <c r="E10" s="74"/>
      <c r="F10" s="74"/>
      <c r="G10" s="66">
        <f t="shared" si="1"/>
        <v>0</v>
      </c>
      <c r="H10" s="68" t="e">
        <f t="shared" si="2"/>
        <v>#DIV/0!</v>
      </c>
      <c r="I10" s="69" t="e">
        <f t="shared" si="3"/>
        <v>#DIV/0!</v>
      </c>
      <c r="J10" s="69" t="e">
        <f t="shared" si="4"/>
        <v>#DIV/0!</v>
      </c>
      <c r="K10" s="70" t="e">
        <f t="shared" si="5"/>
        <v>#DIV/0!</v>
      </c>
      <c r="L10" s="71" t="e">
        <f t="shared" si="6"/>
        <v>#DIV/0!</v>
      </c>
    </row>
    <row r="11" spans="1:12" ht="24.9" customHeight="1">
      <c r="A11" s="55"/>
      <c r="B11" s="72"/>
      <c r="C11" s="73"/>
      <c r="D11" s="83">
        <f t="shared" si="0"/>
        <v>0</v>
      </c>
      <c r="E11" s="74"/>
      <c r="F11" s="74"/>
      <c r="G11" s="66">
        <f t="shared" si="1"/>
        <v>0</v>
      </c>
      <c r="H11" s="68" t="e">
        <f t="shared" si="2"/>
        <v>#DIV/0!</v>
      </c>
      <c r="I11" s="69" t="e">
        <f t="shared" si="3"/>
        <v>#DIV/0!</v>
      </c>
      <c r="J11" s="69" t="e">
        <f t="shared" si="4"/>
        <v>#DIV/0!</v>
      </c>
      <c r="K11" s="70" t="e">
        <f t="shared" si="5"/>
        <v>#DIV/0!</v>
      </c>
      <c r="L11" s="71" t="e">
        <f t="shared" si="6"/>
        <v>#DIV/0!</v>
      </c>
    </row>
    <row r="12" spans="1:12" ht="24.9" customHeight="1">
      <c r="A12" s="55"/>
      <c r="B12" s="72"/>
      <c r="C12" s="65"/>
      <c r="D12" s="83">
        <f t="shared" si="0"/>
        <v>0</v>
      </c>
      <c r="E12" s="74"/>
      <c r="F12" s="74"/>
      <c r="G12" s="66">
        <f t="shared" si="1"/>
        <v>0</v>
      </c>
      <c r="H12" s="68" t="e">
        <f t="shared" si="2"/>
        <v>#DIV/0!</v>
      </c>
      <c r="I12" s="69" t="e">
        <f t="shared" si="3"/>
        <v>#DIV/0!</v>
      </c>
      <c r="J12" s="69" t="e">
        <f t="shared" si="4"/>
        <v>#DIV/0!</v>
      </c>
      <c r="K12" s="70" t="e">
        <f t="shared" si="5"/>
        <v>#DIV/0!</v>
      </c>
      <c r="L12" s="71" t="e">
        <f t="shared" si="6"/>
        <v>#DIV/0!</v>
      </c>
    </row>
    <row r="13" spans="1:12" ht="24.9" customHeight="1">
      <c r="A13" s="55"/>
      <c r="B13" s="72"/>
      <c r="C13" s="73"/>
      <c r="D13" s="83">
        <f t="shared" si="0"/>
        <v>0</v>
      </c>
      <c r="E13" s="74"/>
      <c r="F13" s="74"/>
      <c r="G13" s="66">
        <f t="shared" si="1"/>
        <v>0</v>
      </c>
      <c r="H13" s="68" t="e">
        <f t="shared" si="2"/>
        <v>#DIV/0!</v>
      </c>
      <c r="I13" s="69" t="e">
        <f t="shared" si="3"/>
        <v>#DIV/0!</v>
      </c>
      <c r="J13" s="69" t="e">
        <f t="shared" si="4"/>
        <v>#DIV/0!</v>
      </c>
      <c r="K13" s="70" t="e">
        <f t="shared" si="5"/>
        <v>#DIV/0!</v>
      </c>
      <c r="L13" s="71" t="e">
        <f t="shared" si="6"/>
        <v>#DIV/0!</v>
      </c>
    </row>
    <row r="14" spans="1:12" ht="24.9" customHeight="1">
      <c r="A14" s="55"/>
      <c r="B14" s="72"/>
      <c r="C14" s="65"/>
      <c r="D14" s="83">
        <f t="shared" si="0"/>
        <v>0</v>
      </c>
      <c r="E14" s="74"/>
      <c r="F14" s="74"/>
      <c r="G14" s="66">
        <f t="shared" si="1"/>
        <v>0</v>
      </c>
      <c r="H14" s="68" t="e">
        <f t="shared" si="2"/>
        <v>#DIV/0!</v>
      </c>
      <c r="I14" s="69" t="e">
        <f t="shared" si="3"/>
        <v>#DIV/0!</v>
      </c>
      <c r="J14" s="69" t="e">
        <f t="shared" si="4"/>
        <v>#DIV/0!</v>
      </c>
      <c r="K14" s="70" t="e">
        <f t="shared" si="5"/>
        <v>#DIV/0!</v>
      </c>
      <c r="L14" s="71" t="e">
        <f t="shared" si="6"/>
        <v>#DIV/0!</v>
      </c>
    </row>
    <row r="15" spans="1:12" ht="24.9" customHeight="1">
      <c r="A15" s="55"/>
      <c r="B15" s="72"/>
      <c r="C15" s="65"/>
      <c r="D15" s="83">
        <f t="shared" si="0"/>
        <v>0</v>
      </c>
      <c r="E15" s="74"/>
      <c r="F15" s="74"/>
      <c r="G15" s="66">
        <f t="shared" si="1"/>
        <v>0</v>
      </c>
      <c r="H15" s="68" t="e">
        <f t="shared" si="2"/>
        <v>#DIV/0!</v>
      </c>
      <c r="I15" s="69" t="e">
        <f t="shared" si="3"/>
        <v>#DIV/0!</v>
      </c>
      <c r="J15" s="69" t="e">
        <f t="shared" si="4"/>
        <v>#DIV/0!</v>
      </c>
      <c r="K15" s="70" t="e">
        <f t="shared" si="5"/>
        <v>#DIV/0!</v>
      </c>
      <c r="L15" s="71" t="e">
        <f t="shared" si="6"/>
        <v>#DIV/0!</v>
      </c>
    </row>
    <row r="16" spans="1:12" ht="24.9" customHeight="1">
      <c r="A16" s="55"/>
      <c r="B16" s="75"/>
      <c r="C16" s="76"/>
      <c r="D16" s="84">
        <f t="shared" si="0"/>
        <v>0</v>
      </c>
      <c r="E16" s="77"/>
      <c r="F16" s="77"/>
      <c r="G16" s="78">
        <f t="shared" si="1"/>
        <v>0</v>
      </c>
      <c r="H16" s="79" t="e">
        <f t="shared" si="2"/>
        <v>#DIV/0!</v>
      </c>
      <c r="I16" s="80" t="e">
        <f t="shared" si="3"/>
        <v>#DIV/0!</v>
      </c>
      <c r="J16" s="80" t="e">
        <f t="shared" si="4"/>
        <v>#DIV/0!</v>
      </c>
      <c r="K16" s="81" t="e">
        <f t="shared" si="5"/>
        <v>#DIV/0!</v>
      </c>
      <c r="L16" s="82" t="e">
        <f t="shared" si="6"/>
        <v>#DIV/0!</v>
      </c>
    </row>
    <row r="17" spans="1:12" ht="24.9" customHeight="1">
      <c r="A17" s="85" t="s">
        <v>97</v>
      </c>
      <c r="B17" s="86">
        <f t="shared" ref="B17:G17" si="7">SUM(B8:B16)</f>
        <v>0</v>
      </c>
      <c r="C17" s="87">
        <f t="shared" si="7"/>
        <v>0</v>
      </c>
      <c r="D17" s="88">
        <f t="shared" si="7"/>
        <v>0</v>
      </c>
      <c r="E17" s="89">
        <f t="shared" si="7"/>
        <v>0</v>
      </c>
      <c r="F17" s="90">
        <f t="shared" si="7"/>
        <v>0</v>
      </c>
      <c r="G17" s="89">
        <f t="shared" si="7"/>
        <v>0</v>
      </c>
      <c r="H17" s="91" t="e">
        <f>AVERAGE(H8:H16)</f>
        <v>#DIV/0!</v>
      </c>
      <c r="I17" s="87" t="e">
        <f>AVERAGE(I8:I16)</f>
        <v>#DIV/0!</v>
      </c>
      <c r="J17" s="87" t="e">
        <f>AVERAGE(J8:J16)</f>
        <v>#DIV/0!</v>
      </c>
      <c r="K17" s="92" t="e">
        <f>AVERAGE(K8:K16)</f>
        <v>#DIV/0!</v>
      </c>
      <c r="L17" s="93" t="e">
        <f>AVERAGE(L8:L16)</f>
        <v>#DIV/0!</v>
      </c>
    </row>
    <row r="18" spans="1:12" ht="13.2">
      <c r="A18" s="54"/>
      <c r="J18" s="94"/>
      <c r="K18" s="95" t="s">
        <v>19</v>
      </c>
      <c r="L18" s="95" t="s">
        <v>20</v>
      </c>
    </row>
    <row r="19" spans="1:12" ht="13.2">
      <c r="A19" s="54"/>
    </row>
  </sheetData>
  <mergeCells count="5">
    <mergeCell ref="B1:D1"/>
    <mergeCell ref="F1:G1"/>
    <mergeCell ref="B2:D2"/>
    <mergeCell ref="F2:G2"/>
    <mergeCell ref="B3:D3"/>
  </mergeCells>
  <phoneticPr fontId="13"/>
  <pageMargins left="0.69861111111111107" right="0.69861111111111107" top="0.75" bottom="0.75" header="0.3" footer="0.3"/>
  <pageSetup paperSize="9" firstPageNumber="4294963191"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63"/>
  <sheetViews>
    <sheetView zoomScaleSheetLayoutView="100" workbookViewId="0">
      <pane ySplit="1" topLeftCell="A2" activePane="bottomLeft" state="frozen"/>
      <selection pane="bottomLeft" activeCell="A7" sqref="A7"/>
    </sheetView>
  </sheetViews>
  <sheetFormatPr defaultColWidth="10" defaultRowHeight="13.5" customHeight="1"/>
  <cols>
    <col min="1" max="1" width="9.6640625" customWidth="1"/>
    <col min="2" max="2" width="5.5546875" bestFit="1" customWidth="1"/>
    <col min="3" max="3" width="18.44140625" bestFit="1" customWidth="1"/>
    <col min="4" max="4" width="32.77734375" customWidth="1"/>
    <col min="5" max="5" width="6.88671875" customWidth="1"/>
    <col min="6" max="6" width="19.88671875" style="152" bestFit="1" customWidth="1"/>
    <col min="7" max="7" width="13.109375" customWidth="1"/>
    <col min="8" max="8" width="11.21875" customWidth="1"/>
    <col min="9" max="9" width="21" bestFit="1" customWidth="1"/>
    <col min="11" max="11" width="9.5546875" bestFit="1" customWidth="1"/>
    <col min="12" max="12" width="5.5546875" bestFit="1" customWidth="1"/>
    <col min="15" max="15" width="15.88671875" style="149" customWidth="1"/>
  </cols>
  <sheetData>
    <row r="1" spans="1:15" ht="13.2">
      <c r="A1" s="134" t="s">
        <v>21</v>
      </c>
      <c r="B1" s="135" t="s">
        <v>22</v>
      </c>
      <c r="C1" s="135" t="s">
        <v>23</v>
      </c>
      <c r="D1" s="135" t="s">
        <v>24</v>
      </c>
      <c r="E1" s="135" t="s">
        <v>25</v>
      </c>
      <c r="F1" s="150" t="s">
        <v>26</v>
      </c>
      <c r="G1" s="135" t="s">
        <v>27</v>
      </c>
      <c r="H1" s="135" t="s">
        <v>28</v>
      </c>
      <c r="I1" s="135" t="s">
        <v>29</v>
      </c>
      <c r="J1" s="135" t="s">
        <v>30</v>
      </c>
      <c r="K1" s="135" t="s">
        <v>31</v>
      </c>
      <c r="L1" s="135" t="s">
        <v>32</v>
      </c>
      <c r="M1" s="135" t="s">
        <v>33</v>
      </c>
      <c r="N1" s="136" t="s">
        <v>34</v>
      </c>
      <c r="O1" s="146" t="s">
        <v>35</v>
      </c>
    </row>
    <row r="2" spans="1:15" ht="13.5" customHeight="1">
      <c r="A2" s="137" t="s">
        <v>36</v>
      </c>
      <c r="B2" s="137" t="s">
        <v>68</v>
      </c>
      <c r="C2" s="137" t="s">
        <v>37</v>
      </c>
      <c r="D2" s="137" t="s">
        <v>69</v>
      </c>
      <c r="E2" s="137" t="s">
        <v>70</v>
      </c>
      <c r="F2" s="140" t="s">
        <v>71</v>
      </c>
      <c r="G2" s="137">
        <v>76.23</v>
      </c>
      <c r="H2" s="137" t="s">
        <v>70</v>
      </c>
      <c r="I2" s="137" t="s">
        <v>93</v>
      </c>
      <c r="J2" s="137">
        <v>76.203000000000003</v>
      </c>
      <c r="K2" s="137" t="s">
        <v>72</v>
      </c>
      <c r="L2" s="137" t="s">
        <v>38</v>
      </c>
      <c r="M2" s="137">
        <v>2.7</v>
      </c>
      <c r="N2" s="141">
        <v>0</v>
      </c>
      <c r="O2" s="147">
        <v>270</v>
      </c>
    </row>
    <row r="3" spans="1:15" ht="13.2">
      <c r="A3" s="137" t="s">
        <v>73</v>
      </c>
      <c r="B3" s="137" t="s">
        <v>74</v>
      </c>
      <c r="C3" s="137" t="s">
        <v>37</v>
      </c>
      <c r="D3" s="137" t="s">
        <v>69</v>
      </c>
      <c r="E3" s="137" t="s">
        <v>70</v>
      </c>
      <c r="F3" s="140" t="s">
        <v>82</v>
      </c>
      <c r="G3" s="137">
        <v>1.0762</v>
      </c>
      <c r="H3" s="137" t="s">
        <v>70</v>
      </c>
      <c r="I3" s="137" t="s">
        <v>92</v>
      </c>
      <c r="J3" s="137">
        <v>1.0759399999999999</v>
      </c>
      <c r="K3" s="137" t="s">
        <v>72</v>
      </c>
      <c r="L3" s="137" t="s">
        <v>75</v>
      </c>
      <c r="N3" s="142">
        <v>2.6</v>
      </c>
      <c r="O3" s="147">
        <v>-301</v>
      </c>
    </row>
    <row r="4" spans="1:15" ht="13.2">
      <c r="A4" s="137" t="s">
        <v>79</v>
      </c>
      <c r="B4" s="137" t="s">
        <v>80</v>
      </c>
      <c r="C4" s="137" t="s">
        <v>37</v>
      </c>
      <c r="D4" s="137" t="s">
        <v>69</v>
      </c>
      <c r="E4" s="137" t="s">
        <v>70</v>
      </c>
      <c r="F4" s="140" t="s">
        <v>81</v>
      </c>
      <c r="G4" s="137">
        <v>0.65312000000000003</v>
      </c>
      <c r="H4" s="137" t="s">
        <v>70</v>
      </c>
      <c r="I4" s="145" t="s">
        <v>91</v>
      </c>
      <c r="J4" s="137">
        <v>0.65429999999999999</v>
      </c>
      <c r="K4" s="137" t="s">
        <v>72</v>
      </c>
      <c r="L4" s="137" t="s">
        <v>83</v>
      </c>
      <c r="M4" s="138">
        <v>11.8</v>
      </c>
      <c r="N4" s="142"/>
      <c r="O4" s="147">
        <v>695</v>
      </c>
    </row>
    <row r="5" spans="1:15" ht="13.2">
      <c r="A5" s="137" t="s">
        <v>73</v>
      </c>
      <c r="B5" s="137" t="s">
        <v>74</v>
      </c>
      <c r="C5" s="137" t="s">
        <v>37</v>
      </c>
      <c r="D5" s="137" t="s">
        <v>69</v>
      </c>
      <c r="E5" s="137" t="s">
        <v>70</v>
      </c>
      <c r="F5" s="158" t="s">
        <v>85</v>
      </c>
      <c r="G5" s="137">
        <v>1.0733600000000001</v>
      </c>
      <c r="H5" s="137" t="s">
        <v>70</v>
      </c>
      <c r="I5" s="137" t="s">
        <v>86</v>
      </c>
      <c r="J5" s="137">
        <v>1.07294</v>
      </c>
      <c r="K5" s="137" t="s">
        <v>87</v>
      </c>
      <c r="L5" s="137" t="s">
        <v>75</v>
      </c>
      <c r="M5" s="138"/>
      <c r="N5" s="142">
        <v>4.2</v>
      </c>
      <c r="O5" s="147">
        <v>-484</v>
      </c>
    </row>
    <row r="6" spans="1:15" ht="13.2">
      <c r="A6" s="137" t="s">
        <v>96</v>
      </c>
      <c r="B6" s="137" t="s">
        <v>74</v>
      </c>
      <c r="C6" s="137" t="s">
        <v>37</v>
      </c>
      <c r="D6" s="137" t="s">
        <v>88</v>
      </c>
      <c r="E6" s="137" t="s">
        <v>70</v>
      </c>
      <c r="F6" s="140" t="s">
        <v>89</v>
      </c>
      <c r="G6" s="137">
        <v>123.68899999999999</v>
      </c>
      <c r="H6" s="137" t="s">
        <v>70</v>
      </c>
      <c r="I6" s="137" t="s">
        <v>90</v>
      </c>
      <c r="J6" s="137">
        <v>123.604</v>
      </c>
      <c r="K6" s="137" t="s">
        <v>87</v>
      </c>
      <c r="L6" s="137" t="s">
        <v>75</v>
      </c>
      <c r="M6" s="137"/>
      <c r="N6" s="142">
        <v>8.5</v>
      </c>
      <c r="O6" s="147">
        <v>-850</v>
      </c>
    </row>
    <row r="7" spans="1:15" ht="13.2">
      <c r="A7" s="137"/>
      <c r="B7" s="137"/>
      <c r="C7" s="137"/>
      <c r="D7" s="137"/>
      <c r="E7" s="137"/>
      <c r="F7" s="140"/>
      <c r="G7" s="137"/>
      <c r="H7" s="137"/>
      <c r="I7" s="137"/>
      <c r="J7" s="137"/>
      <c r="K7" s="137"/>
      <c r="L7" s="137"/>
      <c r="M7" s="137"/>
      <c r="N7" s="142"/>
      <c r="O7" s="147"/>
    </row>
    <row r="8" spans="1:15" ht="13.2">
      <c r="A8" s="137"/>
      <c r="B8" s="137"/>
      <c r="C8" s="137"/>
      <c r="D8" s="137"/>
      <c r="E8" s="137"/>
      <c r="F8" s="140"/>
      <c r="G8" s="137"/>
      <c r="H8" s="137"/>
      <c r="I8" s="137"/>
      <c r="J8" s="137"/>
      <c r="K8" s="137"/>
      <c r="L8" s="137"/>
      <c r="M8" s="138"/>
      <c r="N8" s="142"/>
      <c r="O8" s="147"/>
    </row>
    <row r="9" spans="1:15" ht="13.2">
      <c r="A9" s="137"/>
      <c r="B9" s="137"/>
      <c r="C9" s="137"/>
      <c r="D9" s="137"/>
      <c r="E9" s="137"/>
      <c r="F9" s="140"/>
      <c r="G9" s="137"/>
      <c r="H9" s="137"/>
      <c r="I9" s="137"/>
      <c r="J9" s="137"/>
      <c r="K9" s="137"/>
      <c r="L9" s="137"/>
      <c r="M9" s="138"/>
      <c r="N9" s="142"/>
      <c r="O9" s="147"/>
    </row>
    <row r="10" spans="1:15" ht="13.2">
      <c r="A10" s="137"/>
      <c r="B10" s="137"/>
      <c r="C10" s="137"/>
      <c r="D10" s="137"/>
      <c r="E10" s="137"/>
      <c r="F10" s="140"/>
      <c r="G10" s="137"/>
      <c r="H10" s="137"/>
      <c r="I10" s="137"/>
      <c r="J10" s="137"/>
      <c r="K10" s="137"/>
      <c r="L10" s="137"/>
      <c r="M10" s="138"/>
      <c r="N10" s="142"/>
      <c r="O10" s="147"/>
    </row>
    <row r="11" spans="1:15" ht="13.2">
      <c r="A11" s="137"/>
      <c r="B11" s="137"/>
      <c r="C11" s="137"/>
      <c r="D11" s="137"/>
      <c r="E11" s="137"/>
      <c r="F11" s="140"/>
      <c r="G11" s="137"/>
      <c r="H11" s="137"/>
      <c r="I11" s="137"/>
      <c r="J11" s="137"/>
      <c r="K11" s="137"/>
      <c r="L11" s="137"/>
      <c r="M11" s="138"/>
      <c r="N11" s="142"/>
      <c r="O11" s="147"/>
    </row>
    <row r="12" spans="1:15" ht="13.2">
      <c r="A12" s="137"/>
      <c r="B12" s="137"/>
      <c r="C12" s="137"/>
      <c r="D12" s="137"/>
      <c r="E12" s="137"/>
      <c r="F12" s="140"/>
      <c r="G12" s="137"/>
      <c r="H12" s="137"/>
      <c r="I12" s="137"/>
      <c r="J12" s="137"/>
      <c r="K12" s="137"/>
      <c r="L12" s="137"/>
      <c r="M12" s="138"/>
      <c r="N12" s="142"/>
      <c r="O12" s="147"/>
    </row>
    <row r="13" spans="1:15" ht="13.2">
      <c r="A13" s="137"/>
      <c r="B13" s="137"/>
      <c r="C13" s="137"/>
      <c r="D13" s="137"/>
      <c r="E13" s="137"/>
      <c r="F13" s="140"/>
      <c r="G13" s="137"/>
      <c r="H13" s="137"/>
      <c r="I13" s="137"/>
      <c r="J13" s="137"/>
      <c r="K13" s="137"/>
      <c r="L13" s="137"/>
      <c r="M13" s="138"/>
      <c r="N13" s="142"/>
      <c r="O13" s="147"/>
    </row>
    <row r="14" spans="1:15" ht="13.2">
      <c r="A14" s="137"/>
      <c r="B14" s="137"/>
      <c r="C14" s="137"/>
      <c r="D14" s="137"/>
      <c r="E14" s="137"/>
      <c r="F14" s="140"/>
      <c r="G14" s="137"/>
      <c r="H14" s="137"/>
      <c r="I14" s="137"/>
      <c r="J14" s="137"/>
      <c r="K14" s="137"/>
      <c r="L14" s="137"/>
      <c r="M14" s="138"/>
      <c r="N14" s="142"/>
      <c r="O14" s="147"/>
    </row>
    <row r="15" spans="1:15" ht="13.2">
      <c r="A15" s="137"/>
      <c r="B15" s="137"/>
      <c r="C15" s="137"/>
      <c r="D15" s="137"/>
      <c r="E15" s="137"/>
      <c r="F15" s="140"/>
      <c r="G15" s="137"/>
      <c r="H15" s="137"/>
      <c r="I15" s="137"/>
      <c r="J15" s="137"/>
      <c r="K15" s="137"/>
      <c r="L15" s="137"/>
      <c r="M15" s="138"/>
      <c r="N15" s="142"/>
      <c r="O15" s="147"/>
    </row>
    <row r="16" spans="1:15" ht="13.2">
      <c r="A16" s="137"/>
      <c r="B16" s="137"/>
      <c r="C16" s="137"/>
      <c r="D16" s="137"/>
      <c r="E16" s="137"/>
      <c r="F16" s="140"/>
      <c r="G16" s="137"/>
      <c r="H16" s="137"/>
      <c r="I16" s="137"/>
      <c r="J16" s="137"/>
      <c r="K16" s="137"/>
      <c r="L16" s="137"/>
      <c r="M16" s="138"/>
      <c r="N16" s="142"/>
      <c r="O16" s="147"/>
    </row>
    <row r="17" spans="1:15" ht="13.2">
      <c r="A17" s="137"/>
      <c r="B17" s="137"/>
      <c r="C17" s="137"/>
      <c r="D17" s="137"/>
      <c r="E17" s="137"/>
      <c r="F17" s="140"/>
      <c r="G17" s="137"/>
      <c r="H17" s="137"/>
      <c r="I17" s="137"/>
      <c r="J17" s="137"/>
      <c r="K17" s="137"/>
      <c r="L17" s="137"/>
      <c r="M17" s="138"/>
      <c r="N17" s="142"/>
      <c r="O17" s="147"/>
    </row>
    <row r="18" spans="1:15" ht="13.2">
      <c r="A18" s="137"/>
      <c r="B18" s="137"/>
      <c r="C18" s="137"/>
      <c r="D18" s="137"/>
      <c r="E18" s="137"/>
      <c r="F18" s="140"/>
      <c r="G18" s="137"/>
      <c r="H18" s="137"/>
      <c r="I18" s="137"/>
      <c r="J18" s="137"/>
      <c r="K18" s="137"/>
      <c r="L18" s="137"/>
      <c r="M18" s="138"/>
      <c r="N18" s="142"/>
      <c r="O18" s="147"/>
    </row>
    <row r="19" spans="1:15" ht="13.2">
      <c r="A19" s="137"/>
      <c r="B19" s="137"/>
      <c r="C19" s="137"/>
      <c r="D19" s="137"/>
      <c r="E19" s="137"/>
      <c r="F19" s="140"/>
      <c r="G19" s="137"/>
      <c r="H19" s="137"/>
      <c r="I19" s="137"/>
      <c r="J19" s="137"/>
      <c r="K19" s="137"/>
      <c r="L19" s="137"/>
      <c r="M19" s="138"/>
      <c r="N19" s="142"/>
      <c r="O19" s="147"/>
    </row>
    <row r="20" spans="1:15" ht="13.2">
      <c r="A20" s="137"/>
      <c r="B20" s="137"/>
      <c r="C20" s="137"/>
      <c r="D20" s="137"/>
      <c r="E20" s="137"/>
      <c r="F20" s="140"/>
      <c r="G20" s="137"/>
      <c r="H20" s="137"/>
      <c r="I20" s="137"/>
      <c r="J20" s="137"/>
      <c r="K20" s="137"/>
      <c r="L20" s="137"/>
      <c r="M20" s="138"/>
      <c r="N20" s="142"/>
      <c r="O20" s="147"/>
    </row>
    <row r="21" spans="1:15" ht="13.2">
      <c r="A21" s="137"/>
      <c r="B21" s="137"/>
      <c r="C21" s="137"/>
      <c r="D21" s="137"/>
      <c r="E21" s="137"/>
      <c r="F21" s="140"/>
      <c r="G21" s="137"/>
      <c r="H21" s="137"/>
      <c r="I21" s="137"/>
      <c r="J21" s="137"/>
      <c r="K21" s="137"/>
      <c r="L21" s="137"/>
      <c r="M21" s="138"/>
      <c r="N21" s="142"/>
      <c r="O21" s="147"/>
    </row>
    <row r="22" spans="1:15" ht="13.2">
      <c r="A22" s="137"/>
      <c r="B22" s="137"/>
      <c r="C22" s="137"/>
      <c r="D22" s="137"/>
      <c r="E22" s="137"/>
      <c r="F22" s="140"/>
      <c r="G22" s="137"/>
      <c r="H22" s="137"/>
      <c r="I22" s="137"/>
      <c r="J22" s="137"/>
      <c r="K22" s="137"/>
      <c r="L22" s="137"/>
      <c r="M22" s="138"/>
      <c r="N22" s="142"/>
      <c r="O22" s="147"/>
    </row>
    <row r="23" spans="1:15" ht="13.2">
      <c r="A23" s="137"/>
      <c r="B23" s="137"/>
      <c r="C23" s="137"/>
      <c r="D23" s="137"/>
      <c r="E23" s="137"/>
      <c r="F23" s="140"/>
      <c r="G23" s="137"/>
      <c r="H23" s="137"/>
      <c r="I23" s="137"/>
      <c r="J23" s="137"/>
      <c r="K23" s="137"/>
      <c r="L23" s="137"/>
      <c r="M23" s="138"/>
      <c r="N23" s="142"/>
      <c r="O23" s="147"/>
    </row>
    <row r="24" spans="1:15" ht="13.2">
      <c r="A24" s="137"/>
      <c r="B24" s="137"/>
      <c r="C24" s="137"/>
      <c r="D24" s="137"/>
      <c r="E24" s="137"/>
      <c r="F24" s="140"/>
      <c r="G24" s="137"/>
      <c r="H24" s="137"/>
      <c r="I24" s="137"/>
      <c r="J24" s="137"/>
      <c r="K24" s="137"/>
      <c r="L24" s="137"/>
      <c r="M24" s="138"/>
      <c r="N24" s="142"/>
      <c r="O24" s="147"/>
    </row>
    <row r="25" spans="1:15" ht="13.2">
      <c r="A25" s="137"/>
      <c r="B25" s="137"/>
      <c r="C25" s="137"/>
      <c r="D25" s="137"/>
      <c r="E25" s="137"/>
      <c r="F25" s="140"/>
      <c r="G25" s="137"/>
      <c r="H25" s="137"/>
      <c r="I25" s="137"/>
      <c r="J25" s="137"/>
      <c r="K25" s="137"/>
      <c r="L25" s="137"/>
      <c r="M25" s="138"/>
      <c r="N25" s="142"/>
      <c r="O25" s="147"/>
    </row>
    <row r="26" spans="1:15" ht="13.2">
      <c r="A26" s="32"/>
      <c r="B26" s="32"/>
      <c r="C26" s="32"/>
      <c r="D26" s="32"/>
      <c r="E26" s="32"/>
      <c r="F26" s="151"/>
      <c r="G26" s="32"/>
      <c r="H26" s="32"/>
      <c r="I26" s="32"/>
      <c r="J26" s="32"/>
      <c r="K26" s="32"/>
      <c r="L26" s="32"/>
      <c r="M26" s="138"/>
      <c r="N26" s="142"/>
      <c r="O26" s="148"/>
    </row>
    <row r="27" spans="1:15" ht="13.2">
      <c r="L27" s="139" t="s">
        <v>39</v>
      </c>
      <c r="M27" s="138">
        <f>SUM(M2:M26)</f>
        <v>14.5</v>
      </c>
      <c r="N27" s="142">
        <f>SUM(N2:N26)</f>
        <v>15.3</v>
      </c>
      <c r="O27" s="148">
        <f>SUM(O2:O26)</f>
        <v>-670</v>
      </c>
    </row>
    <row r="28" spans="1:15" ht="13.2">
      <c r="M28" s="10"/>
      <c r="N28" s="10"/>
    </row>
    <row r="29" spans="1:15" ht="13.2">
      <c r="M29" s="10"/>
      <c r="N29" s="10"/>
    </row>
    <row r="31" spans="1:15" ht="13.2">
      <c r="L31" s="11"/>
      <c r="M31" s="12"/>
      <c r="N31" s="12"/>
    </row>
    <row r="34" spans="3:9" ht="13.2">
      <c r="C34" s="169" t="s">
        <v>40</v>
      </c>
      <c r="D34" s="170"/>
      <c r="F34" s="171" t="s">
        <v>41</v>
      </c>
      <c r="G34" s="172"/>
      <c r="H34" s="28" t="s">
        <v>42</v>
      </c>
      <c r="I34" s="31" t="s">
        <v>43</v>
      </c>
    </row>
    <row r="35" spans="3:9" ht="13.2">
      <c r="C35" s="5" t="s">
        <v>44</v>
      </c>
      <c r="D35" s="6"/>
      <c r="F35" s="153"/>
      <c r="G35" s="15"/>
      <c r="H35" s="21"/>
      <c r="I35" s="24"/>
    </row>
    <row r="36" spans="3:9" ht="13.2">
      <c r="C36" s="2" t="s">
        <v>45</v>
      </c>
      <c r="D36" s="1"/>
      <c r="F36" s="154"/>
      <c r="G36" s="17"/>
      <c r="H36" s="22"/>
      <c r="I36" s="18"/>
    </row>
    <row r="37" spans="3:9" ht="13.2">
      <c r="C37" s="2" t="s">
        <v>46</v>
      </c>
      <c r="D37" s="1"/>
      <c r="F37" s="154"/>
      <c r="G37" s="17"/>
      <c r="H37" s="22"/>
      <c r="I37" s="18"/>
    </row>
    <row r="38" spans="3:9" ht="13.2">
      <c r="C38" s="2" t="s">
        <v>47</v>
      </c>
      <c r="D38" s="1"/>
      <c r="F38" s="154"/>
      <c r="G38" s="17"/>
      <c r="H38" s="22"/>
      <c r="I38" s="18"/>
    </row>
    <row r="39" spans="3:9" ht="13.2">
      <c r="C39" s="2" t="s">
        <v>48</v>
      </c>
      <c r="D39" s="1"/>
      <c r="F39" s="154"/>
      <c r="G39" s="17"/>
      <c r="H39" s="22"/>
      <c r="I39" s="18"/>
    </row>
    <row r="40" spans="3:9" ht="13.2">
      <c r="C40" s="2" t="s">
        <v>49</v>
      </c>
      <c r="D40" s="4"/>
      <c r="F40" s="154"/>
      <c r="G40" s="17"/>
      <c r="H40" s="22"/>
      <c r="I40" s="18"/>
    </row>
    <row r="41" spans="3:9" ht="13.2">
      <c r="C41" s="2" t="s">
        <v>50</v>
      </c>
      <c r="D41" s="1"/>
      <c r="F41" s="154"/>
      <c r="G41" s="17"/>
      <c r="H41" s="22"/>
      <c r="I41" s="18"/>
    </row>
    <row r="42" spans="3:9" ht="13.2">
      <c r="C42" s="8" t="s">
        <v>51</v>
      </c>
      <c r="D42" s="9"/>
      <c r="F42" s="154"/>
      <c r="G42" s="17"/>
      <c r="H42" s="22"/>
      <c r="I42" s="18"/>
    </row>
    <row r="43" spans="3:9" ht="13.2">
      <c r="C43" s="2" t="s">
        <v>52</v>
      </c>
      <c r="D43" s="1"/>
      <c r="F43" s="154"/>
      <c r="G43" s="17"/>
      <c r="H43" s="22"/>
      <c r="I43" s="18"/>
    </row>
    <row r="44" spans="3:9" ht="13.2">
      <c r="C44" s="2" t="s">
        <v>53</v>
      </c>
      <c r="D44" s="4"/>
      <c r="F44" s="154"/>
      <c r="G44" s="17"/>
      <c r="H44" s="22"/>
      <c r="I44" s="18"/>
    </row>
    <row r="45" spans="3:9" ht="13.2">
      <c r="C45" s="2" t="s">
        <v>54</v>
      </c>
      <c r="D45" s="1"/>
      <c r="F45" s="153"/>
      <c r="G45" s="15"/>
      <c r="H45" s="21"/>
      <c r="I45" s="16"/>
    </row>
    <row r="46" spans="3:9" ht="13.2">
      <c r="C46" s="2" t="s">
        <v>15</v>
      </c>
      <c r="D46" s="13"/>
      <c r="F46" s="154"/>
      <c r="G46" s="17"/>
      <c r="H46" s="22"/>
      <c r="I46" s="18"/>
    </row>
    <row r="47" spans="3:9" ht="13.2">
      <c r="C47" s="2" t="s">
        <v>16</v>
      </c>
      <c r="D47" s="13"/>
      <c r="F47" s="154"/>
      <c r="G47" s="17"/>
      <c r="H47" s="22"/>
      <c r="I47" s="18"/>
    </row>
    <row r="48" spans="3:9" ht="13.2">
      <c r="C48" s="2" t="s">
        <v>55</v>
      </c>
      <c r="D48" s="1"/>
      <c r="F48" s="154"/>
      <c r="G48" s="17"/>
      <c r="H48" s="22"/>
      <c r="I48" s="18"/>
    </row>
    <row r="49" spans="3:10" ht="13.2">
      <c r="C49" s="2" t="s">
        <v>56</v>
      </c>
      <c r="D49" s="1"/>
      <c r="F49" s="154"/>
      <c r="G49" s="17"/>
      <c r="H49" s="22"/>
      <c r="I49" s="18"/>
    </row>
    <row r="50" spans="3:10" ht="13.2">
      <c r="C50" s="2" t="s">
        <v>57</v>
      </c>
      <c r="D50" s="14"/>
      <c r="F50" s="154"/>
      <c r="G50" s="17"/>
      <c r="H50" s="22"/>
      <c r="I50" s="18"/>
    </row>
    <row r="51" spans="3:10" ht="13.2">
      <c r="C51" s="3" t="s">
        <v>14</v>
      </c>
      <c r="D51" s="7"/>
      <c r="F51" s="154"/>
      <c r="G51" s="17"/>
      <c r="H51" s="22"/>
      <c r="I51" s="18"/>
    </row>
    <row r="52" spans="3:10" ht="13.2">
      <c r="F52" s="154"/>
      <c r="G52" s="17"/>
      <c r="H52" s="22"/>
      <c r="I52" s="18"/>
    </row>
    <row r="53" spans="3:10" ht="13.2">
      <c r="F53" s="155"/>
      <c r="G53" s="19"/>
      <c r="H53" s="23"/>
      <c r="I53" s="20"/>
    </row>
    <row r="54" spans="3:10" ht="13.2">
      <c r="F54" s="156" t="s">
        <v>39</v>
      </c>
      <c r="G54" s="45">
        <f>SUM(G35:G53)</f>
        <v>0</v>
      </c>
      <c r="H54" s="45">
        <f>SUM(H35:H53)</f>
        <v>0</v>
      </c>
      <c r="I54" s="45">
        <f>SUM(I35:I53)</f>
        <v>0</v>
      </c>
    </row>
    <row r="57" spans="3:10" ht="13.2">
      <c r="F57" s="171" t="s">
        <v>58</v>
      </c>
      <c r="G57" s="172"/>
      <c r="H57" s="28" t="s">
        <v>42</v>
      </c>
      <c r="I57" s="29" t="s">
        <v>43</v>
      </c>
      <c r="J57" s="30" t="s">
        <v>59</v>
      </c>
    </row>
    <row r="58" spans="3:10" ht="13.2">
      <c r="F58" s="153" t="s">
        <v>60</v>
      </c>
      <c r="G58" s="15">
        <v>0</v>
      </c>
      <c r="H58" s="21">
        <v>0</v>
      </c>
      <c r="I58" s="25">
        <v>0</v>
      </c>
      <c r="J58" s="26">
        <v>0</v>
      </c>
    </row>
    <row r="59" spans="3:10" ht="13.2">
      <c r="F59" s="154" t="s">
        <v>61</v>
      </c>
      <c r="G59" s="17">
        <v>0</v>
      </c>
      <c r="H59" s="17">
        <v>0</v>
      </c>
      <c r="I59" s="22">
        <v>0</v>
      </c>
      <c r="J59" s="27">
        <v>0</v>
      </c>
    </row>
    <row r="60" spans="3:10" ht="13.2">
      <c r="F60" s="154" t="s">
        <v>62</v>
      </c>
      <c r="G60" s="17">
        <v>0</v>
      </c>
      <c r="H60" s="17">
        <v>0</v>
      </c>
      <c r="I60" s="22">
        <v>0</v>
      </c>
      <c r="J60" s="27">
        <v>0</v>
      </c>
    </row>
    <row r="61" spans="3:10" ht="13.2">
      <c r="F61" s="154" t="s">
        <v>63</v>
      </c>
      <c r="G61" s="17">
        <v>0</v>
      </c>
      <c r="H61" s="17">
        <v>0</v>
      </c>
      <c r="I61" s="22">
        <v>0</v>
      </c>
      <c r="J61" s="27">
        <v>0</v>
      </c>
    </row>
    <row r="62" spans="3:10" ht="13.8" thickBot="1">
      <c r="F62" s="157" t="s">
        <v>64</v>
      </c>
      <c r="G62" s="34">
        <v>0</v>
      </c>
      <c r="H62" s="34">
        <v>0</v>
      </c>
      <c r="I62" s="35">
        <v>0</v>
      </c>
      <c r="J62" s="36">
        <v>0</v>
      </c>
    </row>
    <row r="63" spans="3:10" ht="13.8" thickBot="1">
      <c r="F63" s="156" t="s">
        <v>39</v>
      </c>
      <c r="G63" s="130"/>
      <c r="H63" s="131"/>
      <c r="I63" s="132"/>
      <c r="J63" s="133">
        <f>SUM(J58:J62)</f>
        <v>0</v>
      </c>
    </row>
  </sheetData>
  <mergeCells count="3">
    <mergeCell ref="C34:D34"/>
    <mergeCell ref="F34:G34"/>
    <mergeCell ref="F57:G57"/>
  </mergeCells>
  <phoneticPr fontId="13"/>
  <pageMargins left="0.69861111111111107" right="0.69861111111111107" top="0.75" bottom="0.75" header="0.3" footer="0.3"/>
  <pageSetup paperSize="9" scale="63" firstPageNumber="4294963191" orientation="landscape" horizont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3"/>
  <sheetViews>
    <sheetView zoomScaleSheetLayoutView="100" workbookViewId="0">
      <pane activePane="bottomRight" state="frozen"/>
      <selection activeCell="A2" sqref="A2"/>
    </sheetView>
  </sheetViews>
  <sheetFormatPr defaultColWidth="10" defaultRowHeight="13.5" customHeight="1"/>
  <cols>
    <col min="1" max="1" width="9.6640625" customWidth="1"/>
    <col min="3" max="3" width="17.21875" customWidth="1"/>
    <col min="4" max="4" width="32.77734375" customWidth="1"/>
    <col min="5" max="5" width="6.88671875" customWidth="1"/>
    <col min="6" max="6" width="15.88671875" customWidth="1"/>
    <col min="7" max="7" width="13.109375" customWidth="1"/>
    <col min="8" max="8" width="11.21875" customWidth="1"/>
    <col min="9" max="9" width="15.88671875" customWidth="1"/>
    <col min="11" max="11" width="18.33203125" customWidth="1"/>
    <col min="12" max="12" width="9" customWidth="1"/>
    <col min="15" max="15" width="15.88671875" customWidth="1"/>
  </cols>
  <sheetData>
    <row r="1" spans="1:15" ht="13.2">
      <c r="A1" s="39" t="s">
        <v>21</v>
      </c>
      <c r="B1" s="40" t="s">
        <v>22</v>
      </c>
      <c r="C1" s="40" t="s">
        <v>23</v>
      </c>
      <c r="D1" s="40" t="s">
        <v>24</v>
      </c>
      <c r="E1" s="40" t="s">
        <v>25</v>
      </c>
      <c r="F1" s="40" t="s">
        <v>26</v>
      </c>
      <c r="G1" s="40" t="s">
        <v>27</v>
      </c>
      <c r="H1" s="40" t="s">
        <v>28</v>
      </c>
      <c r="I1" s="40" t="s">
        <v>29</v>
      </c>
      <c r="J1" s="40" t="s">
        <v>30</v>
      </c>
      <c r="K1" s="40" t="s">
        <v>31</v>
      </c>
      <c r="L1" s="40" t="s">
        <v>32</v>
      </c>
      <c r="M1" s="40" t="s">
        <v>33</v>
      </c>
      <c r="N1" s="124" t="s">
        <v>34</v>
      </c>
      <c r="O1" s="41" t="s">
        <v>35</v>
      </c>
    </row>
    <row r="3" spans="1:15" ht="13.2">
      <c r="M3" s="10"/>
      <c r="N3" s="10"/>
    </row>
    <row r="4" spans="1:15" ht="13.2">
      <c r="M4" s="10"/>
      <c r="N4" s="10"/>
    </row>
    <row r="5" spans="1:15" ht="13.2">
      <c r="M5" s="10"/>
      <c r="N5" s="10"/>
    </row>
    <row r="6" spans="1:15" ht="13.2">
      <c r="N6" s="10"/>
    </row>
    <row r="7" spans="1:15" ht="13.2">
      <c r="N7" s="10"/>
    </row>
    <row r="8" spans="1:15" ht="13.2">
      <c r="M8" s="10"/>
      <c r="N8" s="10"/>
    </row>
    <row r="9" spans="1:15" ht="13.2">
      <c r="M9" s="10"/>
      <c r="N9" s="10"/>
    </row>
    <row r="10" spans="1:15" ht="13.2">
      <c r="M10" s="10"/>
      <c r="N10" s="10"/>
    </row>
    <row r="11" spans="1:15" ht="13.2">
      <c r="M11" s="10"/>
      <c r="N11" s="10"/>
    </row>
    <row r="12" spans="1:15" ht="13.2">
      <c r="M12" s="10"/>
      <c r="N12" s="10"/>
    </row>
    <row r="13" spans="1:15" ht="13.2">
      <c r="M13" s="10"/>
      <c r="N13" s="10"/>
    </row>
    <row r="14" spans="1:15" ht="13.2">
      <c r="M14" s="10"/>
      <c r="N14" s="10"/>
    </row>
    <row r="15" spans="1:15" ht="13.2">
      <c r="M15" s="10"/>
      <c r="N15" s="10"/>
    </row>
    <row r="16" spans="1:15" ht="13.2">
      <c r="M16" s="10"/>
      <c r="N16" s="10"/>
    </row>
    <row r="17" spans="1:15" ht="13.2">
      <c r="M17" s="10"/>
      <c r="N17" s="10"/>
    </row>
    <row r="18" spans="1:15" ht="13.2">
      <c r="M18" s="10"/>
      <c r="N18" s="10"/>
    </row>
    <row r="19" spans="1:15" ht="13.2">
      <c r="M19" s="10"/>
      <c r="N19" s="10"/>
    </row>
    <row r="20" spans="1:15" ht="13.2">
      <c r="M20" s="10"/>
      <c r="N20" s="10"/>
    </row>
    <row r="21" spans="1:15" ht="13.2">
      <c r="M21" s="10"/>
      <c r="N21" s="10"/>
    </row>
    <row r="22" spans="1:15" ht="13.2">
      <c r="M22" s="10"/>
      <c r="N22" s="10"/>
    </row>
    <row r="23" spans="1:15" ht="13.2">
      <c r="M23" s="10"/>
      <c r="N23" s="10"/>
    </row>
    <row r="24" spans="1:15" ht="13.2">
      <c r="M24" s="10"/>
      <c r="N24" s="10"/>
    </row>
    <row r="25" spans="1:15" ht="13.2">
      <c r="M25" s="10"/>
      <c r="N25" s="10"/>
    </row>
    <row r="26" spans="1:15" ht="13.2">
      <c r="A26" s="42"/>
      <c r="B26" s="42"/>
      <c r="C26" s="42"/>
      <c r="D26" s="42"/>
      <c r="E26" s="42"/>
      <c r="F26" s="42"/>
      <c r="G26" s="42"/>
      <c r="H26" s="42"/>
      <c r="I26" s="42"/>
      <c r="J26" s="42"/>
      <c r="K26" s="42"/>
      <c r="L26" s="42"/>
      <c r="M26" s="43"/>
      <c r="N26" s="43"/>
      <c r="O26" s="42"/>
    </row>
    <row r="27" spans="1:15" ht="13.2">
      <c r="L27" s="44" t="s">
        <v>39</v>
      </c>
      <c r="M27" s="10">
        <v>75</v>
      </c>
      <c r="N27" s="10"/>
      <c r="O27">
        <v>7500</v>
      </c>
    </row>
    <row r="28" spans="1:15" ht="13.2">
      <c r="M28" s="10"/>
      <c r="N28" s="10"/>
    </row>
    <row r="29" spans="1:15" ht="13.2">
      <c r="M29" s="10"/>
      <c r="N29" s="10"/>
    </row>
    <row r="31" spans="1:15" ht="13.2">
      <c r="L31" s="11"/>
      <c r="M31" s="12"/>
      <c r="N31" s="12"/>
    </row>
    <row r="34" spans="3:9" ht="13.2">
      <c r="C34" s="169" t="s">
        <v>40</v>
      </c>
      <c r="D34" s="170"/>
      <c r="F34" s="171" t="s">
        <v>41</v>
      </c>
      <c r="G34" s="172"/>
      <c r="H34" s="28" t="s">
        <v>42</v>
      </c>
      <c r="I34" s="31" t="s">
        <v>43</v>
      </c>
    </row>
    <row r="35" spans="3:9" ht="13.2">
      <c r="C35" s="5" t="s">
        <v>44</v>
      </c>
      <c r="D35" s="6"/>
      <c r="F35" s="5"/>
      <c r="G35" s="15"/>
      <c r="H35" s="21"/>
      <c r="I35" s="24"/>
    </row>
    <row r="36" spans="3:9" ht="13.2">
      <c r="C36" s="2" t="s">
        <v>45</v>
      </c>
      <c r="D36" s="1"/>
      <c r="F36" s="2"/>
      <c r="G36" s="17"/>
      <c r="H36" s="22"/>
      <c r="I36" s="18"/>
    </row>
    <row r="37" spans="3:9" ht="13.2">
      <c r="C37" s="2" t="s">
        <v>46</v>
      </c>
      <c r="D37" s="1"/>
      <c r="F37" s="2"/>
      <c r="G37" s="17"/>
      <c r="H37" s="22"/>
      <c r="I37" s="18"/>
    </row>
    <row r="38" spans="3:9" ht="13.2">
      <c r="C38" s="2" t="s">
        <v>47</v>
      </c>
      <c r="D38" s="1"/>
      <c r="F38" s="2"/>
      <c r="G38" s="17"/>
      <c r="H38" s="22"/>
      <c r="I38" s="18"/>
    </row>
    <row r="39" spans="3:9" ht="13.2">
      <c r="C39" s="2" t="s">
        <v>48</v>
      </c>
      <c r="D39" s="1"/>
      <c r="F39" s="2"/>
      <c r="G39" s="17"/>
      <c r="H39" s="22"/>
      <c r="I39" s="18"/>
    </row>
    <row r="40" spans="3:9" ht="13.2">
      <c r="C40" s="2" t="s">
        <v>49</v>
      </c>
      <c r="D40" s="4"/>
      <c r="F40" s="2"/>
      <c r="G40" s="17"/>
      <c r="H40" s="22"/>
      <c r="I40" s="18"/>
    </row>
    <row r="41" spans="3:9" ht="13.2">
      <c r="C41" s="2" t="s">
        <v>50</v>
      </c>
      <c r="D41" s="1"/>
      <c r="F41" s="2"/>
      <c r="G41" s="17"/>
      <c r="H41" s="22"/>
      <c r="I41" s="18"/>
    </row>
    <row r="42" spans="3:9" ht="13.2">
      <c r="C42" s="8" t="s">
        <v>51</v>
      </c>
      <c r="D42" s="9"/>
      <c r="F42" s="2"/>
      <c r="G42" s="17"/>
      <c r="H42" s="22"/>
      <c r="I42" s="18"/>
    </row>
    <row r="43" spans="3:9" ht="13.2">
      <c r="C43" s="2" t="s">
        <v>52</v>
      </c>
      <c r="D43" s="1"/>
      <c r="F43" s="2"/>
      <c r="G43" s="17"/>
      <c r="H43" s="22"/>
      <c r="I43" s="18"/>
    </row>
    <row r="44" spans="3:9" ht="13.2">
      <c r="C44" s="2" t="s">
        <v>53</v>
      </c>
      <c r="D44" s="4"/>
      <c r="F44" s="2"/>
      <c r="G44" s="17"/>
      <c r="H44" s="22"/>
      <c r="I44" s="18"/>
    </row>
    <row r="45" spans="3:9" ht="13.2">
      <c r="C45" s="2" t="s">
        <v>54</v>
      </c>
      <c r="D45" s="1"/>
      <c r="F45" s="5"/>
      <c r="G45" s="15"/>
      <c r="H45" s="21"/>
      <c r="I45" s="16"/>
    </row>
    <row r="46" spans="3:9" ht="13.2">
      <c r="C46" s="2" t="s">
        <v>15</v>
      </c>
      <c r="D46" s="13"/>
      <c r="F46" s="2"/>
      <c r="G46" s="17"/>
      <c r="H46" s="22"/>
      <c r="I46" s="18"/>
    </row>
    <row r="47" spans="3:9" ht="13.2">
      <c r="C47" s="2" t="s">
        <v>16</v>
      </c>
      <c r="D47" s="13"/>
      <c r="F47" s="2"/>
      <c r="G47" s="17"/>
      <c r="H47" s="22"/>
      <c r="I47" s="18"/>
    </row>
    <row r="48" spans="3:9" ht="13.2">
      <c r="C48" s="2" t="s">
        <v>55</v>
      </c>
      <c r="D48" s="1"/>
      <c r="F48" s="2"/>
      <c r="G48" s="17"/>
      <c r="H48" s="22"/>
      <c r="I48" s="18"/>
    </row>
    <row r="49" spans="3:10" ht="13.2">
      <c r="C49" s="2" t="s">
        <v>56</v>
      </c>
      <c r="D49" s="1"/>
      <c r="F49" s="2"/>
      <c r="G49" s="17"/>
      <c r="H49" s="22"/>
      <c r="I49" s="18"/>
    </row>
    <row r="50" spans="3:10" ht="13.2">
      <c r="C50" s="2" t="s">
        <v>57</v>
      </c>
      <c r="D50" s="14"/>
      <c r="F50" s="2"/>
      <c r="G50" s="17"/>
      <c r="H50" s="22"/>
      <c r="I50" s="18"/>
    </row>
    <row r="51" spans="3:10" ht="13.2">
      <c r="C51" s="3" t="s">
        <v>14</v>
      </c>
      <c r="D51" s="7"/>
      <c r="F51" s="2"/>
      <c r="G51" s="17"/>
      <c r="H51" s="22"/>
      <c r="I51" s="18"/>
    </row>
    <row r="52" spans="3:10" ht="13.2">
      <c r="F52" s="2"/>
      <c r="G52" s="17"/>
      <c r="H52" s="22"/>
      <c r="I52" s="18"/>
    </row>
    <row r="53" spans="3:10" ht="13.2">
      <c r="F53" s="3"/>
      <c r="G53" s="19"/>
      <c r="H53" s="23"/>
      <c r="I53" s="20"/>
    </row>
    <row r="54" spans="3:10" ht="13.2">
      <c r="F54" s="38" t="s">
        <v>39</v>
      </c>
      <c r="G54" s="45">
        <f>SUM(G35:G53)</f>
        <v>0</v>
      </c>
      <c r="H54" s="45">
        <f>SUM(H35:H53)</f>
        <v>0</v>
      </c>
      <c r="I54" s="45">
        <f>SUM(I35:I53)</f>
        <v>0</v>
      </c>
    </row>
    <row r="57" spans="3:10" ht="13.2">
      <c r="F57" s="171" t="s">
        <v>58</v>
      </c>
      <c r="G57" s="172"/>
      <c r="H57" s="28" t="s">
        <v>42</v>
      </c>
      <c r="I57" s="29" t="s">
        <v>43</v>
      </c>
      <c r="J57" s="30" t="s">
        <v>59</v>
      </c>
    </row>
    <row r="58" spans="3:10" ht="13.2">
      <c r="F58" s="5" t="s">
        <v>60</v>
      </c>
      <c r="G58" s="15">
        <v>0</v>
      </c>
      <c r="H58" s="21">
        <v>0</v>
      </c>
      <c r="I58" s="25">
        <v>0</v>
      </c>
      <c r="J58" s="26">
        <v>0</v>
      </c>
    </row>
    <row r="59" spans="3:10" ht="13.2">
      <c r="F59" s="2" t="s">
        <v>61</v>
      </c>
      <c r="G59" s="17">
        <v>0</v>
      </c>
      <c r="H59" s="17">
        <v>0</v>
      </c>
      <c r="I59" s="22">
        <v>0</v>
      </c>
      <c r="J59" s="27">
        <v>0</v>
      </c>
    </row>
    <row r="60" spans="3:10" ht="13.2">
      <c r="F60" s="2" t="s">
        <v>62</v>
      </c>
      <c r="G60" s="17">
        <v>0</v>
      </c>
      <c r="H60" s="17">
        <v>0</v>
      </c>
      <c r="I60" s="22">
        <v>0</v>
      </c>
      <c r="J60" s="27">
        <v>0</v>
      </c>
    </row>
    <row r="61" spans="3:10" ht="13.2">
      <c r="F61" s="2" t="s">
        <v>63</v>
      </c>
      <c r="G61" s="17">
        <v>0</v>
      </c>
      <c r="H61" s="17">
        <v>0</v>
      </c>
      <c r="I61" s="22">
        <v>0</v>
      </c>
      <c r="J61" s="27">
        <v>0</v>
      </c>
    </row>
    <row r="62" spans="3:10" ht="13.2">
      <c r="F62" s="33" t="s">
        <v>64</v>
      </c>
      <c r="G62" s="34">
        <v>0</v>
      </c>
      <c r="H62" s="34">
        <v>0</v>
      </c>
      <c r="I62" s="35">
        <v>0</v>
      </c>
      <c r="J62" s="36">
        <v>0</v>
      </c>
    </row>
    <row r="63" spans="3:10" ht="13.2">
      <c r="F63" s="32" t="s">
        <v>39</v>
      </c>
      <c r="G63" s="32"/>
      <c r="H63" s="32"/>
      <c r="I63" s="37"/>
      <c r="J63" s="123">
        <f>SUM(J58:J62)</f>
        <v>0</v>
      </c>
    </row>
  </sheetData>
  <mergeCells count="3">
    <mergeCell ref="C34:D34"/>
    <mergeCell ref="F34:G34"/>
    <mergeCell ref="F57:G57"/>
  </mergeCells>
  <phoneticPr fontId="13"/>
  <pageMargins left="0.69861111111111107" right="0.69861111111111107" top="0.75" bottom="0.75" header="0.3" footer="0.3"/>
  <pageSetup paperSize="9" firstPageNumber="4294963191" orientation="portrait" horizontalDpi="1200" verticalDpi="0" copies="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76"/>
  <sheetViews>
    <sheetView topLeftCell="A157" zoomScaleSheetLayoutView="100" workbookViewId="0">
      <selection activeCell="A177" sqref="A177"/>
    </sheetView>
  </sheetViews>
  <sheetFormatPr defaultColWidth="8.88671875" defaultRowHeight="13.2"/>
  <sheetData>
    <row r="1" spans="1:1">
      <c r="A1">
        <v>1</v>
      </c>
    </row>
    <row r="36" spans="1:1">
      <c r="A36">
        <v>2</v>
      </c>
    </row>
    <row r="71" spans="1:1">
      <c r="A71">
        <v>3</v>
      </c>
    </row>
    <row r="106" spans="1:1">
      <c r="A106">
        <v>4</v>
      </c>
    </row>
    <row r="141" spans="1:1">
      <c r="A141">
        <v>5</v>
      </c>
    </row>
    <row r="176" spans="1:1">
      <c r="A176">
        <v>6</v>
      </c>
    </row>
  </sheetData>
  <phoneticPr fontId="13"/>
  <pageMargins left="0.75" right="0.75" top="1" bottom="1" header="0.51111111111111107" footer="0.51111111111111107"/>
  <pageSetup paperSize="9" firstPageNumber="4294963191"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3"/>
  <sheetViews>
    <sheetView zoomScaleSheetLayoutView="100" workbookViewId="0">
      <selection activeCell="A14" sqref="A14"/>
    </sheetView>
  </sheetViews>
  <sheetFormatPr defaultColWidth="8.88671875" defaultRowHeight="13.2"/>
  <sheetData>
    <row r="1" spans="1:15">
      <c r="A1" s="125" t="s">
        <v>65</v>
      </c>
      <c r="B1" s="126"/>
      <c r="C1" s="126"/>
      <c r="D1" s="126"/>
      <c r="E1" s="126"/>
      <c r="F1" s="126"/>
      <c r="G1" s="126"/>
      <c r="H1" s="126"/>
      <c r="I1" s="129"/>
    </row>
    <row r="2" spans="1:15">
      <c r="A2" s="127" t="s">
        <v>66</v>
      </c>
      <c r="B2" s="128"/>
      <c r="C2" s="128"/>
      <c r="D2" s="128"/>
      <c r="E2" s="128"/>
      <c r="F2" s="128"/>
      <c r="G2" s="128"/>
      <c r="H2" s="128"/>
      <c r="I2" s="129"/>
    </row>
    <row r="3" spans="1:15" ht="55.8" customHeight="1">
      <c r="A3" s="175" t="s">
        <v>77</v>
      </c>
      <c r="B3" s="176"/>
      <c r="C3" s="176"/>
      <c r="D3" s="176"/>
      <c r="E3" s="176"/>
      <c r="F3" s="176"/>
      <c r="G3" s="176"/>
      <c r="H3" s="176"/>
      <c r="I3" s="176"/>
      <c r="J3" s="176"/>
      <c r="K3" s="176"/>
      <c r="L3" s="176"/>
      <c r="M3" s="176"/>
      <c r="N3" s="176"/>
      <c r="O3" s="176"/>
    </row>
    <row r="7" spans="1:15">
      <c r="A7" t="s">
        <v>67</v>
      </c>
    </row>
    <row r="8" spans="1:15" s="144" customFormat="1" ht="39.6" customHeight="1">
      <c r="A8" s="174" t="s">
        <v>76</v>
      </c>
      <c r="B8" s="174"/>
      <c r="C8" s="174"/>
      <c r="D8" s="174"/>
      <c r="E8" s="174"/>
      <c r="F8" s="174"/>
      <c r="G8" s="174"/>
      <c r="H8" s="174"/>
      <c r="I8" s="174"/>
      <c r="J8" s="174"/>
      <c r="K8" s="174"/>
      <c r="L8" s="174"/>
      <c r="M8" s="174"/>
      <c r="N8" s="174"/>
      <c r="O8" s="174"/>
    </row>
    <row r="9" spans="1:15" s="143" customFormat="1" ht="32.4" customHeight="1">
      <c r="A9" s="174" t="s">
        <v>78</v>
      </c>
      <c r="B9" s="174"/>
      <c r="C9" s="174"/>
      <c r="D9" s="174"/>
      <c r="E9" s="174"/>
      <c r="F9" s="174"/>
      <c r="G9" s="174"/>
      <c r="H9" s="174"/>
      <c r="I9" s="174"/>
      <c r="J9" s="174"/>
      <c r="K9" s="174"/>
      <c r="L9" s="174"/>
      <c r="M9" s="174"/>
      <c r="N9" s="174"/>
      <c r="O9" s="174"/>
    </row>
    <row r="10" spans="1:15" ht="46.8" customHeight="1">
      <c r="A10" s="173" t="s">
        <v>84</v>
      </c>
      <c r="B10" s="177"/>
      <c r="C10" s="177"/>
      <c r="D10" s="177"/>
      <c r="E10" s="177"/>
      <c r="F10" s="177"/>
      <c r="G10" s="177"/>
      <c r="H10" s="177"/>
      <c r="I10" s="177"/>
      <c r="J10" s="177"/>
      <c r="K10" s="177"/>
      <c r="L10" s="177"/>
      <c r="M10" s="177"/>
      <c r="N10" s="177"/>
      <c r="O10" s="177"/>
    </row>
    <row r="11" spans="1:15" ht="45.6" customHeight="1">
      <c r="A11" s="173" t="s">
        <v>94</v>
      </c>
      <c r="B11" s="173"/>
      <c r="C11" s="173"/>
      <c r="D11" s="173"/>
      <c r="E11" s="173"/>
      <c r="F11" s="173"/>
      <c r="G11" s="173"/>
      <c r="H11" s="173"/>
      <c r="I11" s="173"/>
      <c r="J11" s="173"/>
      <c r="K11" s="173"/>
      <c r="L11" s="173"/>
      <c r="M11" s="173"/>
      <c r="N11" s="173"/>
      <c r="O11" s="173"/>
    </row>
    <row r="12" spans="1:15" ht="40.200000000000003" customHeight="1">
      <c r="A12" s="173" t="s">
        <v>95</v>
      </c>
      <c r="B12" s="173"/>
      <c r="C12" s="173"/>
      <c r="D12" s="173"/>
      <c r="E12" s="173"/>
      <c r="F12" s="173"/>
      <c r="G12" s="173"/>
      <c r="H12" s="173"/>
      <c r="I12" s="173"/>
      <c r="J12" s="173"/>
      <c r="K12" s="173"/>
      <c r="L12" s="173"/>
      <c r="M12" s="173"/>
      <c r="N12" s="173"/>
      <c r="O12" s="173"/>
    </row>
    <row r="13" spans="1:15" ht="55.8" customHeight="1">
      <c r="A13" s="173" t="s">
        <v>98</v>
      </c>
      <c r="B13" s="173"/>
      <c r="C13" s="173"/>
      <c r="D13" s="173"/>
      <c r="E13" s="173"/>
      <c r="F13" s="173"/>
      <c r="G13" s="173"/>
      <c r="H13" s="173"/>
      <c r="I13" s="173"/>
      <c r="J13" s="173"/>
      <c r="K13" s="173"/>
      <c r="L13" s="173"/>
      <c r="M13" s="173"/>
      <c r="N13" s="173"/>
      <c r="O13" s="173"/>
    </row>
  </sheetData>
  <mergeCells count="7">
    <mergeCell ref="A12:O12"/>
    <mergeCell ref="A13:O13"/>
    <mergeCell ref="A8:O8"/>
    <mergeCell ref="A3:O3"/>
    <mergeCell ref="A9:O9"/>
    <mergeCell ref="A10:O10"/>
    <mergeCell ref="A11:O11"/>
  </mergeCells>
  <phoneticPr fontId="13"/>
  <pageMargins left="0.75" right="0.75" top="1" bottom="1" header="0.51111111111111107" footer="0.51111111111111107"/>
  <pageSetup paperSize="9" firstPageNumber="4294963191"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5</vt:i4>
      </vt:variant>
    </vt:vector>
  </HeadingPairs>
  <TitlesOfParts>
    <vt:vector size="5" baseType="lpstr">
      <vt:lpstr>ルール＆合計</vt:lpstr>
      <vt:lpstr>2020年10月</vt:lpstr>
      <vt:lpstr>2020年11月</vt:lpstr>
      <vt:lpstr>画像</vt:lpstr>
      <vt:lpstr>気づき</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YUUYA YAMAMURA</dc:creator>
  <cp:keywords/>
  <dc:description/>
  <cp:lastModifiedBy>門井 智雄</cp:lastModifiedBy>
  <cp:revision/>
  <cp:lastPrinted>2020-10-11T23:59:03Z</cp:lastPrinted>
  <dcterms:created xsi:type="dcterms:W3CDTF">2013-10-09T23:04:08Z</dcterms:created>
  <dcterms:modified xsi:type="dcterms:W3CDTF">2020-10-18T04:18:32Z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