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46b8ae3639105f59/ドキュメント/チャートマスターアカデミー/検証/"/>
    </mc:Choice>
  </mc:AlternateContent>
  <xr:revisionPtr revIDLastSave="3" documentId="8_{5F0AD395-5160-4D00-A820-404B2581DB20}" xr6:coauthVersionLast="45" xr6:coauthVersionMax="45" xr10:uidLastSave="{3E2D4F37-5B37-446A-A7C4-3E6C78A17874}"/>
  <bookViews>
    <workbookView xWindow="-108" yWindow="-108" windowWidth="23256" windowHeight="12576" xr2:uid="{FB37C94C-E3B9-4C5C-B8C2-D9667089B265}"/>
  </bookViews>
  <sheets>
    <sheet name="検証データ" sheetId="1" r:id="rId1"/>
    <sheet name="画像" sheetId="3" r:id="rId2"/>
    <sheet name="気づき" sheetId="4" r:id="rId3"/>
    <sheet name="検証終了通貨"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57" i="1"/>
  <c r="I57" i="1"/>
  <c r="J57" i="1"/>
  <c r="J8" i="1" l="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I8" i="1"/>
  <c r="H8" i="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H9" i="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G110" i="1"/>
  <c r="G109" i="1"/>
  <c r="F110" i="1"/>
  <c r="F109" i="1"/>
  <c r="E110" i="1"/>
  <c r="E109" i="1"/>
  <c r="G111" i="1" l="1"/>
  <c r="F111" i="1"/>
  <c r="E111" i="1"/>
</calcChain>
</file>

<file path=xl/sharedStrings.xml><?xml version="1.0" encoding="utf-8"?>
<sst xmlns="http://schemas.openxmlformats.org/spreadsheetml/2006/main" count="47" uniqueCount="37">
  <si>
    <t>No.</t>
    <phoneticPr fontId="2"/>
  </si>
  <si>
    <t>エントリー</t>
    <phoneticPr fontId="2"/>
  </si>
  <si>
    <t>日付</t>
    <rPh sb="0" eb="2">
      <t>ヒヅケ</t>
    </rPh>
    <phoneticPr fontId="2"/>
  </si>
  <si>
    <t>レート</t>
    <phoneticPr fontId="2"/>
  </si>
  <si>
    <t>残金（円)</t>
    <rPh sb="0" eb="2">
      <t>ザンキン</t>
    </rPh>
    <rPh sb="3" eb="4">
      <t>エン</t>
    </rPh>
    <phoneticPr fontId="2"/>
  </si>
  <si>
    <t>決済(利確:1, 損切:-1)</t>
    <rPh sb="0" eb="2">
      <t>ケッサイ</t>
    </rPh>
    <rPh sb="3" eb="4">
      <t>リ</t>
    </rPh>
    <rPh sb="4" eb="5">
      <t>カク</t>
    </rPh>
    <rPh sb="9" eb="11">
      <t>ソンギリ</t>
    </rPh>
    <phoneticPr fontId="2"/>
  </si>
  <si>
    <t>勝率</t>
    <rPh sb="0" eb="2">
      <t>ショウリツ</t>
    </rPh>
    <phoneticPr fontId="2"/>
  </si>
  <si>
    <t>勝数</t>
    <rPh sb="0" eb="1">
      <t>カ</t>
    </rPh>
    <rPh sb="1" eb="2">
      <t>スウ</t>
    </rPh>
    <phoneticPr fontId="2"/>
  </si>
  <si>
    <t>負数</t>
    <rPh sb="0" eb="1">
      <t>マ</t>
    </rPh>
    <rPh sb="1" eb="2">
      <t>スウ</t>
    </rPh>
    <phoneticPr fontId="2"/>
  </si>
  <si>
    <t>通貨ペア</t>
    <rPh sb="0" eb="2">
      <t>ツウカ</t>
    </rPh>
    <phoneticPr fontId="2"/>
  </si>
  <si>
    <t>時間足</t>
    <rPh sb="0" eb="2">
      <t>ジカン</t>
    </rPh>
    <rPh sb="2" eb="3">
      <t>アシ</t>
    </rPh>
    <phoneticPr fontId="2"/>
  </si>
  <si>
    <t>当初</t>
    <rPh sb="0" eb="2">
      <t>トウショ</t>
    </rPh>
    <phoneticPr fontId="2"/>
  </si>
  <si>
    <t>当初資金</t>
    <rPh sb="0" eb="2">
      <t>トウショ</t>
    </rPh>
    <rPh sb="2" eb="4">
      <t>シキン</t>
    </rPh>
    <phoneticPr fontId="2"/>
  </si>
  <si>
    <t>エントリー理由</t>
    <rPh sb="5" eb="7">
      <t>リユウ</t>
    </rPh>
    <phoneticPr fontId="2"/>
  </si>
  <si>
    <t>決済理由</t>
    <rPh sb="0" eb="2">
      <t>ケッサイ</t>
    </rPh>
    <rPh sb="2" eb="4">
      <t>リユウ</t>
    </rPh>
    <phoneticPr fontId="2"/>
  </si>
  <si>
    <t>10MA・20MAの両方の上側にキャンドルがあれば買い方向、下側なら売り方向。MAに触れてPB出現でエントリー待ち、PB高値or安値ブレイクでエントリー。</t>
  </si>
  <si>
    <t>フィボナッチターゲット1.27, 1.5, 2.0で決済</t>
    <phoneticPr fontId="2"/>
  </si>
  <si>
    <t>検証終了通貨</t>
    <rPh sb="0" eb="2">
      <t>ケンショウ</t>
    </rPh>
    <rPh sb="2" eb="4">
      <t>シュウリョウ</t>
    </rPh>
    <rPh sb="4" eb="6">
      <t>ツウカ</t>
    </rPh>
    <phoneticPr fontId="7"/>
  </si>
  <si>
    <t>ルール</t>
    <phoneticPr fontId="7"/>
  </si>
  <si>
    <t>通貨ペア</t>
    <rPh sb="0" eb="2">
      <t>ツウカ</t>
    </rPh>
    <phoneticPr fontId="7"/>
  </si>
  <si>
    <t>日足</t>
    <rPh sb="0" eb="2">
      <t>ヒアシ</t>
    </rPh>
    <phoneticPr fontId="7"/>
  </si>
  <si>
    <t>終了日</t>
    <rPh sb="0" eb="3">
      <t>シュウリョウビ</t>
    </rPh>
    <phoneticPr fontId="7"/>
  </si>
  <si>
    <t>4Ｈ足</t>
    <rPh sb="2" eb="3">
      <t>アシ</t>
    </rPh>
    <phoneticPr fontId="7"/>
  </si>
  <si>
    <t>１Ｈ足</t>
    <rPh sb="2" eb="3">
      <t>アシ</t>
    </rPh>
    <phoneticPr fontId="7"/>
  </si>
  <si>
    <t>PB</t>
    <phoneticPr fontId="7"/>
  </si>
  <si>
    <t>気付き　質問</t>
  </si>
  <si>
    <t>感想</t>
  </si>
  <si>
    <t>今後</t>
  </si>
  <si>
    <t>1時間足</t>
    <rPh sb="1" eb="4">
      <t>ジカンアシ</t>
    </rPh>
    <phoneticPr fontId="2"/>
  </si>
  <si>
    <t>USD/JPY</t>
  </si>
  <si>
    <t>EURJPY</t>
    <phoneticPr fontId="2"/>
  </si>
  <si>
    <t>検証</t>
    <rPh sb="0" eb="2">
      <t>ケンショウ</t>
    </rPh>
    <phoneticPr fontId="2"/>
  </si>
  <si>
    <t>PB</t>
    <phoneticPr fontId="2"/>
  </si>
  <si>
    <t>・やはり、二本のMAに跨るほど長く伸びたヒゲのピンバーは、その大きさゆえにある程度含み益が出たとしても、利確する前に逆行して損切りになっていることがほとんど。あまり長すぎるピンバーは避けたほうがいいのかも知れない。
・ずっと→キーで送りながらチャートを見ていると、同じところを再生しているのではないかと思うくらいに、似たような波、流れが繰り返して続くことが多い。
・長くトレンドが続いている中でのピンバーをなんとなくまだ勘の域ですが、危ないなと感じ、避けることで勝率が上がってきたように思う。→キーで送りながら見ているとは言え、やはり1本2本は先が見えることもあり、実戦が同様になるかどうかはわかりませんが、それでもやめたほうが良さそうとか、これは行けそうという勘が少しは働くようになってきたのかなとは思います。
・MAがクロスしているところにピンバーが出てくることも多い。はじめはトレンドの始まりのピンバーだと思い、いいエントリー場所だと思ったが、思いのほかクロス場面でのピンバーは損切りに合うことが多いように感じた。
・ピンバーが出現するのは、トレンドの発生時、MAからの乖離の際より、むしろMAからの乖離から戻る際に頻繁に出現しているように思う。つまり、天底の頂点（中指）での出現の方が多い。チャートを見ていると、そこを狙いたくなってくる。</t>
    <rPh sb="5" eb="7">
      <t>ニホン</t>
    </rPh>
    <rPh sb="11" eb="12">
      <t>マタガ</t>
    </rPh>
    <rPh sb="15" eb="16">
      <t>ナガ</t>
    </rPh>
    <rPh sb="17" eb="18">
      <t>ノ</t>
    </rPh>
    <rPh sb="31" eb="32">
      <t>オオ</t>
    </rPh>
    <rPh sb="39" eb="41">
      <t>テイド</t>
    </rPh>
    <rPh sb="41" eb="42">
      <t>フク</t>
    </rPh>
    <rPh sb="43" eb="44">
      <t>エキ</t>
    </rPh>
    <rPh sb="45" eb="46">
      <t>デ</t>
    </rPh>
    <rPh sb="52" eb="54">
      <t>リカク</t>
    </rPh>
    <rPh sb="56" eb="57">
      <t>マエ</t>
    </rPh>
    <rPh sb="58" eb="60">
      <t>ギャッコウ</t>
    </rPh>
    <rPh sb="62" eb="64">
      <t>ソンギ</t>
    </rPh>
    <rPh sb="82" eb="83">
      <t>ナガ</t>
    </rPh>
    <rPh sb="91" eb="92">
      <t>サ</t>
    </rPh>
    <rPh sb="102" eb="103">
      <t>シ</t>
    </rPh>
    <rPh sb="116" eb="117">
      <t>オク</t>
    </rPh>
    <rPh sb="126" eb="127">
      <t>ミ</t>
    </rPh>
    <rPh sb="132" eb="133">
      <t>オナ</t>
    </rPh>
    <rPh sb="138" eb="140">
      <t>サイセイ</t>
    </rPh>
    <rPh sb="151" eb="152">
      <t>オモ</t>
    </rPh>
    <rPh sb="158" eb="159">
      <t>ニ</t>
    </rPh>
    <rPh sb="163" eb="164">
      <t>ナミ</t>
    </rPh>
    <rPh sb="165" eb="166">
      <t>ナガ</t>
    </rPh>
    <rPh sb="168" eb="169">
      <t>ク</t>
    </rPh>
    <rPh sb="170" eb="171">
      <t>カエ</t>
    </rPh>
    <rPh sb="173" eb="174">
      <t>ツヅ</t>
    </rPh>
    <rPh sb="178" eb="179">
      <t>オオ</t>
    </rPh>
    <rPh sb="183" eb="184">
      <t>ナガ</t>
    </rPh>
    <rPh sb="190" eb="191">
      <t>ツヅ</t>
    </rPh>
    <rPh sb="195" eb="196">
      <t>ナカ</t>
    </rPh>
    <rPh sb="210" eb="211">
      <t>カン</t>
    </rPh>
    <rPh sb="212" eb="213">
      <t>イキ</t>
    </rPh>
    <rPh sb="217" eb="218">
      <t>アブ</t>
    </rPh>
    <rPh sb="222" eb="223">
      <t>カン</t>
    </rPh>
    <rPh sb="225" eb="226">
      <t>サ</t>
    </rPh>
    <rPh sb="231" eb="233">
      <t>ショウリツ</t>
    </rPh>
    <rPh sb="234" eb="235">
      <t>ア</t>
    </rPh>
    <rPh sb="243" eb="244">
      <t>オモ</t>
    </rPh>
    <rPh sb="250" eb="251">
      <t>オク</t>
    </rPh>
    <rPh sb="255" eb="256">
      <t>ミ</t>
    </rPh>
    <rPh sb="261" eb="262">
      <t>イ</t>
    </rPh>
    <rPh sb="268" eb="269">
      <t>ポン</t>
    </rPh>
    <rPh sb="270" eb="271">
      <t>ホン</t>
    </rPh>
    <rPh sb="272" eb="273">
      <t>サキ</t>
    </rPh>
    <rPh sb="274" eb="275">
      <t>ミ</t>
    </rPh>
    <rPh sb="283" eb="285">
      <t>ジッセン</t>
    </rPh>
    <rPh sb="286" eb="288">
      <t>ドウヨウ</t>
    </rPh>
    <rPh sb="314" eb="315">
      <t>ヨ</t>
    </rPh>
    <rPh sb="324" eb="325">
      <t>イ</t>
    </rPh>
    <rPh sb="331" eb="332">
      <t>カン</t>
    </rPh>
    <rPh sb="333" eb="334">
      <t>スコ</t>
    </rPh>
    <rPh sb="336" eb="337">
      <t>ハタラ</t>
    </rPh>
    <rPh sb="351" eb="352">
      <t>オモ</t>
    </rPh>
    <rPh sb="377" eb="378">
      <t>デ</t>
    </rPh>
    <rPh sb="384" eb="385">
      <t>オオ</t>
    </rPh>
    <rPh sb="396" eb="397">
      <t>ハジ</t>
    </rPh>
    <rPh sb="406" eb="407">
      <t>オモ</t>
    </rPh>
    <rPh sb="416" eb="418">
      <t>バショ</t>
    </rPh>
    <rPh sb="420" eb="421">
      <t>オモ</t>
    </rPh>
    <rPh sb="425" eb="426">
      <t>オモ</t>
    </rPh>
    <rPh sb="433" eb="435">
      <t>バメン</t>
    </rPh>
    <rPh sb="442" eb="444">
      <t>ソンギ</t>
    </rPh>
    <rPh sb="446" eb="447">
      <t>ア</t>
    </rPh>
    <rPh sb="451" eb="452">
      <t>オオ</t>
    </rPh>
    <rPh sb="456" eb="457">
      <t>カン</t>
    </rPh>
    <rPh sb="467" eb="469">
      <t>シュツゲン</t>
    </rPh>
    <rPh sb="479" eb="481">
      <t>ハッセイ</t>
    </rPh>
    <rPh sb="481" eb="482">
      <t>ジ</t>
    </rPh>
    <rPh sb="488" eb="490">
      <t>カイリ</t>
    </rPh>
    <rPh sb="491" eb="492">
      <t>サイ</t>
    </rPh>
    <rPh sb="503" eb="505">
      <t>カイリ</t>
    </rPh>
    <rPh sb="507" eb="508">
      <t>モド</t>
    </rPh>
    <rPh sb="509" eb="510">
      <t>サイ</t>
    </rPh>
    <rPh sb="511" eb="513">
      <t>ヒンパン</t>
    </rPh>
    <rPh sb="514" eb="516">
      <t>シュツゲン</t>
    </rPh>
    <rPh sb="523" eb="524">
      <t>オモ</t>
    </rPh>
    <rPh sb="530" eb="531">
      <t>テン</t>
    </rPh>
    <rPh sb="531" eb="532">
      <t>ゾコ</t>
    </rPh>
    <rPh sb="533" eb="535">
      <t>チョウテン</t>
    </rPh>
    <rPh sb="536" eb="538">
      <t>ナカユビ</t>
    </rPh>
    <rPh sb="541" eb="543">
      <t>シュツゲン</t>
    </rPh>
    <rPh sb="544" eb="545">
      <t>ホウ</t>
    </rPh>
    <rPh sb="546" eb="547">
      <t>オオ</t>
    </rPh>
    <rPh sb="554" eb="555">
      <t>ミ</t>
    </rPh>
    <rPh sb="563" eb="564">
      <t>ネラ</t>
    </rPh>
    <phoneticPr fontId="2"/>
  </si>
  <si>
    <t xml:space="preserve">・今回印象に残ったのは、ピンバーが出て次の足でエントリーをした後、その次か二つ後の足で一旦逆に伸びてから、エントリー方向に伸ばしていくパターンが多いなということでした。その一本のヒゲさえなければ余裕で利確できたのに、という場面が多かった。特に2010年のはじめ。ここでは条件はそろっているし、きれいなピンバーだし、MAの並びにも考慮しているのにも関わらず、次の足でエントリー、その次で損切り。というのが続いた。リアルでトレードしていたら、迷いが出るかもしれない状況といえる。それでも、その後は何とか持ち直した。ひたすら、その同じシステムによるトレードが大切なのだということを感じた。
・勝率がいいのは-1.27で利益率がいいのが-2という結果。実践する場合、勝率のいい-1.27でトレードする方がメンタル的には良いのかも知れない。だが、連敗も耐えられるのなら、利益率のいい-2でトレードするのが勿論いい。自分にはどちらが合うのかは、実践してみないとわからない。
・今続いている流れがまだ続くのか、もう終わるのかの判断はMAだけではなかなか難しい。続いてきているから避けるとまだ伸びたり、エントリーするだろうと考えて先を見ると逆行していたり。そのためのもう一つの指標が必要になってくるのだろうと思う。MACDとかRSIとか、そういうオシレーター系のもの。
・ローソク足とMAの並びや長く続いたトレンドの後の二本のMAを跨ぐような長いヒゲの足など、危ないかなと思うピンバーを避けるようにすることで、前回よりも勝率は上がった。かろうじて三種の決済のすべてで50％を超えた。
勝率では-1.27、利益率では-2とこれも前回の結果と同様の結果となった。間の-1.5がどちらでも最下位だったのは意外でした。一番バランスがとれていい結果が出ると思っていたのですが。
・条件に沿うピンバーはなかなか現れず、別の場所（MAから乖離したところなど）で多く見られ、なおかつピンバーの出ていないところで強く長いトレンドが続いているのを見ると思わず「もったいない」と思いました。また、ルール通りのピンバーが出ても、エントリーする直後に損切りをされる場面も多く、もうひとつ何か条件なり指標なりが必要なのだと感じました。
</t>
    <rPh sb="1" eb="3">
      <t>コンカイ</t>
    </rPh>
    <rPh sb="3" eb="5">
      <t>インショウ</t>
    </rPh>
    <rPh sb="6" eb="7">
      <t>ノコ</t>
    </rPh>
    <rPh sb="17" eb="18">
      <t>デ</t>
    </rPh>
    <rPh sb="19" eb="20">
      <t>ツギ</t>
    </rPh>
    <rPh sb="21" eb="22">
      <t>アシ</t>
    </rPh>
    <rPh sb="31" eb="32">
      <t>アト</t>
    </rPh>
    <rPh sb="35" eb="36">
      <t>ツギ</t>
    </rPh>
    <rPh sb="37" eb="38">
      <t>フタ</t>
    </rPh>
    <rPh sb="39" eb="40">
      <t>アト</t>
    </rPh>
    <rPh sb="41" eb="42">
      <t>アシ</t>
    </rPh>
    <rPh sb="43" eb="45">
      <t>イッタン</t>
    </rPh>
    <rPh sb="45" eb="46">
      <t>ギャク</t>
    </rPh>
    <rPh sb="47" eb="48">
      <t>ノ</t>
    </rPh>
    <rPh sb="58" eb="60">
      <t>ホウコウ</t>
    </rPh>
    <rPh sb="61" eb="62">
      <t>ノ</t>
    </rPh>
    <rPh sb="72" eb="73">
      <t>オオ</t>
    </rPh>
    <rPh sb="86" eb="88">
      <t>イッポン</t>
    </rPh>
    <rPh sb="97" eb="99">
      <t>ヨユウ</t>
    </rPh>
    <rPh sb="100" eb="102">
      <t>リカク</t>
    </rPh>
    <rPh sb="111" eb="113">
      <t>バメン</t>
    </rPh>
    <rPh sb="114" eb="115">
      <t>オオ</t>
    </rPh>
    <rPh sb="119" eb="120">
      <t>トク</t>
    </rPh>
    <rPh sb="125" eb="126">
      <t>ネン</t>
    </rPh>
    <rPh sb="135" eb="137">
      <t>ジョウケン</t>
    </rPh>
    <rPh sb="160" eb="161">
      <t>ナラ</t>
    </rPh>
    <rPh sb="164" eb="166">
      <t>コウリョ</t>
    </rPh>
    <rPh sb="173" eb="174">
      <t>カカ</t>
    </rPh>
    <rPh sb="178" eb="179">
      <t>ツギ</t>
    </rPh>
    <rPh sb="180" eb="181">
      <t>アシ</t>
    </rPh>
    <rPh sb="190" eb="191">
      <t>ツギ</t>
    </rPh>
    <rPh sb="192" eb="194">
      <t>ソンギ</t>
    </rPh>
    <rPh sb="201" eb="202">
      <t>ツヅ</t>
    </rPh>
    <rPh sb="219" eb="220">
      <t>マヨ</t>
    </rPh>
    <rPh sb="222" eb="223">
      <t>デ</t>
    </rPh>
    <rPh sb="230" eb="232">
      <t>ジョウキョウ</t>
    </rPh>
    <rPh sb="244" eb="245">
      <t>ゴ</t>
    </rPh>
    <rPh sb="246" eb="247">
      <t>ナン</t>
    </rPh>
    <rPh sb="249" eb="250">
      <t>モ</t>
    </rPh>
    <rPh sb="251" eb="252">
      <t>ナオ</t>
    </rPh>
    <rPh sb="262" eb="263">
      <t>オナ</t>
    </rPh>
    <rPh sb="276" eb="278">
      <t>タイセツ</t>
    </rPh>
    <rPh sb="287" eb="288">
      <t>カン</t>
    </rPh>
    <rPh sb="293" eb="295">
      <t>ショウリツ</t>
    </rPh>
    <rPh sb="306" eb="309">
      <t>リエキリツ</t>
    </rPh>
    <rPh sb="319" eb="321">
      <t>ケッカ</t>
    </rPh>
    <rPh sb="322" eb="324">
      <t>ジッセン</t>
    </rPh>
    <rPh sb="326" eb="328">
      <t>バアイ</t>
    </rPh>
    <rPh sb="329" eb="331">
      <t>ショウリツ</t>
    </rPh>
    <rPh sb="346" eb="347">
      <t>ホウ</t>
    </rPh>
    <rPh sb="352" eb="353">
      <t>テキ</t>
    </rPh>
    <rPh sb="355" eb="356">
      <t>イ</t>
    </rPh>
    <rPh sb="360" eb="361">
      <t>シ</t>
    </rPh>
    <rPh sb="368" eb="370">
      <t>レンパイ</t>
    </rPh>
    <rPh sb="371" eb="372">
      <t>タ</t>
    </rPh>
    <rPh sb="380" eb="383">
      <t>リエキリツ</t>
    </rPh>
    <rPh sb="397" eb="399">
      <t>モチロン</t>
    </rPh>
    <rPh sb="402" eb="404">
      <t>ジブン</t>
    </rPh>
    <rPh sb="410" eb="411">
      <t>ア</t>
    </rPh>
    <rPh sb="416" eb="418">
      <t>ジッセン</t>
    </rPh>
    <rPh sb="432" eb="433">
      <t>イマ</t>
    </rPh>
    <rPh sb="433" eb="434">
      <t>ツヅ</t>
    </rPh>
    <rPh sb="438" eb="439">
      <t>ナガ</t>
    </rPh>
    <rPh sb="443" eb="444">
      <t>ツヅ</t>
    </rPh>
    <rPh sb="450" eb="451">
      <t>オ</t>
    </rPh>
    <rPh sb="456" eb="458">
      <t>ハンダン</t>
    </rPh>
    <rPh sb="469" eb="470">
      <t>ムズカ</t>
    </rPh>
    <rPh sb="473" eb="474">
      <t>ツヅ</t>
    </rPh>
    <rPh sb="482" eb="483">
      <t>サ</t>
    </rPh>
    <rPh sb="488" eb="489">
      <t>ノ</t>
    </rPh>
    <rPh sb="504" eb="505">
      <t>カンガ</t>
    </rPh>
    <rPh sb="507" eb="508">
      <t>サキ</t>
    </rPh>
    <rPh sb="509" eb="510">
      <t>ミ</t>
    </rPh>
    <rPh sb="512" eb="514">
      <t>ギャッコウ</t>
    </rPh>
    <rPh sb="527" eb="528">
      <t>ヒト</t>
    </rPh>
    <rPh sb="530" eb="532">
      <t>シヒョウ</t>
    </rPh>
    <rPh sb="533" eb="535">
      <t>ヒツヨウ</t>
    </rPh>
    <rPh sb="546" eb="547">
      <t>オモ</t>
    </rPh>
    <rPh sb="571" eb="572">
      <t>ケイ</t>
    </rPh>
    <rPh sb="582" eb="583">
      <t>アシ</t>
    </rPh>
    <rPh sb="587" eb="588">
      <t>ナラ</t>
    </rPh>
    <rPh sb="590" eb="591">
      <t>ナガ</t>
    </rPh>
    <rPh sb="592" eb="593">
      <t>ツヅ</t>
    </rPh>
    <rPh sb="600" eb="601">
      <t>アト</t>
    </rPh>
    <rPh sb="602" eb="604">
      <t>ニホン</t>
    </rPh>
    <rPh sb="608" eb="609">
      <t>マタ</t>
    </rPh>
    <rPh sb="613" eb="614">
      <t>ナガ</t>
    </rPh>
    <rPh sb="618" eb="619">
      <t>アシ</t>
    </rPh>
    <rPh sb="622" eb="623">
      <t>アブ</t>
    </rPh>
    <rPh sb="628" eb="629">
      <t>オモ</t>
    </rPh>
    <rPh sb="635" eb="636">
      <t>サ</t>
    </rPh>
    <rPh sb="647" eb="649">
      <t>ゼンカイ</t>
    </rPh>
    <rPh sb="652" eb="654">
      <t>ショウリツ</t>
    </rPh>
    <rPh sb="655" eb="656">
      <t>ア</t>
    </rPh>
    <rPh sb="665" eb="667">
      <t>サンシュ</t>
    </rPh>
    <rPh sb="668" eb="670">
      <t>ケッサイ</t>
    </rPh>
    <rPh sb="679" eb="680">
      <t>コ</t>
    </rPh>
    <rPh sb="684" eb="686">
      <t>ショウリツ</t>
    </rPh>
    <rPh sb="694" eb="697">
      <t>リエキリツ</t>
    </rPh>
    <rPh sb="705" eb="707">
      <t>ゼンカイ</t>
    </rPh>
    <rPh sb="708" eb="710">
      <t>ケッカ</t>
    </rPh>
    <rPh sb="711" eb="713">
      <t>ドウヨウ</t>
    </rPh>
    <rPh sb="714" eb="716">
      <t>ケッカ</t>
    </rPh>
    <rPh sb="721" eb="722">
      <t>アイダ</t>
    </rPh>
    <rPh sb="733" eb="736">
      <t>サイカイ</t>
    </rPh>
    <rPh sb="741" eb="743">
      <t>イガイ</t>
    </rPh>
    <rPh sb="747" eb="749">
      <t>イチバン</t>
    </rPh>
    <rPh sb="759" eb="761">
      <t>ケッカ</t>
    </rPh>
    <rPh sb="762" eb="763">
      <t>デ</t>
    </rPh>
    <rPh sb="765" eb="766">
      <t>オモ</t>
    </rPh>
    <rPh sb="777" eb="779">
      <t>ジョウケン</t>
    </rPh>
    <rPh sb="780" eb="781">
      <t>ソ</t>
    </rPh>
    <rPh sb="791" eb="792">
      <t>アラワ</t>
    </rPh>
    <rPh sb="795" eb="796">
      <t>ベツ</t>
    </rPh>
    <rPh sb="797" eb="799">
      <t>バショ</t>
    </rPh>
    <rPh sb="804" eb="806">
      <t>カイリ</t>
    </rPh>
    <rPh sb="815" eb="816">
      <t>オオ</t>
    </rPh>
    <rPh sb="817" eb="818">
      <t>ミ</t>
    </rPh>
    <rPh sb="830" eb="831">
      <t>デ</t>
    </rPh>
    <rPh sb="839" eb="840">
      <t>ツヨ</t>
    </rPh>
    <rPh sb="841" eb="842">
      <t>ナガ</t>
    </rPh>
    <rPh sb="848" eb="849">
      <t>ツヅ</t>
    </rPh>
    <rPh sb="855" eb="856">
      <t>ミ</t>
    </rPh>
    <rPh sb="858" eb="859">
      <t>オモ</t>
    </rPh>
    <rPh sb="870" eb="871">
      <t>オモ</t>
    </rPh>
    <rPh sb="882" eb="883">
      <t>ドオ</t>
    </rPh>
    <rPh sb="890" eb="891">
      <t>デ</t>
    </rPh>
    <rPh sb="901" eb="903">
      <t>チョクゴ</t>
    </rPh>
    <rPh sb="904" eb="906">
      <t>ソンギ</t>
    </rPh>
    <rPh sb="911" eb="913">
      <t>バメン</t>
    </rPh>
    <rPh sb="914" eb="915">
      <t>オオ</t>
    </rPh>
    <rPh sb="922" eb="923">
      <t>ナニ</t>
    </rPh>
    <rPh sb="924" eb="926">
      <t>ジョウケン</t>
    </rPh>
    <rPh sb="928" eb="930">
      <t>シヒョウ</t>
    </rPh>
    <rPh sb="933" eb="935">
      <t>ヒツヨウ</t>
    </rPh>
    <rPh sb="939" eb="940">
      <t>カン</t>
    </rPh>
    <phoneticPr fontId="2"/>
  </si>
  <si>
    <t>・EBの検証も始めていきます。
・PBは、15分足でもやってみようかと考えています。</t>
    <rPh sb="4" eb="6">
      <t>ケンショウ</t>
    </rPh>
    <rPh sb="7" eb="8">
      <t>ハジ</t>
    </rPh>
    <rPh sb="23" eb="25">
      <t>フンアシ</t>
    </rPh>
    <rPh sb="35" eb="36">
      <t>カンガ</t>
    </rPh>
    <phoneticPr fontId="2"/>
  </si>
  <si>
    <t>EUR/JPY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</si>
</sst>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2"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2"/>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indexed="8"/>
      <name val="ＭＳ Ｐゴシック"/>
      <family val="3"/>
      <charset val="128"/>
    </font>
    <font>
      <b/>
      <sz val="12"/>
      <color indexed="8"/>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79">
    <xf numFmtId="0" fontId="0" fillId="0" borderId="0" xfId="0">
      <alignment vertical="center"/>
    </xf>
    <xf numFmtId="0" fontId="3" fillId="0" borderId="0" xfId="0" applyFont="1">
      <alignment vertical="center"/>
    </xf>
    <xf numFmtId="0" fontId="0" fillId="0" borderId="1" xfId="0" applyBorder="1">
      <alignment vertical="center"/>
    </xf>
    <xf numFmtId="0" fontId="3" fillId="0" borderId="1" xfId="0" applyFont="1" applyBorder="1">
      <alignment vertical="center"/>
    </xf>
    <xf numFmtId="0" fontId="3" fillId="0" borderId="6" xfId="0" applyFont="1" applyBorder="1">
      <alignment vertical="center"/>
    </xf>
    <xf numFmtId="0" fontId="3" fillId="0" borderId="7" xfId="0" applyFont="1"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1" fillId="0" borderId="8" xfId="0" applyFont="1" applyBorder="1">
      <alignment vertical="center"/>
    </xf>
    <xf numFmtId="0" fontId="1" fillId="0" borderId="0" xfId="0" applyFont="1" applyBorder="1">
      <alignment vertical="center"/>
    </xf>
    <xf numFmtId="0" fontId="1" fillId="0" borderId="9"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9" fontId="3" fillId="0" borderId="6" xfId="0" applyNumberFormat="1" applyFont="1" applyBorder="1">
      <alignment vertical="center"/>
    </xf>
    <xf numFmtId="9" fontId="3" fillId="0" borderId="1" xfId="0" applyNumberFormat="1" applyFont="1" applyBorder="1">
      <alignment vertical="center"/>
    </xf>
    <xf numFmtId="9" fontId="3" fillId="0" borderId="7" xfId="0" applyNumberFormat="1" applyFont="1" applyBorder="1">
      <alignment vertical="center"/>
    </xf>
    <xf numFmtId="176" fontId="4" fillId="0" borderId="13" xfId="0" applyNumberFormat="1" applyFont="1" applyBorder="1">
      <alignment vertical="center"/>
    </xf>
    <xf numFmtId="176" fontId="0" fillId="0" borderId="14" xfId="0" applyNumberFormat="1" applyBorder="1">
      <alignment vertical="center"/>
    </xf>
    <xf numFmtId="176" fontId="0" fillId="0" borderId="15" xfId="0" applyNumberFormat="1" applyBorder="1">
      <alignment vertical="center"/>
    </xf>
    <xf numFmtId="176" fontId="0" fillId="0" borderId="0" xfId="0" applyNumberFormat="1" applyBorder="1">
      <alignment vertical="center"/>
    </xf>
    <xf numFmtId="176" fontId="0" fillId="0" borderId="9" xfId="0" applyNumberForma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3" fillId="0" borderId="10" xfId="0" applyFont="1" applyBorder="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lignment vertical="center"/>
    </xf>
    <xf numFmtId="0" fontId="4" fillId="0" borderId="2" xfId="0" applyFont="1" applyBorder="1">
      <alignment vertical="center"/>
    </xf>
    <xf numFmtId="177" fontId="0" fillId="0" borderId="0" xfId="0" applyNumberFormat="1">
      <alignment vertical="center"/>
    </xf>
    <xf numFmtId="0" fontId="0" fillId="0" borderId="0" xfId="0" applyFill="1" applyBorder="1">
      <alignment vertical="center"/>
    </xf>
    <xf numFmtId="0" fontId="1" fillId="0" borderId="0" xfId="0" applyFont="1" applyFill="1" applyBorder="1">
      <alignment vertical="center"/>
    </xf>
    <xf numFmtId="0" fontId="5" fillId="0" borderId="0" xfId="0" applyFont="1" applyFill="1" applyBorder="1">
      <alignment vertical="center"/>
    </xf>
    <xf numFmtId="0" fontId="6"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2" borderId="16" xfId="0" applyFont="1" applyFill="1" applyBorder="1" applyAlignment="1">
      <alignment horizontal="center" vertical="center"/>
    </xf>
    <xf numFmtId="0" fontId="9" fillId="2" borderId="16" xfId="0" applyFont="1" applyFill="1" applyBorder="1" applyAlignment="1">
      <alignment horizontal="center" vertical="center"/>
    </xf>
    <xf numFmtId="0" fontId="6"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center" vertical="center"/>
    </xf>
    <xf numFmtId="176" fontId="0" fillId="0" borderId="8" xfId="0" applyNumberFormat="1" applyBorder="1">
      <alignment vertical="center"/>
    </xf>
    <xf numFmtId="0" fontId="11" fillId="0" borderId="0" xfId="1" applyFont="1" applyAlignment="1">
      <alignment horizontal="center" vertical="center"/>
    </xf>
    <xf numFmtId="0" fontId="10" fillId="0" borderId="0" xfId="1">
      <alignment vertical="center"/>
    </xf>
    <xf numFmtId="0" fontId="1" fillId="0" borderId="8" xfId="0" applyNumberFormat="1" applyFont="1" applyBorder="1">
      <alignment vertical="center"/>
    </xf>
    <xf numFmtId="0" fontId="0" fillId="0" borderId="12" xfId="0" applyNumberFormat="1" applyBorder="1">
      <alignment vertical="center"/>
    </xf>
    <xf numFmtId="0" fontId="8" fillId="0" borderId="16" xfId="0" applyFont="1" applyBorder="1" applyAlignment="1">
      <alignment horizontal="center" vertical="center"/>
    </xf>
    <xf numFmtId="0" fontId="0" fillId="0" borderId="0" xfId="0" applyNumberFormat="1">
      <alignment vertical="center"/>
    </xf>
    <xf numFmtId="0" fontId="0" fillId="0" borderId="2" xfId="0" applyNumberFormat="1" applyBorder="1">
      <alignment vertical="center"/>
    </xf>
    <xf numFmtId="0" fontId="3" fillId="0" borderId="8" xfId="0" applyNumberFormat="1" applyFont="1" applyBorder="1">
      <alignment vertical="center"/>
    </xf>
    <xf numFmtId="0" fontId="3" fillId="0" borderId="6" xfId="0" applyNumberFormat="1" applyFont="1" applyBorder="1">
      <alignment vertical="center"/>
    </xf>
    <xf numFmtId="56" fontId="0" fillId="0" borderId="10" xfId="0" applyNumberFormat="1" applyBorder="1">
      <alignment vertical="center"/>
    </xf>
    <xf numFmtId="56" fontId="0" fillId="0" borderId="12" xfId="0" applyNumberFormat="1" applyBorder="1">
      <alignmen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0" fillId="0" borderId="0" xfId="1" applyAlignment="1">
      <alignment horizontal="left" vertical="top" wrapText="1"/>
    </xf>
    <xf numFmtId="0" fontId="10" fillId="0" borderId="0" xfId="1" applyAlignment="1">
      <alignment horizontal="left" vertical="top"/>
    </xf>
    <xf numFmtId="0" fontId="10" fillId="0" borderId="0" xfId="1" applyAlignment="1">
      <alignment vertical="top" wrapText="1"/>
    </xf>
    <xf numFmtId="0" fontId="10" fillId="0" borderId="0" xfId="1" applyAlignment="1">
      <alignment vertical="top"/>
    </xf>
    <xf numFmtId="56" fontId="0" fillId="0" borderId="11" xfId="0" applyNumberFormat="1" applyBorder="1">
      <alignment vertical="center"/>
    </xf>
  </cellXfs>
  <cellStyles count="2">
    <cellStyle name="標準" xfId="0" builtinId="0"/>
    <cellStyle name="標準 2" xfId="1" xr:uid="{8C0A3D2A-0229-449A-AC15-4448FFA5E0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359964</xdr:colOff>
      <xdr:row>31</xdr:row>
      <xdr:rowOff>39749</xdr:rowOff>
    </xdr:to>
    <xdr:pic>
      <xdr:nvPicPr>
        <xdr:cNvPr id="17" name="図 16">
          <a:extLst>
            <a:ext uri="{FF2B5EF4-FFF2-40B4-BE49-F238E27FC236}">
              <a16:creationId xmlns:a16="http://schemas.microsoft.com/office/drawing/2014/main" id="{E2A36A49-0E9F-49B6-A2E6-B82EDF251E1D}"/>
            </a:ext>
          </a:extLst>
        </xdr:cNvPr>
        <xdr:cNvPicPr>
          <a:picLocks noChangeAspect="1"/>
        </xdr:cNvPicPr>
      </xdr:nvPicPr>
      <xdr:blipFill>
        <a:blip xmlns:r="http://schemas.openxmlformats.org/officeDocument/2006/relationships" r:embed="rId1"/>
        <a:stretch>
          <a:fillRect/>
        </a:stretch>
      </xdr:blipFill>
      <xdr:spPr>
        <a:xfrm>
          <a:off x="0" y="182880"/>
          <a:ext cx="6113064" cy="5526149"/>
        </a:xfrm>
        <a:prstGeom prst="rect">
          <a:avLst/>
        </a:prstGeom>
      </xdr:spPr>
    </xdr:pic>
    <xdr:clientData/>
  </xdr:twoCellAnchor>
  <xdr:twoCellAnchor editAs="oneCell">
    <xdr:from>
      <xdr:col>0</xdr:col>
      <xdr:colOff>0</xdr:colOff>
      <xdr:row>33</xdr:row>
      <xdr:rowOff>0</xdr:rowOff>
    </xdr:from>
    <xdr:to>
      <xdr:col>9</xdr:col>
      <xdr:colOff>359964</xdr:colOff>
      <xdr:row>63</xdr:row>
      <xdr:rowOff>39749</xdr:rowOff>
    </xdr:to>
    <xdr:pic>
      <xdr:nvPicPr>
        <xdr:cNvPr id="18" name="図 17">
          <a:extLst>
            <a:ext uri="{FF2B5EF4-FFF2-40B4-BE49-F238E27FC236}">
              <a16:creationId xmlns:a16="http://schemas.microsoft.com/office/drawing/2014/main" id="{8B8D37E7-FB69-46A3-9ECE-5A45802BBC25}"/>
            </a:ext>
          </a:extLst>
        </xdr:cNvPr>
        <xdr:cNvPicPr>
          <a:picLocks noChangeAspect="1"/>
        </xdr:cNvPicPr>
      </xdr:nvPicPr>
      <xdr:blipFill>
        <a:blip xmlns:r="http://schemas.openxmlformats.org/officeDocument/2006/relationships" r:embed="rId2"/>
        <a:stretch>
          <a:fillRect/>
        </a:stretch>
      </xdr:blipFill>
      <xdr:spPr>
        <a:xfrm>
          <a:off x="0" y="6035040"/>
          <a:ext cx="6113064" cy="5526149"/>
        </a:xfrm>
        <a:prstGeom prst="rect">
          <a:avLst/>
        </a:prstGeom>
      </xdr:spPr>
    </xdr:pic>
    <xdr:clientData/>
  </xdr:twoCellAnchor>
  <xdr:twoCellAnchor editAs="oneCell">
    <xdr:from>
      <xdr:col>0</xdr:col>
      <xdr:colOff>0</xdr:colOff>
      <xdr:row>65</xdr:row>
      <xdr:rowOff>0</xdr:rowOff>
    </xdr:from>
    <xdr:to>
      <xdr:col>9</xdr:col>
      <xdr:colOff>359964</xdr:colOff>
      <xdr:row>95</xdr:row>
      <xdr:rowOff>39749</xdr:rowOff>
    </xdr:to>
    <xdr:pic>
      <xdr:nvPicPr>
        <xdr:cNvPr id="19" name="図 18">
          <a:extLst>
            <a:ext uri="{FF2B5EF4-FFF2-40B4-BE49-F238E27FC236}">
              <a16:creationId xmlns:a16="http://schemas.microsoft.com/office/drawing/2014/main" id="{D1AB938F-3BB8-4F01-925C-347DC4B44F43}"/>
            </a:ext>
          </a:extLst>
        </xdr:cNvPr>
        <xdr:cNvPicPr>
          <a:picLocks noChangeAspect="1"/>
        </xdr:cNvPicPr>
      </xdr:nvPicPr>
      <xdr:blipFill>
        <a:blip xmlns:r="http://schemas.openxmlformats.org/officeDocument/2006/relationships" r:embed="rId3"/>
        <a:stretch>
          <a:fillRect/>
        </a:stretch>
      </xdr:blipFill>
      <xdr:spPr>
        <a:xfrm>
          <a:off x="0" y="11887200"/>
          <a:ext cx="6113064" cy="5526149"/>
        </a:xfrm>
        <a:prstGeom prst="rect">
          <a:avLst/>
        </a:prstGeom>
      </xdr:spPr>
    </xdr:pic>
    <xdr:clientData/>
  </xdr:twoCellAnchor>
  <xdr:twoCellAnchor editAs="oneCell">
    <xdr:from>
      <xdr:col>0</xdr:col>
      <xdr:colOff>0</xdr:colOff>
      <xdr:row>97</xdr:row>
      <xdr:rowOff>0</xdr:rowOff>
    </xdr:from>
    <xdr:to>
      <xdr:col>9</xdr:col>
      <xdr:colOff>359964</xdr:colOff>
      <xdr:row>127</xdr:row>
      <xdr:rowOff>39749</xdr:rowOff>
    </xdr:to>
    <xdr:pic>
      <xdr:nvPicPr>
        <xdr:cNvPr id="20" name="図 19">
          <a:extLst>
            <a:ext uri="{FF2B5EF4-FFF2-40B4-BE49-F238E27FC236}">
              <a16:creationId xmlns:a16="http://schemas.microsoft.com/office/drawing/2014/main" id="{A63B00B2-A80E-4562-9256-6561AB546F60}"/>
            </a:ext>
          </a:extLst>
        </xdr:cNvPr>
        <xdr:cNvPicPr>
          <a:picLocks noChangeAspect="1"/>
        </xdr:cNvPicPr>
      </xdr:nvPicPr>
      <xdr:blipFill>
        <a:blip xmlns:r="http://schemas.openxmlformats.org/officeDocument/2006/relationships" r:embed="rId4"/>
        <a:stretch>
          <a:fillRect/>
        </a:stretch>
      </xdr:blipFill>
      <xdr:spPr>
        <a:xfrm>
          <a:off x="0" y="17739360"/>
          <a:ext cx="6113064" cy="5526149"/>
        </a:xfrm>
        <a:prstGeom prst="rect">
          <a:avLst/>
        </a:prstGeom>
      </xdr:spPr>
    </xdr:pic>
    <xdr:clientData/>
  </xdr:twoCellAnchor>
  <xdr:twoCellAnchor editAs="oneCell">
    <xdr:from>
      <xdr:col>0</xdr:col>
      <xdr:colOff>0</xdr:colOff>
      <xdr:row>129</xdr:row>
      <xdr:rowOff>0</xdr:rowOff>
    </xdr:from>
    <xdr:to>
      <xdr:col>9</xdr:col>
      <xdr:colOff>359964</xdr:colOff>
      <xdr:row>159</xdr:row>
      <xdr:rowOff>39749</xdr:rowOff>
    </xdr:to>
    <xdr:pic>
      <xdr:nvPicPr>
        <xdr:cNvPr id="21" name="図 20">
          <a:extLst>
            <a:ext uri="{FF2B5EF4-FFF2-40B4-BE49-F238E27FC236}">
              <a16:creationId xmlns:a16="http://schemas.microsoft.com/office/drawing/2014/main" id="{95B1404D-1CD8-4F0B-958A-19FBFED1F485}"/>
            </a:ext>
          </a:extLst>
        </xdr:cNvPr>
        <xdr:cNvPicPr>
          <a:picLocks noChangeAspect="1"/>
        </xdr:cNvPicPr>
      </xdr:nvPicPr>
      <xdr:blipFill>
        <a:blip xmlns:r="http://schemas.openxmlformats.org/officeDocument/2006/relationships" r:embed="rId5"/>
        <a:stretch>
          <a:fillRect/>
        </a:stretch>
      </xdr:blipFill>
      <xdr:spPr>
        <a:xfrm>
          <a:off x="0" y="23591520"/>
          <a:ext cx="6113064" cy="5526149"/>
        </a:xfrm>
        <a:prstGeom prst="rect">
          <a:avLst/>
        </a:prstGeom>
      </xdr:spPr>
    </xdr:pic>
    <xdr:clientData/>
  </xdr:twoCellAnchor>
  <xdr:twoCellAnchor editAs="oneCell">
    <xdr:from>
      <xdr:col>0</xdr:col>
      <xdr:colOff>0</xdr:colOff>
      <xdr:row>161</xdr:row>
      <xdr:rowOff>0</xdr:rowOff>
    </xdr:from>
    <xdr:to>
      <xdr:col>9</xdr:col>
      <xdr:colOff>359964</xdr:colOff>
      <xdr:row>191</xdr:row>
      <xdr:rowOff>39749</xdr:rowOff>
    </xdr:to>
    <xdr:pic>
      <xdr:nvPicPr>
        <xdr:cNvPr id="22" name="図 21">
          <a:extLst>
            <a:ext uri="{FF2B5EF4-FFF2-40B4-BE49-F238E27FC236}">
              <a16:creationId xmlns:a16="http://schemas.microsoft.com/office/drawing/2014/main" id="{69ED2287-14A0-45CB-B0BA-3F666C0DD744}"/>
            </a:ext>
          </a:extLst>
        </xdr:cNvPr>
        <xdr:cNvPicPr>
          <a:picLocks noChangeAspect="1"/>
        </xdr:cNvPicPr>
      </xdr:nvPicPr>
      <xdr:blipFill>
        <a:blip xmlns:r="http://schemas.openxmlformats.org/officeDocument/2006/relationships" r:embed="rId6"/>
        <a:stretch>
          <a:fillRect/>
        </a:stretch>
      </xdr:blipFill>
      <xdr:spPr>
        <a:xfrm>
          <a:off x="0" y="29443680"/>
          <a:ext cx="6113064" cy="5526149"/>
        </a:xfrm>
        <a:prstGeom prst="rect">
          <a:avLst/>
        </a:prstGeom>
      </xdr:spPr>
    </xdr:pic>
    <xdr:clientData/>
  </xdr:twoCellAnchor>
  <xdr:twoCellAnchor editAs="oneCell">
    <xdr:from>
      <xdr:col>0</xdr:col>
      <xdr:colOff>0</xdr:colOff>
      <xdr:row>193</xdr:row>
      <xdr:rowOff>0</xdr:rowOff>
    </xdr:from>
    <xdr:to>
      <xdr:col>9</xdr:col>
      <xdr:colOff>359964</xdr:colOff>
      <xdr:row>223</xdr:row>
      <xdr:rowOff>39749</xdr:rowOff>
    </xdr:to>
    <xdr:pic>
      <xdr:nvPicPr>
        <xdr:cNvPr id="23" name="図 22">
          <a:extLst>
            <a:ext uri="{FF2B5EF4-FFF2-40B4-BE49-F238E27FC236}">
              <a16:creationId xmlns:a16="http://schemas.microsoft.com/office/drawing/2014/main" id="{05FD2FDA-A615-4C26-BFFC-EB95834748DE}"/>
            </a:ext>
          </a:extLst>
        </xdr:cNvPr>
        <xdr:cNvPicPr>
          <a:picLocks noChangeAspect="1"/>
        </xdr:cNvPicPr>
      </xdr:nvPicPr>
      <xdr:blipFill>
        <a:blip xmlns:r="http://schemas.openxmlformats.org/officeDocument/2006/relationships" r:embed="rId7"/>
        <a:stretch>
          <a:fillRect/>
        </a:stretch>
      </xdr:blipFill>
      <xdr:spPr>
        <a:xfrm>
          <a:off x="0" y="35295840"/>
          <a:ext cx="6113064" cy="5526149"/>
        </a:xfrm>
        <a:prstGeom prst="rect">
          <a:avLst/>
        </a:prstGeom>
      </xdr:spPr>
    </xdr:pic>
    <xdr:clientData/>
  </xdr:twoCellAnchor>
  <xdr:twoCellAnchor editAs="oneCell">
    <xdr:from>
      <xdr:col>0</xdr:col>
      <xdr:colOff>0</xdr:colOff>
      <xdr:row>225</xdr:row>
      <xdr:rowOff>0</xdr:rowOff>
    </xdr:from>
    <xdr:to>
      <xdr:col>9</xdr:col>
      <xdr:colOff>359964</xdr:colOff>
      <xdr:row>255</xdr:row>
      <xdr:rowOff>39749</xdr:rowOff>
    </xdr:to>
    <xdr:pic>
      <xdr:nvPicPr>
        <xdr:cNvPr id="24" name="図 23">
          <a:extLst>
            <a:ext uri="{FF2B5EF4-FFF2-40B4-BE49-F238E27FC236}">
              <a16:creationId xmlns:a16="http://schemas.microsoft.com/office/drawing/2014/main" id="{8E19D7A3-4DDE-46F4-A921-3551215A5CED}"/>
            </a:ext>
          </a:extLst>
        </xdr:cNvPr>
        <xdr:cNvPicPr>
          <a:picLocks noChangeAspect="1"/>
        </xdr:cNvPicPr>
      </xdr:nvPicPr>
      <xdr:blipFill>
        <a:blip xmlns:r="http://schemas.openxmlformats.org/officeDocument/2006/relationships" r:embed="rId8"/>
        <a:stretch>
          <a:fillRect/>
        </a:stretch>
      </xdr:blipFill>
      <xdr:spPr>
        <a:xfrm>
          <a:off x="0" y="41148000"/>
          <a:ext cx="6113064" cy="5526149"/>
        </a:xfrm>
        <a:prstGeom prst="rect">
          <a:avLst/>
        </a:prstGeom>
      </xdr:spPr>
    </xdr:pic>
    <xdr:clientData/>
  </xdr:twoCellAnchor>
  <xdr:twoCellAnchor editAs="oneCell">
    <xdr:from>
      <xdr:col>0</xdr:col>
      <xdr:colOff>0</xdr:colOff>
      <xdr:row>257</xdr:row>
      <xdr:rowOff>0</xdr:rowOff>
    </xdr:from>
    <xdr:to>
      <xdr:col>9</xdr:col>
      <xdr:colOff>359964</xdr:colOff>
      <xdr:row>287</xdr:row>
      <xdr:rowOff>39749</xdr:rowOff>
    </xdr:to>
    <xdr:pic>
      <xdr:nvPicPr>
        <xdr:cNvPr id="25" name="図 24">
          <a:extLst>
            <a:ext uri="{FF2B5EF4-FFF2-40B4-BE49-F238E27FC236}">
              <a16:creationId xmlns:a16="http://schemas.microsoft.com/office/drawing/2014/main" id="{D2DC6C95-6BFC-47C8-A083-C297B69BBFB7}"/>
            </a:ext>
          </a:extLst>
        </xdr:cNvPr>
        <xdr:cNvPicPr>
          <a:picLocks noChangeAspect="1"/>
        </xdr:cNvPicPr>
      </xdr:nvPicPr>
      <xdr:blipFill>
        <a:blip xmlns:r="http://schemas.openxmlformats.org/officeDocument/2006/relationships" r:embed="rId9"/>
        <a:stretch>
          <a:fillRect/>
        </a:stretch>
      </xdr:blipFill>
      <xdr:spPr>
        <a:xfrm>
          <a:off x="0" y="47000160"/>
          <a:ext cx="6113064" cy="5526149"/>
        </a:xfrm>
        <a:prstGeom prst="rect">
          <a:avLst/>
        </a:prstGeom>
      </xdr:spPr>
    </xdr:pic>
    <xdr:clientData/>
  </xdr:twoCellAnchor>
  <xdr:twoCellAnchor editAs="oneCell">
    <xdr:from>
      <xdr:col>0</xdr:col>
      <xdr:colOff>0</xdr:colOff>
      <xdr:row>289</xdr:row>
      <xdr:rowOff>0</xdr:rowOff>
    </xdr:from>
    <xdr:to>
      <xdr:col>9</xdr:col>
      <xdr:colOff>359964</xdr:colOff>
      <xdr:row>319</xdr:row>
      <xdr:rowOff>39749</xdr:rowOff>
    </xdr:to>
    <xdr:pic>
      <xdr:nvPicPr>
        <xdr:cNvPr id="26" name="図 25">
          <a:extLst>
            <a:ext uri="{FF2B5EF4-FFF2-40B4-BE49-F238E27FC236}">
              <a16:creationId xmlns:a16="http://schemas.microsoft.com/office/drawing/2014/main" id="{5F33E9C3-6CD2-4AE7-ADD9-895BD7A3F3AD}"/>
            </a:ext>
          </a:extLst>
        </xdr:cNvPr>
        <xdr:cNvPicPr>
          <a:picLocks noChangeAspect="1"/>
        </xdr:cNvPicPr>
      </xdr:nvPicPr>
      <xdr:blipFill>
        <a:blip xmlns:r="http://schemas.openxmlformats.org/officeDocument/2006/relationships" r:embed="rId10"/>
        <a:stretch>
          <a:fillRect/>
        </a:stretch>
      </xdr:blipFill>
      <xdr:spPr>
        <a:xfrm>
          <a:off x="0" y="52852320"/>
          <a:ext cx="6113064" cy="5526149"/>
        </a:xfrm>
        <a:prstGeom prst="rect">
          <a:avLst/>
        </a:prstGeom>
      </xdr:spPr>
    </xdr:pic>
    <xdr:clientData/>
  </xdr:twoCellAnchor>
  <xdr:twoCellAnchor editAs="oneCell">
    <xdr:from>
      <xdr:col>0</xdr:col>
      <xdr:colOff>0</xdr:colOff>
      <xdr:row>321</xdr:row>
      <xdr:rowOff>0</xdr:rowOff>
    </xdr:from>
    <xdr:to>
      <xdr:col>9</xdr:col>
      <xdr:colOff>359964</xdr:colOff>
      <xdr:row>351</xdr:row>
      <xdr:rowOff>39749</xdr:rowOff>
    </xdr:to>
    <xdr:pic>
      <xdr:nvPicPr>
        <xdr:cNvPr id="27" name="図 26">
          <a:extLst>
            <a:ext uri="{FF2B5EF4-FFF2-40B4-BE49-F238E27FC236}">
              <a16:creationId xmlns:a16="http://schemas.microsoft.com/office/drawing/2014/main" id="{1F17B4A4-4F15-480B-89CB-7B5D8C2FFE69}"/>
            </a:ext>
          </a:extLst>
        </xdr:cNvPr>
        <xdr:cNvPicPr>
          <a:picLocks noChangeAspect="1"/>
        </xdr:cNvPicPr>
      </xdr:nvPicPr>
      <xdr:blipFill>
        <a:blip xmlns:r="http://schemas.openxmlformats.org/officeDocument/2006/relationships" r:embed="rId11"/>
        <a:stretch>
          <a:fillRect/>
        </a:stretch>
      </xdr:blipFill>
      <xdr:spPr>
        <a:xfrm>
          <a:off x="0" y="58704480"/>
          <a:ext cx="6113064" cy="5526149"/>
        </a:xfrm>
        <a:prstGeom prst="rect">
          <a:avLst/>
        </a:prstGeom>
      </xdr:spPr>
    </xdr:pic>
    <xdr:clientData/>
  </xdr:twoCellAnchor>
  <xdr:twoCellAnchor editAs="oneCell">
    <xdr:from>
      <xdr:col>0</xdr:col>
      <xdr:colOff>0</xdr:colOff>
      <xdr:row>353</xdr:row>
      <xdr:rowOff>0</xdr:rowOff>
    </xdr:from>
    <xdr:to>
      <xdr:col>9</xdr:col>
      <xdr:colOff>359964</xdr:colOff>
      <xdr:row>383</xdr:row>
      <xdr:rowOff>39749</xdr:rowOff>
    </xdr:to>
    <xdr:pic>
      <xdr:nvPicPr>
        <xdr:cNvPr id="28" name="図 27">
          <a:extLst>
            <a:ext uri="{FF2B5EF4-FFF2-40B4-BE49-F238E27FC236}">
              <a16:creationId xmlns:a16="http://schemas.microsoft.com/office/drawing/2014/main" id="{C5249BE3-1F69-4C7D-8570-8AFC5C30EA5B}"/>
            </a:ext>
          </a:extLst>
        </xdr:cNvPr>
        <xdr:cNvPicPr>
          <a:picLocks noChangeAspect="1"/>
        </xdr:cNvPicPr>
      </xdr:nvPicPr>
      <xdr:blipFill>
        <a:blip xmlns:r="http://schemas.openxmlformats.org/officeDocument/2006/relationships" r:embed="rId12"/>
        <a:stretch>
          <a:fillRect/>
        </a:stretch>
      </xdr:blipFill>
      <xdr:spPr>
        <a:xfrm>
          <a:off x="0" y="64556640"/>
          <a:ext cx="6113064" cy="5526149"/>
        </a:xfrm>
        <a:prstGeom prst="rect">
          <a:avLst/>
        </a:prstGeom>
      </xdr:spPr>
    </xdr:pic>
    <xdr:clientData/>
  </xdr:twoCellAnchor>
  <xdr:twoCellAnchor editAs="oneCell">
    <xdr:from>
      <xdr:col>0</xdr:col>
      <xdr:colOff>0</xdr:colOff>
      <xdr:row>385</xdr:row>
      <xdr:rowOff>0</xdr:rowOff>
    </xdr:from>
    <xdr:to>
      <xdr:col>9</xdr:col>
      <xdr:colOff>359964</xdr:colOff>
      <xdr:row>415</xdr:row>
      <xdr:rowOff>39749</xdr:rowOff>
    </xdr:to>
    <xdr:pic>
      <xdr:nvPicPr>
        <xdr:cNvPr id="29" name="図 28">
          <a:extLst>
            <a:ext uri="{FF2B5EF4-FFF2-40B4-BE49-F238E27FC236}">
              <a16:creationId xmlns:a16="http://schemas.microsoft.com/office/drawing/2014/main" id="{8D7DC6AA-B2F7-4E26-A979-B29380196397}"/>
            </a:ext>
          </a:extLst>
        </xdr:cNvPr>
        <xdr:cNvPicPr>
          <a:picLocks noChangeAspect="1"/>
        </xdr:cNvPicPr>
      </xdr:nvPicPr>
      <xdr:blipFill>
        <a:blip xmlns:r="http://schemas.openxmlformats.org/officeDocument/2006/relationships" r:embed="rId13"/>
        <a:stretch>
          <a:fillRect/>
        </a:stretch>
      </xdr:blipFill>
      <xdr:spPr>
        <a:xfrm>
          <a:off x="0" y="70408800"/>
          <a:ext cx="6113064" cy="55261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2A92-7ADD-4D20-9CF1-1A8EA1F39C72}">
  <dimension ref="A1:M111"/>
  <sheetViews>
    <sheetView tabSelected="1" zoomScaleNormal="100" workbookViewId="0">
      <selection activeCell="M8" sqref="M8"/>
    </sheetView>
  </sheetViews>
  <sheetFormatPr defaultRowHeight="18" x14ac:dyDescent="0.45"/>
  <cols>
    <col min="1" max="1" width="4.8984375" customWidth="1"/>
    <col min="2" max="2" width="7.69921875" customWidth="1"/>
    <col min="3" max="3" width="9" style="64" bestFit="1" customWidth="1"/>
    <col min="4" max="4" width="10.59765625" customWidth="1"/>
    <col min="5" max="5" width="9.19921875" bestFit="1" customWidth="1"/>
    <col min="8" max="8" width="9.8984375" customWidth="1"/>
  </cols>
  <sheetData>
    <row r="1" spans="1:13" x14ac:dyDescent="0.45">
      <c r="A1" s="1" t="s">
        <v>9</v>
      </c>
      <c r="B1" s="1"/>
      <c r="D1" t="s">
        <v>30</v>
      </c>
      <c r="E1" s="1" t="s">
        <v>31</v>
      </c>
      <c r="F1" s="1" t="s">
        <v>32</v>
      </c>
    </row>
    <row r="2" spans="1:13" x14ac:dyDescent="0.45">
      <c r="A2" s="1" t="s">
        <v>10</v>
      </c>
      <c r="B2" s="1"/>
      <c r="D2" t="s">
        <v>28</v>
      </c>
    </row>
    <row r="3" spans="1:13" x14ac:dyDescent="0.45">
      <c r="A3" s="1" t="s">
        <v>12</v>
      </c>
      <c r="B3" s="1"/>
      <c r="D3" s="44">
        <v>200000</v>
      </c>
    </row>
    <row r="4" spans="1:13" x14ac:dyDescent="0.45">
      <c r="A4" s="1" t="s">
        <v>13</v>
      </c>
      <c r="B4" s="1"/>
      <c r="D4" s="44" t="s">
        <v>15</v>
      </c>
    </row>
    <row r="5" spans="1:13" ht="18.600000000000001" thickBot="1" x14ac:dyDescent="0.5">
      <c r="A5" s="1" t="s">
        <v>14</v>
      </c>
      <c r="B5" s="1"/>
      <c r="D5" s="44" t="s">
        <v>16</v>
      </c>
    </row>
    <row r="6" spans="1:13" ht="18.600000000000001" thickBot="1" x14ac:dyDescent="0.5">
      <c r="A6" s="38" t="s">
        <v>0</v>
      </c>
      <c r="B6" s="70" t="s">
        <v>1</v>
      </c>
      <c r="C6" s="71"/>
      <c r="D6" s="38" t="s">
        <v>1</v>
      </c>
      <c r="E6" s="39" t="s">
        <v>5</v>
      </c>
      <c r="F6" s="40"/>
      <c r="G6" s="41"/>
      <c r="H6" s="25" t="s">
        <v>4</v>
      </c>
      <c r="I6" s="24"/>
      <c r="J6" s="26"/>
    </row>
    <row r="7" spans="1:13" ht="18.600000000000001" thickBot="1" x14ac:dyDescent="0.5">
      <c r="A7" s="42"/>
      <c r="B7" s="72" t="s">
        <v>2</v>
      </c>
      <c r="C7" s="73"/>
      <c r="D7" s="42" t="s">
        <v>3</v>
      </c>
      <c r="E7" s="21">
        <v>1.27</v>
      </c>
      <c r="F7" s="22">
        <v>1.5</v>
      </c>
      <c r="G7" s="23">
        <v>2</v>
      </c>
      <c r="H7" s="21">
        <v>1.27</v>
      </c>
      <c r="I7" s="22">
        <v>1.5</v>
      </c>
      <c r="J7" s="23">
        <v>2</v>
      </c>
      <c r="K7" s="1"/>
      <c r="L7" s="1"/>
      <c r="M7" s="1"/>
    </row>
    <row r="8" spans="1:13" ht="18.600000000000001" thickBot="1" x14ac:dyDescent="0.5">
      <c r="A8" s="43" t="s">
        <v>11</v>
      </c>
      <c r="B8" s="43"/>
      <c r="C8" s="65"/>
      <c r="D8" s="20"/>
      <c r="E8" s="25"/>
      <c r="F8" s="24"/>
      <c r="G8" s="26"/>
      <c r="H8" s="30">
        <f>D3</f>
        <v>200000</v>
      </c>
      <c r="I8" s="31">
        <f>D3</f>
        <v>200000</v>
      </c>
      <c r="J8" s="32">
        <f>D3</f>
        <v>200000</v>
      </c>
    </row>
    <row r="9" spans="1:13" x14ac:dyDescent="0.45">
      <c r="A9" s="17">
        <v>1</v>
      </c>
      <c r="B9" s="17">
        <v>2010</v>
      </c>
      <c r="C9" s="68">
        <v>43837</v>
      </c>
      <c r="D9" s="8">
        <v>133.56</v>
      </c>
      <c r="E9" s="35">
        <v>-1</v>
      </c>
      <c r="F9" s="36">
        <v>-1</v>
      </c>
      <c r="G9" s="37">
        <v>-1</v>
      </c>
      <c r="H9" s="33">
        <f>IF(E9="","",H8*(1+IF(E9&lt;0,-0.03,0.03*1.27)))</f>
        <v>194000</v>
      </c>
      <c r="I9" s="33">
        <f>IF(F9="","",I8*(1+IF(F9&lt;0,-0.03,0.03*1.5)))</f>
        <v>194000</v>
      </c>
      <c r="J9" s="34">
        <f>IF(G9="","",J8*(1+IF(G9&lt;0,-0.03,0.03*2)))</f>
        <v>194000</v>
      </c>
    </row>
    <row r="10" spans="1:13" x14ac:dyDescent="0.45">
      <c r="A10" s="17">
        <v>2</v>
      </c>
      <c r="B10" s="17"/>
      <c r="C10" s="69">
        <v>43855</v>
      </c>
      <c r="D10" s="10">
        <v>127.74</v>
      </c>
      <c r="E10" s="14">
        <v>-1</v>
      </c>
      <c r="F10" s="15">
        <v>-1</v>
      </c>
      <c r="G10" s="16">
        <v>-1</v>
      </c>
      <c r="H10" s="33">
        <f t="shared" ref="H10:H56" si="0">IF(E10="","",H9*(1+IF(E10&lt;0,-0.03,0.03*1.27)))</f>
        <v>188180</v>
      </c>
      <c r="I10" s="33">
        <f t="shared" ref="I10:I56" si="1">IF(F10="","",I9*(1+IF(F10&lt;0,-0.03,0.03*1.5)))</f>
        <v>188180</v>
      </c>
      <c r="J10" s="34">
        <f t="shared" ref="J10:J56" si="2">IF(G10="","",J9*(1+IF(G10&lt;0,-0.03,0.03*2)))</f>
        <v>188180</v>
      </c>
    </row>
    <row r="11" spans="1:13" x14ac:dyDescent="0.45">
      <c r="A11" s="17">
        <v>3</v>
      </c>
      <c r="B11" s="17"/>
      <c r="C11" s="69">
        <v>43858</v>
      </c>
      <c r="D11" s="10">
        <v>126.33</v>
      </c>
      <c r="E11" s="17">
        <v>-1</v>
      </c>
      <c r="F11" s="45">
        <v>-1</v>
      </c>
      <c r="G11" s="7">
        <v>-1</v>
      </c>
      <c r="H11" s="33">
        <f t="shared" si="0"/>
        <v>182534.6</v>
      </c>
      <c r="I11" s="33">
        <f t="shared" si="1"/>
        <v>182534.6</v>
      </c>
      <c r="J11" s="34">
        <f t="shared" si="2"/>
        <v>182534.6</v>
      </c>
    </row>
    <row r="12" spans="1:13" x14ac:dyDescent="0.45">
      <c r="A12" s="17">
        <v>4</v>
      </c>
      <c r="B12" s="17"/>
      <c r="C12" s="69">
        <v>43858</v>
      </c>
      <c r="D12" s="10">
        <v>126.36</v>
      </c>
      <c r="E12" s="17">
        <v>1</v>
      </c>
      <c r="F12" s="45">
        <v>-1</v>
      </c>
      <c r="G12" s="7">
        <v>-1</v>
      </c>
      <c r="H12" s="33">
        <f t="shared" si="0"/>
        <v>189489.16826000001</v>
      </c>
      <c r="I12" s="33">
        <f t="shared" si="1"/>
        <v>177058.56200000001</v>
      </c>
      <c r="J12" s="34">
        <f t="shared" si="2"/>
        <v>177058.56200000001</v>
      </c>
    </row>
    <row r="13" spans="1:13" x14ac:dyDescent="0.45">
      <c r="A13" s="17">
        <v>5</v>
      </c>
      <c r="B13" s="17"/>
      <c r="C13" s="69">
        <v>43865</v>
      </c>
      <c r="D13" s="10">
        <v>126.19</v>
      </c>
      <c r="E13" s="17">
        <v>-1</v>
      </c>
      <c r="F13" s="45">
        <v>-1</v>
      </c>
      <c r="G13" s="7">
        <v>-1</v>
      </c>
      <c r="H13" s="33">
        <f t="shared" si="0"/>
        <v>183804.4932122</v>
      </c>
      <c r="I13" s="33">
        <f t="shared" si="1"/>
        <v>171746.80514000001</v>
      </c>
      <c r="J13" s="34">
        <f t="shared" si="2"/>
        <v>171746.80514000001</v>
      </c>
    </row>
    <row r="14" spans="1:13" x14ac:dyDescent="0.45">
      <c r="A14" s="17">
        <v>6</v>
      </c>
      <c r="B14" s="17"/>
      <c r="C14" s="69">
        <v>43870</v>
      </c>
      <c r="D14" s="10">
        <v>121.78</v>
      </c>
      <c r="E14" s="17">
        <v>-1</v>
      </c>
      <c r="F14" s="45">
        <v>-1</v>
      </c>
      <c r="G14" s="16">
        <v>-1</v>
      </c>
      <c r="H14" s="33">
        <f t="shared" si="0"/>
        <v>178290.35841583399</v>
      </c>
      <c r="I14" s="33">
        <f t="shared" si="1"/>
        <v>166594.40098580002</v>
      </c>
      <c r="J14" s="34">
        <f t="shared" si="2"/>
        <v>166594.40098580002</v>
      </c>
    </row>
    <row r="15" spans="1:13" x14ac:dyDescent="0.45">
      <c r="A15" s="17">
        <v>7</v>
      </c>
      <c r="B15" s="17"/>
      <c r="C15" s="69">
        <v>43870</v>
      </c>
      <c r="D15" s="10">
        <v>122.92</v>
      </c>
      <c r="E15" s="14">
        <v>1</v>
      </c>
      <c r="F15" s="15">
        <v>1</v>
      </c>
      <c r="G15" s="16">
        <v>1</v>
      </c>
      <c r="H15" s="33">
        <f t="shared" si="0"/>
        <v>185083.22107147728</v>
      </c>
      <c r="I15" s="33">
        <f t="shared" si="1"/>
        <v>174091.149030161</v>
      </c>
      <c r="J15" s="34">
        <f t="shared" si="2"/>
        <v>176590.06504494805</v>
      </c>
    </row>
    <row r="16" spans="1:13" x14ac:dyDescent="0.45">
      <c r="A16" s="17">
        <v>8</v>
      </c>
      <c r="B16" s="17"/>
      <c r="C16" s="69">
        <v>43872</v>
      </c>
      <c r="D16" s="10">
        <v>123.99</v>
      </c>
      <c r="E16" s="17">
        <v>-1</v>
      </c>
      <c r="F16" s="45">
        <v>-1</v>
      </c>
      <c r="G16" s="16">
        <v>-1</v>
      </c>
      <c r="H16" s="33">
        <f t="shared" si="0"/>
        <v>179530.72443933296</v>
      </c>
      <c r="I16" s="33">
        <f t="shared" si="1"/>
        <v>168868.41455925617</v>
      </c>
      <c r="J16" s="34">
        <f t="shared" si="2"/>
        <v>171292.36309359959</v>
      </c>
    </row>
    <row r="17" spans="1:10" x14ac:dyDescent="0.45">
      <c r="A17" s="17">
        <v>9</v>
      </c>
      <c r="B17" s="17"/>
      <c r="C17" s="69">
        <v>43868</v>
      </c>
      <c r="D17" s="10">
        <v>124</v>
      </c>
      <c r="E17" s="17">
        <v>1</v>
      </c>
      <c r="F17" s="45">
        <v>1</v>
      </c>
      <c r="G17" s="7">
        <v>1</v>
      </c>
      <c r="H17" s="33">
        <f t="shared" si="0"/>
        <v>186370.84504047155</v>
      </c>
      <c r="I17" s="33">
        <f t="shared" si="1"/>
        <v>176467.49321442269</v>
      </c>
      <c r="J17" s="34">
        <f t="shared" si="2"/>
        <v>181569.90487921558</v>
      </c>
    </row>
    <row r="18" spans="1:10" x14ac:dyDescent="0.45">
      <c r="A18" s="17">
        <v>10</v>
      </c>
      <c r="B18" s="17"/>
      <c r="C18" s="69">
        <v>43883</v>
      </c>
      <c r="D18" s="10">
        <v>124.15</v>
      </c>
      <c r="E18" s="17">
        <v>1</v>
      </c>
      <c r="F18" s="45">
        <v>1</v>
      </c>
      <c r="G18" s="16">
        <v>1</v>
      </c>
      <c r="H18" s="33">
        <f t="shared" si="0"/>
        <v>193471.57423651352</v>
      </c>
      <c r="I18" s="33">
        <f t="shared" si="1"/>
        <v>184408.53040907171</v>
      </c>
      <c r="J18" s="34">
        <f t="shared" si="2"/>
        <v>192464.09917196853</v>
      </c>
    </row>
    <row r="19" spans="1:10" x14ac:dyDescent="0.45">
      <c r="A19" s="17">
        <v>11</v>
      </c>
      <c r="B19" s="17"/>
      <c r="C19" s="69">
        <v>43886</v>
      </c>
      <c r="D19" s="10">
        <v>120.44</v>
      </c>
      <c r="E19" s="17">
        <v>1</v>
      </c>
      <c r="F19" s="45">
        <v>1</v>
      </c>
      <c r="G19" s="7">
        <v>1</v>
      </c>
      <c r="H19" s="33">
        <f t="shared" si="0"/>
        <v>200842.8412149247</v>
      </c>
      <c r="I19" s="33">
        <f t="shared" si="1"/>
        <v>192706.91427747993</v>
      </c>
      <c r="J19" s="34">
        <f t="shared" si="2"/>
        <v>204011.94512228665</v>
      </c>
    </row>
    <row r="20" spans="1:10" x14ac:dyDescent="0.45">
      <c r="A20" s="17">
        <v>12</v>
      </c>
      <c r="B20" s="17"/>
      <c r="C20" s="69">
        <v>43893</v>
      </c>
      <c r="D20" s="10">
        <v>121.21</v>
      </c>
      <c r="E20" s="17">
        <v>1</v>
      </c>
      <c r="F20" s="45">
        <v>-1</v>
      </c>
      <c r="G20" s="7">
        <v>-1</v>
      </c>
      <c r="H20" s="33">
        <f t="shared" si="0"/>
        <v>208494.95346521333</v>
      </c>
      <c r="I20" s="33">
        <f t="shared" si="1"/>
        <v>186925.70684915551</v>
      </c>
      <c r="J20" s="34">
        <f t="shared" si="2"/>
        <v>197891.58676861806</v>
      </c>
    </row>
    <row r="21" spans="1:10" x14ac:dyDescent="0.45">
      <c r="A21" s="17">
        <v>13</v>
      </c>
      <c r="B21" s="17"/>
      <c r="C21" s="69">
        <v>43895</v>
      </c>
      <c r="D21" s="10">
        <v>121.39</v>
      </c>
      <c r="E21" s="17">
        <v>1</v>
      </c>
      <c r="F21" s="45">
        <v>1</v>
      </c>
      <c r="G21" s="7">
        <v>1</v>
      </c>
      <c r="H21" s="33">
        <f t="shared" si="0"/>
        <v>216438.61119223796</v>
      </c>
      <c r="I21" s="33">
        <f t="shared" si="1"/>
        <v>195337.3636573675</v>
      </c>
      <c r="J21" s="34">
        <f t="shared" si="2"/>
        <v>209765.08197473516</v>
      </c>
    </row>
    <row r="22" spans="1:10" x14ac:dyDescent="0.45">
      <c r="A22" s="17">
        <v>14</v>
      </c>
      <c r="B22" s="17"/>
      <c r="C22" s="69">
        <v>43901</v>
      </c>
      <c r="D22" s="10">
        <v>123.88</v>
      </c>
      <c r="E22" s="14">
        <v>1</v>
      </c>
      <c r="F22" s="15">
        <v>1</v>
      </c>
      <c r="G22" s="16">
        <v>1</v>
      </c>
      <c r="H22" s="33">
        <f t="shared" si="0"/>
        <v>224684.92227866224</v>
      </c>
      <c r="I22" s="33">
        <f t="shared" si="1"/>
        <v>204127.54502194902</v>
      </c>
      <c r="J22" s="34">
        <f t="shared" si="2"/>
        <v>222350.98689321929</v>
      </c>
    </row>
    <row r="23" spans="1:10" x14ac:dyDescent="0.45">
      <c r="A23" s="17">
        <v>15</v>
      </c>
      <c r="B23" s="17"/>
      <c r="C23" s="69">
        <v>43902</v>
      </c>
      <c r="D23" s="10">
        <v>123.99</v>
      </c>
      <c r="E23" s="14">
        <v>1</v>
      </c>
      <c r="F23" s="15">
        <v>1</v>
      </c>
      <c r="G23" s="16">
        <v>1</v>
      </c>
      <c r="H23" s="33">
        <f t="shared" si="0"/>
        <v>233245.41781747929</v>
      </c>
      <c r="I23" s="33">
        <f t="shared" si="1"/>
        <v>213313.2845479367</v>
      </c>
      <c r="J23" s="34">
        <f t="shared" si="2"/>
        <v>235692.04610681246</v>
      </c>
    </row>
    <row r="24" spans="1:10" x14ac:dyDescent="0.45">
      <c r="A24" s="17">
        <v>16</v>
      </c>
      <c r="B24" s="17"/>
      <c r="C24" s="69">
        <v>43908</v>
      </c>
      <c r="D24" s="10">
        <v>123.59</v>
      </c>
      <c r="E24" s="17">
        <v>1</v>
      </c>
      <c r="F24" s="45">
        <v>1</v>
      </c>
      <c r="G24" s="7">
        <v>1</v>
      </c>
      <c r="H24" s="33">
        <f t="shared" si="0"/>
        <v>242132.06823632526</v>
      </c>
      <c r="I24" s="33">
        <f t="shared" si="1"/>
        <v>222912.38235259382</v>
      </c>
      <c r="J24" s="34">
        <f t="shared" si="2"/>
        <v>249833.56887322123</v>
      </c>
    </row>
    <row r="25" spans="1:10" x14ac:dyDescent="0.45">
      <c r="A25" s="17">
        <v>17</v>
      </c>
      <c r="B25" s="17"/>
      <c r="C25" s="69">
        <v>43913</v>
      </c>
      <c r="D25" s="10">
        <v>121.91</v>
      </c>
      <c r="E25" s="17">
        <v>1</v>
      </c>
      <c r="F25" s="45">
        <v>1</v>
      </c>
      <c r="G25" s="7">
        <v>1</v>
      </c>
      <c r="H25" s="33">
        <f t="shared" si="0"/>
        <v>251357.30003612925</v>
      </c>
      <c r="I25" s="33">
        <f t="shared" si="1"/>
        <v>232943.43955846052</v>
      </c>
      <c r="J25" s="34">
        <f t="shared" si="2"/>
        <v>264823.58300561452</v>
      </c>
    </row>
    <row r="26" spans="1:10" x14ac:dyDescent="0.45">
      <c r="A26" s="17">
        <v>18</v>
      </c>
      <c r="B26" s="17"/>
      <c r="C26" s="69">
        <v>43916</v>
      </c>
      <c r="D26" s="10">
        <v>124.15</v>
      </c>
      <c r="E26" s="17">
        <v>1</v>
      </c>
      <c r="F26" s="45">
        <v>1</v>
      </c>
      <c r="G26" s="7">
        <v>1</v>
      </c>
      <c r="H26" s="33">
        <f t="shared" si="0"/>
        <v>260934.01316750579</v>
      </c>
      <c r="I26" s="33">
        <f t="shared" si="1"/>
        <v>243425.89433859123</v>
      </c>
      <c r="J26" s="34">
        <f t="shared" si="2"/>
        <v>280712.99798595143</v>
      </c>
    </row>
    <row r="27" spans="1:10" x14ac:dyDescent="0.45">
      <c r="A27" s="17">
        <v>19</v>
      </c>
      <c r="B27" s="17"/>
      <c r="C27" s="69">
        <v>43919</v>
      </c>
      <c r="D27" s="10">
        <v>124.26</v>
      </c>
      <c r="E27" s="14">
        <v>1</v>
      </c>
      <c r="F27" s="15">
        <v>1</v>
      </c>
      <c r="G27" s="16">
        <v>1</v>
      </c>
      <c r="H27" s="33">
        <f t="shared" si="0"/>
        <v>270875.59906918777</v>
      </c>
      <c r="I27" s="33">
        <f t="shared" si="1"/>
        <v>254380.05958382782</v>
      </c>
      <c r="J27" s="34">
        <f t="shared" si="2"/>
        <v>297555.77786510851</v>
      </c>
    </row>
    <row r="28" spans="1:10" x14ac:dyDescent="0.45">
      <c r="A28" s="17">
        <v>20</v>
      </c>
      <c r="B28" s="17"/>
      <c r="C28" s="69">
        <v>43919</v>
      </c>
      <c r="D28" s="10">
        <v>124.62</v>
      </c>
      <c r="E28" s="17">
        <v>1</v>
      </c>
      <c r="F28" s="45">
        <v>1</v>
      </c>
      <c r="G28" s="7">
        <v>1</v>
      </c>
      <c r="H28" s="33">
        <f t="shared" si="0"/>
        <v>281195.95939372381</v>
      </c>
      <c r="I28" s="33">
        <f t="shared" si="1"/>
        <v>265827.16226510005</v>
      </c>
      <c r="J28" s="34">
        <f t="shared" si="2"/>
        <v>315409.12453701504</v>
      </c>
    </row>
    <row r="29" spans="1:10" x14ac:dyDescent="0.45">
      <c r="A29" s="17">
        <v>21</v>
      </c>
      <c r="B29" s="17"/>
      <c r="C29" s="69">
        <v>43921</v>
      </c>
      <c r="D29" s="10">
        <v>125.14</v>
      </c>
      <c r="E29" s="17">
        <v>1</v>
      </c>
      <c r="F29" s="46">
        <v>1</v>
      </c>
      <c r="G29" s="16">
        <v>1</v>
      </c>
      <c r="H29" s="33">
        <f t="shared" si="0"/>
        <v>291909.52544662467</v>
      </c>
      <c r="I29" s="33">
        <f t="shared" si="1"/>
        <v>277789.38456702954</v>
      </c>
      <c r="J29" s="34">
        <f t="shared" si="2"/>
        <v>334333.67200923595</v>
      </c>
    </row>
    <row r="30" spans="1:10" x14ac:dyDescent="0.45">
      <c r="A30" s="17">
        <v>22</v>
      </c>
      <c r="B30" s="17"/>
      <c r="C30" s="69">
        <v>43926</v>
      </c>
      <c r="D30" s="10">
        <v>127.8</v>
      </c>
      <c r="E30" s="17">
        <v>-1</v>
      </c>
      <c r="F30" s="45">
        <v>-1</v>
      </c>
      <c r="G30" s="7">
        <v>-1</v>
      </c>
      <c r="H30" s="33">
        <f t="shared" si="0"/>
        <v>283152.23968322593</v>
      </c>
      <c r="I30" s="33">
        <f t="shared" si="1"/>
        <v>269455.70303001866</v>
      </c>
      <c r="J30" s="34">
        <f t="shared" si="2"/>
        <v>324303.66184895887</v>
      </c>
    </row>
    <row r="31" spans="1:10" x14ac:dyDescent="0.45">
      <c r="A31" s="17">
        <v>23</v>
      </c>
      <c r="B31" s="17"/>
      <c r="C31" s="69">
        <v>43927</v>
      </c>
      <c r="D31" s="10">
        <v>125.83</v>
      </c>
      <c r="E31" s="17">
        <v>1</v>
      </c>
      <c r="F31" s="47">
        <v>1</v>
      </c>
      <c r="G31" s="7">
        <v>1</v>
      </c>
      <c r="H31" s="33">
        <f t="shared" si="0"/>
        <v>293940.34001515683</v>
      </c>
      <c r="I31" s="33">
        <f t="shared" si="1"/>
        <v>281581.20966636948</v>
      </c>
      <c r="J31" s="34">
        <f t="shared" si="2"/>
        <v>343761.8815598964</v>
      </c>
    </row>
    <row r="32" spans="1:10" x14ac:dyDescent="0.45">
      <c r="A32" s="17">
        <v>24</v>
      </c>
      <c r="B32" s="17"/>
      <c r="C32" s="69">
        <v>43934</v>
      </c>
      <c r="D32" s="10">
        <v>126.56</v>
      </c>
      <c r="E32" s="17">
        <v>1</v>
      </c>
      <c r="F32" s="45">
        <v>1</v>
      </c>
      <c r="G32" s="7">
        <v>1</v>
      </c>
      <c r="H32" s="33">
        <f t="shared" si="0"/>
        <v>305139.46696973429</v>
      </c>
      <c r="I32" s="33">
        <f t="shared" si="1"/>
        <v>294252.36410135607</v>
      </c>
      <c r="J32" s="34">
        <f t="shared" si="2"/>
        <v>364387.59445349022</v>
      </c>
    </row>
    <row r="33" spans="1:10" x14ac:dyDescent="0.45">
      <c r="A33" s="17">
        <v>25</v>
      </c>
      <c r="B33" s="17"/>
      <c r="C33" s="69">
        <v>43934</v>
      </c>
      <c r="D33" s="10">
        <v>126.57</v>
      </c>
      <c r="E33" s="17">
        <v>1</v>
      </c>
      <c r="F33" s="45">
        <v>1</v>
      </c>
      <c r="G33" s="7">
        <v>1</v>
      </c>
      <c r="H33" s="33">
        <f t="shared" si="0"/>
        <v>316765.2806612812</v>
      </c>
      <c r="I33" s="33">
        <f t="shared" si="1"/>
        <v>307493.72048591706</v>
      </c>
      <c r="J33" s="34">
        <f t="shared" si="2"/>
        <v>386250.85012069967</v>
      </c>
    </row>
    <row r="34" spans="1:10" x14ac:dyDescent="0.45">
      <c r="A34" s="17">
        <v>26</v>
      </c>
      <c r="B34" s="17"/>
      <c r="C34" s="69">
        <v>43940</v>
      </c>
      <c r="D34" s="10">
        <v>123.86</v>
      </c>
      <c r="E34" s="17">
        <v>1</v>
      </c>
      <c r="F34" s="45">
        <v>1</v>
      </c>
      <c r="G34" s="7">
        <v>1</v>
      </c>
      <c r="H34" s="33">
        <f t="shared" si="0"/>
        <v>328834.03785447602</v>
      </c>
      <c r="I34" s="33">
        <f t="shared" si="1"/>
        <v>321330.93790778331</v>
      </c>
      <c r="J34" s="34">
        <f t="shared" si="2"/>
        <v>409425.90112794167</v>
      </c>
    </row>
    <row r="35" spans="1:10" x14ac:dyDescent="0.45">
      <c r="A35" s="17">
        <v>27</v>
      </c>
      <c r="B35" s="17"/>
      <c r="C35" s="69">
        <v>43941</v>
      </c>
      <c r="D35" s="10">
        <v>124.84</v>
      </c>
      <c r="E35" s="17">
        <v>-1</v>
      </c>
      <c r="F35" s="45">
        <v>-1</v>
      </c>
      <c r="G35" s="7">
        <v>-1</v>
      </c>
      <c r="H35" s="33">
        <f t="shared" si="0"/>
        <v>318969.01671884174</v>
      </c>
      <c r="I35" s="33">
        <f t="shared" si="1"/>
        <v>311691.00977054983</v>
      </c>
      <c r="J35" s="34">
        <f t="shared" si="2"/>
        <v>397143.1240941034</v>
      </c>
    </row>
    <row r="36" spans="1:10" x14ac:dyDescent="0.45">
      <c r="A36" s="17">
        <v>28</v>
      </c>
      <c r="B36" s="17"/>
      <c r="C36" s="69">
        <v>43941</v>
      </c>
      <c r="D36" s="10">
        <v>125.49</v>
      </c>
      <c r="E36" s="17">
        <v>-1</v>
      </c>
      <c r="F36" s="45">
        <v>-1</v>
      </c>
      <c r="G36" s="7">
        <v>-1</v>
      </c>
      <c r="H36" s="33">
        <f t="shared" si="0"/>
        <v>309399.94621727651</v>
      </c>
      <c r="I36" s="33">
        <f t="shared" si="1"/>
        <v>302340.2794774333</v>
      </c>
      <c r="J36" s="34">
        <f t="shared" si="2"/>
        <v>385228.83037128032</v>
      </c>
    </row>
    <row r="37" spans="1:10" x14ac:dyDescent="0.45">
      <c r="A37" s="17">
        <v>29</v>
      </c>
      <c r="B37" s="17"/>
      <c r="C37" s="69">
        <v>43942</v>
      </c>
      <c r="D37" s="10">
        <v>124.92</v>
      </c>
      <c r="E37" s="17">
        <v>-1</v>
      </c>
      <c r="F37" s="45">
        <v>-1</v>
      </c>
      <c r="G37" s="7">
        <v>-1</v>
      </c>
      <c r="H37" s="33">
        <f t="shared" si="0"/>
        <v>300117.94783075817</v>
      </c>
      <c r="I37" s="33">
        <f t="shared" si="1"/>
        <v>293270.07109311031</v>
      </c>
      <c r="J37" s="34">
        <f t="shared" si="2"/>
        <v>373671.96546014189</v>
      </c>
    </row>
    <row r="38" spans="1:10" x14ac:dyDescent="0.45">
      <c r="A38" s="17">
        <v>30</v>
      </c>
      <c r="B38" s="17"/>
      <c r="C38" s="69">
        <v>43950</v>
      </c>
      <c r="D38" s="10">
        <v>124.36</v>
      </c>
      <c r="E38" s="17">
        <v>1</v>
      </c>
      <c r="F38" s="45">
        <v>1</v>
      </c>
      <c r="G38" s="7">
        <v>1</v>
      </c>
      <c r="H38" s="33">
        <f t="shared" si="0"/>
        <v>311552.44164311007</v>
      </c>
      <c r="I38" s="33">
        <f t="shared" si="1"/>
        <v>306467.22429230023</v>
      </c>
      <c r="J38" s="34">
        <f t="shared" si="2"/>
        <v>396092.28338775045</v>
      </c>
    </row>
    <row r="39" spans="1:10" x14ac:dyDescent="0.45">
      <c r="A39" s="17">
        <v>31</v>
      </c>
      <c r="B39" s="17"/>
      <c r="C39" s="69">
        <v>43963</v>
      </c>
      <c r="D39" s="10">
        <v>118.12</v>
      </c>
      <c r="E39" s="17">
        <v>-1</v>
      </c>
      <c r="F39" s="45">
        <v>-1</v>
      </c>
      <c r="G39" s="7">
        <v>-1</v>
      </c>
      <c r="H39" s="33">
        <f t="shared" si="0"/>
        <v>302205.86839381675</v>
      </c>
      <c r="I39" s="33">
        <f t="shared" si="1"/>
        <v>297273.20756353124</v>
      </c>
      <c r="J39" s="34">
        <f t="shared" si="2"/>
        <v>384209.51488611795</v>
      </c>
    </row>
    <row r="40" spans="1:10" x14ac:dyDescent="0.45">
      <c r="A40" s="17">
        <v>32</v>
      </c>
      <c r="B40" s="17"/>
      <c r="C40" s="69">
        <v>43975</v>
      </c>
      <c r="D40" s="10">
        <v>112.43</v>
      </c>
      <c r="E40" s="17">
        <v>1</v>
      </c>
      <c r="F40" s="45">
        <v>1</v>
      </c>
      <c r="G40" s="7">
        <v>1</v>
      </c>
      <c r="H40" s="33">
        <f t="shared" si="0"/>
        <v>313719.91197962116</v>
      </c>
      <c r="I40" s="33">
        <f t="shared" si="1"/>
        <v>310650.50190389011</v>
      </c>
      <c r="J40" s="34">
        <f t="shared" si="2"/>
        <v>407262.08577928506</v>
      </c>
    </row>
    <row r="41" spans="1:10" x14ac:dyDescent="0.45">
      <c r="A41" s="17">
        <v>33</v>
      </c>
      <c r="B41" s="17"/>
      <c r="C41" s="69">
        <v>43982</v>
      </c>
      <c r="D41" s="10">
        <v>112.6</v>
      </c>
      <c r="E41" s="14">
        <v>-1</v>
      </c>
      <c r="F41" s="46">
        <v>-1</v>
      </c>
      <c r="G41" s="16">
        <v>-1</v>
      </c>
      <c r="H41" s="33">
        <f t="shared" si="0"/>
        <v>304308.3146202325</v>
      </c>
      <c r="I41" s="33">
        <f t="shared" si="1"/>
        <v>301330.98684677342</v>
      </c>
      <c r="J41" s="34">
        <f t="shared" si="2"/>
        <v>395044.22320590651</v>
      </c>
    </row>
    <row r="42" spans="1:10" x14ac:dyDescent="0.45">
      <c r="A42" s="10">
        <v>34</v>
      </c>
      <c r="B42" s="10"/>
      <c r="C42" s="69">
        <v>43985</v>
      </c>
      <c r="D42" s="10">
        <v>112.88</v>
      </c>
      <c r="E42" s="17">
        <v>1</v>
      </c>
      <c r="F42" s="45">
        <v>1</v>
      </c>
      <c r="G42" s="7">
        <v>1</v>
      </c>
      <c r="H42" s="58">
        <f t="shared" si="0"/>
        <v>315902.46140726336</v>
      </c>
      <c r="I42" s="33">
        <f t="shared" si="1"/>
        <v>314890.88125487819</v>
      </c>
      <c r="J42" s="34">
        <f t="shared" si="2"/>
        <v>418746.87659826095</v>
      </c>
    </row>
    <row r="43" spans="1:10" x14ac:dyDescent="0.45">
      <c r="A43" s="17">
        <v>35</v>
      </c>
      <c r="B43" s="17"/>
      <c r="C43" s="69">
        <v>43989</v>
      </c>
      <c r="D43" s="10">
        <v>109.24</v>
      </c>
      <c r="E43" s="17">
        <v>1</v>
      </c>
      <c r="F43" s="45">
        <v>1</v>
      </c>
      <c r="G43" s="16">
        <v>1</v>
      </c>
      <c r="H43" s="33">
        <f t="shared" si="0"/>
        <v>327938.34518688009</v>
      </c>
      <c r="I43" s="33">
        <f t="shared" si="1"/>
        <v>329060.97091134766</v>
      </c>
      <c r="J43" s="34">
        <f t="shared" si="2"/>
        <v>443871.68919415661</v>
      </c>
    </row>
    <row r="44" spans="1:10" x14ac:dyDescent="0.45">
      <c r="A44" s="17">
        <v>36</v>
      </c>
      <c r="B44" s="17"/>
      <c r="C44" s="69">
        <v>43993</v>
      </c>
      <c r="D44" s="10">
        <v>110.99</v>
      </c>
      <c r="E44" s="61">
        <v>1</v>
      </c>
      <c r="F44" s="46">
        <v>-1</v>
      </c>
      <c r="G44" s="16">
        <v>-1</v>
      </c>
      <c r="H44" s="33">
        <f t="shared" si="0"/>
        <v>340432.79613850021</v>
      </c>
      <c r="I44" s="33">
        <f t="shared" si="1"/>
        <v>319189.1417840072</v>
      </c>
      <c r="J44" s="34">
        <f t="shared" si="2"/>
        <v>430555.53851833189</v>
      </c>
    </row>
    <row r="45" spans="1:10" x14ac:dyDescent="0.45">
      <c r="A45" s="17">
        <v>37</v>
      </c>
      <c r="B45" s="17"/>
      <c r="C45" s="69">
        <v>43997</v>
      </c>
      <c r="D45" s="10">
        <v>111.62</v>
      </c>
      <c r="E45" s="17">
        <v>1</v>
      </c>
      <c r="F45" s="45">
        <v>1</v>
      </c>
      <c r="G45" s="7">
        <v>1</v>
      </c>
      <c r="H45" s="33">
        <f t="shared" si="0"/>
        <v>353403.28567137709</v>
      </c>
      <c r="I45" s="33">
        <f t="shared" si="1"/>
        <v>333552.65316428751</v>
      </c>
      <c r="J45" s="34">
        <f t="shared" si="2"/>
        <v>456388.87082943181</v>
      </c>
    </row>
    <row r="46" spans="1:10" x14ac:dyDescent="0.45">
      <c r="A46" s="17">
        <v>38</v>
      </c>
      <c r="B46" s="17"/>
      <c r="C46" s="69">
        <v>44004</v>
      </c>
      <c r="D46" s="10">
        <v>111.39</v>
      </c>
      <c r="E46" s="17">
        <v>1</v>
      </c>
      <c r="F46" s="45">
        <v>1</v>
      </c>
      <c r="G46" s="7">
        <v>1</v>
      </c>
      <c r="H46" s="33">
        <f t="shared" si="0"/>
        <v>366867.95085545658</v>
      </c>
      <c r="I46" s="33">
        <f t="shared" si="1"/>
        <v>348562.52255668043</v>
      </c>
      <c r="J46" s="34">
        <f t="shared" si="2"/>
        <v>483772.20307919773</v>
      </c>
    </row>
    <row r="47" spans="1:10" x14ac:dyDescent="0.45">
      <c r="A47" s="17">
        <v>39</v>
      </c>
      <c r="B47" s="17"/>
      <c r="C47" s="69">
        <v>44011</v>
      </c>
      <c r="D47" s="10">
        <v>108.2</v>
      </c>
      <c r="E47" s="17">
        <v>1</v>
      </c>
      <c r="F47" s="45">
        <v>1</v>
      </c>
      <c r="G47" s="7">
        <v>1</v>
      </c>
      <c r="H47" s="33">
        <f t="shared" si="0"/>
        <v>380845.61978304951</v>
      </c>
      <c r="I47" s="33">
        <f t="shared" si="1"/>
        <v>364247.836071731</v>
      </c>
      <c r="J47" s="34">
        <f t="shared" si="2"/>
        <v>512798.5352639496</v>
      </c>
    </row>
    <row r="48" spans="1:10" x14ac:dyDescent="0.45">
      <c r="A48" s="17">
        <v>40</v>
      </c>
      <c r="B48" s="17"/>
      <c r="C48" s="69">
        <v>44013</v>
      </c>
      <c r="D48" s="10">
        <v>108.66</v>
      </c>
      <c r="E48" s="17">
        <v>1</v>
      </c>
      <c r="F48" s="45">
        <v>1</v>
      </c>
      <c r="G48" s="7">
        <v>1</v>
      </c>
      <c r="H48" s="33">
        <f t="shared" si="0"/>
        <v>395355.83789678372</v>
      </c>
      <c r="I48" s="33">
        <f t="shared" si="1"/>
        <v>380638.98869495885</v>
      </c>
      <c r="J48" s="34">
        <f t="shared" si="2"/>
        <v>543566.44737978664</v>
      </c>
    </row>
    <row r="49" spans="1:10" x14ac:dyDescent="0.45">
      <c r="A49" s="17">
        <v>41</v>
      </c>
      <c r="B49" s="17"/>
      <c r="C49" s="69">
        <v>44019</v>
      </c>
      <c r="D49" s="10">
        <v>110.19</v>
      </c>
      <c r="E49" s="17">
        <v>1</v>
      </c>
      <c r="F49" s="45">
        <v>1</v>
      </c>
      <c r="G49" s="7">
        <v>1</v>
      </c>
      <c r="H49" s="33">
        <f t="shared" si="0"/>
        <v>410418.89532065118</v>
      </c>
      <c r="I49" s="33">
        <f t="shared" si="1"/>
        <v>397767.74318623199</v>
      </c>
      <c r="J49" s="34">
        <f t="shared" si="2"/>
        <v>576180.43422257388</v>
      </c>
    </row>
    <row r="50" spans="1:10" x14ac:dyDescent="0.45">
      <c r="A50" s="17">
        <v>42</v>
      </c>
      <c r="B50" s="17"/>
      <c r="C50" s="69">
        <v>44020</v>
      </c>
      <c r="D50" s="10">
        <v>112.08</v>
      </c>
      <c r="E50" s="17">
        <v>1</v>
      </c>
      <c r="F50" s="45">
        <v>1</v>
      </c>
      <c r="G50" s="7">
        <v>1</v>
      </c>
      <c r="H50" s="33">
        <f t="shared" si="0"/>
        <v>426055.85523236799</v>
      </c>
      <c r="I50" s="33">
        <f t="shared" si="1"/>
        <v>415667.29162961239</v>
      </c>
      <c r="J50" s="34">
        <f t="shared" si="2"/>
        <v>610751.2602759283</v>
      </c>
    </row>
    <row r="51" spans="1:10" x14ac:dyDescent="0.45">
      <c r="A51" s="17">
        <v>43</v>
      </c>
      <c r="B51" s="17"/>
      <c r="C51" s="69">
        <v>44024</v>
      </c>
      <c r="D51" s="10">
        <v>112.26</v>
      </c>
      <c r="E51" s="17">
        <v>-1</v>
      </c>
      <c r="F51" s="45">
        <v>-1</v>
      </c>
      <c r="G51" s="7">
        <v>-1</v>
      </c>
      <c r="H51" s="33">
        <f t="shared" si="0"/>
        <v>413274.17957539693</v>
      </c>
      <c r="I51" s="33">
        <f t="shared" si="1"/>
        <v>403197.27288072399</v>
      </c>
      <c r="J51" s="34">
        <f t="shared" si="2"/>
        <v>592428.72246765043</v>
      </c>
    </row>
    <row r="52" spans="1:10" x14ac:dyDescent="0.45">
      <c r="A52" s="17">
        <v>44</v>
      </c>
      <c r="B52" s="17"/>
      <c r="C52" s="69">
        <v>44027</v>
      </c>
      <c r="D52" s="10">
        <v>112.12</v>
      </c>
      <c r="E52" s="17">
        <v>-1</v>
      </c>
      <c r="F52" s="45">
        <v>-1</v>
      </c>
      <c r="G52" s="7">
        <v>-1</v>
      </c>
      <c r="H52" s="33">
        <f t="shared" si="0"/>
        <v>400875.95418813499</v>
      </c>
      <c r="I52" s="33">
        <f t="shared" si="1"/>
        <v>391101.35469430225</v>
      </c>
      <c r="J52" s="34">
        <f t="shared" si="2"/>
        <v>574655.86079362093</v>
      </c>
    </row>
    <row r="53" spans="1:10" x14ac:dyDescent="0.45">
      <c r="A53" s="17">
        <v>45</v>
      </c>
      <c r="B53" s="17"/>
      <c r="C53" s="69">
        <v>44028</v>
      </c>
      <c r="D53" s="10">
        <v>112.3</v>
      </c>
      <c r="E53" s="17">
        <v>1</v>
      </c>
      <c r="F53" s="45">
        <v>1</v>
      </c>
      <c r="G53" s="7">
        <v>-1</v>
      </c>
      <c r="H53" s="33">
        <f t="shared" si="0"/>
        <v>416149.32804270292</v>
      </c>
      <c r="I53" s="33">
        <f t="shared" si="1"/>
        <v>408700.91565554583</v>
      </c>
      <c r="J53" s="34">
        <f t="shared" si="2"/>
        <v>557416.18496981228</v>
      </c>
    </row>
    <row r="54" spans="1:10" x14ac:dyDescent="0.45">
      <c r="A54" s="17">
        <v>46</v>
      </c>
      <c r="B54" s="17"/>
      <c r="C54" s="69">
        <v>44028</v>
      </c>
      <c r="D54" s="10">
        <v>112.09</v>
      </c>
      <c r="E54" s="17">
        <v>1</v>
      </c>
      <c r="F54" s="45">
        <v>1</v>
      </c>
      <c r="G54" s="7">
        <v>1</v>
      </c>
      <c r="H54" s="33">
        <f t="shared" si="0"/>
        <v>432004.61744112993</v>
      </c>
      <c r="I54" s="33">
        <f t="shared" si="1"/>
        <v>427092.45686004538</v>
      </c>
      <c r="J54" s="34">
        <f t="shared" si="2"/>
        <v>590861.15606800106</v>
      </c>
    </row>
    <row r="55" spans="1:10" x14ac:dyDescent="0.45">
      <c r="A55" s="17">
        <v>47</v>
      </c>
      <c r="B55" s="17"/>
      <c r="C55" s="69">
        <v>44033</v>
      </c>
      <c r="D55" s="10">
        <v>112.18</v>
      </c>
      <c r="E55" s="17">
        <v>1</v>
      </c>
      <c r="F55" s="45">
        <v>1</v>
      </c>
      <c r="G55" s="7">
        <v>1</v>
      </c>
      <c r="H55" s="33">
        <f t="shared" si="0"/>
        <v>448463.99336563697</v>
      </c>
      <c r="I55" s="33">
        <f t="shared" si="1"/>
        <v>446311.6174187474</v>
      </c>
      <c r="J55" s="34">
        <f t="shared" si="2"/>
        <v>626312.82543208112</v>
      </c>
    </row>
    <row r="56" spans="1:10" x14ac:dyDescent="0.45">
      <c r="A56" s="17">
        <v>48</v>
      </c>
      <c r="B56" s="17"/>
      <c r="C56" s="69">
        <v>44038</v>
      </c>
      <c r="D56" s="10">
        <v>112.92</v>
      </c>
      <c r="E56" s="17">
        <v>1</v>
      </c>
      <c r="F56" s="45">
        <v>-1</v>
      </c>
      <c r="G56" s="7">
        <v>-1</v>
      </c>
      <c r="H56" s="33">
        <f t="shared" si="0"/>
        <v>465550.47151286772</v>
      </c>
      <c r="I56" s="33">
        <f t="shared" si="1"/>
        <v>432922.26889618498</v>
      </c>
      <c r="J56" s="34">
        <f t="shared" si="2"/>
        <v>607523.44066911866</v>
      </c>
    </row>
    <row r="57" spans="1:10" x14ac:dyDescent="0.45">
      <c r="A57" s="17">
        <v>49</v>
      </c>
      <c r="B57" s="17"/>
      <c r="C57" s="69">
        <v>44039</v>
      </c>
      <c r="D57" s="10">
        <v>113.29</v>
      </c>
      <c r="E57" s="17">
        <v>1</v>
      </c>
      <c r="F57" s="45">
        <v>1</v>
      </c>
      <c r="G57" s="7">
        <v>1</v>
      </c>
      <c r="H57" s="33">
        <f t="shared" ref="H57" si="3">IF(E57="","",H56*(1+IF(E57&lt;0,-0.03,0.03*1.27)))</f>
        <v>483287.94447750802</v>
      </c>
      <c r="I57" s="33">
        <f t="shared" ref="I57" si="4">IF(F57="","",I56*(1+IF(F57&lt;0,-0.03,0.03*1.5)))</f>
        <v>452403.77099651325</v>
      </c>
      <c r="J57" s="34">
        <f t="shared" ref="J57" si="5">IF(G57="","",J56*(1+IF(G57&lt;0,-0.03,0.03*2)))</f>
        <v>643974.84710926586</v>
      </c>
    </row>
    <row r="58" spans="1:10" x14ac:dyDescent="0.45">
      <c r="A58" s="17">
        <v>50</v>
      </c>
      <c r="B58" s="17"/>
      <c r="C58" s="69">
        <v>44039</v>
      </c>
      <c r="D58" s="62">
        <v>114.12</v>
      </c>
      <c r="E58" s="17">
        <v>1</v>
      </c>
      <c r="F58" s="45">
        <v>-1</v>
      </c>
      <c r="G58" s="7">
        <v>-1</v>
      </c>
      <c r="H58" s="33">
        <f t="shared" ref="H58:H108" si="6">IF(E58="","",H57*(1+IF(E58&lt;0,-0.03,0.03*1.27)))</f>
        <v>501701.21516210109</v>
      </c>
      <c r="I58" s="33">
        <f t="shared" ref="I58:I108" si="7">IF(F58="","",I57*(1+IF(F58&lt;0,-0.03,0.03*1.5)))</f>
        <v>438831.65786661784</v>
      </c>
      <c r="J58" s="34">
        <f t="shared" ref="J58:J108" si="8">IF(G58="","",J57*(1+IF(G58&lt;0,-0.03,0.03*2)))</f>
        <v>624655.60169598786</v>
      </c>
    </row>
    <row r="59" spans="1:10" x14ac:dyDescent="0.45">
      <c r="A59" s="17">
        <v>51</v>
      </c>
      <c r="B59" s="17"/>
      <c r="C59" s="69">
        <v>44041</v>
      </c>
      <c r="D59" s="10">
        <v>113.55</v>
      </c>
      <c r="E59" s="17">
        <v>1</v>
      </c>
      <c r="F59" s="45">
        <v>1</v>
      </c>
      <c r="G59" s="7">
        <v>1</v>
      </c>
      <c r="H59" s="33">
        <f t="shared" si="6"/>
        <v>520816.03145977715</v>
      </c>
      <c r="I59" s="33">
        <f t="shared" si="7"/>
        <v>458579.08247061563</v>
      </c>
      <c r="J59" s="34">
        <f t="shared" si="8"/>
        <v>662134.9377977472</v>
      </c>
    </row>
    <row r="60" spans="1:10" x14ac:dyDescent="0.45">
      <c r="A60" s="17">
        <v>52</v>
      </c>
      <c r="B60" s="17"/>
      <c r="C60" s="69">
        <v>44048</v>
      </c>
      <c r="D60" s="10">
        <v>113.61</v>
      </c>
      <c r="E60" s="17">
        <v>-1</v>
      </c>
      <c r="F60" s="45">
        <v>-1</v>
      </c>
      <c r="G60" s="7">
        <v>-1</v>
      </c>
      <c r="H60" s="33">
        <f t="shared" si="6"/>
        <v>505191.55051598384</v>
      </c>
      <c r="I60" s="33">
        <f t="shared" si="7"/>
        <v>444821.70999649714</v>
      </c>
      <c r="J60" s="34">
        <f t="shared" si="8"/>
        <v>642270.8896638148</v>
      </c>
    </row>
    <row r="61" spans="1:10" x14ac:dyDescent="0.45">
      <c r="A61" s="17">
        <v>53</v>
      </c>
      <c r="B61" s="17"/>
      <c r="C61" s="69">
        <v>44052</v>
      </c>
      <c r="D61" s="10">
        <v>113.46</v>
      </c>
      <c r="E61" s="17">
        <v>1</v>
      </c>
      <c r="F61" s="45">
        <v>1</v>
      </c>
      <c r="G61" s="7">
        <v>1</v>
      </c>
      <c r="H61" s="33">
        <f t="shared" si="6"/>
        <v>524439.3485906428</v>
      </c>
      <c r="I61" s="33">
        <f t="shared" si="7"/>
        <v>464838.6869463395</v>
      </c>
      <c r="J61" s="34">
        <f t="shared" si="8"/>
        <v>680807.14304364368</v>
      </c>
    </row>
    <row r="62" spans="1:10" x14ac:dyDescent="0.45">
      <c r="A62" s="17">
        <v>54</v>
      </c>
      <c r="B62" s="17"/>
      <c r="C62" s="69">
        <v>44054</v>
      </c>
      <c r="D62" s="10">
        <v>112.28</v>
      </c>
      <c r="E62" s="17">
        <v>1</v>
      </c>
      <c r="F62" s="45">
        <v>1</v>
      </c>
      <c r="G62" s="7">
        <v>1</v>
      </c>
      <c r="H62" s="33">
        <f t="shared" si="6"/>
        <v>544420.48777194635</v>
      </c>
      <c r="I62" s="33">
        <f t="shared" si="7"/>
        <v>485756.42785892473</v>
      </c>
      <c r="J62" s="34">
        <f t="shared" si="8"/>
        <v>721655.57162626239</v>
      </c>
    </row>
    <row r="63" spans="1:10" x14ac:dyDescent="0.45">
      <c r="A63" s="17">
        <v>55</v>
      </c>
      <c r="B63" s="17"/>
      <c r="C63" s="69">
        <v>44059</v>
      </c>
      <c r="D63" s="10">
        <v>109.43</v>
      </c>
      <c r="E63" s="17">
        <v>1</v>
      </c>
      <c r="F63" s="45">
        <v>1</v>
      </c>
      <c r="G63" s="7">
        <v>-1</v>
      </c>
      <c r="H63" s="33">
        <f t="shared" si="6"/>
        <v>565162.90835605748</v>
      </c>
      <c r="I63" s="33">
        <f t="shared" si="7"/>
        <v>507615.4671125763</v>
      </c>
      <c r="J63" s="34">
        <f t="shared" si="8"/>
        <v>700005.90447747451</v>
      </c>
    </row>
    <row r="64" spans="1:10" x14ac:dyDescent="0.45">
      <c r="A64" s="17">
        <v>56</v>
      </c>
      <c r="B64" s="17"/>
      <c r="C64" s="69">
        <v>44061</v>
      </c>
      <c r="D64" s="10">
        <v>110.23</v>
      </c>
      <c r="E64" s="17">
        <v>-1</v>
      </c>
      <c r="F64" s="45">
        <v>-1</v>
      </c>
      <c r="G64" s="7">
        <v>-1</v>
      </c>
      <c r="H64" s="33">
        <f t="shared" si="6"/>
        <v>548208.02110537572</v>
      </c>
      <c r="I64" s="33">
        <f t="shared" si="7"/>
        <v>492387.00309919898</v>
      </c>
      <c r="J64" s="34">
        <f t="shared" si="8"/>
        <v>679005.7273431503</v>
      </c>
    </row>
    <row r="65" spans="1:10" x14ac:dyDescent="0.45">
      <c r="A65" s="17">
        <v>57</v>
      </c>
      <c r="B65" s="17"/>
      <c r="C65" s="69">
        <v>44066</v>
      </c>
      <c r="D65" s="10">
        <v>108.43</v>
      </c>
      <c r="E65" s="17">
        <v>1</v>
      </c>
      <c r="F65" s="45">
        <v>1</v>
      </c>
      <c r="G65" s="7">
        <v>1</v>
      </c>
      <c r="H65" s="33">
        <f t="shared" si="6"/>
        <v>569094.74670949054</v>
      </c>
      <c r="I65" s="33">
        <f t="shared" si="7"/>
        <v>514544.41823866288</v>
      </c>
      <c r="J65" s="34">
        <f t="shared" si="8"/>
        <v>719746.07098373934</v>
      </c>
    </row>
    <row r="66" spans="1:10" x14ac:dyDescent="0.45">
      <c r="A66" s="17">
        <v>58</v>
      </c>
      <c r="B66" s="17"/>
      <c r="C66" s="69">
        <v>44070</v>
      </c>
      <c r="D66" s="10">
        <v>107.72</v>
      </c>
      <c r="E66" s="17">
        <v>1</v>
      </c>
      <c r="F66" s="45">
        <v>1</v>
      </c>
      <c r="G66" s="7">
        <v>1</v>
      </c>
      <c r="H66" s="33">
        <f t="shared" si="6"/>
        <v>590777.25655912212</v>
      </c>
      <c r="I66" s="33">
        <f t="shared" si="7"/>
        <v>537698.91705940268</v>
      </c>
      <c r="J66" s="34">
        <f t="shared" si="8"/>
        <v>762930.83524276374</v>
      </c>
    </row>
    <row r="67" spans="1:10" x14ac:dyDescent="0.45">
      <c r="A67" s="17">
        <v>59</v>
      </c>
      <c r="B67" s="17"/>
      <c r="C67" s="69">
        <v>44075</v>
      </c>
      <c r="D67" s="10">
        <v>107.25</v>
      </c>
      <c r="E67" s="17">
        <v>1</v>
      </c>
      <c r="F67" s="45">
        <v>1</v>
      </c>
      <c r="G67" s="7">
        <v>1</v>
      </c>
      <c r="H67" s="33">
        <f t="shared" si="6"/>
        <v>613285.8700340247</v>
      </c>
      <c r="I67" s="33">
        <f t="shared" si="7"/>
        <v>561895.36832707573</v>
      </c>
      <c r="J67" s="34">
        <f t="shared" si="8"/>
        <v>808706.68535732955</v>
      </c>
    </row>
    <row r="68" spans="1:10" x14ac:dyDescent="0.45">
      <c r="A68" s="17">
        <v>60</v>
      </c>
      <c r="B68" s="17"/>
      <c r="C68" s="69">
        <v>44077</v>
      </c>
      <c r="D68" s="10">
        <v>108.77</v>
      </c>
      <c r="E68" s="17">
        <v>-1</v>
      </c>
      <c r="F68" s="45">
        <v>-1</v>
      </c>
      <c r="G68" s="7">
        <v>-1</v>
      </c>
      <c r="H68" s="33">
        <f t="shared" si="6"/>
        <v>594887.29393300391</v>
      </c>
      <c r="I68" s="33">
        <f t="shared" si="7"/>
        <v>545038.50727726344</v>
      </c>
      <c r="J68" s="34">
        <f t="shared" si="8"/>
        <v>784445.48479660961</v>
      </c>
    </row>
    <row r="69" spans="1:10" x14ac:dyDescent="0.45">
      <c r="A69" s="17">
        <v>61</v>
      </c>
      <c r="B69" s="17"/>
      <c r="C69" s="69">
        <v>44083</v>
      </c>
      <c r="D69" s="10">
        <v>106.9</v>
      </c>
      <c r="E69" s="17">
        <v>-1</v>
      </c>
      <c r="F69" s="45">
        <v>-1</v>
      </c>
      <c r="G69" s="7">
        <v>-1</v>
      </c>
      <c r="H69" s="33">
        <f t="shared" si="6"/>
        <v>577040.67511501373</v>
      </c>
      <c r="I69" s="33">
        <f t="shared" si="7"/>
        <v>528687.35205894557</v>
      </c>
      <c r="J69" s="34">
        <f t="shared" si="8"/>
        <v>760912.12025271135</v>
      </c>
    </row>
    <row r="70" spans="1:10" x14ac:dyDescent="0.45">
      <c r="A70" s="17">
        <v>62</v>
      </c>
      <c r="B70" s="17"/>
      <c r="C70" s="69">
        <v>44087</v>
      </c>
      <c r="D70" s="10">
        <v>107.65</v>
      </c>
      <c r="E70" s="17">
        <v>-1</v>
      </c>
      <c r="F70" s="45">
        <v>-1</v>
      </c>
      <c r="G70" s="7">
        <v>-1</v>
      </c>
      <c r="H70" s="33">
        <f t="shared" si="6"/>
        <v>559729.45486156328</v>
      </c>
      <c r="I70" s="33">
        <f t="shared" si="7"/>
        <v>512826.73149717721</v>
      </c>
      <c r="J70" s="34">
        <f t="shared" si="8"/>
        <v>738084.75664512999</v>
      </c>
    </row>
    <row r="71" spans="1:10" x14ac:dyDescent="0.45">
      <c r="A71" s="17">
        <v>63</v>
      </c>
      <c r="B71" s="17"/>
      <c r="C71" s="69">
        <v>44088</v>
      </c>
      <c r="D71" s="10">
        <v>107.25</v>
      </c>
      <c r="E71" s="17">
        <v>1</v>
      </c>
      <c r="F71" s="45">
        <v>-1</v>
      </c>
      <c r="G71" s="7">
        <v>-1</v>
      </c>
      <c r="H71" s="33">
        <f t="shared" si="6"/>
        <v>581055.14709178882</v>
      </c>
      <c r="I71" s="33">
        <f t="shared" si="7"/>
        <v>497441.92955226189</v>
      </c>
      <c r="J71" s="34">
        <f t="shared" si="8"/>
        <v>715942.21394577611</v>
      </c>
    </row>
    <row r="72" spans="1:10" x14ac:dyDescent="0.45">
      <c r="A72" s="17">
        <v>64</v>
      </c>
      <c r="B72" s="17"/>
      <c r="C72" s="69">
        <v>44098</v>
      </c>
      <c r="D72" s="10">
        <v>113.24</v>
      </c>
      <c r="E72" s="17">
        <v>1</v>
      </c>
      <c r="F72" s="45">
        <v>1</v>
      </c>
      <c r="G72" s="7">
        <v>-1</v>
      </c>
      <c r="H72" s="33">
        <f t="shared" si="6"/>
        <v>603193.34819598601</v>
      </c>
      <c r="I72" s="33">
        <f t="shared" si="7"/>
        <v>519826.81638211367</v>
      </c>
      <c r="J72" s="34">
        <f t="shared" si="8"/>
        <v>694463.94752740278</v>
      </c>
    </row>
    <row r="73" spans="1:10" x14ac:dyDescent="0.45">
      <c r="A73" s="17">
        <v>65</v>
      </c>
      <c r="B73" s="17"/>
      <c r="C73" s="69">
        <v>44105</v>
      </c>
      <c r="D73" s="10">
        <v>114.65</v>
      </c>
      <c r="E73" s="17">
        <v>1</v>
      </c>
      <c r="F73" s="45">
        <v>-1</v>
      </c>
      <c r="G73" s="7">
        <v>-1</v>
      </c>
      <c r="H73" s="33">
        <f t="shared" si="6"/>
        <v>626175.01476225303</v>
      </c>
      <c r="I73" s="33">
        <f t="shared" si="7"/>
        <v>504232.01189065026</v>
      </c>
      <c r="J73" s="34">
        <f t="shared" si="8"/>
        <v>673630.02910158073</v>
      </c>
    </row>
    <row r="74" spans="1:10" x14ac:dyDescent="0.45">
      <c r="A74" s="17">
        <v>66</v>
      </c>
      <c r="B74" s="17"/>
      <c r="C74" s="69">
        <v>44108</v>
      </c>
      <c r="D74" s="10">
        <v>113.99</v>
      </c>
      <c r="E74" s="17">
        <v>-1</v>
      </c>
      <c r="F74" s="45">
        <v>-1</v>
      </c>
      <c r="G74" s="7">
        <v>-1</v>
      </c>
      <c r="H74" s="33">
        <f t="shared" si="6"/>
        <v>607389.7643193854</v>
      </c>
      <c r="I74" s="33">
        <f t="shared" si="7"/>
        <v>489105.05153393076</v>
      </c>
      <c r="J74" s="34">
        <f t="shared" si="8"/>
        <v>653421.12822853331</v>
      </c>
    </row>
    <row r="75" spans="1:10" x14ac:dyDescent="0.45">
      <c r="A75" s="17">
        <v>67</v>
      </c>
      <c r="B75" s="17"/>
      <c r="C75" s="69">
        <v>44111</v>
      </c>
      <c r="D75" s="10">
        <v>115.1</v>
      </c>
      <c r="E75" s="17">
        <v>1</v>
      </c>
      <c r="F75" s="45">
        <v>1</v>
      </c>
      <c r="G75" s="7">
        <v>1</v>
      </c>
      <c r="H75" s="33">
        <f t="shared" si="6"/>
        <v>630531.31433995406</v>
      </c>
      <c r="I75" s="33">
        <f t="shared" si="7"/>
        <v>511114.77885295759</v>
      </c>
      <c r="J75" s="34">
        <f t="shared" si="8"/>
        <v>692626.39592224534</v>
      </c>
    </row>
    <row r="76" spans="1:10" x14ac:dyDescent="0.45">
      <c r="A76" s="17">
        <v>68</v>
      </c>
      <c r="B76" s="17"/>
      <c r="C76" s="69">
        <v>44111</v>
      </c>
      <c r="D76" s="10">
        <v>114.99</v>
      </c>
      <c r="E76" s="17">
        <v>1</v>
      </c>
      <c r="F76" s="45">
        <v>1</v>
      </c>
      <c r="G76" s="7">
        <v>1</v>
      </c>
      <c r="H76" s="33">
        <f t="shared" si="6"/>
        <v>654554.55741630634</v>
      </c>
      <c r="I76" s="33">
        <f t="shared" si="7"/>
        <v>534114.94390134059</v>
      </c>
      <c r="J76" s="34">
        <f t="shared" si="8"/>
        <v>734183.97967758006</v>
      </c>
    </row>
    <row r="77" spans="1:10" x14ac:dyDescent="0.45">
      <c r="A77" s="17">
        <v>69</v>
      </c>
      <c r="B77" s="17"/>
      <c r="C77" s="69">
        <v>44117</v>
      </c>
      <c r="D77" s="10">
        <v>114.32</v>
      </c>
      <c r="E77" s="17">
        <v>1</v>
      </c>
      <c r="F77" s="45">
        <v>1</v>
      </c>
      <c r="G77" s="7">
        <v>-1</v>
      </c>
      <c r="H77" s="33">
        <f t="shared" si="6"/>
        <v>679493.08605386759</v>
      </c>
      <c r="I77" s="33">
        <f t="shared" si="7"/>
        <v>558150.11637690093</v>
      </c>
      <c r="J77" s="34">
        <f t="shared" si="8"/>
        <v>712158.46028725267</v>
      </c>
    </row>
    <row r="78" spans="1:10" x14ac:dyDescent="0.45">
      <c r="A78" s="17">
        <v>70</v>
      </c>
      <c r="B78" s="17"/>
      <c r="C78" s="69">
        <v>44130</v>
      </c>
      <c r="D78" s="10">
        <v>112.78</v>
      </c>
      <c r="E78" s="17">
        <v>1</v>
      </c>
      <c r="F78" s="45">
        <v>1</v>
      </c>
      <c r="G78" s="7">
        <v>1</v>
      </c>
      <c r="H78" s="33">
        <f t="shared" si="6"/>
        <v>705381.77263251995</v>
      </c>
      <c r="I78" s="33">
        <f t="shared" si="7"/>
        <v>583266.87161386141</v>
      </c>
      <c r="J78" s="34">
        <f t="shared" si="8"/>
        <v>754887.96790448786</v>
      </c>
    </row>
    <row r="79" spans="1:10" x14ac:dyDescent="0.45">
      <c r="A79" s="17">
        <v>71</v>
      </c>
      <c r="B79" s="17"/>
      <c r="C79" s="69">
        <v>44136</v>
      </c>
      <c r="D79" s="10">
        <v>112.28</v>
      </c>
      <c r="E79" s="17">
        <v>1</v>
      </c>
      <c r="F79" s="45">
        <v>1</v>
      </c>
      <c r="G79" s="7">
        <v>1</v>
      </c>
      <c r="H79" s="33">
        <f t="shared" si="6"/>
        <v>732256.81816981896</v>
      </c>
      <c r="I79" s="33">
        <f t="shared" si="7"/>
        <v>609513.88083648519</v>
      </c>
      <c r="J79" s="34">
        <f t="shared" si="8"/>
        <v>800181.24597875716</v>
      </c>
    </row>
    <row r="80" spans="1:10" x14ac:dyDescent="0.45">
      <c r="A80" s="17">
        <v>72</v>
      </c>
      <c r="B80" s="17"/>
      <c r="C80" s="69">
        <v>44145</v>
      </c>
      <c r="D80" s="10">
        <v>112.89</v>
      </c>
      <c r="E80" s="17">
        <v>1</v>
      </c>
      <c r="F80" s="45">
        <v>1</v>
      </c>
      <c r="G80" s="7">
        <v>1</v>
      </c>
      <c r="H80" s="33">
        <f t="shared" si="6"/>
        <v>760155.80294208904</v>
      </c>
      <c r="I80" s="33">
        <f t="shared" si="7"/>
        <v>636942.00547412701</v>
      </c>
      <c r="J80" s="34">
        <f t="shared" si="8"/>
        <v>848192.12073748268</v>
      </c>
    </row>
    <row r="81" spans="1:10" x14ac:dyDescent="0.45">
      <c r="A81" s="17">
        <v>73</v>
      </c>
      <c r="B81" s="17"/>
      <c r="C81" s="69">
        <v>44151</v>
      </c>
      <c r="D81" s="10">
        <v>112.8</v>
      </c>
      <c r="E81" s="17">
        <v>-1</v>
      </c>
      <c r="F81" s="45">
        <v>-1</v>
      </c>
      <c r="G81" s="7">
        <v>-1</v>
      </c>
      <c r="H81" s="33">
        <f t="shared" si="6"/>
        <v>737351.12885382632</v>
      </c>
      <c r="I81" s="33">
        <f t="shared" si="7"/>
        <v>617833.74530990317</v>
      </c>
      <c r="J81" s="34">
        <f t="shared" si="8"/>
        <v>822746.35711535823</v>
      </c>
    </row>
    <row r="82" spans="1:10" x14ac:dyDescent="0.45">
      <c r="A82" s="17">
        <v>74</v>
      </c>
      <c r="B82" s="17"/>
      <c r="C82" s="69">
        <v>44151</v>
      </c>
      <c r="D82" s="10">
        <v>113.25</v>
      </c>
      <c r="E82" s="17">
        <v>-1</v>
      </c>
      <c r="F82" s="45">
        <v>-1</v>
      </c>
      <c r="G82" s="7">
        <v>-1</v>
      </c>
      <c r="H82" s="33">
        <f t="shared" si="6"/>
        <v>715230.59498821152</v>
      </c>
      <c r="I82" s="33">
        <f t="shared" si="7"/>
        <v>599298.73295060603</v>
      </c>
      <c r="J82" s="34">
        <f t="shared" si="8"/>
        <v>798063.96640189749</v>
      </c>
    </row>
    <row r="83" spans="1:10" x14ac:dyDescent="0.45">
      <c r="A83" s="17">
        <v>75</v>
      </c>
      <c r="B83" s="17"/>
      <c r="C83" s="69">
        <v>44154</v>
      </c>
      <c r="D83" s="10">
        <v>114.09</v>
      </c>
      <c r="E83" s="17">
        <v>1</v>
      </c>
      <c r="F83" s="45">
        <v>1</v>
      </c>
      <c r="G83" s="7">
        <v>1</v>
      </c>
      <c r="H83" s="33">
        <f t="shared" si="6"/>
        <v>742480.8806572624</v>
      </c>
      <c r="I83" s="33">
        <f t="shared" si="7"/>
        <v>626267.17593338329</v>
      </c>
      <c r="J83" s="34">
        <f t="shared" si="8"/>
        <v>845947.80438601132</v>
      </c>
    </row>
    <row r="84" spans="1:10" x14ac:dyDescent="0.45">
      <c r="A84" s="17">
        <v>76</v>
      </c>
      <c r="B84" s="17"/>
      <c r="C84" s="69">
        <v>44158</v>
      </c>
      <c r="D84" s="10">
        <v>113.16</v>
      </c>
      <c r="E84" s="17">
        <v>-1</v>
      </c>
      <c r="F84" s="45">
        <v>-1</v>
      </c>
      <c r="G84" s="7">
        <v>-1</v>
      </c>
      <c r="H84" s="33">
        <f t="shared" si="6"/>
        <v>720206.45423754456</v>
      </c>
      <c r="I84" s="33">
        <f t="shared" si="7"/>
        <v>607479.16065538174</v>
      </c>
      <c r="J84" s="34">
        <f t="shared" si="8"/>
        <v>820569.37025443092</v>
      </c>
    </row>
    <row r="85" spans="1:10" x14ac:dyDescent="0.45">
      <c r="A85" s="17">
        <v>77</v>
      </c>
      <c r="B85" s="17"/>
      <c r="C85" s="69">
        <v>44171</v>
      </c>
      <c r="D85" s="10">
        <v>110.51</v>
      </c>
      <c r="E85" s="17">
        <v>1</v>
      </c>
      <c r="F85" s="45">
        <v>1</v>
      </c>
      <c r="G85" s="7">
        <v>1</v>
      </c>
      <c r="H85" s="33">
        <f t="shared" si="6"/>
        <v>747646.32014399499</v>
      </c>
      <c r="I85" s="33">
        <f t="shared" si="7"/>
        <v>634815.72288487386</v>
      </c>
      <c r="J85" s="34">
        <f t="shared" si="8"/>
        <v>869803.53246969683</v>
      </c>
    </row>
    <row r="86" spans="1:10" x14ac:dyDescent="0.45">
      <c r="A86" s="17">
        <v>78</v>
      </c>
      <c r="B86" s="17"/>
      <c r="C86" s="69">
        <v>44173</v>
      </c>
      <c r="D86" s="10">
        <v>110.98</v>
      </c>
      <c r="E86" s="17">
        <v>1</v>
      </c>
      <c r="F86" s="45">
        <v>1</v>
      </c>
      <c r="G86" s="7">
        <v>1</v>
      </c>
      <c r="H86" s="33">
        <f t="shared" si="6"/>
        <v>776131.64494148118</v>
      </c>
      <c r="I86" s="33">
        <f t="shared" si="7"/>
        <v>663382.43041469308</v>
      </c>
      <c r="J86" s="34">
        <f t="shared" si="8"/>
        <v>921991.74441787868</v>
      </c>
    </row>
    <row r="87" spans="1:10" x14ac:dyDescent="0.45">
      <c r="A87" s="17">
        <v>79</v>
      </c>
      <c r="B87" s="17"/>
      <c r="C87" s="69">
        <v>44174</v>
      </c>
      <c r="D87" s="10">
        <v>111.52</v>
      </c>
      <c r="E87" s="17">
        <v>-1</v>
      </c>
      <c r="F87" s="45">
        <v>-1</v>
      </c>
      <c r="G87" s="7">
        <v>-1</v>
      </c>
      <c r="H87" s="33">
        <f t="shared" si="6"/>
        <v>752847.69559323671</v>
      </c>
      <c r="I87" s="33">
        <f t="shared" si="7"/>
        <v>643480.95750225231</v>
      </c>
      <c r="J87" s="34">
        <f t="shared" si="8"/>
        <v>894331.9920853423</v>
      </c>
    </row>
    <row r="88" spans="1:10" x14ac:dyDescent="0.45">
      <c r="A88" s="17">
        <v>80</v>
      </c>
      <c r="B88" s="17"/>
      <c r="C88" s="69">
        <v>44178</v>
      </c>
      <c r="D88" s="10">
        <v>111.41</v>
      </c>
      <c r="E88" s="17">
        <v>1</v>
      </c>
      <c r="F88" s="45">
        <v>1</v>
      </c>
      <c r="G88" s="7">
        <v>1</v>
      </c>
      <c r="H88" s="33">
        <f t="shared" si="6"/>
        <v>781531.19279533904</v>
      </c>
      <c r="I88" s="33">
        <f t="shared" si="7"/>
        <v>672437.6005898536</v>
      </c>
      <c r="J88" s="34">
        <f t="shared" si="8"/>
        <v>947991.91161046294</v>
      </c>
    </row>
    <row r="89" spans="1:10" x14ac:dyDescent="0.45">
      <c r="A89" s="17">
        <v>81</v>
      </c>
      <c r="B89" s="17"/>
      <c r="C89" s="69">
        <v>44180</v>
      </c>
      <c r="D89" s="10">
        <v>111.92</v>
      </c>
      <c r="E89" s="17">
        <v>-1</v>
      </c>
      <c r="F89" s="45">
        <v>-1</v>
      </c>
      <c r="G89" s="7">
        <v>-1</v>
      </c>
      <c r="H89" s="33">
        <f t="shared" si="6"/>
        <v>758085.25701147888</v>
      </c>
      <c r="I89" s="33">
        <f t="shared" si="7"/>
        <v>652264.47257215797</v>
      </c>
      <c r="J89" s="34">
        <f t="shared" si="8"/>
        <v>919552.15426214901</v>
      </c>
    </row>
    <row r="90" spans="1:10" x14ac:dyDescent="0.45">
      <c r="A90" s="17">
        <v>82</v>
      </c>
      <c r="B90" s="17"/>
      <c r="C90" s="69">
        <v>44181</v>
      </c>
      <c r="D90" s="10">
        <v>111.18</v>
      </c>
      <c r="E90" s="17">
        <v>-1</v>
      </c>
      <c r="F90" s="45">
        <v>-1</v>
      </c>
      <c r="G90" s="7">
        <v>-1</v>
      </c>
      <c r="H90" s="33">
        <f t="shared" si="6"/>
        <v>735342.69930113445</v>
      </c>
      <c r="I90" s="33">
        <f t="shared" si="7"/>
        <v>632696.53839499317</v>
      </c>
      <c r="J90" s="34">
        <f t="shared" si="8"/>
        <v>891965.58963428449</v>
      </c>
    </row>
    <row r="91" spans="1:10" x14ac:dyDescent="0.45">
      <c r="A91" s="17">
        <v>83</v>
      </c>
      <c r="B91" s="17"/>
      <c r="C91" s="69">
        <v>44182</v>
      </c>
      <c r="D91" s="62">
        <v>111.77</v>
      </c>
      <c r="E91" s="17">
        <v>-1</v>
      </c>
      <c r="F91" s="45">
        <v>-1</v>
      </c>
      <c r="G91" s="7">
        <v>-1</v>
      </c>
      <c r="H91" s="33">
        <f t="shared" si="6"/>
        <v>713282.41832210042</v>
      </c>
      <c r="I91" s="33">
        <f t="shared" si="7"/>
        <v>613715.6422431434</v>
      </c>
      <c r="J91" s="34">
        <f t="shared" si="8"/>
        <v>865206.6219452559</v>
      </c>
    </row>
    <row r="92" spans="1:10" x14ac:dyDescent="0.45">
      <c r="A92" s="17">
        <v>84</v>
      </c>
      <c r="B92" s="17"/>
      <c r="C92" s="69">
        <v>44192</v>
      </c>
      <c r="D92" s="10">
        <v>108.89</v>
      </c>
      <c r="E92" s="17">
        <v>1</v>
      </c>
      <c r="F92" s="45">
        <v>1</v>
      </c>
      <c r="G92" s="7">
        <v>1</v>
      </c>
      <c r="H92" s="33">
        <f t="shared" si="6"/>
        <v>740458.47846017242</v>
      </c>
      <c r="I92" s="33">
        <f t="shared" si="7"/>
        <v>641332.84614408482</v>
      </c>
      <c r="J92" s="34">
        <f t="shared" si="8"/>
        <v>917119.01926197135</v>
      </c>
    </row>
    <row r="93" spans="1:10" x14ac:dyDescent="0.45">
      <c r="A93" s="17">
        <v>85</v>
      </c>
      <c r="B93" s="17"/>
      <c r="C93" s="69">
        <v>44196</v>
      </c>
      <c r="D93" s="10">
        <v>108.75</v>
      </c>
      <c r="E93" s="17">
        <v>-1</v>
      </c>
      <c r="F93" s="45">
        <v>-1</v>
      </c>
      <c r="G93" s="7">
        <v>-1</v>
      </c>
      <c r="H93" s="33">
        <f t="shared" si="6"/>
        <v>718244.72410636721</v>
      </c>
      <c r="I93" s="33">
        <f t="shared" si="7"/>
        <v>622092.86075976223</v>
      </c>
      <c r="J93" s="34">
        <f t="shared" si="8"/>
        <v>889605.44868411217</v>
      </c>
    </row>
    <row r="94" spans="1:10" x14ac:dyDescent="0.45">
      <c r="A94" s="17">
        <v>86</v>
      </c>
      <c r="B94" s="17">
        <v>2011</v>
      </c>
      <c r="C94" s="69">
        <v>43835</v>
      </c>
      <c r="D94" s="10">
        <v>108.67</v>
      </c>
      <c r="E94" s="17">
        <v>-1</v>
      </c>
      <c r="F94" s="45">
        <v>-1</v>
      </c>
      <c r="G94" s="7">
        <v>-1</v>
      </c>
      <c r="H94" s="33">
        <f t="shared" si="6"/>
        <v>696697.38238317613</v>
      </c>
      <c r="I94" s="33">
        <f t="shared" si="7"/>
        <v>603430.07493696932</v>
      </c>
      <c r="J94" s="34">
        <f t="shared" si="8"/>
        <v>862917.28522358881</v>
      </c>
    </row>
    <row r="95" spans="1:10" x14ac:dyDescent="0.45">
      <c r="A95" s="17">
        <v>87</v>
      </c>
      <c r="B95" s="17"/>
      <c r="C95" s="69">
        <v>43836</v>
      </c>
      <c r="D95" s="10">
        <v>108.83</v>
      </c>
      <c r="E95" s="17">
        <v>1</v>
      </c>
      <c r="F95" s="45">
        <v>1</v>
      </c>
      <c r="G95" s="7">
        <v>1</v>
      </c>
      <c r="H95" s="33">
        <f t="shared" si="6"/>
        <v>723241.55265197519</v>
      </c>
      <c r="I95" s="33">
        <f t="shared" si="7"/>
        <v>630584.42830913293</v>
      </c>
      <c r="J95" s="34">
        <f t="shared" si="8"/>
        <v>914692.32233700424</v>
      </c>
    </row>
    <row r="96" spans="1:10" x14ac:dyDescent="0.45">
      <c r="A96" s="17">
        <v>88</v>
      </c>
      <c r="B96" s="17"/>
      <c r="C96" s="69">
        <v>43856</v>
      </c>
      <c r="D96" s="10">
        <v>112.83</v>
      </c>
      <c r="E96" s="17">
        <v>-1</v>
      </c>
      <c r="F96" s="45">
        <v>-1</v>
      </c>
      <c r="G96" s="7">
        <v>-1</v>
      </c>
      <c r="H96" s="33">
        <f t="shared" si="6"/>
        <v>701544.3060724159</v>
      </c>
      <c r="I96" s="33">
        <f t="shared" si="7"/>
        <v>611666.89545985893</v>
      </c>
      <c r="J96" s="34">
        <f t="shared" si="8"/>
        <v>887251.55266689404</v>
      </c>
    </row>
    <row r="97" spans="1:10" x14ac:dyDescent="0.45">
      <c r="A97" s="17">
        <v>89</v>
      </c>
      <c r="B97" s="17"/>
      <c r="C97" s="69">
        <v>43868</v>
      </c>
      <c r="D97" s="10">
        <v>111.67</v>
      </c>
      <c r="E97" s="17">
        <v>1</v>
      </c>
      <c r="F97" s="45">
        <v>1</v>
      </c>
      <c r="G97" s="7">
        <v>1</v>
      </c>
      <c r="H97" s="33">
        <f t="shared" si="6"/>
        <v>728273.14413377491</v>
      </c>
      <c r="I97" s="33">
        <f t="shared" si="7"/>
        <v>639191.90575555258</v>
      </c>
      <c r="J97" s="34">
        <f t="shared" si="8"/>
        <v>940486.64582690771</v>
      </c>
    </row>
    <row r="98" spans="1:10" x14ac:dyDescent="0.45">
      <c r="A98" s="17">
        <v>90</v>
      </c>
      <c r="B98" s="17"/>
      <c r="C98" s="69">
        <v>43868</v>
      </c>
      <c r="D98" s="10">
        <v>112.07</v>
      </c>
      <c r="E98" s="17">
        <v>-1</v>
      </c>
      <c r="F98" s="45">
        <v>-1</v>
      </c>
      <c r="G98" s="7">
        <v>-1</v>
      </c>
      <c r="H98" s="33">
        <f t="shared" si="6"/>
        <v>706424.9498097616</v>
      </c>
      <c r="I98" s="33">
        <f t="shared" si="7"/>
        <v>620016.14858288597</v>
      </c>
      <c r="J98" s="34">
        <f t="shared" si="8"/>
        <v>912272.04645210051</v>
      </c>
    </row>
    <row r="99" spans="1:10" x14ac:dyDescent="0.45">
      <c r="A99" s="17">
        <v>91</v>
      </c>
      <c r="B99" s="17"/>
      <c r="C99" s="69">
        <v>43869</v>
      </c>
      <c r="D99" s="10">
        <v>112.16</v>
      </c>
      <c r="E99" s="17">
        <v>-1</v>
      </c>
      <c r="F99" s="45">
        <v>-1</v>
      </c>
      <c r="G99" s="7">
        <v>-1</v>
      </c>
      <c r="H99" s="33">
        <f t="shared" si="6"/>
        <v>685232.20131546876</v>
      </c>
      <c r="I99" s="33">
        <f t="shared" si="7"/>
        <v>601415.66412539943</v>
      </c>
      <c r="J99" s="34">
        <f t="shared" si="8"/>
        <v>884903.88505853747</v>
      </c>
    </row>
    <row r="100" spans="1:10" x14ac:dyDescent="0.45">
      <c r="A100" s="17">
        <v>92</v>
      </c>
      <c r="B100" s="17"/>
      <c r="C100" s="69">
        <v>43870</v>
      </c>
      <c r="D100" s="10">
        <v>112.15</v>
      </c>
      <c r="E100" s="17">
        <v>1</v>
      </c>
      <c r="F100" s="45">
        <v>1</v>
      </c>
      <c r="G100" s="7">
        <v>1</v>
      </c>
      <c r="H100" s="33">
        <f t="shared" si="6"/>
        <v>711339.54818558809</v>
      </c>
      <c r="I100" s="33">
        <f t="shared" si="7"/>
        <v>628479.36901104241</v>
      </c>
      <c r="J100" s="34">
        <f t="shared" si="8"/>
        <v>937998.1181620498</v>
      </c>
    </row>
    <row r="101" spans="1:10" x14ac:dyDescent="0.45">
      <c r="A101" s="17">
        <v>93</v>
      </c>
      <c r="B101" s="17"/>
      <c r="C101" s="69">
        <v>43899</v>
      </c>
      <c r="D101" s="10">
        <v>115.07</v>
      </c>
      <c r="E101" s="17">
        <v>-1</v>
      </c>
      <c r="F101" s="45">
        <v>-1</v>
      </c>
      <c r="G101" s="7">
        <v>-1</v>
      </c>
      <c r="H101" s="33">
        <f t="shared" si="6"/>
        <v>689999.36174002045</v>
      </c>
      <c r="I101" s="33">
        <f t="shared" si="7"/>
        <v>609624.98794071109</v>
      </c>
      <c r="J101" s="34">
        <f t="shared" si="8"/>
        <v>909858.17461718828</v>
      </c>
    </row>
    <row r="102" spans="1:10" x14ac:dyDescent="0.45">
      <c r="A102" s="17">
        <v>94</v>
      </c>
      <c r="B102" s="17"/>
      <c r="C102" s="69">
        <v>43915</v>
      </c>
      <c r="D102" s="10">
        <v>114.92</v>
      </c>
      <c r="E102" s="17">
        <v>-1</v>
      </c>
      <c r="F102" s="45">
        <v>-1</v>
      </c>
      <c r="G102" s="7">
        <v>-1</v>
      </c>
      <c r="H102" s="33">
        <f t="shared" si="6"/>
        <v>669299.3808878198</v>
      </c>
      <c r="I102" s="33">
        <f t="shared" si="7"/>
        <v>591336.23830248974</v>
      </c>
      <c r="J102" s="34">
        <f t="shared" si="8"/>
        <v>882562.42937867262</v>
      </c>
    </row>
    <row r="103" spans="1:10" x14ac:dyDescent="0.45">
      <c r="A103" s="17">
        <v>95</v>
      </c>
      <c r="B103" s="17"/>
      <c r="C103" s="69">
        <v>43928</v>
      </c>
      <c r="D103" s="10">
        <v>121.49</v>
      </c>
      <c r="E103" s="17">
        <v>1</v>
      </c>
      <c r="F103" s="45">
        <v>-1</v>
      </c>
      <c r="G103" s="7">
        <v>-1</v>
      </c>
      <c r="H103" s="33">
        <f t="shared" si="6"/>
        <v>694799.68729964574</v>
      </c>
      <c r="I103" s="33">
        <f t="shared" si="7"/>
        <v>573596.15115341509</v>
      </c>
      <c r="J103" s="34">
        <f t="shared" si="8"/>
        <v>856085.55649731238</v>
      </c>
    </row>
    <row r="104" spans="1:10" x14ac:dyDescent="0.45">
      <c r="A104" s="17">
        <v>96</v>
      </c>
      <c r="B104" s="17"/>
      <c r="C104" s="69">
        <v>43932</v>
      </c>
      <c r="D104" s="10">
        <v>122.05</v>
      </c>
      <c r="E104" s="17">
        <v>-1</v>
      </c>
      <c r="F104" s="45">
        <v>-1</v>
      </c>
      <c r="G104" s="7">
        <v>-1</v>
      </c>
      <c r="H104" s="33">
        <f t="shared" si="6"/>
        <v>673955.6966806564</v>
      </c>
      <c r="I104" s="33">
        <f t="shared" si="7"/>
        <v>556388.26661881257</v>
      </c>
      <c r="J104" s="34">
        <f t="shared" si="8"/>
        <v>830402.98980239301</v>
      </c>
    </row>
    <row r="105" spans="1:10" x14ac:dyDescent="0.45">
      <c r="A105" s="17">
        <v>97</v>
      </c>
      <c r="B105" s="17"/>
      <c r="C105" s="69">
        <v>43936</v>
      </c>
      <c r="D105" s="10">
        <v>119.97</v>
      </c>
      <c r="E105" s="17">
        <v>1</v>
      </c>
      <c r="F105" s="45">
        <v>1</v>
      </c>
      <c r="G105" s="7">
        <v>1</v>
      </c>
      <c r="H105" s="33">
        <f t="shared" si="6"/>
        <v>699633.40872418939</v>
      </c>
      <c r="I105" s="33">
        <f t="shared" si="7"/>
        <v>581425.73861665907</v>
      </c>
      <c r="J105" s="34">
        <f t="shared" si="8"/>
        <v>880227.1691905366</v>
      </c>
    </row>
    <row r="106" spans="1:10" x14ac:dyDescent="0.45">
      <c r="A106" s="17">
        <v>98</v>
      </c>
      <c r="B106" s="17"/>
      <c r="C106" s="69">
        <v>43943</v>
      </c>
      <c r="D106" s="10">
        <v>119.46</v>
      </c>
      <c r="E106" s="17">
        <v>-1</v>
      </c>
      <c r="F106" s="45">
        <v>-1</v>
      </c>
      <c r="G106" s="7">
        <v>-1</v>
      </c>
      <c r="H106" s="33">
        <f t="shared" si="6"/>
        <v>678644.40646246367</v>
      </c>
      <c r="I106" s="33">
        <f t="shared" si="7"/>
        <v>563982.96645815927</v>
      </c>
      <c r="J106" s="34">
        <f t="shared" si="8"/>
        <v>853820.35411482048</v>
      </c>
    </row>
    <row r="107" spans="1:10" x14ac:dyDescent="0.45">
      <c r="A107" s="17">
        <v>99</v>
      </c>
      <c r="B107" s="17"/>
      <c r="C107" s="69">
        <v>43946</v>
      </c>
      <c r="D107" s="10">
        <v>119.78</v>
      </c>
      <c r="E107" s="17">
        <v>-1</v>
      </c>
      <c r="F107" s="45">
        <v>-1</v>
      </c>
      <c r="G107" s="7">
        <v>-1</v>
      </c>
      <c r="H107" s="33">
        <f t="shared" si="6"/>
        <v>658285.07426858973</v>
      </c>
      <c r="I107" s="33">
        <f t="shared" si="7"/>
        <v>547063.47746441443</v>
      </c>
      <c r="J107" s="34">
        <f t="shared" si="8"/>
        <v>828205.74349137582</v>
      </c>
    </row>
    <row r="108" spans="1:10" ht="18.600000000000001" thickBot="1" x14ac:dyDescent="0.5">
      <c r="A108" s="17">
        <v>100</v>
      </c>
      <c r="B108" s="17"/>
      <c r="C108" s="78">
        <v>43947</v>
      </c>
      <c r="D108" s="9">
        <v>119.24</v>
      </c>
      <c r="E108" s="18">
        <v>1</v>
      </c>
      <c r="F108" s="2">
        <v>1</v>
      </c>
      <c r="G108" s="19">
        <v>1</v>
      </c>
      <c r="H108" s="33">
        <f t="shared" si="6"/>
        <v>683365.73559822305</v>
      </c>
      <c r="I108" s="33">
        <f t="shared" si="7"/>
        <v>571681.33395031304</v>
      </c>
      <c r="J108" s="34">
        <f t="shared" si="8"/>
        <v>877898.08810085838</v>
      </c>
    </row>
    <row r="109" spans="1:10" x14ac:dyDescent="0.45">
      <c r="A109" s="17"/>
      <c r="B109" s="17"/>
      <c r="C109" s="66" t="s">
        <v>7</v>
      </c>
      <c r="D109" s="24"/>
      <c r="E109" s="11">
        <f>COUNTIF(E9:E108,1)</f>
        <v>63</v>
      </c>
      <c r="F109" s="12">
        <f>COUNTIF(F9:F108,1)</f>
        <v>55</v>
      </c>
      <c r="G109" s="13">
        <f>COUNTIF(G9:G108,1)</f>
        <v>51</v>
      </c>
      <c r="H109" s="6"/>
      <c r="I109" s="6"/>
      <c r="J109" s="7"/>
    </row>
    <row r="110" spans="1:10" ht="18.600000000000001" thickBot="1" x14ac:dyDescent="0.5">
      <c r="A110" s="17"/>
      <c r="B110" s="17"/>
      <c r="C110" s="67" t="s">
        <v>8</v>
      </c>
      <c r="D110" s="3"/>
      <c r="E110" s="4">
        <f>COUNTIF(E9:E108,-1)</f>
        <v>37</v>
      </c>
      <c r="F110" s="3">
        <f>COUNTIF(F9:F108,-1)</f>
        <v>45</v>
      </c>
      <c r="G110" s="5">
        <f>COUNTIF(G9:G108,-1)</f>
        <v>49</v>
      </c>
      <c r="H110" s="2"/>
      <c r="I110" s="2"/>
      <c r="J110" s="19"/>
    </row>
    <row r="111" spans="1:10" ht="18.600000000000001" thickBot="1" x14ac:dyDescent="0.5">
      <c r="A111" s="18"/>
      <c r="B111" s="18"/>
      <c r="C111" s="67" t="s">
        <v>6</v>
      </c>
      <c r="D111" s="2"/>
      <c r="E111" s="27">
        <f>E109/(E109+E110)</f>
        <v>0.63</v>
      </c>
      <c r="F111" s="28">
        <f t="shared" ref="F111:G111" si="9">F109/(F109+F110)</f>
        <v>0.55000000000000004</v>
      </c>
      <c r="G111" s="29">
        <f t="shared" si="9"/>
        <v>0.51</v>
      </c>
      <c r="H111" s="2"/>
      <c r="I111" s="2"/>
      <c r="J111" s="19"/>
    </row>
  </sheetData>
  <mergeCells count="2">
    <mergeCell ref="B6:C6"/>
    <mergeCell ref="B7:C7"/>
  </mergeCells>
  <phoneticPr fontId="2"/>
  <pageMargins left="0.7" right="0.7" top="0.75" bottom="0.75" header="0.3" footer="0.3"/>
  <pageSetup paperSize="9" orientation="portrait" horizontalDpi="4294967293" verticalDpi="0" r:id="rId1"/>
  <ignoredErrors>
    <ignoredError sqref="I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5DFA5-FA64-423A-9646-B559494FA797}">
  <dimension ref="A1:A385"/>
  <sheetViews>
    <sheetView workbookViewId="0">
      <selection activeCell="A417" sqref="A417"/>
    </sheetView>
  </sheetViews>
  <sheetFormatPr defaultRowHeight="14.4" x14ac:dyDescent="0.45"/>
  <cols>
    <col min="1" max="1" width="6.59765625" style="59" customWidth="1"/>
    <col min="2" max="2" width="7.296875" style="60" customWidth="1"/>
    <col min="3" max="16384" width="8.796875" style="60"/>
  </cols>
  <sheetData>
    <row r="1" spans="1:1" x14ac:dyDescent="0.45">
      <c r="A1" s="59">
        <v>1</v>
      </c>
    </row>
    <row r="33" spans="1:1" x14ac:dyDescent="0.45">
      <c r="A33" s="59">
        <v>2</v>
      </c>
    </row>
    <row r="65" spans="1:1" x14ac:dyDescent="0.45">
      <c r="A65" s="59">
        <v>3</v>
      </c>
    </row>
    <row r="97" spans="1:1" x14ac:dyDescent="0.45">
      <c r="A97" s="59">
        <v>4</v>
      </c>
    </row>
    <row r="129" spans="1:1" x14ac:dyDescent="0.45">
      <c r="A129" s="59">
        <v>5</v>
      </c>
    </row>
    <row r="161" spans="1:1" x14ac:dyDescent="0.45">
      <c r="A161" s="59">
        <v>6</v>
      </c>
    </row>
    <row r="193" spans="1:1" x14ac:dyDescent="0.45">
      <c r="A193" s="59">
        <v>7</v>
      </c>
    </row>
    <row r="225" spans="1:1" x14ac:dyDescent="0.45">
      <c r="A225" s="59">
        <v>8</v>
      </c>
    </row>
    <row r="257" spans="1:1" x14ac:dyDescent="0.45">
      <c r="A257" s="59">
        <v>9</v>
      </c>
    </row>
    <row r="289" spans="1:1" x14ac:dyDescent="0.45">
      <c r="A289" s="59">
        <v>10</v>
      </c>
    </row>
    <row r="321" spans="1:1" x14ac:dyDescent="0.45">
      <c r="A321" s="59">
        <v>11</v>
      </c>
    </row>
    <row r="353" spans="1:1" x14ac:dyDescent="0.45">
      <c r="A353" s="59">
        <v>12</v>
      </c>
    </row>
    <row r="385" spans="1:1" x14ac:dyDescent="0.45">
      <c r="A385" s="59">
        <v>13</v>
      </c>
    </row>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60C10-17BE-4B51-9D60-631133C5AA9A}">
  <sheetPr>
    <pageSetUpPr fitToPage="1"/>
  </sheetPr>
  <dimension ref="A1:J29"/>
  <sheetViews>
    <sheetView zoomScale="145" zoomScaleNormal="145" zoomScaleSheetLayoutView="100" workbookViewId="0">
      <selection activeCell="E31" sqref="E31"/>
    </sheetView>
  </sheetViews>
  <sheetFormatPr defaultRowHeight="13.2" x14ac:dyDescent="0.45"/>
  <cols>
    <col min="1" max="16384" width="8.796875" style="60"/>
  </cols>
  <sheetData>
    <row r="1" spans="1:10" x14ac:dyDescent="0.45">
      <c r="A1" s="60" t="s">
        <v>25</v>
      </c>
    </row>
    <row r="2" spans="1:10" ht="29.4" customHeight="1" x14ac:dyDescent="0.45">
      <c r="A2" s="74" t="s">
        <v>33</v>
      </c>
      <c r="B2" s="75"/>
      <c r="C2" s="75"/>
      <c r="D2" s="75"/>
      <c r="E2" s="75"/>
      <c r="F2" s="75"/>
      <c r="G2" s="75"/>
      <c r="H2" s="75"/>
      <c r="I2" s="75"/>
      <c r="J2" s="75"/>
    </row>
    <row r="3" spans="1:10" ht="29.4" customHeight="1" x14ac:dyDescent="0.45">
      <c r="A3" s="75"/>
      <c r="B3" s="75"/>
      <c r="C3" s="75"/>
      <c r="D3" s="75"/>
      <c r="E3" s="75"/>
      <c r="F3" s="75"/>
      <c r="G3" s="75"/>
      <c r="H3" s="75"/>
      <c r="I3" s="75"/>
      <c r="J3" s="75"/>
    </row>
    <row r="4" spans="1:10" ht="29.4" customHeight="1" x14ac:dyDescent="0.45">
      <c r="A4" s="75"/>
      <c r="B4" s="75"/>
      <c r="C4" s="75"/>
      <c r="D4" s="75"/>
      <c r="E4" s="75"/>
      <c r="F4" s="75"/>
      <c r="G4" s="75"/>
      <c r="H4" s="75"/>
      <c r="I4" s="75"/>
      <c r="J4" s="75"/>
    </row>
    <row r="5" spans="1:10" ht="29.4" customHeight="1" x14ac:dyDescent="0.45">
      <c r="A5" s="75"/>
      <c r="B5" s="75"/>
      <c r="C5" s="75"/>
      <c r="D5" s="75"/>
      <c r="E5" s="75"/>
      <c r="F5" s="75"/>
      <c r="G5" s="75"/>
      <c r="H5" s="75"/>
      <c r="I5" s="75"/>
      <c r="J5" s="75"/>
    </row>
    <row r="6" spans="1:10" ht="29.4" customHeight="1" x14ac:dyDescent="0.45">
      <c r="A6" s="75"/>
      <c r="B6" s="75"/>
      <c r="C6" s="75"/>
      <c r="D6" s="75"/>
      <c r="E6" s="75"/>
      <c r="F6" s="75"/>
      <c r="G6" s="75"/>
      <c r="H6" s="75"/>
      <c r="I6" s="75"/>
      <c r="J6" s="75"/>
    </row>
    <row r="7" spans="1:10" ht="29.4" customHeight="1" x14ac:dyDescent="0.45">
      <c r="A7" s="75"/>
      <c r="B7" s="75"/>
      <c r="C7" s="75"/>
      <c r="D7" s="75"/>
      <c r="E7" s="75"/>
      <c r="F7" s="75"/>
      <c r="G7" s="75"/>
      <c r="H7" s="75"/>
      <c r="I7" s="75"/>
      <c r="J7" s="75"/>
    </row>
    <row r="8" spans="1:10" ht="29.4" customHeight="1" x14ac:dyDescent="0.45">
      <c r="A8" s="75"/>
      <c r="B8" s="75"/>
      <c r="C8" s="75"/>
      <c r="D8" s="75"/>
      <c r="E8" s="75"/>
      <c r="F8" s="75"/>
      <c r="G8" s="75"/>
      <c r="H8" s="75"/>
      <c r="I8" s="75"/>
      <c r="J8" s="75"/>
    </row>
    <row r="9" spans="1:10" ht="29.4" customHeight="1" x14ac:dyDescent="0.45">
      <c r="A9" s="75"/>
      <c r="B9" s="75"/>
      <c r="C9" s="75"/>
      <c r="D9" s="75"/>
      <c r="E9" s="75"/>
      <c r="F9" s="75"/>
      <c r="G9" s="75"/>
      <c r="H9" s="75"/>
      <c r="I9" s="75"/>
      <c r="J9" s="75"/>
    </row>
    <row r="11" spans="1:10" x14ac:dyDescent="0.45">
      <c r="A11" s="60" t="s">
        <v>26</v>
      </c>
    </row>
    <row r="12" spans="1:10" ht="38.4" customHeight="1" x14ac:dyDescent="0.45">
      <c r="A12" s="76" t="s">
        <v>34</v>
      </c>
      <c r="B12" s="77"/>
      <c r="C12" s="77"/>
      <c r="D12" s="77"/>
      <c r="E12" s="77"/>
      <c r="F12" s="77"/>
      <c r="G12" s="77"/>
      <c r="H12" s="77"/>
      <c r="I12" s="77"/>
      <c r="J12" s="77"/>
    </row>
    <row r="13" spans="1:10" ht="38.4" customHeight="1" x14ac:dyDescent="0.45">
      <c r="A13" s="77"/>
      <c r="B13" s="77"/>
      <c r="C13" s="77"/>
      <c r="D13" s="77"/>
      <c r="E13" s="77"/>
      <c r="F13" s="77"/>
      <c r="G13" s="77"/>
      <c r="H13" s="77"/>
      <c r="I13" s="77"/>
      <c r="J13" s="77"/>
    </row>
    <row r="14" spans="1:10" ht="38.4" customHeight="1" x14ac:dyDescent="0.45">
      <c r="A14" s="77"/>
      <c r="B14" s="77"/>
      <c r="C14" s="77"/>
      <c r="D14" s="77"/>
      <c r="E14" s="77"/>
      <c r="F14" s="77"/>
      <c r="G14" s="77"/>
      <c r="H14" s="77"/>
      <c r="I14" s="77"/>
      <c r="J14" s="77"/>
    </row>
    <row r="15" spans="1:10" ht="38.4" customHeight="1" x14ac:dyDescent="0.45">
      <c r="A15" s="77"/>
      <c r="B15" s="77"/>
      <c r="C15" s="77"/>
      <c r="D15" s="77"/>
      <c r="E15" s="77"/>
      <c r="F15" s="77"/>
      <c r="G15" s="77"/>
      <c r="H15" s="77"/>
      <c r="I15" s="77"/>
      <c r="J15" s="77"/>
    </row>
    <row r="16" spans="1:10" ht="38.4" customHeight="1" x14ac:dyDescent="0.45">
      <c r="A16" s="77"/>
      <c r="B16" s="77"/>
      <c r="C16" s="77"/>
      <c r="D16" s="77"/>
      <c r="E16" s="77"/>
      <c r="F16" s="77"/>
      <c r="G16" s="77"/>
      <c r="H16" s="77"/>
      <c r="I16" s="77"/>
      <c r="J16" s="77"/>
    </row>
    <row r="17" spans="1:10" ht="38.4" customHeight="1" x14ac:dyDescent="0.45">
      <c r="A17" s="77"/>
      <c r="B17" s="77"/>
      <c r="C17" s="77"/>
      <c r="D17" s="77"/>
      <c r="E17" s="77"/>
      <c r="F17" s="77"/>
      <c r="G17" s="77"/>
      <c r="H17" s="77"/>
      <c r="I17" s="77"/>
      <c r="J17" s="77"/>
    </row>
    <row r="18" spans="1:10" ht="38.4" customHeight="1" x14ac:dyDescent="0.45">
      <c r="A18" s="77"/>
      <c r="B18" s="77"/>
      <c r="C18" s="77"/>
      <c r="D18" s="77"/>
      <c r="E18" s="77"/>
      <c r="F18" s="77"/>
      <c r="G18" s="77"/>
      <c r="H18" s="77"/>
      <c r="I18" s="77"/>
      <c r="J18" s="77"/>
    </row>
    <row r="19" spans="1:10" ht="38.4" customHeight="1" x14ac:dyDescent="0.45">
      <c r="A19" s="77"/>
      <c r="B19" s="77"/>
      <c r="C19" s="77"/>
      <c r="D19" s="77"/>
      <c r="E19" s="77"/>
      <c r="F19" s="77"/>
      <c r="G19" s="77"/>
      <c r="H19" s="77"/>
      <c r="I19" s="77"/>
      <c r="J19" s="77"/>
    </row>
    <row r="21" spans="1:10" x14ac:dyDescent="0.45">
      <c r="A21" s="60" t="s">
        <v>27</v>
      </c>
    </row>
    <row r="22" spans="1:10" x14ac:dyDescent="0.45">
      <c r="A22" s="76" t="s">
        <v>35</v>
      </c>
      <c r="B22" s="76"/>
      <c r="C22" s="76"/>
      <c r="D22" s="76"/>
      <c r="E22" s="76"/>
      <c r="F22" s="76"/>
      <c r="G22" s="76"/>
      <c r="H22" s="76"/>
      <c r="I22" s="76"/>
      <c r="J22" s="76"/>
    </row>
    <row r="23" spans="1:10" x14ac:dyDescent="0.45">
      <c r="A23" s="76"/>
      <c r="B23" s="76"/>
      <c r="C23" s="76"/>
      <c r="D23" s="76"/>
      <c r="E23" s="76"/>
      <c r="F23" s="76"/>
      <c r="G23" s="76"/>
      <c r="H23" s="76"/>
      <c r="I23" s="76"/>
      <c r="J23" s="76"/>
    </row>
    <row r="24" spans="1:10" x14ac:dyDescent="0.45">
      <c r="A24" s="76"/>
      <c r="B24" s="76"/>
      <c r="C24" s="76"/>
      <c r="D24" s="76"/>
      <c r="E24" s="76"/>
      <c r="F24" s="76"/>
      <c r="G24" s="76"/>
      <c r="H24" s="76"/>
      <c r="I24" s="76"/>
      <c r="J24" s="76"/>
    </row>
    <row r="25" spans="1:10" x14ac:dyDescent="0.45">
      <c r="A25" s="76"/>
      <c r="B25" s="76"/>
      <c r="C25" s="76"/>
      <c r="D25" s="76"/>
      <c r="E25" s="76"/>
      <c r="F25" s="76"/>
      <c r="G25" s="76"/>
      <c r="H25" s="76"/>
      <c r="I25" s="76"/>
      <c r="J25" s="76"/>
    </row>
    <row r="26" spans="1:10" x14ac:dyDescent="0.45">
      <c r="A26" s="76"/>
      <c r="B26" s="76"/>
      <c r="C26" s="76"/>
      <c r="D26" s="76"/>
      <c r="E26" s="76"/>
      <c r="F26" s="76"/>
      <c r="G26" s="76"/>
      <c r="H26" s="76"/>
      <c r="I26" s="76"/>
      <c r="J26" s="76"/>
    </row>
    <row r="27" spans="1:10" x14ac:dyDescent="0.45">
      <c r="A27" s="76"/>
      <c r="B27" s="76"/>
      <c r="C27" s="76"/>
      <c r="D27" s="76"/>
      <c r="E27" s="76"/>
      <c r="F27" s="76"/>
      <c r="G27" s="76"/>
      <c r="H27" s="76"/>
      <c r="I27" s="76"/>
      <c r="J27" s="76"/>
    </row>
    <row r="28" spans="1:10" x14ac:dyDescent="0.45">
      <c r="A28" s="76"/>
      <c r="B28" s="76"/>
      <c r="C28" s="76"/>
      <c r="D28" s="76"/>
      <c r="E28" s="76"/>
      <c r="F28" s="76"/>
      <c r="G28" s="76"/>
      <c r="H28" s="76"/>
      <c r="I28" s="76"/>
      <c r="J28" s="76"/>
    </row>
    <row r="29" spans="1:10" x14ac:dyDescent="0.45">
      <c r="A29" s="76"/>
      <c r="B29" s="76"/>
      <c r="C29" s="76"/>
      <c r="D29" s="76"/>
      <c r="E29" s="76"/>
      <c r="F29" s="76"/>
      <c r="G29" s="76"/>
      <c r="H29" s="76"/>
      <c r="I29" s="76"/>
      <c r="J29" s="76"/>
    </row>
  </sheetData>
  <mergeCells count="3">
    <mergeCell ref="A2:J9"/>
    <mergeCell ref="A12:J19"/>
    <mergeCell ref="A22:J29"/>
  </mergeCells>
  <phoneticPr fontId="2"/>
  <printOptions horizontalCentered="1"/>
  <pageMargins left="0.74803149606299213" right="0.74803149606299213" top="0.98425196850393704" bottom="0.98425196850393704" header="0.51181102362204722" footer="0.51181102362204722"/>
  <pageSetup paperSize="9" scale="90" firstPageNumber="4294963191"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0746F-68D7-4354-BB70-07D8E72287A5}">
  <dimension ref="A1:H12"/>
  <sheetViews>
    <sheetView zoomScale="80" zoomScaleNormal="80" workbookViewId="0">
      <selection activeCell="B6" sqref="B6"/>
    </sheetView>
  </sheetViews>
  <sheetFormatPr defaultRowHeight="18" x14ac:dyDescent="0.45"/>
  <cols>
    <col min="1" max="1" width="9.09765625" customWidth="1"/>
    <col min="2" max="2" width="13.19921875" customWidth="1"/>
    <col min="4" max="4" width="14.69921875" customWidth="1"/>
    <col min="6" max="6" width="14.296875" customWidth="1"/>
    <col min="8" max="8" width="15.59765625" customWidth="1"/>
  </cols>
  <sheetData>
    <row r="1" spans="1:8" x14ac:dyDescent="0.45">
      <c r="A1" s="48" t="s">
        <v>17</v>
      </c>
      <c r="B1" s="49"/>
      <c r="C1" s="50"/>
      <c r="D1" s="51"/>
      <c r="E1" s="50"/>
      <c r="F1" s="51"/>
      <c r="G1" s="50"/>
      <c r="H1" s="51"/>
    </row>
    <row r="2" spans="1:8" x14ac:dyDescent="0.45">
      <c r="A2" s="52"/>
      <c r="B2" s="50"/>
      <c r="C2" s="50"/>
      <c r="D2" s="51"/>
      <c r="E2" s="50"/>
      <c r="F2" s="51"/>
      <c r="G2" s="50"/>
      <c r="H2" s="51"/>
    </row>
    <row r="3" spans="1:8" x14ac:dyDescent="0.45">
      <c r="A3" s="53" t="s">
        <v>18</v>
      </c>
      <c r="B3" s="53" t="s">
        <v>19</v>
      </c>
      <c r="C3" s="53" t="s">
        <v>20</v>
      </c>
      <c r="D3" s="54" t="s">
        <v>21</v>
      </c>
      <c r="E3" s="53" t="s">
        <v>22</v>
      </c>
      <c r="F3" s="54" t="s">
        <v>21</v>
      </c>
      <c r="G3" s="53" t="s">
        <v>23</v>
      </c>
      <c r="H3" s="54" t="s">
        <v>21</v>
      </c>
    </row>
    <row r="4" spans="1:8" x14ac:dyDescent="0.45">
      <c r="A4" s="55" t="s">
        <v>24</v>
      </c>
      <c r="B4" s="63" t="s">
        <v>29</v>
      </c>
      <c r="C4" s="63">
        <v>69</v>
      </c>
      <c r="D4" s="56">
        <v>44103</v>
      </c>
      <c r="E4" s="63">
        <v>100</v>
      </c>
      <c r="F4" s="56">
        <v>44105</v>
      </c>
      <c r="G4" s="55">
        <v>100</v>
      </c>
      <c r="H4" s="56">
        <v>44108</v>
      </c>
    </row>
    <row r="5" spans="1:8" x14ac:dyDescent="0.45">
      <c r="A5" s="55" t="s">
        <v>24</v>
      </c>
      <c r="B5" s="55" t="s">
        <v>36</v>
      </c>
      <c r="C5" s="55"/>
      <c r="D5" s="56"/>
      <c r="E5" s="55"/>
      <c r="F5" s="57"/>
      <c r="G5" s="55">
        <v>100</v>
      </c>
      <c r="H5" s="56">
        <v>44110</v>
      </c>
    </row>
    <row r="6" spans="1:8" x14ac:dyDescent="0.45">
      <c r="A6" s="55" t="s">
        <v>24</v>
      </c>
      <c r="B6" s="55"/>
      <c r="C6" s="55"/>
      <c r="D6" s="57"/>
      <c r="E6" s="55"/>
      <c r="F6" s="57"/>
      <c r="G6" s="55"/>
      <c r="H6" s="57"/>
    </row>
    <row r="7" spans="1:8" x14ac:dyDescent="0.45">
      <c r="A7" s="55" t="s">
        <v>24</v>
      </c>
      <c r="B7" s="55"/>
      <c r="C7" s="55"/>
      <c r="D7" s="57"/>
      <c r="E7" s="55"/>
      <c r="F7" s="57"/>
      <c r="G7" s="55"/>
      <c r="H7" s="57"/>
    </row>
    <row r="8" spans="1:8" x14ac:dyDescent="0.45">
      <c r="A8" s="55" t="s">
        <v>24</v>
      </c>
      <c r="B8" s="55"/>
      <c r="C8" s="55"/>
      <c r="D8" s="57"/>
      <c r="E8" s="55"/>
      <c r="F8" s="57"/>
      <c r="G8" s="55"/>
      <c r="H8" s="57"/>
    </row>
    <row r="9" spans="1:8" x14ac:dyDescent="0.45">
      <c r="A9" s="55" t="s">
        <v>24</v>
      </c>
      <c r="B9" s="55"/>
      <c r="C9" s="55"/>
      <c r="D9" s="57"/>
      <c r="E9" s="55"/>
      <c r="F9" s="57"/>
      <c r="G9" s="55"/>
      <c r="H9" s="57"/>
    </row>
    <row r="10" spans="1:8" x14ac:dyDescent="0.45">
      <c r="A10" s="55" t="s">
        <v>24</v>
      </c>
      <c r="B10" s="55"/>
      <c r="C10" s="55"/>
      <c r="D10" s="57"/>
      <c r="E10" s="55"/>
      <c r="F10" s="57"/>
      <c r="G10" s="55"/>
      <c r="H10" s="57"/>
    </row>
    <row r="11" spans="1:8" x14ac:dyDescent="0.45">
      <c r="A11" s="55" t="s">
        <v>24</v>
      </c>
      <c r="B11" s="55"/>
      <c r="C11" s="55"/>
      <c r="D11" s="57"/>
      <c r="E11" s="55"/>
      <c r="F11" s="57"/>
      <c r="G11" s="55"/>
      <c r="H11" s="57"/>
    </row>
    <row r="12" spans="1:8" x14ac:dyDescent="0.45">
      <c r="A12" s="52"/>
      <c r="B12" s="50"/>
      <c r="C12" s="50"/>
      <c r="D12" s="51"/>
      <c r="E12" s="50"/>
      <c r="F12" s="51"/>
      <c r="G12" s="50"/>
      <c r="H12" s="51"/>
    </row>
  </sheetData>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検証データ</vt:lpstr>
      <vt:lpstr>画像</vt:lpstr>
      <vt:lpstr>気づき</vt:lpstr>
      <vt:lpstr>検証終了通貨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門井 智雄</cp:lastModifiedBy>
  <cp:lastPrinted>2020-10-05T05:31:15Z</cp:lastPrinted>
  <dcterms:created xsi:type="dcterms:W3CDTF">2020-09-18T03:10:57Z</dcterms:created>
  <dcterms:modified xsi:type="dcterms:W3CDTF">2020-10-06T07:33:45Z</dcterms:modified>
</cp:coreProperties>
</file>