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d.docs.live.net/46b8ae3639105f59/ドキュメント/チャートマスターアカデミー/検証/"/>
    </mc:Choice>
  </mc:AlternateContent>
  <xr:revisionPtr revIDLastSave="23" documentId="8_{4460394D-7B06-49D6-93FC-DAD3E216979F}" xr6:coauthVersionLast="45" xr6:coauthVersionMax="45" xr10:uidLastSave="{1FC914E7-3D70-47A6-9ED7-061E257C2E59}"/>
  <bookViews>
    <workbookView xWindow="-108" yWindow="-108" windowWidth="23256" windowHeight="12576" activeTab="2" xr2:uid="{FB37C94C-E3B9-4C5C-B8C2-D9667089B265}"/>
  </bookViews>
  <sheets>
    <sheet name="検証データ" sheetId="1" r:id="rId1"/>
    <sheet name="画像" sheetId="3" r:id="rId2"/>
    <sheet name="気づき" sheetId="4" r:id="rId3"/>
    <sheet name="検証終了通貨" sheetId="2"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1" l="1"/>
  <c r="H58" i="1"/>
  <c r="I58" i="1"/>
  <c r="G59" i="1"/>
  <c r="H59" i="1"/>
  <c r="I59" i="1"/>
  <c r="G60" i="1"/>
  <c r="H60" i="1"/>
  <c r="I60" i="1"/>
  <c r="G61" i="1"/>
  <c r="H61" i="1"/>
  <c r="I61" i="1"/>
  <c r="G62" i="1"/>
  <c r="H62" i="1"/>
  <c r="I62" i="1"/>
  <c r="G63" i="1"/>
  <c r="H63" i="1"/>
  <c r="I63" i="1"/>
  <c r="G64" i="1"/>
  <c r="H64" i="1"/>
  <c r="I64" i="1"/>
  <c r="G65" i="1"/>
  <c r="H65" i="1"/>
  <c r="I65" i="1"/>
  <c r="G66" i="1"/>
  <c r="H66" i="1"/>
  <c r="I66" i="1"/>
  <c r="G67" i="1"/>
  <c r="H67" i="1"/>
  <c r="I67" i="1"/>
  <c r="G68" i="1"/>
  <c r="H68" i="1"/>
  <c r="I68" i="1"/>
  <c r="G69" i="1"/>
  <c r="H69" i="1"/>
  <c r="I69" i="1"/>
  <c r="G70" i="1"/>
  <c r="H70" i="1"/>
  <c r="I70" i="1"/>
  <c r="G71" i="1"/>
  <c r="H71" i="1"/>
  <c r="I71" i="1"/>
  <c r="G72" i="1"/>
  <c r="H72" i="1"/>
  <c r="I72" i="1"/>
  <c r="G73" i="1"/>
  <c r="H73" i="1"/>
  <c r="I73" i="1"/>
  <c r="G74" i="1"/>
  <c r="H74" i="1"/>
  <c r="I74" i="1"/>
  <c r="G75" i="1"/>
  <c r="H75" i="1"/>
  <c r="I75" i="1"/>
  <c r="G76" i="1"/>
  <c r="H76" i="1"/>
  <c r="I76" i="1"/>
  <c r="G77" i="1"/>
  <c r="H77" i="1"/>
  <c r="I77" i="1"/>
  <c r="G78" i="1"/>
  <c r="H78" i="1"/>
  <c r="I78" i="1"/>
  <c r="G79" i="1"/>
  <c r="H79" i="1"/>
  <c r="I79" i="1"/>
  <c r="G80" i="1"/>
  <c r="H80" i="1"/>
  <c r="I80" i="1"/>
  <c r="G81" i="1"/>
  <c r="H81" i="1"/>
  <c r="I81" i="1"/>
  <c r="G82" i="1"/>
  <c r="H82" i="1"/>
  <c r="I82" i="1"/>
  <c r="G83" i="1"/>
  <c r="H83" i="1"/>
  <c r="I83" i="1"/>
  <c r="G84" i="1"/>
  <c r="H84" i="1"/>
  <c r="I84" i="1"/>
  <c r="G85" i="1"/>
  <c r="H85" i="1"/>
  <c r="I85" i="1"/>
  <c r="G86" i="1"/>
  <c r="H86" i="1"/>
  <c r="I86" i="1"/>
  <c r="G87" i="1"/>
  <c r="H87" i="1"/>
  <c r="I87" i="1"/>
  <c r="G88" i="1"/>
  <c r="H88" i="1"/>
  <c r="I88" i="1"/>
  <c r="G89" i="1"/>
  <c r="H89" i="1"/>
  <c r="I89" i="1"/>
  <c r="G90" i="1"/>
  <c r="H90" i="1"/>
  <c r="I90" i="1"/>
  <c r="G91" i="1"/>
  <c r="H91" i="1"/>
  <c r="I91" i="1"/>
  <c r="G92" i="1"/>
  <c r="H92" i="1"/>
  <c r="I92" i="1"/>
  <c r="G93" i="1"/>
  <c r="H93" i="1"/>
  <c r="I93" i="1"/>
  <c r="G94" i="1"/>
  <c r="H94" i="1"/>
  <c r="I94" i="1"/>
  <c r="G95" i="1"/>
  <c r="H95" i="1"/>
  <c r="I95" i="1"/>
  <c r="G96" i="1"/>
  <c r="H96" i="1"/>
  <c r="I96" i="1"/>
  <c r="G97" i="1"/>
  <c r="H97" i="1"/>
  <c r="I97" i="1"/>
  <c r="G98" i="1"/>
  <c r="H98" i="1"/>
  <c r="I98" i="1"/>
  <c r="G99" i="1"/>
  <c r="H99" i="1"/>
  <c r="I99" i="1"/>
  <c r="G100" i="1"/>
  <c r="H100" i="1"/>
  <c r="I100" i="1"/>
  <c r="G101" i="1"/>
  <c r="H101" i="1"/>
  <c r="I101" i="1"/>
  <c r="G102" i="1"/>
  <c r="H102" i="1"/>
  <c r="I102" i="1"/>
  <c r="G103" i="1"/>
  <c r="H103" i="1"/>
  <c r="I103" i="1"/>
  <c r="G104" i="1"/>
  <c r="H104" i="1"/>
  <c r="I104" i="1"/>
  <c r="G105" i="1"/>
  <c r="H105" i="1"/>
  <c r="I105" i="1"/>
  <c r="G106" i="1"/>
  <c r="H106" i="1"/>
  <c r="I106" i="1"/>
  <c r="G107" i="1"/>
  <c r="H107" i="1"/>
  <c r="I107" i="1"/>
  <c r="G108" i="1"/>
  <c r="H108" i="1"/>
  <c r="I108" i="1"/>
  <c r="G57" i="1"/>
  <c r="H57" i="1"/>
  <c r="I57" i="1"/>
  <c r="I8" i="1" l="1"/>
  <c r="I9" i="1" s="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I35" i="1" s="1"/>
  <c r="I36" i="1" s="1"/>
  <c r="I37" i="1" s="1"/>
  <c r="I38" i="1" s="1"/>
  <c r="I39" i="1" s="1"/>
  <c r="I40" i="1" s="1"/>
  <c r="I41" i="1" s="1"/>
  <c r="I42" i="1" s="1"/>
  <c r="I43" i="1" s="1"/>
  <c r="I44" i="1" s="1"/>
  <c r="I45" i="1" s="1"/>
  <c r="I46" i="1" s="1"/>
  <c r="I47" i="1" s="1"/>
  <c r="I48" i="1" s="1"/>
  <c r="I49" i="1" s="1"/>
  <c r="I50" i="1" s="1"/>
  <c r="I51" i="1" s="1"/>
  <c r="I52" i="1" s="1"/>
  <c r="I53" i="1" s="1"/>
  <c r="I54" i="1" s="1"/>
  <c r="I55" i="1" s="1"/>
  <c r="I56" i="1" s="1"/>
  <c r="H8" i="1"/>
  <c r="G8" i="1"/>
  <c r="H9" i="1"/>
  <c r="H10" i="1" s="1"/>
  <c r="H11" i="1" s="1"/>
  <c r="H12" i="1" s="1"/>
  <c r="H13" i="1" s="1"/>
  <c r="H14" i="1" s="1"/>
  <c r="H15" i="1" s="1"/>
  <c r="H16" i="1" s="1"/>
  <c r="H17" i="1" s="1"/>
  <c r="H18" i="1" s="1"/>
  <c r="H19" i="1" s="1"/>
  <c r="H20" i="1" s="1"/>
  <c r="H21" i="1" s="1"/>
  <c r="H22" i="1" s="1"/>
  <c r="H23" i="1" s="1"/>
  <c r="H24" i="1" s="1"/>
  <c r="H25" i="1" s="1"/>
  <c r="H26" i="1" s="1"/>
  <c r="H27" i="1" s="1"/>
  <c r="H28" i="1" s="1"/>
  <c r="H29" i="1" s="1"/>
  <c r="H30" i="1" s="1"/>
  <c r="H31" i="1" s="1"/>
  <c r="H32" i="1" s="1"/>
  <c r="H33" i="1" s="1"/>
  <c r="H34" i="1" s="1"/>
  <c r="H35" i="1" s="1"/>
  <c r="H36" i="1" s="1"/>
  <c r="H37" i="1" s="1"/>
  <c r="H38" i="1" s="1"/>
  <c r="H39" i="1" s="1"/>
  <c r="H40" i="1" s="1"/>
  <c r="H41" i="1" s="1"/>
  <c r="H42" i="1" s="1"/>
  <c r="H43" i="1" s="1"/>
  <c r="H44" i="1" s="1"/>
  <c r="H45" i="1" s="1"/>
  <c r="H46" i="1" s="1"/>
  <c r="H47" i="1" s="1"/>
  <c r="H48" i="1" s="1"/>
  <c r="H49" i="1" s="1"/>
  <c r="H50" i="1" s="1"/>
  <c r="H51" i="1" s="1"/>
  <c r="H52" i="1" s="1"/>
  <c r="H53" i="1" s="1"/>
  <c r="H54" i="1" s="1"/>
  <c r="H55" i="1" s="1"/>
  <c r="H56" i="1" s="1"/>
  <c r="G9" i="1"/>
  <c r="G10" i="1" s="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F110" i="1"/>
  <c r="F109" i="1"/>
  <c r="E110" i="1"/>
  <c r="E109" i="1"/>
  <c r="D110" i="1"/>
  <c r="D109" i="1"/>
  <c r="F111" i="1" l="1"/>
  <c r="E111" i="1"/>
  <c r="D111" i="1"/>
</calcChain>
</file>

<file path=xl/sharedStrings.xml><?xml version="1.0" encoding="utf-8"?>
<sst xmlns="http://schemas.openxmlformats.org/spreadsheetml/2006/main" count="44" uniqueCount="34">
  <si>
    <t>No.</t>
    <phoneticPr fontId="2"/>
  </si>
  <si>
    <t>エントリー</t>
    <phoneticPr fontId="2"/>
  </si>
  <si>
    <t>日付</t>
    <rPh sb="0" eb="2">
      <t>ヒヅケ</t>
    </rPh>
    <phoneticPr fontId="2"/>
  </si>
  <si>
    <t>レート</t>
    <phoneticPr fontId="2"/>
  </si>
  <si>
    <t>残金（円)</t>
    <rPh sb="0" eb="2">
      <t>ザンキン</t>
    </rPh>
    <rPh sb="3" eb="4">
      <t>エン</t>
    </rPh>
    <phoneticPr fontId="2"/>
  </si>
  <si>
    <t>決済(利確:1, 損切:-1)</t>
    <rPh sb="0" eb="2">
      <t>ケッサイ</t>
    </rPh>
    <rPh sb="3" eb="4">
      <t>リ</t>
    </rPh>
    <rPh sb="4" eb="5">
      <t>カク</t>
    </rPh>
    <rPh sb="9" eb="11">
      <t>ソンギリ</t>
    </rPh>
    <phoneticPr fontId="2"/>
  </si>
  <si>
    <t>勝率</t>
    <rPh sb="0" eb="2">
      <t>ショウリツ</t>
    </rPh>
    <phoneticPr fontId="2"/>
  </si>
  <si>
    <t>勝数</t>
    <rPh sb="0" eb="1">
      <t>カ</t>
    </rPh>
    <rPh sb="1" eb="2">
      <t>スウ</t>
    </rPh>
    <phoneticPr fontId="2"/>
  </si>
  <si>
    <t>負数</t>
    <rPh sb="0" eb="1">
      <t>マ</t>
    </rPh>
    <rPh sb="1" eb="2">
      <t>スウ</t>
    </rPh>
    <phoneticPr fontId="2"/>
  </si>
  <si>
    <t>通貨ペア</t>
    <rPh sb="0" eb="2">
      <t>ツウカ</t>
    </rPh>
    <phoneticPr fontId="2"/>
  </si>
  <si>
    <t>時間足</t>
    <rPh sb="0" eb="2">
      <t>ジカン</t>
    </rPh>
    <rPh sb="2" eb="3">
      <t>アシ</t>
    </rPh>
    <phoneticPr fontId="2"/>
  </si>
  <si>
    <t>当初</t>
    <rPh sb="0" eb="2">
      <t>トウショ</t>
    </rPh>
    <phoneticPr fontId="2"/>
  </si>
  <si>
    <t>当初資金</t>
    <rPh sb="0" eb="2">
      <t>トウショ</t>
    </rPh>
    <rPh sb="2" eb="4">
      <t>シキン</t>
    </rPh>
    <phoneticPr fontId="2"/>
  </si>
  <si>
    <t>エントリー理由</t>
    <rPh sb="5" eb="7">
      <t>リユウ</t>
    </rPh>
    <phoneticPr fontId="2"/>
  </si>
  <si>
    <t>決済理由</t>
    <rPh sb="0" eb="2">
      <t>ケッサイ</t>
    </rPh>
    <rPh sb="2" eb="4">
      <t>リユウ</t>
    </rPh>
    <phoneticPr fontId="2"/>
  </si>
  <si>
    <t>10MA・20MAの両方の上側にキャンドルがあれば買い方向、下側なら売り方向。MAに触れてPB出現でエントリー待ち、PB高値or安値ブレイクでエントリー。</t>
  </si>
  <si>
    <t>フィボナッチターゲット1.27, 1.5, 2.0で決済</t>
    <phoneticPr fontId="2"/>
  </si>
  <si>
    <t>検証終了通貨</t>
    <rPh sb="0" eb="2">
      <t>ケンショウ</t>
    </rPh>
    <rPh sb="2" eb="4">
      <t>シュウリョウ</t>
    </rPh>
    <rPh sb="4" eb="6">
      <t>ツウカ</t>
    </rPh>
    <phoneticPr fontId="7"/>
  </si>
  <si>
    <t>ルール</t>
    <phoneticPr fontId="7"/>
  </si>
  <si>
    <t>通貨ペア</t>
    <rPh sb="0" eb="2">
      <t>ツウカ</t>
    </rPh>
    <phoneticPr fontId="7"/>
  </si>
  <si>
    <t>日足</t>
    <rPh sb="0" eb="2">
      <t>ヒアシ</t>
    </rPh>
    <phoneticPr fontId="7"/>
  </si>
  <si>
    <t>終了日</t>
    <rPh sb="0" eb="3">
      <t>シュウリョウビ</t>
    </rPh>
    <phoneticPr fontId="7"/>
  </si>
  <si>
    <t>4Ｈ足</t>
    <rPh sb="2" eb="3">
      <t>アシ</t>
    </rPh>
    <phoneticPr fontId="7"/>
  </si>
  <si>
    <t>１Ｈ足</t>
    <rPh sb="2" eb="3">
      <t>アシ</t>
    </rPh>
    <phoneticPr fontId="7"/>
  </si>
  <si>
    <t>PB</t>
    <phoneticPr fontId="7"/>
  </si>
  <si>
    <t>気付き　質問</t>
  </si>
  <si>
    <t>感想</t>
  </si>
  <si>
    <t>今後</t>
  </si>
  <si>
    <t>USDJPY</t>
    <phoneticPr fontId="2"/>
  </si>
  <si>
    <t>1時間足</t>
    <rPh sb="1" eb="4">
      <t>ジカンアシ</t>
    </rPh>
    <phoneticPr fontId="2"/>
  </si>
  <si>
    <t>・例えば買いの場合、たとえローソク足がMAの上にあったとしても、MAが下降し始めていれば、損切りになることが多いように感じられる。
・たとえローソク足がMAの上（下）にあったとしても、並びがローソク足→10MA→20MAに並んでいないと有効性が低いと感じられる。
・二本のMAの間隔が開いてきてからのピンバーは有効性が低いと感じられる。
・なぜか、逆行して損切りさせるローソク足のヒゲが妙に長い。利確方向に伸びる足はなかなか長くならないのに…。
・トレンドがある程度続いている中で、二本のMAを跨ぐような長いひげができると、いくら条件に合っていても、それは損切りになる傾向があるように感じる。
・1時間足だと短期間に短いトレンドが入れ替わるような環境だと、キレイなピンバーが出ても、利確する前に損切りになることが多い。
・1時間足だと、典型的なきれいなピンバーが出た後で、トレンドが転換している場面が多かったような印象がある。</t>
    <rPh sb="1" eb="2">
      <t>タト</t>
    </rPh>
    <rPh sb="4" eb="5">
      <t>カ</t>
    </rPh>
    <rPh sb="7" eb="9">
      <t>バアイ</t>
    </rPh>
    <rPh sb="17" eb="18">
      <t>アシ</t>
    </rPh>
    <rPh sb="22" eb="23">
      <t>ウエ</t>
    </rPh>
    <rPh sb="35" eb="37">
      <t>カコウ</t>
    </rPh>
    <rPh sb="38" eb="39">
      <t>ハジ</t>
    </rPh>
    <rPh sb="45" eb="47">
      <t>ソンギ</t>
    </rPh>
    <rPh sb="54" eb="55">
      <t>オオ</t>
    </rPh>
    <rPh sb="59" eb="60">
      <t>カン</t>
    </rPh>
    <rPh sb="74" eb="75">
      <t>アシ</t>
    </rPh>
    <rPh sb="79" eb="80">
      <t>ウエ</t>
    </rPh>
    <rPh sb="81" eb="82">
      <t>シタ</t>
    </rPh>
    <rPh sb="92" eb="93">
      <t>ナラ</t>
    </rPh>
    <rPh sb="99" eb="100">
      <t>アシ</t>
    </rPh>
    <rPh sb="111" eb="112">
      <t>ナラ</t>
    </rPh>
    <rPh sb="118" eb="121">
      <t>ユウコウセイ</t>
    </rPh>
    <rPh sb="122" eb="123">
      <t>ヒク</t>
    </rPh>
    <rPh sb="125" eb="126">
      <t>カン</t>
    </rPh>
    <rPh sb="133" eb="135">
      <t>ニホン</t>
    </rPh>
    <rPh sb="139" eb="141">
      <t>カンカク</t>
    </rPh>
    <rPh sb="142" eb="143">
      <t>ヒラ</t>
    </rPh>
    <rPh sb="155" eb="158">
      <t>ユウコウセイ</t>
    </rPh>
    <rPh sb="159" eb="160">
      <t>ヒク</t>
    </rPh>
    <rPh sb="162" eb="163">
      <t>カン</t>
    </rPh>
    <rPh sb="174" eb="176">
      <t>ギャッコウ</t>
    </rPh>
    <rPh sb="178" eb="180">
      <t>ソンギ</t>
    </rPh>
    <rPh sb="188" eb="189">
      <t>アシ</t>
    </rPh>
    <rPh sb="193" eb="194">
      <t>ミョウ</t>
    </rPh>
    <rPh sb="195" eb="196">
      <t>ナガ</t>
    </rPh>
    <rPh sb="198" eb="200">
      <t>リカク</t>
    </rPh>
    <rPh sb="200" eb="202">
      <t>ホウコウ</t>
    </rPh>
    <rPh sb="203" eb="204">
      <t>ノ</t>
    </rPh>
    <rPh sb="206" eb="207">
      <t>アシ</t>
    </rPh>
    <rPh sb="212" eb="213">
      <t>ナガ</t>
    </rPh>
    <rPh sb="231" eb="233">
      <t>テイド</t>
    </rPh>
    <rPh sb="233" eb="234">
      <t>ツヅ</t>
    </rPh>
    <rPh sb="238" eb="239">
      <t>ナカ</t>
    </rPh>
    <rPh sb="241" eb="243">
      <t>ニホン</t>
    </rPh>
    <rPh sb="247" eb="248">
      <t>マタ</t>
    </rPh>
    <rPh sb="252" eb="253">
      <t>ナガ</t>
    </rPh>
    <rPh sb="265" eb="267">
      <t>ジョウケン</t>
    </rPh>
    <rPh sb="268" eb="269">
      <t>ア</t>
    </rPh>
    <rPh sb="278" eb="280">
      <t>ソンギ</t>
    </rPh>
    <rPh sb="284" eb="286">
      <t>ケイコウ</t>
    </rPh>
    <rPh sb="292" eb="293">
      <t>カン</t>
    </rPh>
    <rPh sb="299" eb="302">
      <t>ジカンアシ</t>
    </rPh>
    <rPh sb="304" eb="307">
      <t>タンキカン</t>
    </rPh>
    <rPh sb="308" eb="309">
      <t>ミジカ</t>
    </rPh>
    <rPh sb="315" eb="316">
      <t>イ</t>
    </rPh>
    <rPh sb="317" eb="318">
      <t>カ</t>
    </rPh>
    <rPh sb="323" eb="325">
      <t>カンキョウ</t>
    </rPh>
    <rPh sb="337" eb="338">
      <t>デ</t>
    </rPh>
    <rPh sb="341" eb="343">
      <t>リカク</t>
    </rPh>
    <rPh sb="345" eb="346">
      <t>マエ</t>
    </rPh>
    <rPh sb="347" eb="349">
      <t>ソンギ</t>
    </rPh>
    <rPh sb="356" eb="357">
      <t>オオ</t>
    </rPh>
    <rPh sb="362" eb="365">
      <t>ジカンアシ</t>
    </rPh>
    <rPh sb="368" eb="371">
      <t>テンケイテキ</t>
    </rPh>
    <rPh sb="381" eb="382">
      <t>デ</t>
    </rPh>
    <rPh sb="383" eb="384">
      <t>アト</t>
    </rPh>
    <rPh sb="391" eb="393">
      <t>テンカン</t>
    </rPh>
    <rPh sb="397" eb="399">
      <t>バメン</t>
    </rPh>
    <rPh sb="400" eb="401">
      <t>オオ</t>
    </rPh>
    <rPh sb="407" eb="409">
      <t>インショウ</t>
    </rPh>
    <phoneticPr fontId="2"/>
  </si>
  <si>
    <t>USD/JPY</t>
  </si>
  <si>
    <t>・勝率はFIB-1.27、-1.5、-2でそれぞれ56％、54％、48％で、それほど高いとは思えないが、利益はどれも2倍から3倍になっていて、勝率では一番低いFIB-2が一番金額的には良い結果となった。ただ、最大連敗は7連敗があり、もし、実戦でこれに出会うとしんどくはなるだろう。特に、トレンド転換が頻繁に起きるような短期の波が上下しているような場面では、弱いという印象で連敗したのはそういう場面だ。どの手法であっても弱い環境があって、連敗はつきものだろうと思うが、結果の出る手法なら信用して続けることが大切なのかと思う。
・まだ1年に300回のトレードを目標にするとすると、1時間足では1年間に80回ほどと足りないよう。相場環境によって、比較的に頻出する時となかなか現れてこない時期もあり、実践をするなら、15分足あたりでするのがいいのかとも思われます。一方で、15分足になると、波も頻繁に上下を繰り返す傾向にあるだろうから、きれいなピンバーが出て条件がそろっていたとしても、その後、損切りになることも多くなるだろうと考えています。</t>
    <rPh sb="1" eb="3">
      <t>ショウリツ</t>
    </rPh>
    <rPh sb="42" eb="43">
      <t>タカ</t>
    </rPh>
    <rPh sb="46" eb="47">
      <t>オモ</t>
    </rPh>
    <rPh sb="52" eb="54">
      <t>リエキ</t>
    </rPh>
    <rPh sb="59" eb="60">
      <t>バイ</t>
    </rPh>
    <rPh sb="63" eb="64">
      <t>バイ</t>
    </rPh>
    <rPh sb="71" eb="73">
      <t>ショウリツ</t>
    </rPh>
    <rPh sb="75" eb="77">
      <t>イチバン</t>
    </rPh>
    <rPh sb="77" eb="78">
      <t>ヒク</t>
    </rPh>
    <rPh sb="85" eb="87">
      <t>イチバン</t>
    </rPh>
    <rPh sb="87" eb="90">
      <t>キンガクテキ</t>
    </rPh>
    <rPh sb="92" eb="93">
      <t>ヨ</t>
    </rPh>
    <rPh sb="94" eb="96">
      <t>ケッカ</t>
    </rPh>
    <rPh sb="104" eb="106">
      <t>サイダイ</t>
    </rPh>
    <rPh sb="106" eb="108">
      <t>レンパイ</t>
    </rPh>
    <rPh sb="110" eb="112">
      <t>レンパイ</t>
    </rPh>
    <rPh sb="119" eb="121">
      <t>ジッセン</t>
    </rPh>
    <rPh sb="125" eb="127">
      <t>デア</t>
    </rPh>
    <rPh sb="140" eb="141">
      <t>トク</t>
    </rPh>
    <rPh sb="147" eb="149">
      <t>テンカン</t>
    </rPh>
    <rPh sb="150" eb="152">
      <t>ヒンパン</t>
    </rPh>
    <rPh sb="153" eb="154">
      <t>オ</t>
    </rPh>
    <rPh sb="159" eb="161">
      <t>タンキ</t>
    </rPh>
    <rPh sb="162" eb="163">
      <t>ナミ</t>
    </rPh>
    <rPh sb="164" eb="166">
      <t>ジョウゲ</t>
    </rPh>
    <rPh sb="173" eb="175">
      <t>バメン</t>
    </rPh>
    <rPh sb="178" eb="179">
      <t>ヨワ</t>
    </rPh>
    <rPh sb="183" eb="185">
      <t>インショウ</t>
    </rPh>
    <rPh sb="186" eb="188">
      <t>レンパイ</t>
    </rPh>
    <rPh sb="196" eb="198">
      <t>バメン</t>
    </rPh>
    <rPh sb="202" eb="204">
      <t>シュホウ</t>
    </rPh>
    <rPh sb="209" eb="210">
      <t>ヨワ</t>
    </rPh>
    <rPh sb="211" eb="213">
      <t>カンキョウ</t>
    </rPh>
    <rPh sb="218" eb="220">
      <t>レンパイ</t>
    </rPh>
    <rPh sb="229" eb="230">
      <t>オモ</t>
    </rPh>
    <rPh sb="233" eb="235">
      <t>ケッカ</t>
    </rPh>
    <rPh sb="236" eb="237">
      <t>デ</t>
    </rPh>
    <rPh sb="238" eb="240">
      <t>シュホウ</t>
    </rPh>
    <rPh sb="242" eb="244">
      <t>シンヨウ</t>
    </rPh>
    <rPh sb="246" eb="247">
      <t>ツヅ</t>
    </rPh>
    <rPh sb="252" eb="254">
      <t>タイセツ</t>
    </rPh>
    <rPh sb="258" eb="259">
      <t>オモ</t>
    </rPh>
    <rPh sb="266" eb="267">
      <t>ネン</t>
    </rPh>
    <rPh sb="271" eb="272">
      <t>カイ</t>
    </rPh>
    <rPh sb="278" eb="280">
      <t>モクヒョウ</t>
    </rPh>
    <rPh sb="289" eb="292">
      <t>ジカンアシ</t>
    </rPh>
    <rPh sb="295" eb="297">
      <t>ネンカン</t>
    </rPh>
    <rPh sb="300" eb="301">
      <t>カイ</t>
    </rPh>
    <rPh sb="304" eb="305">
      <t>タ</t>
    </rPh>
    <rPh sb="311" eb="313">
      <t>ソウバ</t>
    </rPh>
    <rPh sb="313" eb="315">
      <t>カンキョウ</t>
    </rPh>
    <rPh sb="320" eb="323">
      <t>ヒカクテキ</t>
    </rPh>
    <rPh sb="324" eb="326">
      <t>ヒンシュツ</t>
    </rPh>
    <rPh sb="328" eb="329">
      <t>トキ</t>
    </rPh>
    <rPh sb="334" eb="335">
      <t>アラワ</t>
    </rPh>
    <rPh sb="340" eb="342">
      <t>ジキ</t>
    </rPh>
    <rPh sb="346" eb="348">
      <t>ジッセン</t>
    </rPh>
    <rPh sb="356" eb="357">
      <t>フン</t>
    </rPh>
    <rPh sb="357" eb="358">
      <t>アシ</t>
    </rPh>
    <rPh sb="372" eb="373">
      <t>オモ</t>
    </rPh>
    <rPh sb="378" eb="380">
      <t>イッポウ</t>
    </rPh>
    <rPh sb="384" eb="386">
      <t>フンアシ</t>
    </rPh>
    <rPh sb="391" eb="392">
      <t>ナミ</t>
    </rPh>
    <rPh sb="393" eb="395">
      <t>ヒンパン</t>
    </rPh>
    <rPh sb="396" eb="398">
      <t>ジョウゲ</t>
    </rPh>
    <rPh sb="399" eb="400">
      <t>ク</t>
    </rPh>
    <rPh sb="401" eb="402">
      <t>カエ</t>
    </rPh>
    <rPh sb="403" eb="405">
      <t>ケイコウ</t>
    </rPh>
    <rPh sb="423" eb="424">
      <t>デ</t>
    </rPh>
    <rPh sb="425" eb="427">
      <t>ジョウケン</t>
    </rPh>
    <rPh sb="441" eb="442">
      <t>アト</t>
    </rPh>
    <rPh sb="443" eb="445">
      <t>ソンギ</t>
    </rPh>
    <rPh sb="452" eb="453">
      <t>オオ</t>
    </rPh>
    <rPh sb="460" eb="461">
      <t>カンガ</t>
    </rPh>
    <phoneticPr fontId="2"/>
  </si>
  <si>
    <t>・そろそろデモトレードをやってみたいと考えていますが、デモに進んでもよろしいでしょうか？
　それとも、違う通貨でもう少し検証を続けたほうがいいですか？
・また、PBでデモに進んだ場合、同じPBでの違う通貨での検証を同時進行でするべきなのか、それとも検証はEBの検証に移って行ってもいいものなのかもご助言くださればと思います。</t>
    <rPh sb="19" eb="20">
      <t>カンガ</t>
    </rPh>
    <rPh sb="30" eb="31">
      <t>スス</t>
    </rPh>
    <rPh sb="51" eb="52">
      <t>チガ</t>
    </rPh>
    <rPh sb="53" eb="55">
      <t>ツウカ</t>
    </rPh>
    <rPh sb="58" eb="59">
      <t>スコ</t>
    </rPh>
    <rPh sb="60" eb="62">
      <t>ケンショウ</t>
    </rPh>
    <rPh sb="63" eb="64">
      <t>ツヅ</t>
    </rPh>
    <rPh sb="86" eb="87">
      <t>スス</t>
    </rPh>
    <rPh sb="89" eb="91">
      <t>バアイ</t>
    </rPh>
    <rPh sb="92" eb="93">
      <t>オナ</t>
    </rPh>
    <rPh sb="98" eb="99">
      <t>チガ</t>
    </rPh>
    <rPh sb="100" eb="102">
      <t>ツウカ</t>
    </rPh>
    <rPh sb="104" eb="106">
      <t>ケンショウ</t>
    </rPh>
    <rPh sb="107" eb="109">
      <t>ドウジ</t>
    </rPh>
    <rPh sb="109" eb="111">
      <t>シンコウ</t>
    </rPh>
    <rPh sb="124" eb="126">
      <t>ケンショウ</t>
    </rPh>
    <rPh sb="130" eb="132">
      <t>ケンショウ</t>
    </rPh>
    <rPh sb="133" eb="134">
      <t>ウツ</t>
    </rPh>
    <rPh sb="136" eb="137">
      <t>イ</t>
    </rPh>
    <rPh sb="149" eb="151">
      <t>ジョゲン</t>
    </rPh>
    <rPh sb="157" eb="158">
      <t>オモ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</si>
</sst>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_);[Red]\(#,##0\)"/>
    <numFmt numFmtId="178" formatCode="#,##0_ "/>
  </numFmts>
  <fonts count="12"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11"/>
      <name val="游ゴシック"/>
      <family val="2"/>
      <charset val="128"/>
      <scheme val="minor"/>
    </font>
    <font>
      <b/>
      <sz val="14"/>
      <color indexed="8"/>
      <name val="ＭＳ Ｐゴシック"/>
      <family val="3"/>
      <charset val="128"/>
    </font>
    <font>
      <sz val="6"/>
      <name val="ＭＳ Ｐゴシック"/>
      <family val="3"/>
      <charset val="128"/>
    </font>
    <font>
      <sz val="14"/>
      <color indexed="8"/>
      <name val="ＭＳ Ｐゴシック"/>
      <family val="3"/>
      <charset val="128"/>
    </font>
    <font>
      <b/>
      <sz val="14"/>
      <color rgb="FFFF0000"/>
      <name val="ＭＳ Ｐゴシック"/>
      <family val="3"/>
      <charset val="128"/>
    </font>
    <font>
      <sz val="11"/>
      <color indexed="8"/>
      <name val="ＭＳ Ｐゴシック"/>
      <family val="3"/>
      <charset val="128"/>
    </font>
    <font>
      <b/>
      <sz val="12"/>
      <color indexed="8"/>
      <name val="ＭＳ Ｐゴシック"/>
      <family val="3"/>
      <charset val="128"/>
    </font>
  </fonts>
  <fills count="3">
    <fill>
      <patternFill patternType="none"/>
    </fill>
    <fill>
      <patternFill patternType="gray125"/>
    </fill>
    <fill>
      <patternFill patternType="solid">
        <fgColor theme="8" tint="0.39997558519241921"/>
        <bgColor indexed="64"/>
      </patternFill>
    </fill>
  </fills>
  <borders count="1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lignment vertical="center"/>
    </xf>
  </cellStyleXfs>
  <cellXfs count="71">
    <xf numFmtId="0" fontId="0" fillId="0" borderId="0" xfId="0">
      <alignment vertical="center"/>
    </xf>
    <xf numFmtId="0" fontId="3" fillId="0" borderId="0" xfId="0" applyFont="1">
      <alignment vertical="center"/>
    </xf>
    <xf numFmtId="0" fontId="0" fillId="0" borderId="1" xfId="0" applyBorder="1">
      <alignment vertical="center"/>
    </xf>
    <xf numFmtId="0" fontId="3" fillId="0" borderId="1" xfId="0" applyFont="1" applyBorder="1">
      <alignment vertical="center"/>
    </xf>
    <xf numFmtId="0" fontId="3" fillId="0" borderId="6" xfId="0" applyFont="1" applyBorder="1">
      <alignment vertical="center"/>
    </xf>
    <xf numFmtId="0" fontId="3" fillId="0" borderId="7" xfId="0" applyFont="1" applyBorder="1">
      <alignment vertical="center"/>
    </xf>
    <xf numFmtId="0" fontId="0" fillId="0" borderId="0"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176" fontId="0" fillId="0" borderId="12" xfId="0" applyNumberFormat="1" applyBorder="1">
      <alignment vertical="center"/>
    </xf>
    <xf numFmtId="176" fontId="0" fillId="0" borderId="11" xfId="0" applyNumberFormat="1" applyBorder="1">
      <alignment vertical="center"/>
    </xf>
    <xf numFmtId="0" fontId="3" fillId="0" borderId="8" xfId="0" applyFont="1" applyBorder="1">
      <alignment vertical="center"/>
    </xf>
    <xf numFmtId="0" fontId="3" fillId="0" borderId="0" xfId="0" applyFont="1" applyBorder="1">
      <alignment vertical="center"/>
    </xf>
    <xf numFmtId="0" fontId="3" fillId="0" borderId="9" xfId="0" applyFont="1" applyBorder="1">
      <alignment vertical="center"/>
    </xf>
    <xf numFmtId="0" fontId="1" fillId="0" borderId="8" xfId="0" applyFont="1" applyBorder="1">
      <alignment vertical="center"/>
    </xf>
    <xf numFmtId="0" fontId="1" fillId="0" borderId="0" xfId="0" applyFont="1" applyBorder="1">
      <alignment vertical="center"/>
    </xf>
    <xf numFmtId="0" fontId="1" fillId="0" borderId="9" xfId="0" applyFont="1" applyBorder="1">
      <alignment vertical="center"/>
    </xf>
    <xf numFmtId="0" fontId="0" fillId="0" borderId="8" xfId="0" applyBorder="1">
      <alignment vertical="center"/>
    </xf>
    <xf numFmtId="0" fontId="0" fillId="0" borderId="6" xfId="0" applyBorder="1">
      <alignment vertical="center"/>
    </xf>
    <xf numFmtId="0" fontId="0" fillId="0" borderId="7" xfId="0" applyBorder="1">
      <alignment vertical="center"/>
    </xf>
    <xf numFmtId="0" fontId="0" fillId="0" borderId="2" xfId="0"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4" xfId="0" applyFont="1" applyBorder="1">
      <alignment vertical="center"/>
    </xf>
    <xf numFmtId="0" fontId="3" fillId="0" borderId="3" xfId="0" applyFont="1" applyBorder="1">
      <alignment vertical="center"/>
    </xf>
    <xf numFmtId="0" fontId="3" fillId="0" borderId="5" xfId="0" applyFont="1" applyBorder="1">
      <alignment vertical="center"/>
    </xf>
    <xf numFmtId="9" fontId="3" fillId="0" borderId="6" xfId="0" applyNumberFormat="1" applyFont="1" applyBorder="1">
      <alignment vertical="center"/>
    </xf>
    <xf numFmtId="9" fontId="3" fillId="0" borderId="1" xfId="0" applyNumberFormat="1" applyFont="1" applyBorder="1">
      <alignment vertical="center"/>
    </xf>
    <xf numFmtId="9" fontId="3" fillId="0" borderId="7" xfId="0" applyNumberFormat="1" applyFont="1" applyBorder="1">
      <alignment vertical="center"/>
    </xf>
    <xf numFmtId="177" fontId="4" fillId="0" borderId="13" xfId="0" applyNumberFormat="1" applyFont="1" applyBorder="1">
      <alignment vertical="center"/>
    </xf>
    <xf numFmtId="177" fontId="0" fillId="0" borderId="14" xfId="0" applyNumberFormat="1" applyBorder="1">
      <alignment vertical="center"/>
    </xf>
    <xf numFmtId="177" fontId="0" fillId="0" borderId="15" xfId="0" applyNumberFormat="1" applyBorder="1">
      <alignment vertical="center"/>
    </xf>
    <xf numFmtId="177" fontId="0" fillId="0" borderId="0" xfId="0" applyNumberFormat="1" applyBorder="1">
      <alignment vertical="center"/>
    </xf>
    <xf numFmtId="177" fontId="0" fillId="0" borderId="9" xfId="0" applyNumberFormat="1" applyBorder="1">
      <alignment vertical="center"/>
    </xf>
    <xf numFmtId="176" fontId="0" fillId="0" borderId="10" xfId="0" applyNumberForma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3" fillId="0" borderId="10" xfId="0" applyFont="1" applyBorder="1">
      <alignmen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11" xfId="0" applyFont="1" applyBorder="1">
      <alignment vertical="center"/>
    </xf>
    <xf numFmtId="0" fontId="4" fillId="0" borderId="2" xfId="0" applyFont="1" applyBorder="1">
      <alignment vertical="center"/>
    </xf>
    <xf numFmtId="178" fontId="0" fillId="0" borderId="0" xfId="0" applyNumberFormat="1">
      <alignment vertical="center"/>
    </xf>
    <xf numFmtId="0" fontId="0" fillId="0" borderId="0" xfId="0" applyFill="1" applyBorder="1">
      <alignment vertical="center"/>
    </xf>
    <xf numFmtId="0" fontId="1" fillId="0" borderId="0" xfId="0" applyFont="1" applyFill="1" applyBorder="1">
      <alignment vertical="center"/>
    </xf>
    <xf numFmtId="0" fontId="5" fillId="0" borderId="0" xfId="0" applyFont="1" applyFill="1" applyBorder="1">
      <alignment vertical="center"/>
    </xf>
    <xf numFmtId="0" fontId="6" fillId="0" borderId="0" xfId="0" applyFont="1" applyAlignment="1">
      <alignment horizontal="left" vertical="center"/>
    </xf>
    <xf numFmtId="0" fontId="8" fillId="0" borderId="0" xfId="0" applyFo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6" fillId="2" borderId="16" xfId="0" applyFont="1" applyFill="1" applyBorder="1" applyAlignment="1">
      <alignment horizontal="center" vertical="center"/>
    </xf>
    <xf numFmtId="0" fontId="9" fillId="2" borderId="16" xfId="0" applyFont="1" applyFill="1" applyBorder="1" applyAlignment="1">
      <alignment horizontal="center" vertical="center"/>
    </xf>
    <xf numFmtId="0" fontId="6" fillId="0" borderId="16" xfId="0" applyFont="1" applyBorder="1" applyAlignment="1">
      <alignment horizontal="center" vertical="center"/>
    </xf>
    <xf numFmtId="14" fontId="9" fillId="0" borderId="16" xfId="0" applyNumberFormat="1" applyFont="1" applyBorder="1" applyAlignment="1">
      <alignment horizontal="center" vertical="center"/>
    </xf>
    <xf numFmtId="0" fontId="9" fillId="0" borderId="16" xfId="0" applyFont="1" applyBorder="1" applyAlignment="1">
      <alignment horizontal="center" vertical="center"/>
    </xf>
    <xf numFmtId="177" fontId="0" fillId="0" borderId="8" xfId="0" applyNumberFormat="1" applyBorder="1">
      <alignment vertical="center"/>
    </xf>
    <xf numFmtId="0" fontId="11" fillId="0" borderId="0" xfId="1" applyFont="1" applyAlignment="1">
      <alignment horizontal="center" vertical="center"/>
    </xf>
    <xf numFmtId="0" fontId="10" fillId="0" borderId="0" xfId="1">
      <alignment vertical="center"/>
    </xf>
    <xf numFmtId="0" fontId="10" fillId="0" borderId="0" xfId="1" applyAlignment="1">
      <alignment horizontal="left" vertical="top" wrapText="1"/>
    </xf>
    <xf numFmtId="0" fontId="10" fillId="0" borderId="0" xfId="1" applyAlignment="1">
      <alignment horizontal="left" vertical="top"/>
    </xf>
    <xf numFmtId="0" fontId="10" fillId="0" borderId="0" xfId="1" applyAlignment="1">
      <alignment vertical="top" wrapText="1"/>
    </xf>
    <xf numFmtId="0" fontId="10" fillId="0" borderId="0" xfId="1" applyAlignment="1">
      <alignment vertical="top"/>
    </xf>
    <xf numFmtId="0" fontId="1" fillId="0" borderId="8" xfId="0" applyNumberFormat="1" applyFont="1" applyBorder="1">
      <alignment vertical="center"/>
    </xf>
    <xf numFmtId="0" fontId="0" fillId="0" borderId="12" xfId="0" applyNumberFormat="1" applyBorder="1">
      <alignment vertical="center"/>
    </xf>
    <xf numFmtId="0" fontId="8" fillId="0" borderId="16" xfId="0" applyFont="1" applyBorder="1" applyAlignment="1">
      <alignment horizontal="center" vertical="center"/>
    </xf>
  </cellXfs>
  <cellStyles count="2">
    <cellStyle name="標準" xfId="0" builtinId="0"/>
    <cellStyle name="標準 2" xfId="1" xr:uid="{8C0A3D2A-0229-449A-AC15-4448FFA5E0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10</xdr:col>
      <xdr:colOff>299185</xdr:colOff>
      <xdr:row>30</xdr:row>
      <xdr:rowOff>146406</xdr:rowOff>
    </xdr:to>
    <xdr:pic>
      <xdr:nvPicPr>
        <xdr:cNvPr id="2" name="図 1">
          <a:extLst>
            <a:ext uri="{FF2B5EF4-FFF2-40B4-BE49-F238E27FC236}">
              <a16:creationId xmlns:a16="http://schemas.microsoft.com/office/drawing/2014/main" id="{1159FD77-2D4E-4BA7-9579-2D3EEEC6B3E3}"/>
            </a:ext>
          </a:extLst>
        </xdr:cNvPr>
        <xdr:cNvPicPr>
          <a:picLocks noChangeAspect="1"/>
        </xdr:cNvPicPr>
      </xdr:nvPicPr>
      <xdr:blipFill>
        <a:blip xmlns:r="http://schemas.openxmlformats.org/officeDocument/2006/relationships" r:embed="rId1"/>
        <a:stretch>
          <a:fillRect/>
        </a:stretch>
      </xdr:blipFill>
      <xdr:spPr>
        <a:xfrm>
          <a:off x="0" y="182880"/>
          <a:ext cx="6722845" cy="5449926"/>
        </a:xfrm>
        <a:prstGeom prst="rect">
          <a:avLst/>
        </a:prstGeom>
      </xdr:spPr>
    </xdr:pic>
    <xdr:clientData/>
  </xdr:twoCellAnchor>
  <xdr:twoCellAnchor editAs="oneCell">
    <xdr:from>
      <xdr:col>0</xdr:col>
      <xdr:colOff>0</xdr:colOff>
      <xdr:row>33</xdr:row>
      <xdr:rowOff>0</xdr:rowOff>
    </xdr:from>
    <xdr:to>
      <xdr:col>10</xdr:col>
      <xdr:colOff>299185</xdr:colOff>
      <xdr:row>62</xdr:row>
      <xdr:rowOff>146406</xdr:rowOff>
    </xdr:to>
    <xdr:pic>
      <xdr:nvPicPr>
        <xdr:cNvPr id="3" name="図 2">
          <a:extLst>
            <a:ext uri="{FF2B5EF4-FFF2-40B4-BE49-F238E27FC236}">
              <a16:creationId xmlns:a16="http://schemas.microsoft.com/office/drawing/2014/main" id="{07D3AA2E-F6D8-48B6-BEBC-067F9E888E92}"/>
            </a:ext>
          </a:extLst>
        </xdr:cNvPr>
        <xdr:cNvPicPr>
          <a:picLocks noChangeAspect="1"/>
        </xdr:cNvPicPr>
      </xdr:nvPicPr>
      <xdr:blipFill>
        <a:blip xmlns:r="http://schemas.openxmlformats.org/officeDocument/2006/relationships" r:embed="rId2"/>
        <a:stretch>
          <a:fillRect/>
        </a:stretch>
      </xdr:blipFill>
      <xdr:spPr>
        <a:xfrm>
          <a:off x="0" y="6035040"/>
          <a:ext cx="6722845" cy="5449926"/>
        </a:xfrm>
        <a:prstGeom prst="rect">
          <a:avLst/>
        </a:prstGeom>
      </xdr:spPr>
    </xdr:pic>
    <xdr:clientData/>
  </xdr:twoCellAnchor>
  <xdr:twoCellAnchor editAs="oneCell">
    <xdr:from>
      <xdr:col>0</xdr:col>
      <xdr:colOff>0</xdr:colOff>
      <xdr:row>65</xdr:row>
      <xdr:rowOff>0</xdr:rowOff>
    </xdr:from>
    <xdr:to>
      <xdr:col>10</xdr:col>
      <xdr:colOff>299185</xdr:colOff>
      <xdr:row>94</xdr:row>
      <xdr:rowOff>146406</xdr:rowOff>
    </xdr:to>
    <xdr:pic>
      <xdr:nvPicPr>
        <xdr:cNvPr id="4" name="図 3">
          <a:extLst>
            <a:ext uri="{FF2B5EF4-FFF2-40B4-BE49-F238E27FC236}">
              <a16:creationId xmlns:a16="http://schemas.microsoft.com/office/drawing/2014/main" id="{80167C7A-EB6A-4D06-A394-731B87D6111D}"/>
            </a:ext>
          </a:extLst>
        </xdr:cNvPr>
        <xdr:cNvPicPr>
          <a:picLocks noChangeAspect="1"/>
        </xdr:cNvPicPr>
      </xdr:nvPicPr>
      <xdr:blipFill>
        <a:blip xmlns:r="http://schemas.openxmlformats.org/officeDocument/2006/relationships" r:embed="rId3"/>
        <a:stretch>
          <a:fillRect/>
        </a:stretch>
      </xdr:blipFill>
      <xdr:spPr>
        <a:xfrm>
          <a:off x="0" y="11887200"/>
          <a:ext cx="6722845" cy="5449926"/>
        </a:xfrm>
        <a:prstGeom prst="rect">
          <a:avLst/>
        </a:prstGeom>
      </xdr:spPr>
    </xdr:pic>
    <xdr:clientData/>
  </xdr:twoCellAnchor>
  <xdr:twoCellAnchor editAs="oneCell">
    <xdr:from>
      <xdr:col>0</xdr:col>
      <xdr:colOff>0</xdr:colOff>
      <xdr:row>97</xdr:row>
      <xdr:rowOff>0</xdr:rowOff>
    </xdr:from>
    <xdr:to>
      <xdr:col>10</xdr:col>
      <xdr:colOff>299185</xdr:colOff>
      <xdr:row>126</xdr:row>
      <xdr:rowOff>146406</xdr:rowOff>
    </xdr:to>
    <xdr:pic>
      <xdr:nvPicPr>
        <xdr:cNvPr id="5" name="図 4">
          <a:extLst>
            <a:ext uri="{FF2B5EF4-FFF2-40B4-BE49-F238E27FC236}">
              <a16:creationId xmlns:a16="http://schemas.microsoft.com/office/drawing/2014/main" id="{47C59481-BB06-410E-A345-129140486186}"/>
            </a:ext>
          </a:extLst>
        </xdr:cNvPr>
        <xdr:cNvPicPr>
          <a:picLocks noChangeAspect="1"/>
        </xdr:cNvPicPr>
      </xdr:nvPicPr>
      <xdr:blipFill>
        <a:blip xmlns:r="http://schemas.openxmlformats.org/officeDocument/2006/relationships" r:embed="rId4"/>
        <a:stretch>
          <a:fillRect/>
        </a:stretch>
      </xdr:blipFill>
      <xdr:spPr>
        <a:xfrm>
          <a:off x="0" y="17739360"/>
          <a:ext cx="6722845" cy="5449926"/>
        </a:xfrm>
        <a:prstGeom prst="rect">
          <a:avLst/>
        </a:prstGeom>
      </xdr:spPr>
    </xdr:pic>
    <xdr:clientData/>
  </xdr:twoCellAnchor>
  <xdr:twoCellAnchor editAs="oneCell">
    <xdr:from>
      <xdr:col>0</xdr:col>
      <xdr:colOff>0</xdr:colOff>
      <xdr:row>129</xdr:row>
      <xdr:rowOff>0</xdr:rowOff>
    </xdr:from>
    <xdr:to>
      <xdr:col>10</xdr:col>
      <xdr:colOff>299185</xdr:colOff>
      <xdr:row>158</xdr:row>
      <xdr:rowOff>146406</xdr:rowOff>
    </xdr:to>
    <xdr:pic>
      <xdr:nvPicPr>
        <xdr:cNvPr id="6" name="図 5">
          <a:extLst>
            <a:ext uri="{FF2B5EF4-FFF2-40B4-BE49-F238E27FC236}">
              <a16:creationId xmlns:a16="http://schemas.microsoft.com/office/drawing/2014/main" id="{FEA2A556-C892-40B9-A196-3E5389103989}"/>
            </a:ext>
          </a:extLst>
        </xdr:cNvPr>
        <xdr:cNvPicPr>
          <a:picLocks noChangeAspect="1"/>
        </xdr:cNvPicPr>
      </xdr:nvPicPr>
      <xdr:blipFill>
        <a:blip xmlns:r="http://schemas.openxmlformats.org/officeDocument/2006/relationships" r:embed="rId5"/>
        <a:stretch>
          <a:fillRect/>
        </a:stretch>
      </xdr:blipFill>
      <xdr:spPr>
        <a:xfrm>
          <a:off x="0" y="23591520"/>
          <a:ext cx="6722845" cy="5449926"/>
        </a:xfrm>
        <a:prstGeom prst="rect">
          <a:avLst/>
        </a:prstGeom>
      </xdr:spPr>
    </xdr:pic>
    <xdr:clientData/>
  </xdr:twoCellAnchor>
  <xdr:twoCellAnchor editAs="oneCell">
    <xdr:from>
      <xdr:col>0</xdr:col>
      <xdr:colOff>0</xdr:colOff>
      <xdr:row>161</xdr:row>
      <xdr:rowOff>0</xdr:rowOff>
    </xdr:from>
    <xdr:to>
      <xdr:col>10</xdr:col>
      <xdr:colOff>299185</xdr:colOff>
      <xdr:row>190</xdr:row>
      <xdr:rowOff>146406</xdr:rowOff>
    </xdr:to>
    <xdr:pic>
      <xdr:nvPicPr>
        <xdr:cNvPr id="7" name="図 6">
          <a:extLst>
            <a:ext uri="{FF2B5EF4-FFF2-40B4-BE49-F238E27FC236}">
              <a16:creationId xmlns:a16="http://schemas.microsoft.com/office/drawing/2014/main" id="{B747079B-36D5-4B96-8158-4CB696E0935C}"/>
            </a:ext>
          </a:extLst>
        </xdr:cNvPr>
        <xdr:cNvPicPr>
          <a:picLocks noChangeAspect="1"/>
        </xdr:cNvPicPr>
      </xdr:nvPicPr>
      <xdr:blipFill>
        <a:blip xmlns:r="http://schemas.openxmlformats.org/officeDocument/2006/relationships" r:embed="rId6"/>
        <a:stretch>
          <a:fillRect/>
        </a:stretch>
      </xdr:blipFill>
      <xdr:spPr>
        <a:xfrm>
          <a:off x="0" y="29443680"/>
          <a:ext cx="6722845" cy="5449926"/>
        </a:xfrm>
        <a:prstGeom prst="rect">
          <a:avLst/>
        </a:prstGeom>
      </xdr:spPr>
    </xdr:pic>
    <xdr:clientData/>
  </xdr:twoCellAnchor>
  <xdr:twoCellAnchor editAs="oneCell">
    <xdr:from>
      <xdr:col>0</xdr:col>
      <xdr:colOff>0</xdr:colOff>
      <xdr:row>193</xdr:row>
      <xdr:rowOff>0</xdr:rowOff>
    </xdr:from>
    <xdr:to>
      <xdr:col>10</xdr:col>
      <xdr:colOff>299185</xdr:colOff>
      <xdr:row>222</xdr:row>
      <xdr:rowOff>146406</xdr:rowOff>
    </xdr:to>
    <xdr:pic>
      <xdr:nvPicPr>
        <xdr:cNvPr id="8" name="図 7">
          <a:extLst>
            <a:ext uri="{FF2B5EF4-FFF2-40B4-BE49-F238E27FC236}">
              <a16:creationId xmlns:a16="http://schemas.microsoft.com/office/drawing/2014/main" id="{758084BD-123F-4E68-A213-9BD009268B94}"/>
            </a:ext>
          </a:extLst>
        </xdr:cNvPr>
        <xdr:cNvPicPr>
          <a:picLocks noChangeAspect="1"/>
        </xdr:cNvPicPr>
      </xdr:nvPicPr>
      <xdr:blipFill>
        <a:blip xmlns:r="http://schemas.openxmlformats.org/officeDocument/2006/relationships" r:embed="rId7"/>
        <a:stretch>
          <a:fillRect/>
        </a:stretch>
      </xdr:blipFill>
      <xdr:spPr>
        <a:xfrm>
          <a:off x="0" y="35295840"/>
          <a:ext cx="6722845" cy="5449926"/>
        </a:xfrm>
        <a:prstGeom prst="rect">
          <a:avLst/>
        </a:prstGeom>
      </xdr:spPr>
    </xdr:pic>
    <xdr:clientData/>
  </xdr:twoCellAnchor>
  <xdr:twoCellAnchor editAs="oneCell">
    <xdr:from>
      <xdr:col>0</xdr:col>
      <xdr:colOff>0</xdr:colOff>
      <xdr:row>225</xdr:row>
      <xdr:rowOff>0</xdr:rowOff>
    </xdr:from>
    <xdr:to>
      <xdr:col>10</xdr:col>
      <xdr:colOff>299185</xdr:colOff>
      <xdr:row>254</xdr:row>
      <xdr:rowOff>146406</xdr:rowOff>
    </xdr:to>
    <xdr:pic>
      <xdr:nvPicPr>
        <xdr:cNvPr id="9" name="図 8">
          <a:extLst>
            <a:ext uri="{FF2B5EF4-FFF2-40B4-BE49-F238E27FC236}">
              <a16:creationId xmlns:a16="http://schemas.microsoft.com/office/drawing/2014/main" id="{C0D45924-8DE1-4CC5-9513-5CB70C829A7E}"/>
            </a:ext>
          </a:extLst>
        </xdr:cNvPr>
        <xdr:cNvPicPr>
          <a:picLocks noChangeAspect="1"/>
        </xdr:cNvPicPr>
      </xdr:nvPicPr>
      <xdr:blipFill>
        <a:blip xmlns:r="http://schemas.openxmlformats.org/officeDocument/2006/relationships" r:embed="rId8"/>
        <a:stretch>
          <a:fillRect/>
        </a:stretch>
      </xdr:blipFill>
      <xdr:spPr>
        <a:xfrm>
          <a:off x="0" y="41148000"/>
          <a:ext cx="6722845" cy="5449926"/>
        </a:xfrm>
        <a:prstGeom prst="rect">
          <a:avLst/>
        </a:prstGeom>
      </xdr:spPr>
    </xdr:pic>
    <xdr:clientData/>
  </xdr:twoCellAnchor>
  <xdr:twoCellAnchor editAs="oneCell">
    <xdr:from>
      <xdr:col>0</xdr:col>
      <xdr:colOff>0</xdr:colOff>
      <xdr:row>257</xdr:row>
      <xdr:rowOff>0</xdr:rowOff>
    </xdr:from>
    <xdr:to>
      <xdr:col>10</xdr:col>
      <xdr:colOff>299185</xdr:colOff>
      <xdr:row>286</xdr:row>
      <xdr:rowOff>146406</xdr:rowOff>
    </xdr:to>
    <xdr:pic>
      <xdr:nvPicPr>
        <xdr:cNvPr id="10" name="図 9">
          <a:extLst>
            <a:ext uri="{FF2B5EF4-FFF2-40B4-BE49-F238E27FC236}">
              <a16:creationId xmlns:a16="http://schemas.microsoft.com/office/drawing/2014/main" id="{D3BEA935-4078-4653-A140-1B6C361EADAE}"/>
            </a:ext>
          </a:extLst>
        </xdr:cNvPr>
        <xdr:cNvPicPr>
          <a:picLocks noChangeAspect="1"/>
        </xdr:cNvPicPr>
      </xdr:nvPicPr>
      <xdr:blipFill>
        <a:blip xmlns:r="http://schemas.openxmlformats.org/officeDocument/2006/relationships" r:embed="rId9"/>
        <a:stretch>
          <a:fillRect/>
        </a:stretch>
      </xdr:blipFill>
      <xdr:spPr>
        <a:xfrm>
          <a:off x="0" y="47000160"/>
          <a:ext cx="6722845" cy="5449926"/>
        </a:xfrm>
        <a:prstGeom prst="rect">
          <a:avLst/>
        </a:prstGeom>
      </xdr:spPr>
    </xdr:pic>
    <xdr:clientData/>
  </xdr:twoCellAnchor>
  <xdr:twoCellAnchor editAs="oneCell">
    <xdr:from>
      <xdr:col>0</xdr:col>
      <xdr:colOff>0</xdr:colOff>
      <xdr:row>289</xdr:row>
      <xdr:rowOff>0</xdr:rowOff>
    </xdr:from>
    <xdr:to>
      <xdr:col>10</xdr:col>
      <xdr:colOff>299185</xdr:colOff>
      <xdr:row>318</xdr:row>
      <xdr:rowOff>146406</xdr:rowOff>
    </xdr:to>
    <xdr:pic>
      <xdr:nvPicPr>
        <xdr:cNvPr id="11" name="図 10">
          <a:extLst>
            <a:ext uri="{FF2B5EF4-FFF2-40B4-BE49-F238E27FC236}">
              <a16:creationId xmlns:a16="http://schemas.microsoft.com/office/drawing/2014/main" id="{CEDE9137-EED5-4FB3-B8B6-449EA010A445}"/>
            </a:ext>
          </a:extLst>
        </xdr:cNvPr>
        <xdr:cNvPicPr>
          <a:picLocks noChangeAspect="1"/>
        </xdr:cNvPicPr>
      </xdr:nvPicPr>
      <xdr:blipFill>
        <a:blip xmlns:r="http://schemas.openxmlformats.org/officeDocument/2006/relationships" r:embed="rId10"/>
        <a:stretch>
          <a:fillRect/>
        </a:stretch>
      </xdr:blipFill>
      <xdr:spPr>
        <a:xfrm>
          <a:off x="0" y="52852320"/>
          <a:ext cx="6722845" cy="5449926"/>
        </a:xfrm>
        <a:prstGeom prst="rect">
          <a:avLst/>
        </a:prstGeom>
      </xdr:spPr>
    </xdr:pic>
    <xdr:clientData/>
  </xdr:twoCellAnchor>
  <xdr:twoCellAnchor editAs="oneCell">
    <xdr:from>
      <xdr:col>0</xdr:col>
      <xdr:colOff>0</xdr:colOff>
      <xdr:row>321</xdr:row>
      <xdr:rowOff>0</xdr:rowOff>
    </xdr:from>
    <xdr:to>
      <xdr:col>10</xdr:col>
      <xdr:colOff>299185</xdr:colOff>
      <xdr:row>350</xdr:row>
      <xdr:rowOff>146406</xdr:rowOff>
    </xdr:to>
    <xdr:pic>
      <xdr:nvPicPr>
        <xdr:cNvPr id="12" name="図 11">
          <a:extLst>
            <a:ext uri="{FF2B5EF4-FFF2-40B4-BE49-F238E27FC236}">
              <a16:creationId xmlns:a16="http://schemas.microsoft.com/office/drawing/2014/main" id="{E84E528A-B36A-478B-A6CE-C98ACCBBFCE6}"/>
            </a:ext>
          </a:extLst>
        </xdr:cNvPr>
        <xdr:cNvPicPr>
          <a:picLocks noChangeAspect="1"/>
        </xdr:cNvPicPr>
      </xdr:nvPicPr>
      <xdr:blipFill>
        <a:blip xmlns:r="http://schemas.openxmlformats.org/officeDocument/2006/relationships" r:embed="rId11"/>
        <a:stretch>
          <a:fillRect/>
        </a:stretch>
      </xdr:blipFill>
      <xdr:spPr>
        <a:xfrm>
          <a:off x="0" y="58704480"/>
          <a:ext cx="6722845" cy="5449926"/>
        </a:xfrm>
        <a:prstGeom prst="rect">
          <a:avLst/>
        </a:prstGeom>
      </xdr:spPr>
    </xdr:pic>
    <xdr:clientData/>
  </xdr:twoCellAnchor>
  <xdr:twoCellAnchor editAs="oneCell">
    <xdr:from>
      <xdr:col>0</xdr:col>
      <xdr:colOff>0</xdr:colOff>
      <xdr:row>353</xdr:row>
      <xdr:rowOff>0</xdr:rowOff>
    </xdr:from>
    <xdr:to>
      <xdr:col>10</xdr:col>
      <xdr:colOff>299185</xdr:colOff>
      <xdr:row>382</xdr:row>
      <xdr:rowOff>146406</xdr:rowOff>
    </xdr:to>
    <xdr:pic>
      <xdr:nvPicPr>
        <xdr:cNvPr id="13" name="図 12">
          <a:extLst>
            <a:ext uri="{FF2B5EF4-FFF2-40B4-BE49-F238E27FC236}">
              <a16:creationId xmlns:a16="http://schemas.microsoft.com/office/drawing/2014/main" id="{DFB140B7-1B4D-4C6A-BB94-BA2F799A4C3A}"/>
            </a:ext>
          </a:extLst>
        </xdr:cNvPr>
        <xdr:cNvPicPr>
          <a:picLocks noChangeAspect="1"/>
        </xdr:cNvPicPr>
      </xdr:nvPicPr>
      <xdr:blipFill>
        <a:blip xmlns:r="http://schemas.openxmlformats.org/officeDocument/2006/relationships" r:embed="rId12"/>
        <a:stretch>
          <a:fillRect/>
        </a:stretch>
      </xdr:blipFill>
      <xdr:spPr>
        <a:xfrm>
          <a:off x="0" y="64556640"/>
          <a:ext cx="6722845" cy="5449926"/>
        </a:xfrm>
        <a:prstGeom prst="rect">
          <a:avLst/>
        </a:prstGeom>
      </xdr:spPr>
    </xdr:pic>
    <xdr:clientData/>
  </xdr:twoCellAnchor>
  <xdr:twoCellAnchor editAs="oneCell">
    <xdr:from>
      <xdr:col>0</xdr:col>
      <xdr:colOff>0</xdr:colOff>
      <xdr:row>385</xdr:row>
      <xdr:rowOff>0</xdr:rowOff>
    </xdr:from>
    <xdr:to>
      <xdr:col>10</xdr:col>
      <xdr:colOff>299185</xdr:colOff>
      <xdr:row>414</xdr:row>
      <xdr:rowOff>146406</xdr:rowOff>
    </xdr:to>
    <xdr:pic>
      <xdr:nvPicPr>
        <xdr:cNvPr id="14" name="図 13">
          <a:extLst>
            <a:ext uri="{FF2B5EF4-FFF2-40B4-BE49-F238E27FC236}">
              <a16:creationId xmlns:a16="http://schemas.microsoft.com/office/drawing/2014/main" id="{3C36D2AB-563A-4C5A-BFC6-B5ED3C72A331}"/>
            </a:ext>
          </a:extLst>
        </xdr:cNvPr>
        <xdr:cNvPicPr>
          <a:picLocks noChangeAspect="1"/>
        </xdr:cNvPicPr>
      </xdr:nvPicPr>
      <xdr:blipFill>
        <a:blip xmlns:r="http://schemas.openxmlformats.org/officeDocument/2006/relationships" r:embed="rId13"/>
        <a:stretch>
          <a:fillRect/>
        </a:stretch>
      </xdr:blipFill>
      <xdr:spPr>
        <a:xfrm>
          <a:off x="0" y="70408800"/>
          <a:ext cx="6722845" cy="5449926"/>
        </a:xfrm>
        <a:prstGeom prst="rect">
          <a:avLst/>
        </a:prstGeom>
      </xdr:spPr>
    </xdr:pic>
    <xdr:clientData/>
  </xdr:twoCellAnchor>
  <xdr:twoCellAnchor editAs="oneCell">
    <xdr:from>
      <xdr:col>0</xdr:col>
      <xdr:colOff>0</xdr:colOff>
      <xdr:row>417</xdr:row>
      <xdr:rowOff>0</xdr:rowOff>
    </xdr:from>
    <xdr:to>
      <xdr:col>10</xdr:col>
      <xdr:colOff>299185</xdr:colOff>
      <xdr:row>446</xdr:row>
      <xdr:rowOff>146406</xdr:rowOff>
    </xdr:to>
    <xdr:pic>
      <xdr:nvPicPr>
        <xdr:cNvPr id="15" name="図 14">
          <a:extLst>
            <a:ext uri="{FF2B5EF4-FFF2-40B4-BE49-F238E27FC236}">
              <a16:creationId xmlns:a16="http://schemas.microsoft.com/office/drawing/2014/main" id="{304A68CB-82BE-42A3-9C49-A52ECFD3436E}"/>
            </a:ext>
          </a:extLst>
        </xdr:cNvPr>
        <xdr:cNvPicPr>
          <a:picLocks noChangeAspect="1"/>
        </xdr:cNvPicPr>
      </xdr:nvPicPr>
      <xdr:blipFill>
        <a:blip xmlns:r="http://schemas.openxmlformats.org/officeDocument/2006/relationships" r:embed="rId14"/>
        <a:stretch>
          <a:fillRect/>
        </a:stretch>
      </xdr:blipFill>
      <xdr:spPr>
        <a:xfrm>
          <a:off x="0" y="76260960"/>
          <a:ext cx="6722845" cy="5449926"/>
        </a:xfrm>
        <a:prstGeom prst="rect">
          <a:avLst/>
        </a:prstGeom>
      </xdr:spPr>
    </xdr:pic>
    <xdr:clientData/>
  </xdr:twoCellAnchor>
  <xdr:twoCellAnchor editAs="oneCell">
    <xdr:from>
      <xdr:col>0</xdr:col>
      <xdr:colOff>0</xdr:colOff>
      <xdr:row>449</xdr:row>
      <xdr:rowOff>0</xdr:rowOff>
    </xdr:from>
    <xdr:to>
      <xdr:col>10</xdr:col>
      <xdr:colOff>299185</xdr:colOff>
      <xdr:row>478</xdr:row>
      <xdr:rowOff>146406</xdr:rowOff>
    </xdr:to>
    <xdr:pic>
      <xdr:nvPicPr>
        <xdr:cNvPr id="16" name="図 15">
          <a:extLst>
            <a:ext uri="{FF2B5EF4-FFF2-40B4-BE49-F238E27FC236}">
              <a16:creationId xmlns:a16="http://schemas.microsoft.com/office/drawing/2014/main" id="{544FD840-EC57-4104-8CBD-1258E13658D8}"/>
            </a:ext>
          </a:extLst>
        </xdr:cNvPr>
        <xdr:cNvPicPr>
          <a:picLocks noChangeAspect="1"/>
        </xdr:cNvPicPr>
      </xdr:nvPicPr>
      <xdr:blipFill>
        <a:blip xmlns:r="http://schemas.openxmlformats.org/officeDocument/2006/relationships" r:embed="rId15"/>
        <a:stretch>
          <a:fillRect/>
        </a:stretch>
      </xdr:blipFill>
      <xdr:spPr>
        <a:xfrm>
          <a:off x="0" y="82113120"/>
          <a:ext cx="6722845" cy="544992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52A92-7ADD-4D20-9CF1-1A8EA1F39C72}">
  <dimension ref="A1:L111"/>
  <sheetViews>
    <sheetView topLeftCell="A58" zoomScaleNormal="100" workbookViewId="0">
      <selection activeCell="E117" sqref="E117"/>
    </sheetView>
  </sheetViews>
  <sheetFormatPr defaultRowHeight="18" x14ac:dyDescent="0.45"/>
  <cols>
    <col min="1" max="1" width="4.8984375" customWidth="1"/>
    <col min="2" max="2" width="12" customWidth="1"/>
    <col min="3" max="3" width="10.59765625" customWidth="1"/>
    <col min="4" max="4" width="9.19921875" bestFit="1" customWidth="1"/>
    <col min="7" max="7" width="9.8984375" customWidth="1"/>
  </cols>
  <sheetData>
    <row r="1" spans="1:12" x14ac:dyDescent="0.45">
      <c r="A1" s="1" t="s">
        <v>9</v>
      </c>
      <c r="C1" t="s">
        <v>28</v>
      </c>
    </row>
    <row r="2" spans="1:12" x14ac:dyDescent="0.45">
      <c r="A2" s="1" t="s">
        <v>10</v>
      </c>
      <c r="C2" t="s">
        <v>29</v>
      </c>
    </row>
    <row r="3" spans="1:12" x14ac:dyDescent="0.45">
      <c r="A3" s="1" t="s">
        <v>12</v>
      </c>
      <c r="C3" s="47">
        <v>200000</v>
      </c>
    </row>
    <row r="4" spans="1:12" x14ac:dyDescent="0.45">
      <c r="A4" s="1" t="s">
        <v>13</v>
      </c>
      <c r="C4" s="47" t="s">
        <v>15</v>
      </c>
    </row>
    <row r="5" spans="1:12" ht="18.600000000000001" thickBot="1" x14ac:dyDescent="0.5">
      <c r="A5" s="1" t="s">
        <v>14</v>
      </c>
      <c r="C5" s="47" t="s">
        <v>16</v>
      </c>
    </row>
    <row r="6" spans="1:12" ht="18.600000000000001" thickBot="1" x14ac:dyDescent="0.5">
      <c r="A6" s="41" t="s">
        <v>0</v>
      </c>
      <c r="B6" s="41" t="s">
        <v>1</v>
      </c>
      <c r="C6" s="41" t="s">
        <v>1</v>
      </c>
      <c r="D6" s="42" t="s">
        <v>5</v>
      </c>
      <c r="E6" s="43"/>
      <c r="F6" s="44"/>
      <c r="G6" s="27" t="s">
        <v>4</v>
      </c>
      <c r="H6" s="26"/>
      <c r="I6" s="28"/>
    </row>
    <row r="7" spans="1:12" ht="18.600000000000001" thickBot="1" x14ac:dyDescent="0.5">
      <c r="A7" s="45"/>
      <c r="B7" s="45" t="s">
        <v>2</v>
      </c>
      <c r="C7" s="45" t="s">
        <v>3</v>
      </c>
      <c r="D7" s="23">
        <v>1.27</v>
      </c>
      <c r="E7" s="24">
        <v>1.5</v>
      </c>
      <c r="F7" s="25">
        <v>2</v>
      </c>
      <c r="G7" s="23">
        <v>1.27</v>
      </c>
      <c r="H7" s="24">
        <v>1.5</v>
      </c>
      <c r="I7" s="25">
        <v>2</v>
      </c>
      <c r="J7" s="1"/>
      <c r="K7" s="1"/>
      <c r="L7" s="1"/>
    </row>
    <row r="8" spans="1:12" ht="18.600000000000001" thickBot="1" x14ac:dyDescent="0.5">
      <c r="A8" s="46" t="s">
        <v>11</v>
      </c>
      <c r="B8" s="22"/>
      <c r="C8" s="22"/>
      <c r="D8" s="27"/>
      <c r="E8" s="26"/>
      <c r="F8" s="28"/>
      <c r="G8" s="32">
        <f>C3</f>
        <v>200000</v>
      </c>
      <c r="H8" s="33">
        <f>C3</f>
        <v>200000</v>
      </c>
      <c r="I8" s="34">
        <f>C3</f>
        <v>200000</v>
      </c>
    </row>
    <row r="9" spans="1:12" x14ac:dyDescent="0.45">
      <c r="A9" s="19">
        <v>1</v>
      </c>
      <c r="B9" s="37">
        <v>40183</v>
      </c>
      <c r="C9" s="8">
        <v>91.83</v>
      </c>
      <c r="D9" s="38">
        <v>-1</v>
      </c>
      <c r="E9" s="39">
        <v>-1</v>
      </c>
      <c r="F9" s="40">
        <v>-1</v>
      </c>
      <c r="G9" s="35">
        <f>IF(D9="","",G8*(1+IF(D9&lt;0,-0.03,0.03*1.27)))</f>
        <v>194000</v>
      </c>
      <c r="H9" s="35">
        <f>IF(E9="","",H8*(1+IF(E9&lt;0,-0.03,0.03*1.5)))</f>
        <v>194000</v>
      </c>
      <c r="I9" s="36">
        <f>IF(F9="","",I8*(1+IF(F9&lt;0,-0.03,0.03*2)))</f>
        <v>194000</v>
      </c>
    </row>
    <row r="10" spans="1:12" x14ac:dyDescent="0.45">
      <c r="A10" s="19">
        <v>2</v>
      </c>
      <c r="B10" s="11">
        <v>40186</v>
      </c>
      <c r="C10" s="10">
        <v>92.79</v>
      </c>
      <c r="D10" s="16">
        <v>1</v>
      </c>
      <c r="E10" s="17">
        <v>1</v>
      </c>
      <c r="F10" s="18">
        <v>1</v>
      </c>
      <c r="G10" s="35">
        <f t="shared" ref="G10:G108" si="0">IF(D10="","",G9*(1+IF(D10&lt;0,-0.03,0.03*1.27)))</f>
        <v>201391.4</v>
      </c>
      <c r="H10" s="35">
        <f t="shared" ref="H10:H108" si="1">IF(E10="","",H9*(1+IF(E10&lt;0,-0.03,0.03*1.5)))</f>
        <v>202730</v>
      </c>
      <c r="I10" s="36">
        <f t="shared" ref="I10:I108" si="2">IF(F10="","",I9*(1+IF(F10&lt;0,-0.03,0.03*2)))</f>
        <v>205640</v>
      </c>
    </row>
    <row r="11" spans="1:12" x14ac:dyDescent="0.45">
      <c r="A11" s="19">
        <v>3</v>
      </c>
      <c r="B11" s="11">
        <v>40190</v>
      </c>
      <c r="C11" s="10">
        <v>92.02</v>
      </c>
      <c r="D11" s="19">
        <v>-1</v>
      </c>
      <c r="E11" s="48">
        <v>-1</v>
      </c>
      <c r="F11" s="7">
        <v>-1</v>
      </c>
      <c r="G11" s="35">
        <f t="shared" si="0"/>
        <v>195349.658</v>
      </c>
      <c r="H11" s="35">
        <f t="shared" si="1"/>
        <v>196648.1</v>
      </c>
      <c r="I11" s="36">
        <f t="shared" si="2"/>
        <v>199470.8</v>
      </c>
    </row>
    <row r="12" spans="1:12" x14ac:dyDescent="0.45">
      <c r="A12" s="19">
        <v>4</v>
      </c>
      <c r="B12" s="11">
        <v>40191</v>
      </c>
      <c r="C12" s="10">
        <v>91.17</v>
      </c>
      <c r="D12" s="19">
        <v>1</v>
      </c>
      <c r="E12" s="48">
        <v>1</v>
      </c>
      <c r="F12" s="7">
        <v>1</v>
      </c>
      <c r="G12" s="35">
        <f t="shared" si="0"/>
        <v>202792.47996980001</v>
      </c>
      <c r="H12" s="35">
        <f t="shared" si="1"/>
        <v>205497.26449999999</v>
      </c>
      <c r="I12" s="36">
        <f t="shared" si="2"/>
        <v>211439.04800000001</v>
      </c>
    </row>
    <row r="13" spans="1:12" x14ac:dyDescent="0.45">
      <c r="A13" s="19">
        <v>5</v>
      </c>
      <c r="B13" s="11">
        <v>40191</v>
      </c>
      <c r="C13" s="10">
        <v>91.31</v>
      </c>
      <c r="D13" s="19">
        <v>1</v>
      </c>
      <c r="E13" s="48">
        <v>1</v>
      </c>
      <c r="F13" s="7">
        <v>1</v>
      </c>
      <c r="G13" s="35">
        <f t="shared" si="0"/>
        <v>210518.87345664939</v>
      </c>
      <c r="H13" s="35">
        <f t="shared" si="1"/>
        <v>214744.64140249998</v>
      </c>
      <c r="I13" s="36">
        <f t="shared" si="2"/>
        <v>224125.39088000002</v>
      </c>
    </row>
    <row r="14" spans="1:12" x14ac:dyDescent="0.45">
      <c r="A14" s="19">
        <v>6</v>
      </c>
      <c r="B14" s="11">
        <v>40192</v>
      </c>
      <c r="C14" s="10">
        <v>91.39</v>
      </c>
      <c r="D14" s="19">
        <v>-1</v>
      </c>
      <c r="E14" s="48">
        <v>-1</v>
      </c>
      <c r="F14" s="18">
        <v>-1</v>
      </c>
      <c r="G14" s="35">
        <f t="shared" si="0"/>
        <v>204203.30725294992</v>
      </c>
      <c r="H14" s="35">
        <f t="shared" si="1"/>
        <v>208302.30216042497</v>
      </c>
      <c r="I14" s="36">
        <f t="shared" si="2"/>
        <v>217401.62915360002</v>
      </c>
    </row>
    <row r="15" spans="1:12" x14ac:dyDescent="0.45">
      <c r="A15" s="19">
        <v>7</v>
      </c>
      <c r="B15" s="11">
        <v>40193</v>
      </c>
      <c r="C15" s="10">
        <v>90.8</v>
      </c>
      <c r="D15" s="16">
        <v>-1</v>
      </c>
      <c r="E15" s="17">
        <v>-1</v>
      </c>
      <c r="F15" s="18">
        <v>-1</v>
      </c>
      <c r="G15" s="35">
        <f t="shared" si="0"/>
        <v>198077.20803536143</v>
      </c>
      <c r="H15" s="35">
        <f t="shared" si="1"/>
        <v>202053.2330956122</v>
      </c>
      <c r="I15" s="36">
        <f t="shared" si="2"/>
        <v>210879.58027899201</v>
      </c>
    </row>
    <row r="16" spans="1:12" x14ac:dyDescent="0.45">
      <c r="A16" s="19">
        <v>8</v>
      </c>
      <c r="B16" s="11">
        <v>40196</v>
      </c>
      <c r="C16" s="10">
        <v>90.75</v>
      </c>
      <c r="D16" s="19">
        <v>-1</v>
      </c>
      <c r="E16" s="48">
        <v>-1</v>
      </c>
      <c r="F16" s="18">
        <v>-1</v>
      </c>
      <c r="G16" s="35">
        <f t="shared" si="0"/>
        <v>192134.89179430058</v>
      </c>
      <c r="H16" s="35">
        <f t="shared" si="1"/>
        <v>195991.63610274383</v>
      </c>
      <c r="I16" s="36">
        <f t="shared" si="2"/>
        <v>204553.19287062224</v>
      </c>
    </row>
    <row r="17" spans="1:9" x14ac:dyDescent="0.45">
      <c r="A17" s="19">
        <v>9</v>
      </c>
      <c r="B17" s="11">
        <v>40198</v>
      </c>
      <c r="C17" s="10">
        <v>91.15</v>
      </c>
      <c r="D17" s="19">
        <v>1</v>
      </c>
      <c r="E17" s="48">
        <v>1</v>
      </c>
      <c r="F17" s="7">
        <v>1</v>
      </c>
      <c r="G17" s="35">
        <f t="shared" si="0"/>
        <v>199455.23117166344</v>
      </c>
      <c r="H17" s="35">
        <f t="shared" si="1"/>
        <v>204811.25972736729</v>
      </c>
      <c r="I17" s="36">
        <f t="shared" si="2"/>
        <v>216826.38444285959</v>
      </c>
    </row>
    <row r="18" spans="1:9" x14ac:dyDescent="0.45">
      <c r="A18" s="19">
        <v>10</v>
      </c>
      <c r="B18" s="11">
        <v>40200</v>
      </c>
      <c r="C18" s="10">
        <v>90.19</v>
      </c>
      <c r="D18" s="19">
        <v>-1</v>
      </c>
      <c r="E18" s="48">
        <v>-1</v>
      </c>
      <c r="F18" s="18">
        <v>-1</v>
      </c>
      <c r="G18" s="35">
        <f t="shared" si="0"/>
        <v>193471.57423651352</v>
      </c>
      <c r="H18" s="35">
        <f t="shared" si="1"/>
        <v>198666.92193554627</v>
      </c>
      <c r="I18" s="36">
        <f t="shared" si="2"/>
        <v>210321.59290957381</v>
      </c>
    </row>
    <row r="19" spans="1:9" x14ac:dyDescent="0.45">
      <c r="A19" s="19">
        <v>11</v>
      </c>
      <c r="B19" s="11">
        <v>40203</v>
      </c>
      <c r="C19" s="10">
        <v>90.27</v>
      </c>
      <c r="D19" s="19">
        <v>-1</v>
      </c>
      <c r="E19" s="48">
        <v>-1</v>
      </c>
      <c r="F19" s="7">
        <v>-1</v>
      </c>
      <c r="G19" s="35">
        <f t="shared" si="0"/>
        <v>187667.42700941811</v>
      </c>
      <c r="H19" s="35">
        <f t="shared" si="1"/>
        <v>192706.91427747987</v>
      </c>
      <c r="I19" s="36">
        <f t="shared" si="2"/>
        <v>204011.94512228659</v>
      </c>
    </row>
    <row r="20" spans="1:9" x14ac:dyDescent="0.45">
      <c r="A20" s="19">
        <v>12</v>
      </c>
      <c r="B20" s="11">
        <v>40204</v>
      </c>
      <c r="C20" s="10">
        <v>89.98</v>
      </c>
      <c r="D20" s="19">
        <v>1</v>
      </c>
      <c r="E20" s="48">
        <v>1</v>
      </c>
      <c r="F20" s="7">
        <v>1</v>
      </c>
      <c r="G20" s="35">
        <f t="shared" si="0"/>
        <v>194817.55597847694</v>
      </c>
      <c r="H20" s="35">
        <f t="shared" si="1"/>
        <v>201378.72541996645</v>
      </c>
      <c r="I20" s="36">
        <f t="shared" si="2"/>
        <v>216252.6618296238</v>
      </c>
    </row>
    <row r="21" spans="1:9" x14ac:dyDescent="0.45">
      <c r="A21" s="19">
        <v>13</v>
      </c>
      <c r="B21" s="11">
        <v>40206</v>
      </c>
      <c r="C21" s="10">
        <v>90.3</v>
      </c>
      <c r="D21" s="19">
        <v>1</v>
      </c>
      <c r="E21" s="48">
        <v>1</v>
      </c>
      <c r="F21" s="7">
        <v>-1</v>
      </c>
      <c r="G21" s="35">
        <f t="shared" si="0"/>
        <v>202240.10486125693</v>
      </c>
      <c r="H21" s="35">
        <f t="shared" si="1"/>
        <v>210440.76806386493</v>
      </c>
      <c r="I21" s="36">
        <f t="shared" si="2"/>
        <v>209765.08197473508</v>
      </c>
    </row>
    <row r="22" spans="1:9" x14ac:dyDescent="0.45">
      <c r="A22" s="19">
        <v>14</v>
      </c>
      <c r="B22" s="11">
        <v>40218</v>
      </c>
      <c r="C22" s="10">
        <v>89.66</v>
      </c>
      <c r="D22" s="16">
        <v>-1</v>
      </c>
      <c r="E22" s="17">
        <v>-1</v>
      </c>
      <c r="F22" s="18">
        <v>-1</v>
      </c>
      <c r="G22" s="35">
        <f t="shared" si="0"/>
        <v>196172.90171541923</v>
      </c>
      <c r="H22" s="35">
        <f t="shared" si="1"/>
        <v>204127.54502194899</v>
      </c>
      <c r="I22" s="36">
        <f t="shared" si="2"/>
        <v>203472.12951549303</v>
      </c>
    </row>
    <row r="23" spans="1:9" x14ac:dyDescent="0.45">
      <c r="A23" s="19">
        <v>15</v>
      </c>
      <c r="B23" s="11">
        <v>40221</v>
      </c>
      <c r="C23" s="10">
        <v>90.08</v>
      </c>
      <c r="D23" s="16">
        <v>1</v>
      </c>
      <c r="E23" s="17">
        <v>1</v>
      </c>
      <c r="F23" s="18">
        <v>1</v>
      </c>
      <c r="G23" s="35">
        <f t="shared" si="0"/>
        <v>203647.08927077669</v>
      </c>
      <c r="H23" s="35">
        <f t="shared" si="1"/>
        <v>213313.28454793667</v>
      </c>
      <c r="I23" s="36">
        <f t="shared" si="2"/>
        <v>215680.45728642261</v>
      </c>
    </row>
    <row r="24" spans="1:9" x14ac:dyDescent="0.45">
      <c r="A24" s="19">
        <v>16</v>
      </c>
      <c r="B24" s="11">
        <v>40225</v>
      </c>
      <c r="C24" s="10">
        <v>90.15</v>
      </c>
      <c r="D24" s="19">
        <v>1</v>
      </c>
      <c r="E24" s="48">
        <v>1</v>
      </c>
      <c r="F24" s="7">
        <v>1</v>
      </c>
      <c r="G24" s="35">
        <f t="shared" si="0"/>
        <v>211406.04337199329</v>
      </c>
      <c r="H24" s="35">
        <f t="shared" si="1"/>
        <v>222912.38235259379</v>
      </c>
      <c r="I24" s="36">
        <f t="shared" si="2"/>
        <v>228621.28472360797</v>
      </c>
    </row>
    <row r="25" spans="1:9" x14ac:dyDescent="0.45">
      <c r="A25" s="19">
        <v>17</v>
      </c>
      <c r="B25" s="11">
        <v>40226</v>
      </c>
      <c r="C25" s="10">
        <v>90.27</v>
      </c>
      <c r="D25" s="19">
        <v>-1</v>
      </c>
      <c r="E25" s="48">
        <v>-1</v>
      </c>
      <c r="F25" s="7">
        <v>-1</v>
      </c>
      <c r="G25" s="35">
        <f t="shared" si="0"/>
        <v>205063.86207083348</v>
      </c>
      <c r="H25" s="35">
        <f t="shared" si="1"/>
        <v>216225.01088201598</v>
      </c>
      <c r="I25" s="36">
        <f t="shared" si="2"/>
        <v>221762.64618189973</v>
      </c>
    </row>
    <row r="26" spans="1:9" x14ac:dyDescent="0.45">
      <c r="A26" s="19">
        <v>18</v>
      </c>
      <c r="B26" s="11">
        <v>40231</v>
      </c>
      <c r="C26" s="10">
        <v>91.27</v>
      </c>
      <c r="D26" s="19">
        <v>1</v>
      </c>
      <c r="E26" s="48">
        <v>1</v>
      </c>
      <c r="F26" s="7">
        <v>1</v>
      </c>
      <c r="G26" s="35">
        <f t="shared" si="0"/>
        <v>212876.79521573224</v>
      </c>
      <c r="H26" s="35">
        <f t="shared" si="1"/>
        <v>225955.13637170667</v>
      </c>
      <c r="I26" s="36">
        <f t="shared" si="2"/>
        <v>235068.40495281373</v>
      </c>
    </row>
    <row r="27" spans="1:9" x14ac:dyDescent="0.45">
      <c r="A27" s="19">
        <v>19</v>
      </c>
      <c r="B27" s="11">
        <v>40232</v>
      </c>
      <c r="C27" s="10">
        <v>90.9</v>
      </c>
      <c r="D27" s="16">
        <v>1</v>
      </c>
      <c r="E27" s="17">
        <v>1</v>
      </c>
      <c r="F27" s="18">
        <v>1</v>
      </c>
      <c r="G27" s="35">
        <f t="shared" si="0"/>
        <v>220987.40111345163</v>
      </c>
      <c r="H27" s="35">
        <f t="shared" si="1"/>
        <v>236123.11750843347</v>
      </c>
      <c r="I27" s="36">
        <f t="shared" si="2"/>
        <v>249172.50924998257</v>
      </c>
    </row>
    <row r="28" spans="1:9" x14ac:dyDescent="0.45">
      <c r="A28" s="19">
        <v>20</v>
      </c>
      <c r="B28" s="11">
        <v>40249</v>
      </c>
      <c r="C28" s="10">
        <v>90.64</v>
      </c>
      <c r="D28" s="19">
        <v>-1</v>
      </c>
      <c r="E28" s="48">
        <v>-1</v>
      </c>
      <c r="F28" s="7">
        <v>-1</v>
      </c>
      <c r="G28" s="35">
        <f t="shared" si="0"/>
        <v>214357.77908004809</v>
      </c>
      <c r="H28" s="35">
        <f t="shared" si="1"/>
        <v>229039.42398318046</v>
      </c>
      <c r="I28" s="36">
        <f t="shared" si="2"/>
        <v>241697.33397248309</v>
      </c>
    </row>
    <row r="29" spans="1:9" x14ac:dyDescent="0.45">
      <c r="A29" s="19">
        <v>21</v>
      </c>
      <c r="B29" s="11">
        <v>40252</v>
      </c>
      <c r="C29" s="10">
        <v>90.74</v>
      </c>
      <c r="D29" s="19">
        <v>-1</v>
      </c>
      <c r="E29" s="49">
        <v>-1</v>
      </c>
      <c r="F29" s="18">
        <v>-1</v>
      </c>
      <c r="G29" s="35">
        <f t="shared" si="0"/>
        <v>207927.04570764664</v>
      </c>
      <c r="H29" s="35">
        <f t="shared" si="1"/>
        <v>222168.24126368505</v>
      </c>
      <c r="I29" s="36">
        <f t="shared" si="2"/>
        <v>234446.4139533086</v>
      </c>
    </row>
    <row r="30" spans="1:9" x14ac:dyDescent="0.45">
      <c r="A30" s="19">
        <v>22</v>
      </c>
      <c r="B30" s="11">
        <v>40255</v>
      </c>
      <c r="C30" s="10">
        <v>89.96</v>
      </c>
      <c r="D30" s="19">
        <v>-1</v>
      </c>
      <c r="E30" s="48">
        <v>-1</v>
      </c>
      <c r="F30" s="7">
        <v>-1</v>
      </c>
      <c r="G30" s="35">
        <f t="shared" si="0"/>
        <v>201689.23433641723</v>
      </c>
      <c r="H30" s="35">
        <f t="shared" si="1"/>
        <v>215503.19402577449</v>
      </c>
      <c r="I30" s="36">
        <f t="shared" si="2"/>
        <v>227413.02153470935</v>
      </c>
    </row>
    <row r="31" spans="1:9" x14ac:dyDescent="0.45">
      <c r="A31" s="19">
        <v>23</v>
      </c>
      <c r="B31" s="11">
        <v>40255</v>
      </c>
      <c r="C31" s="10">
        <v>90.29</v>
      </c>
      <c r="D31" s="19">
        <v>1</v>
      </c>
      <c r="E31" s="50">
        <v>1</v>
      </c>
      <c r="F31" s="7">
        <v>1</v>
      </c>
      <c r="G31" s="35">
        <f t="shared" si="0"/>
        <v>209373.59416463473</v>
      </c>
      <c r="H31" s="35">
        <f t="shared" si="1"/>
        <v>225200.83775693431</v>
      </c>
      <c r="I31" s="36">
        <f t="shared" si="2"/>
        <v>241057.80282679191</v>
      </c>
    </row>
    <row r="32" spans="1:9" x14ac:dyDescent="0.45">
      <c r="A32" s="19">
        <v>24</v>
      </c>
      <c r="B32" s="11">
        <v>40256</v>
      </c>
      <c r="C32" s="10">
        <v>90.38</v>
      </c>
      <c r="D32" s="19">
        <v>1</v>
      </c>
      <c r="E32" s="48">
        <v>1</v>
      </c>
      <c r="F32" s="7">
        <v>1</v>
      </c>
      <c r="G32" s="35">
        <f t="shared" si="0"/>
        <v>217350.72810230733</v>
      </c>
      <c r="H32" s="35">
        <f t="shared" si="1"/>
        <v>235334.87545599634</v>
      </c>
      <c r="I32" s="36">
        <f t="shared" si="2"/>
        <v>255521.27099639946</v>
      </c>
    </row>
    <row r="33" spans="1:9" x14ac:dyDescent="0.45">
      <c r="A33" s="19">
        <v>25</v>
      </c>
      <c r="B33" s="11">
        <v>40256</v>
      </c>
      <c r="C33" s="10">
        <v>90.59</v>
      </c>
      <c r="D33" s="19">
        <v>-1</v>
      </c>
      <c r="E33" s="48">
        <v>-1</v>
      </c>
      <c r="F33" s="7">
        <v>-1</v>
      </c>
      <c r="G33" s="35">
        <f t="shared" si="0"/>
        <v>210830.2062592381</v>
      </c>
      <c r="H33" s="35">
        <f t="shared" si="1"/>
        <v>228274.82919231645</v>
      </c>
      <c r="I33" s="36">
        <f t="shared" si="2"/>
        <v>247855.63286650745</v>
      </c>
    </row>
    <row r="34" spans="1:9" x14ac:dyDescent="0.45">
      <c r="A34" s="19">
        <v>26</v>
      </c>
      <c r="B34" s="11">
        <v>40261</v>
      </c>
      <c r="C34" s="10">
        <v>90.45</v>
      </c>
      <c r="D34" s="19">
        <v>1</v>
      </c>
      <c r="E34" s="48">
        <v>1</v>
      </c>
      <c r="F34" s="7">
        <v>1</v>
      </c>
      <c r="G34" s="35">
        <f t="shared" si="0"/>
        <v>218862.83711771507</v>
      </c>
      <c r="H34" s="35">
        <f t="shared" si="1"/>
        <v>238547.19650597067</v>
      </c>
      <c r="I34" s="36">
        <f t="shared" si="2"/>
        <v>262726.97083849792</v>
      </c>
    </row>
    <row r="35" spans="1:9" x14ac:dyDescent="0.45">
      <c r="A35" s="19">
        <v>27</v>
      </c>
      <c r="B35" s="11">
        <v>40277</v>
      </c>
      <c r="C35" s="10">
        <v>93.42</v>
      </c>
      <c r="D35" s="19">
        <v>1</v>
      </c>
      <c r="E35" s="48">
        <v>1</v>
      </c>
      <c r="F35" s="7">
        <v>1</v>
      </c>
      <c r="G35" s="35">
        <f t="shared" si="0"/>
        <v>227201.51121190001</v>
      </c>
      <c r="H35" s="35">
        <f t="shared" si="1"/>
        <v>249281.82034873933</v>
      </c>
      <c r="I35" s="36">
        <f t="shared" si="2"/>
        <v>278490.58908880781</v>
      </c>
    </row>
    <row r="36" spans="1:9" x14ac:dyDescent="0.45">
      <c r="A36" s="19">
        <v>28</v>
      </c>
      <c r="B36" s="11">
        <v>40294</v>
      </c>
      <c r="C36" s="10">
        <v>94.17</v>
      </c>
      <c r="D36" s="19">
        <v>-1</v>
      </c>
      <c r="E36" s="48">
        <v>-1</v>
      </c>
      <c r="F36" s="7">
        <v>-1</v>
      </c>
      <c r="G36" s="35">
        <f t="shared" si="0"/>
        <v>220385.46587554301</v>
      </c>
      <c r="H36" s="35">
        <f t="shared" si="1"/>
        <v>241803.36573827715</v>
      </c>
      <c r="I36" s="36">
        <f t="shared" si="2"/>
        <v>270135.87141614355</v>
      </c>
    </row>
    <row r="37" spans="1:9" x14ac:dyDescent="0.45">
      <c r="A37" s="19">
        <v>29</v>
      </c>
      <c r="B37" s="11">
        <v>40303</v>
      </c>
      <c r="C37" s="10">
        <v>94.73</v>
      </c>
      <c r="D37" s="19">
        <v>1</v>
      </c>
      <c r="E37" s="48">
        <v>-1</v>
      </c>
      <c r="F37" s="7">
        <v>-1</v>
      </c>
      <c r="G37" s="35">
        <f t="shared" si="0"/>
        <v>228782.15212540122</v>
      </c>
      <c r="H37" s="35">
        <f t="shared" si="1"/>
        <v>234549.26476612882</v>
      </c>
      <c r="I37" s="36">
        <f t="shared" si="2"/>
        <v>262031.79527365923</v>
      </c>
    </row>
    <row r="38" spans="1:9" x14ac:dyDescent="0.45">
      <c r="A38" s="19">
        <v>30</v>
      </c>
      <c r="B38" s="11">
        <v>40309</v>
      </c>
      <c r="C38" s="10">
        <v>92.96</v>
      </c>
      <c r="D38" s="19">
        <v>1</v>
      </c>
      <c r="E38" s="48">
        <v>1</v>
      </c>
      <c r="F38" s="7">
        <v>1</v>
      </c>
      <c r="G38" s="35">
        <f t="shared" si="0"/>
        <v>237498.75212137902</v>
      </c>
      <c r="H38" s="35">
        <f t="shared" si="1"/>
        <v>245103.9816806046</v>
      </c>
      <c r="I38" s="36">
        <f t="shared" si="2"/>
        <v>277753.70299007877</v>
      </c>
    </row>
    <row r="39" spans="1:9" x14ac:dyDescent="0.45">
      <c r="A39" s="19">
        <v>31</v>
      </c>
      <c r="B39" s="11">
        <v>40311</v>
      </c>
      <c r="C39" s="10">
        <v>93.19</v>
      </c>
      <c r="D39" s="19">
        <v>1</v>
      </c>
      <c r="E39" s="48">
        <v>1</v>
      </c>
      <c r="F39" s="7">
        <v>1</v>
      </c>
      <c r="G39" s="35">
        <f t="shared" si="0"/>
        <v>246547.45457720355</v>
      </c>
      <c r="H39" s="35">
        <f t="shared" si="1"/>
        <v>256133.66085623179</v>
      </c>
      <c r="I39" s="36">
        <f t="shared" si="2"/>
        <v>294418.92516948353</v>
      </c>
    </row>
    <row r="40" spans="1:9" x14ac:dyDescent="0.45">
      <c r="A40" s="19">
        <v>32</v>
      </c>
      <c r="B40" s="11">
        <v>40312</v>
      </c>
      <c r="C40" s="10">
        <v>92.39</v>
      </c>
      <c r="D40" s="19">
        <v>1</v>
      </c>
      <c r="E40" s="48">
        <v>1</v>
      </c>
      <c r="F40" s="7">
        <v>1</v>
      </c>
      <c r="G40" s="35">
        <f t="shared" si="0"/>
        <v>255940.91259659501</v>
      </c>
      <c r="H40" s="35">
        <f t="shared" si="1"/>
        <v>267659.6755947622</v>
      </c>
      <c r="I40" s="36">
        <f t="shared" si="2"/>
        <v>312084.06067965255</v>
      </c>
    </row>
    <row r="41" spans="1:9" x14ac:dyDescent="0.45">
      <c r="A41" s="19">
        <v>33</v>
      </c>
      <c r="B41" s="11">
        <v>40323</v>
      </c>
      <c r="C41" s="10">
        <v>89.4</v>
      </c>
      <c r="D41" s="16">
        <v>-1</v>
      </c>
      <c r="E41" s="49">
        <v>-1</v>
      </c>
      <c r="F41" s="18">
        <v>-1</v>
      </c>
      <c r="G41" s="35">
        <f t="shared" si="0"/>
        <v>248262.68521869715</v>
      </c>
      <c r="H41" s="35">
        <f t="shared" si="1"/>
        <v>259629.88532691932</v>
      </c>
      <c r="I41" s="36">
        <f t="shared" si="2"/>
        <v>302721.53885926295</v>
      </c>
    </row>
    <row r="42" spans="1:9" x14ac:dyDescent="0.45">
      <c r="A42" s="10">
        <v>34</v>
      </c>
      <c r="B42" s="11">
        <v>40325</v>
      </c>
      <c r="C42" s="10">
        <v>90.5</v>
      </c>
      <c r="D42" s="19">
        <v>1</v>
      </c>
      <c r="E42" s="48">
        <v>1</v>
      </c>
      <c r="F42" s="7">
        <v>1</v>
      </c>
      <c r="G42" s="61">
        <f t="shared" si="0"/>
        <v>257721.49352552951</v>
      </c>
      <c r="H42" s="35">
        <f t="shared" si="1"/>
        <v>271313.23016663064</v>
      </c>
      <c r="I42" s="36">
        <f t="shared" si="2"/>
        <v>320884.83119081875</v>
      </c>
    </row>
    <row r="43" spans="1:9" x14ac:dyDescent="0.45">
      <c r="A43" s="19">
        <v>35</v>
      </c>
      <c r="B43" s="11">
        <v>40333</v>
      </c>
      <c r="C43" s="10">
        <v>92.74</v>
      </c>
      <c r="D43" s="19">
        <v>-1</v>
      </c>
      <c r="E43" s="48">
        <v>-1</v>
      </c>
      <c r="F43" s="18">
        <v>-1</v>
      </c>
      <c r="G43" s="35">
        <f t="shared" si="0"/>
        <v>249989.84871976363</v>
      </c>
      <c r="H43" s="35">
        <f t="shared" si="1"/>
        <v>263173.83326163172</v>
      </c>
      <c r="I43" s="36">
        <f t="shared" si="2"/>
        <v>311258.28625509416</v>
      </c>
    </row>
    <row r="44" spans="1:9" x14ac:dyDescent="0.45">
      <c r="A44" s="19">
        <v>36</v>
      </c>
      <c r="B44" s="11">
        <v>40336</v>
      </c>
      <c r="C44" s="10">
        <v>91.5</v>
      </c>
      <c r="D44" s="68">
        <v>1</v>
      </c>
      <c r="E44" s="49">
        <v>1</v>
      </c>
      <c r="F44" s="18">
        <v>1</v>
      </c>
      <c r="G44" s="35">
        <f t="shared" si="0"/>
        <v>259514.46195598663</v>
      </c>
      <c r="H44" s="35">
        <f t="shared" si="1"/>
        <v>275016.6557584051</v>
      </c>
      <c r="I44" s="36">
        <f t="shared" si="2"/>
        <v>329933.78343039984</v>
      </c>
    </row>
    <row r="45" spans="1:9" x14ac:dyDescent="0.45">
      <c r="A45" s="19">
        <v>37</v>
      </c>
      <c r="B45" s="11">
        <v>40339</v>
      </c>
      <c r="C45" s="10">
        <v>91.11</v>
      </c>
      <c r="D45" s="19">
        <v>1</v>
      </c>
      <c r="E45" s="48">
        <v>1</v>
      </c>
      <c r="F45" s="7">
        <v>1</v>
      </c>
      <c r="G45" s="35">
        <f t="shared" si="0"/>
        <v>269401.96295650973</v>
      </c>
      <c r="H45" s="35">
        <f t="shared" si="1"/>
        <v>287392.40526753332</v>
      </c>
      <c r="I45" s="36">
        <f t="shared" si="2"/>
        <v>349729.81043622387</v>
      </c>
    </row>
    <row r="46" spans="1:9" x14ac:dyDescent="0.45">
      <c r="A46" s="19">
        <v>38</v>
      </c>
      <c r="B46" s="11">
        <v>40339</v>
      </c>
      <c r="C46" s="10">
        <v>91.25</v>
      </c>
      <c r="D46" s="19">
        <v>1</v>
      </c>
      <c r="E46" s="48">
        <v>1</v>
      </c>
      <c r="F46" s="7">
        <v>1</v>
      </c>
      <c r="G46" s="35">
        <f t="shared" si="0"/>
        <v>279666.17774515273</v>
      </c>
      <c r="H46" s="35">
        <f t="shared" si="1"/>
        <v>300325.06350457232</v>
      </c>
      <c r="I46" s="36">
        <f t="shared" si="2"/>
        <v>370713.59906239732</v>
      </c>
    </row>
    <row r="47" spans="1:9" x14ac:dyDescent="0.45">
      <c r="A47" s="19">
        <v>39</v>
      </c>
      <c r="B47" s="11">
        <v>40340</v>
      </c>
      <c r="C47" s="10">
        <v>91.64</v>
      </c>
      <c r="D47" s="19">
        <v>-1</v>
      </c>
      <c r="E47" s="48">
        <v>-1</v>
      </c>
      <c r="F47" s="7">
        <v>-1</v>
      </c>
      <c r="G47" s="35">
        <f t="shared" si="0"/>
        <v>271276.19241279812</v>
      </c>
      <c r="H47" s="35">
        <f t="shared" si="1"/>
        <v>291315.31159943517</v>
      </c>
      <c r="I47" s="36">
        <f t="shared" si="2"/>
        <v>359592.19109052542</v>
      </c>
    </row>
    <row r="48" spans="1:9" x14ac:dyDescent="0.45">
      <c r="A48" s="19">
        <v>40</v>
      </c>
      <c r="B48" s="11">
        <v>40345</v>
      </c>
      <c r="C48" s="10">
        <v>91.72</v>
      </c>
      <c r="D48" s="19">
        <v>-1</v>
      </c>
      <c r="E48" s="48">
        <v>-1</v>
      </c>
      <c r="F48" s="7">
        <v>-1</v>
      </c>
      <c r="G48" s="35">
        <f t="shared" si="0"/>
        <v>263137.90664041415</v>
      </c>
      <c r="H48" s="35">
        <f t="shared" si="1"/>
        <v>282575.8522514521</v>
      </c>
      <c r="I48" s="36">
        <f t="shared" si="2"/>
        <v>348804.42535780964</v>
      </c>
    </row>
    <row r="49" spans="1:9" x14ac:dyDescent="0.45">
      <c r="A49" s="19">
        <v>41</v>
      </c>
      <c r="B49" s="11">
        <v>40346</v>
      </c>
      <c r="C49" s="10">
        <v>91.24</v>
      </c>
      <c r="D49" s="19">
        <v>1</v>
      </c>
      <c r="E49" s="48">
        <v>-1</v>
      </c>
      <c r="F49" s="7">
        <v>-1</v>
      </c>
      <c r="G49" s="35">
        <f t="shared" si="0"/>
        <v>273163.46088341391</v>
      </c>
      <c r="H49" s="35">
        <f t="shared" si="1"/>
        <v>274098.57668390853</v>
      </c>
      <c r="I49" s="36">
        <f t="shared" si="2"/>
        <v>338340.29259707534</v>
      </c>
    </row>
    <row r="50" spans="1:9" x14ac:dyDescent="0.45">
      <c r="A50" s="19">
        <v>42</v>
      </c>
      <c r="B50" s="11">
        <v>40347</v>
      </c>
      <c r="C50" s="10">
        <v>90.82</v>
      </c>
      <c r="D50" s="19">
        <v>1</v>
      </c>
      <c r="E50" s="48">
        <v>1</v>
      </c>
      <c r="F50" s="7">
        <v>1</v>
      </c>
      <c r="G50" s="35">
        <f t="shared" si="0"/>
        <v>283570.98874307197</v>
      </c>
      <c r="H50" s="35">
        <f t="shared" si="1"/>
        <v>286433.01263468439</v>
      </c>
      <c r="I50" s="36">
        <f t="shared" si="2"/>
        <v>358640.7101528999</v>
      </c>
    </row>
    <row r="51" spans="1:9" x14ac:dyDescent="0.45">
      <c r="A51" s="19">
        <v>43</v>
      </c>
      <c r="B51" s="11">
        <v>40351</v>
      </c>
      <c r="C51" s="10">
        <v>90.61</v>
      </c>
      <c r="D51" s="19">
        <v>1</v>
      </c>
      <c r="E51" s="48">
        <v>1</v>
      </c>
      <c r="F51" s="7">
        <v>1</v>
      </c>
      <c r="G51" s="35">
        <f t="shared" si="0"/>
        <v>294375.04341418302</v>
      </c>
      <c r="H51" s="35">
        <f t="shared" si="1"/>
        <v>299322.49820324517</v>
      </c>
      <c r="I51" s="36">
        <f t="shared" si="2"/>
        <v>380159.15276207391</v>
      </c>
    </row>
    <row r="52" spans="1:9" x14ac:dyDescent="0.45">
      <c r="A52" s="19">
        <v>44</v>
      </c>
      <c r="B52" s="11">
        <v>40352</v>
      </c>
      <c r="C52" s="10">
        <v>90.43</v>
      </c>
      <c r="D52" s="19">
        <v>1</v>
      </c>
      <c r="E52" s="48">
        <v>1</v>
      </c>
      <c r="F52" s="7">
        <v>1</v>
      </c>
      <c r="G52" s="35">
        <f t="shared" si="0"/>
        <v>305590.73256826343</v>
      </c>
      <c r="H52" s="35">
        <f t="shared" si="1"/>
        <v>312792.01062239119</v>
      </c>
      <c r="I52" s="36">
        <f t="shared" si="2"/>
        <v>402968.70192779833</v>
      </c>
    </row>
    <row r="53" spans="1:9" x14ac:dyDescent="0.45">
      <c r="A53" s="19">
        <v>45</v>
      </c>
      <c r="B53" s="11">
        <v>40352</v>
      </c>
      <c r="C53" s="10">
        <v>90.39</v>
      </c>
      <c r="D53" s="19">
        <v>1</v>
      </c>
      <c r="E53" s="48">
        <v>1</v>
      </c>
      <c r="F53" s="7">
        <v>1</v>
      </c>
      <c r="G53" s="35">
        <f t="shared" si="0"/>
        <v>317233.73947911424</v>
      </c>
      <c r="H53" s="35">
        <f t="shared" si="1"/>
        <v>326867.65110039874</v>
      </c>
      <c r="I53" s="36">
        <f t="shared" si="2"/>
        <v>427146.82404346624</v>
      </c>
    </row>
    <row r="54" spans="1:9" x14ac:dyDescent="0.45">
      <c r="A54" s="19">
        <v>46</v>
      </c>
      <c r="B54" s="11">
        <v>40353</v>
      </c>
      <c r="C54" s="10">
        <v>89.79</v>
      </c>
      <c r="D54" s="19">
        <v>-1</v>
      </c>
      <c r="E54" s="48">
        <v>-1</v>
      </c>
      <c r="F54" s="7">
        <v>-1</v>
      </c>
      <c r="G54" s="35">
        <f t="shared" si="0"/>
        <v>307716.72729474079</v>
      </c>
      <c r="H54" s="35">
        <f t="shared" si="1"/>
        <v>317061.62156738678</v>
      </c>
      <c r="I54" s="36">
        <f t="shared" si="2"/>
        <v>414332.41932216223</v>
      </c>
    </row>
    <row r="55" spans="1:9" x14ac:dyDescent="0.45">
      <c r="A55" s="19">
        <v>47</v>
      </c>
      <c r="B55" s="11">
        <v>40357</v>
      </c>
      <c r="C55" s="10">
        <v>89.22</v>
      </c>
      <c r="D55" s="19">
        <v>-1</v>
      </c>
      <c r="E55" s="48">
        <v>-1</v>
      </c>
      <c r="F55" s="7">
        <v>-1</v>
      </c>
      <c r="G55" s="35">
        <f t="shared" si="0"/>
        <v>298485.22547589854</v>
      </c>
      <c r="H55" s="35">
        <f t="shared" si="1"/>
        <v>307549.77292036515</v>
      </c>
      <c r="I55" s="36">
        <f t="shared" si="2"/>
        <v>401902.44674249733</v>
      </c>
    </row>
    <row r="56" spans="1:9" x14ac:dyDescent="0.45">
      <c r="A56" s="19">
        <v>48</v>
      </c>
      <c r="B56" s="11">
        <v>40359</v>
      </c>
      <c r="C56" s="10">
        <v>88.73</v>
      </c>
      <c r="D56" s="19">
        <v>-1</v>
      </c>
      <c r="E56" s="48">
        <v>-1</v>
      </c>
      <c r="F56" s="7">
        <v>-1</v>
      </c>
      <c r="G56" s="35">
        <f t="shared" si="0"/>
        <v>289530.66871162155</v>
      </c>
      <c r="H56" s="35">
        <f t="shared" si="1"/>
        <v>298323.27973275416</v>
      </c>
      <c r="I56" s="36">
        <f t="shared" si="2"/>
        <v>389845.3733402224</v>
      </c>
    </row>
    <row r="57" spans="1:9" x14ac:dyDescent="0.45">
      <c r="A57" s="19">
        <v>49</v>
      </c>
      <c r="B57" s="11">
        <v>40364</v>
      </c>
      <c r="C57" s="10">
        <v>87.92</v>
      </c>
      <c r="D57" s="19">
        <v>-1</v>
      </c>
      <c r="E57" s="48">
        <v>-1</v>
      </c>
      <c r="F57" s="7">
        <v>-1</v>
      </c>
      <c r="G57" s="35">
        <f t="shared" ref="G57" si="3">IF(D57="","",G56*(1+IF(D57&lt;0,-0.03,0.03*1.27)))</f>
        <v>280844.7486502729</v>
      </c>
      <c r="H57" s="35">
        <f t="shared" ref="H57" si="4">IF(E57="","",H56*(1+IF(E57&lt;0,-0.03,0.03*1.5)))</f>
        <v>289373.58134077152</v>
      </c>
      <c r="I57" s="36">
        <f t="shared" ref="I57" si="5">IF(F57="","",I56*(1+IF(F57&lt;0,-0.03,0.03*2)))</f>
        <v>378150.01214001572</v>
      </c>
    </row>
    <row r="58" spans="1:9" x14ac:dyDescent="0.45">
      <c r="A58" s="19">
        <v>50</v>
      </c>
      <c r="B58" s="11">
        <v>40364</v>
      </c>
      <c r="C58" s="69">
        <v>87.7</v>
      </c>
      <c r="D58" s="19">
        <v>1</v>
      </c>
      <c r="E58" s="48">
        <v>1</v>
      </c>
      <c r="F58" s="7">
        <v>1</v>
      </c>
      <c r="G58" s="35">
        <f t="shared" ref="G58:G108" si="6">IF(D58="","",G57*(1+IF(D58&lt;0,-0.03,0.03*1.27)))</f>
        <v>291544.93357384828</v>
      </c>
      <c r="H58" s="35">
        <f t="shared" ref="H58:H108" si="7">IF(E58="","",H57*(1+IF(E58&lt;0,-0.03,0.03*1.5)))</f>
        <v>302395.39250110619</v>
      </c>
      <c r="I58" s="36">
        <f t="shared" ref="I58:I108" si="8">IF(F58="","",I57*(1+IF(F58&lt;0,-0.03,0.03*2)))</f>
        <v>400839.01286841667</v>
      </c>
    </row>
    <row r="59" spans="1:9" x14ac:dyDescent="0.45">
      <c r="A59" s="19">
        <v>51</v>
      </c>
      <c r="B59" s="11">
        <v>40368</v>
      </c>
      <c r="C59" s="10">
        <v>88.4</v>
      </c>
      <c r="D59" s="19">
        <v>1</v>
      </c>
      <c r="E59" s="48">
        <v>1</v>
      </c>
      <c r="F59" s="7">
        <v>1</v>
      </c>
      <c r="G59" s="35">
        <f t="shared" si="6"/>
        <v>302652.79554301192</v>
      </c>
      <c r="H59" s="35">
        <f t="shared" si="7"/>
        <v>316003.18516365596</v>
      </c>
      <c r="I59" s="36">
        <f t="shared" si="8"/>
        <v>424889.3536405217</v>
      </c>
    </row>
    <row r="60" spans="1:9" x14ac:dyDescent="0.45">
      <c r="A60" s="19">
        <v>52</v>
      </c>
      <c r="B60" s="11">
        <v>40368</v>
      </c>
      <c r="C60" s="10">
        <v>88.55</v>
      </c>
      <c r="D60" s="19">
        <v>-1</v>
      </c>
      <c r="E60" s="48">
        <v>-1</v>
      </c>
      <c r="F60" s="7">
        <v>-1</v>
      </c>
      <c r="G60" s="35">
        <f t="shared" si="6"/>
        <v>293573.21167672158</v>
      </c>
      <c r="H60" s="35">
        <f t="shared" si="7"/>
        <v>306523.08960874629</v>
      </c>
      <c r="I60" s="36">
        <f t="shared" si="8"/>
        <v>412142.67303130601</v>
      </c>
    </row>
    <row r="61" spans="1:9" x14ac:dyDescent="0.45">
      <c r="A61" s="19">
        <v>53</v>
      </c>
      <c r="B61" s="11">
        <v>40374</v>
      </c>
      <c r="C61" s="10">
        <v>88.17</v>
      </c>
      <c r="D61" s="19">
        <v>1</v>
      </c>
      <c r="E61" s="48">
        <v>1</v>
      </c>
      <c r="F61" s="7">
        <v>1</v>
      </c>
      <c r="G61" s="35">
        <f t="shared" si="6"/>
        <v>304758.35104160465</v>
      </c>
      <c r="H61" s="35">
        <f t="shared" si="7"/>
        <v>320316.62864113983</v>
      </c>
      <c r="I61" s="36">
        <f t="shared" si="8"/>
        <v>436871.23341318441</v>
      </c>
    </row>
    <row r="62" spans="1:9" x14ac:dyDescent="0.45">
      <c r="A62" s="19">
        <v>54</v>
      </c>
      <c r="B62" s="11">
        <v>40389</v>
      </c>
      <c r="C62" s="10">
        <v>86.75</v>
      </c>
      <c r="D62" s="19">
        <v>1</v>
      </c>
      <c r="E62" s="48">
        <v>1</v>
      </c>
      <c r="F62" s="7">
        <v>1</v>
      </c>
      <c r="G62" s="35">
        <f t="shared" si="6"/>
        <v>316369.6442162898</v>
      </c>
      <c r="H62" s="35">
        <f t="shared" si="7"/>
        <v>334730.87692999112</v>
      </c>
      <c r="I62" s="36">
        <f t="shared" si="8"/>
        <v>463083.50741797552</v>
      </c>
    </row>
    <row r="63" spans="1:9" x14ac:dyDescent="0.45">
      <c r="A63" s="19">
        <v>55</v>
      </c>
      <c r="B63" s="11">
        <v>40395</v>
      </c>
      <c r="C63" s="10">
        <v>86.23</v>
      </c>
      <c r="D63" s="19">
        <v>-1</v>
      </c>
      <c r="E63" s="48">
        <v>-1</v>
      </c>
      <c r="F63" s="7">
        <v>-1</v>
      </c>
      <c r="G63" s="35">
        <f t="shared" si="6"/>
        <v>306878.55488980107</v>
      </c>
      <c r="H63" s="35">
        <f t="shared" si="7"/>
        <v>324688.95062209136</v>
      </c>
      <c r="I63" s="36">
        <f t="shared" si="8"/>
        <v>449191.00219543622</v>
      </c>
    </row>
    <row r="64" spans="1:9" x14ac:dyDescent="0.45">
      <c r="A64" s="19">
        <v>56</v>
      </c>
      <c r="B64" s="11">
        <v>40402</v>
      </c>
      <c r="C64" s="10">
        <v>85.39</v>
      </c>
      <c r="D64" s="19">
        <v>1</v>
      </c>
      <c r="E64" s="48">
        <v>1</v>
      </c>
      <c r="F64" s="7">
        <v>1</v>
      </c>
      <c r="G64" s="35">
        <f t="shared" si="6"/>
        <v>318570.62783110252</v>
      </c>
      <c r="H64" s="35">
        <f t="shared" si="7"/>
        <v>339299.95340008545</v>
      </c>
      <c r="I64" s="36">
        <f t="shared" si="8"/>
        <v>476142.46232716239</v>
      </c>
    </row>
    <row r="65" spans="1:9" x14ac:dyDescent="0.45">
      <c r="A65" s="19">
        <v>57</v>
      </c>
      <c r="B65" s="11">
        <v>40407</v>
      </c>
      <c r="C65" s="10">
        <v>85.35</v>
      </c>
      <c r="D65" s="19">
        <v>1</v>
      </c>
      <c r="E65" s="48">
        <v>1</v>
      </c>
      <c r="F65" s="7">
        <v>-1</v>
      </c>
      <c r="G65" s="35">
        <f t="shared" si="6"/>
        <v>330708.16875146754</v>
      </c>
      <c r="H65" s="35">
        <f t="shared" si="7"/>
        <v>354568.45130308927</v>
      </c>
      <c r="I65" s="36">
        <f t="shared" si="8"/>
        <v>461858.18845734751</v>
      </c>
    </row>
    <row r="66" spans="1:9" x14ac:dyDescent="0.45">
      <c r="A66" s="19">
        <v>58</v>
      </c>
      <c r="B66" s="11">
        <v>40408</v>
      </c>
      <c r="C66" s="10">
        <v>85.39</v>
      </c>
      <c r="D66" s="19">
        <v>1</v>
      </c>
      <c r="E66" s="48">
        <v>1</v>
      </c>
      <c r="F66" s="7">
        <v>1</v>
      </c>
      <c r="G66" s="35">
        <f t="shared" si="6"/>
        <v>343308.14998089848</v>
      </c>
      <c r="H66" s="35">
        <f t="shared" si="7"/>
        <v>370524.03161172825</v>
      </c>
      <c r="I66" s="36">
        <f t="shared" si="8"/>
        <v>489569.67976478836</v>
      </c>
    </row>
    <row r="67" spans="1:9" x14ac:dyDescent="0.45">
      <c r="A67" s="19">
        <v>59</v>
      </c>
      <c r="B67" s="11">
        <v>40409</v>
      </c>
      <c r="C67" s="10">
        <v>85.23</v>
      </c>
      <c r="D67" s="19">
        <v>-1</v>
      </c>
      <c r="E67" s="48">
        <v>-1</v>
      </c>
      <c r="F67" s="7">
        <v>-1</v>
      </c>
      <c r="G67" s="35">
        <f t="shared" si="6"/>
        <v>333008.90548147151</v>
      </c>
      <c r="H67" s="35">
        <f t="shared" si="7"/>
        <v>359408.31066337641</v>
      </c>
      <c r="I67" s="36">
        <f t="shared" si="8"/>
        <v>474882.58937184472</v>
      </c>
    </row>
    <row r="68" spans="1:9" x14ac:dyDescent="0.45">
      <c r="A68" s="19">
        <v>60</v>
      </c>
      <c r="B68" s="11">
        <v>40414</v>
      </c>
      <c r="C68" s="10">
        <v>84.04</v>
      </c>
      <c r="D68" s="19">
        <v>-1</v>
      </c>
      <c r="E68" s="48">
        <v>-1</v>
      </c>
      <c r="F68" s="7">
        <v>-1</v>
      </c>
      <c r="G68" s="35">
        <f t="shared" si="6"/>
        <v>323018.63831702736</v>
      </c>
      <c r="H68" s="35">
        <f t="shared" si="7"/>
        <v>348626.06134347513</v>
      </c>
      <c r="I68" s="36">
        <f t="shared" si="8"/>
        <v>460636.11169068934</v>
      </c>
    </row>
    <row r="69" spans="1:9" x14ac:dyDescent="0.45">
      <c r="A69" s="19">
        <v>61</v>
      </c>
      <c r="B69" s="11">
        <v>40417</v>
      </c>
      <c r="C69" s="10">
        <v>84.71</v>
      </c>
      <c r="D69" s="19">
        <v>1</v>
      </c>
      <c r="E69" s="48">
        <v>1</v>
      </c>
      <c r="F69" s="7">
        <v>1</v>
      </c>
      <c r="G69" s="35">
        <f t="shared" si="6"/>
        <v>335325.64843690611</v>
      </c>
      <c r="H69" s="35">
        <f t="shared" si="7"/>
        <v>364314.23410393146</v>
      </c>
      <c r="I69" s="36">
        <f t="shared" si="8"/>
        <v>488274.27839213074</v>
      </c>
    </row>
    <row r="70" spans="1:9" x14ac:dyDescent="0.45">
      <c r="A70" s="19">
        <v>62</v>
      </c>
      <c r="B70" s="11">
        <v>40427</v>
      </c>
      <c r="C70" s="10">
        <v>84.16</v>
      </c>
      <c r="D70" s="19">
        <v>1</v>
      </c>
      <c r="E70" s="48">
        <v>1</v>
      </c>
      <c r="F70" s="7">
        <v>1</v>
      </c>
      <c r="G70" s="35">
        <f t="shared" si="6"/>
        <v>348101.55564235226</v>
      </c>
      <c r="H70" s="35">
        <f t="shared" si="7"/>
        <v>380708.37463860837</v>
      </c>
      <c r="I70" s="36">
        <f t="shared" si="8"/>
        <v>517570.73509565863</v>
      </c>
    </row>
    <row r="71" spans="1:9" x14ac:dyDescent="0.45">
      <c r="A71" s="19">
        <v>63</v>
      </c>
      <c r="B71" s="11">
        <v>40429</v>
      </c>
      <c r="C71" s="10">
        <v>83.9</v>
      </c>
      <c r="D71" s="19">
        <v>-1</v>
      </c>
      <c r="E71" s="48">
        <v>-1</v>
      </c>
      <c r="F71" s="7">
        <v>-1</v>
      </c>
      <c r="G71" s="35">
        <f t="shared" si="6"/>
        <v>337658.50897308171</v>
      </c>
      <c r="H71" s="35">
        <f t="shared" si="7"/>
        <v>369287.12339945009</v>
      </c>
      <c r="I71" s="36">
        <f t="shared" si="8"/>
        <v>502043.61304278887</v>
      </c>
    </row>
    <row r="72" spans="1:9" x14ac:dyDescent="0.45">
      <c r="A72" s="19">
        <v>64</v>
      </c>
      <c r="B72" s="11">
        <v>40435</v>
      </c>
      <c r="C72" s="10">
        <v>83.17</v>
      </c>
      <c r="D72" s="19">
        <v>-1</v>
      </c>
      <c r="E72" s="48">
        <v>-1</v>
      </c>
      <c r="F72" s="7">
        <v>-1</v>
      </c>
      <c r="G72" s="35">
        <f t="shared" si="6"/>
        <v>327528.75370388926</v>
      </c>
      <c r="H72" s="35">
        <f t="shared" si="7"/>
        <v>358208.50969746656</v>
      </c>
      <c r="I72" s="36">
        <f t="shared" si="8"/>
        <v>486982.3046515052</v>
      </c>
    </row>
    <row r="73" spans="1:9" x14ac:dyDescent="0.45">
      <c r="A73" s="19">
        <v>65</v>
      </c>
      <c r="B73" s="11">
        <v>40441</v>
      </c>
      <c r="C73" s="10">
        <v>85.63</v>
      </c>
      <c r="D73" s="19">
        <v>1</v>
      </c>
      <c r="E73" s="48">
        <v>1</v>
      </c>
      <c r="F73" s="7">
        <v>1</v>
      </c>
      <c r="G73" s="35">
        <f t="shared" si="6"/>
        <v>340007.59922000743</v>
      </c>
      <c r="H73" s="35">
        <f t="shared" si="7"/>
        <v>374327.89263385255</v>
      </c>
      <c r="I73" s="36">
        <f t="shared" si="8"/>
        <v>516201.24293059553</v>
      </c>
    </row>
    <row r="74" spans="1:9" x14ac:dyDescent="0.45">
      <c r="A74" s="19">
        <v>66</v>
      </c>
      <c r="B74" s="11">
        <v>40442</v>
      </c>
      <c r="C74" s="10">
        <v>85.31</v>
      </c>
      <c r="D74" s="19">
        <v>1</v>
      </c>
      <c r="E74" s="48">
        <v>1</v>
      </c>
      <c r="F74" s="7">
        <v>1</v>
      </c>
      <c r="G74" s="35">
        <f t="shared" si="6"/>
        <v>352961.88875028974</v>
      </c>
      <c r="H74" s="35">
        <f t="shared" si="7"/>
        <v>391172.6478023759</v>
      </c>
      <c r="I74" s="36">
        <f t="shared" si="8"/>
        <v>547173.31750643125</v>
      </c>
    </row>
    <row r="75" spans="1:9" x14ac:dyDescent="0.45">
      <c r="A75" s="19">
        <v>67</v>
      </c>
      <c r="B75" s="11">
        <v>40450</v>
      </c>
      <c r="C75" s="10">
        <v>83.8</v>
      </c>
      <c r="D75" s="19">
        <v>1</v>
      </c>
      <c r="E75" s="48">
        <v>1</v>
      </c>
      <c r="F75" s="7">
        <v>1</v>
      </c>
      <c r="G75" s="35">
        <f t="shared" si="6"/>
        <v>366409.73671167577</v>
      </c>
      <c r="H75" s="35">
        <f t="shared" si="7"/>
        <v>408775.41695348278</v>
      </c>
      <c r="I75" s="36">
        <f t="shared" si="8"/>
        <v>580003.71655681718</v>
      </c>
    </row>
    <row r="76" spans="1:9" x14ac:dyDescent="0.45">
      <c r="A76" s="19">
        <v>68</v>
      </c>
      <c r="B76" s="11">
        <v>40458</v>
      </c>
      <c r="C76" s="10">
        <v>82.3</v>
      </c>
      <c r="D76" s="19">
        <v>-1</v>
      </c>
      <c r="E76" s="48">
        <v>-1</v>
      </c>
      <c r="F76" s="7">
        <v>-1</v>
      </c>
      <c r="G76" s="35">
        <f t="shared" si="6"/>
        <v>355417.4446103255</v>
      </c>
      <c r="H76" s="35">
        <f t="shared" si="7"/>
        <v>396512.15444487828</v>
      </c>
      <c r="I76" s="36">
        <f t="shared" si="8"/>
        <v>562603.60506011266</v>
      </c>
    </row>
    <row r="77" spans="1:9" x14ac:dyDescent="0.45">
      <c r="A77" s="19">
        <v>69</v>
      </c>
      <c r="B77" s="11">
        <v>40463</v>
      </c>
      <c r="C77" s="10">
        <v>82.13</v>
      </c>
      <c r="D77" s="19">
        <v>1</v>
      </c>
      <c r="E77" s="48">
        <v>1</v>
      </c>
      <c r="F77" s="7">
        <v>1</v>
      </c>
      <c r="G77" s="35">
        <f t="shared" si="6"/>
        <v>368958.8492499789</v>
      </c>
      <c r="H77" s="35">
        <f t="shared" si="7"/>
        <v>414355.20139489777</v>
      </c>
      <c r="I77" s="36">
        <f t="shared" si="8"/>
        <v>596359.82136371941</v>
      </c>
    </row>
    <row r="78" spans="1:9" x14ac:dyDescent="0.45">
      <c r="A78" s="19">
        <v>70</v>
      </c>
      <c r="B78" s="11">
        <v>40463</v>
      </c>
      <c r="C78" s="10">
        <v>81.78</v>
      </c>
      <c r="D78" s="19">
        <v>-1</v>
      </c>
      <c r="E78" s="48">
        <v>-1</v>
      </c>
      <c r="F78" s="7">
        <v>-1</v>
      </c>
      <c r="G78" s="35">
        <f t="shared" si="6"/>
        <v>357890.0837724795</v>
      </c>
      <c r="H78" s="35">
        <f t="shared" si="7"/>
        <v>401924.54535305081</v>
      </c>
      <c r="I78" s="36">
        <f t="shared" si="8"/>
        <v>578469.02672280779</v>
      </c>
    </row>
    <row r="79" spans="1:9" x14ac:dyDescent="0.45">
      <c r="A79" s="19">
        <v>71</v>
      </c>
      <c r="B79" s="11">
        <v>40492</v>
      </c>
      <c r="C79" s="10">
        <v>81.790000000000006</v>
      </c>
      <c r="D79" s="19">
        <v>-1</v>
      </c>
      <c r="E79" s="48">
        <v>-1</v>
      </c>
      <c r="F79" s="7">
        <v>-1</v>
      </c>
      <c r="G79" s="35">
        <f t="shared" si="6"/>
        <v>347153.38125930511</v>
      </c>
      <c r="H79" s="35">
        <f t="shared" si="7"/>
        <v>389866.80899245926</v>
      </c>
      <c r="I79" s="36">
        <f t="shared" si="8"/>
        <v>561114.9559211235</v>
      </c>
    </row>
    <row r="80" spans="1:9" x14ac:dyDescent="0.45">
      <c r="A80" s="19">
        <v>72</v>
      </c>
      <c r="B80" s="11">
        <v>40499</v>
      </c>
      <c r="C80" s="10">
        <v>83.31</v>
      </c>
      <c r="D80" s="19">
        <v>1</v>
      </c>
      <c r="E80" s="48">
        <v>1</v>
      </c>
      <c r="F80" s="7">
        <v>1</v>
      </c>
      <c r="G80" s="35">
        <f t="shared" si="6"/>
        <v>360379.92508528463</v>
      </c>
      <c r="H80" s="35">
        <f t="shared" si="7"/>
        <v>407410.81539711991</v>
      </c>
      <c r="I80" s="36">
        <f t="shared" si="8"/>
        <v>594781.85327639093</v>
      </c>
    </row>
    <row r="81" spans="1:9" x14ac:dyDescent="0.45">
      <c r="A81" s="19">
        <v>73</v>
      </c>
      <c r="B81" s="11">
        <v>40499</v>
      </c>
      <c r="C81" s="10">
        <v>83.39</v>
      </c>
      <c r="D81" s="19">
        <v>-1</v>
      </c>
      <c r="E81" s="48">
        <v>-1</v>
      </c>
      <c r="F81" s="7">
        <v>-1</v>
      </c>
      <c r="G81" s="35">
        <f t="shared" si="6"/>
        <v>349568.52733272611</v>
      </c>
      <c r="H81" s="35">
        <f t="shared" si="7"/>
        <v>395188.4909352063</v>
      </c>
      <c r="I81" s="36">
        <f t="shared" si="8"/>
        <v>576938.39767809922</v>
      </c>
    </row>
    <row r="82" spans="1:9" x14ac:dyDescent="0.45">
      <c r="A82" s="19">
        <v>74</v>
      </c>
      <c r="B82" s="11">
        <v>40500</v>
      </c>
      <c r="C82" s="10">
        <v>83.12</v>
      </c>
      <c r="D82" s="19">
        <v>-1</v>
      </c>
      <c r="E82" s="48">
        <v>-1</v>
      </c>
      <c r="F82" s="7">
        <v>-1</v>
      </c>
      <c r="G82" s="35">
        <f t="shared" si="6"/>
        <v>339081.47151274432</v>
      </c>
      <c r="H82" s="35">
        <f t="shared" si="7"/>
        <v>383332.83620715007</v>
      </c>
      <c r="I82" s="36">
        <f t="shared" si="8"/>
        <v>559630.24574775621</v>
      </c>
    </row>
    <row r="83" spans="1:9" x14ac:dyDescent="0.45">
      <c r="A83" s="19">
        <v>75</v>
      </c>
      <c r="B83" s="11">
        <v>40511</v>
      </c>
      <c r="C83" s="10">
        <v>84.12</v>
      </c>
      <c r="D83" s="19">
        <v>-1</v>
      </c>
      <c r="E83" s="48">
        <v>-1</v>
      </c>
      <c r="F83" s="7">
        <v>-1</v>
      </c>
      <c r="G83" s="35">
        <f t="shared" si="6"/>
        <v>328909.027367362</v>
      </c>
      <c r="H83" s="35">
        <f t="shared" si="7"/>
        <v>371832.85112093558</v>
      </c>
      <c r="I83" s="36">
        <f t="shared" si="8"/>
        <v>542841.33837532357</v>
      </c>
    </row>
    <row r="84" spans="1:9" x14ac:dyDescent="0.45">
      <c r="A84" s="19">
        <v>76</v>
      </c>
      <c r="B84" s="11">
        <v>40512</v>
      </c>
      <c r="C84" s="10">
        <v>84.12</v>
      </c>
      <c r="D84" s="19">
        <v>1</v>
      </c>
      <c r="E84" s="48">
        <v>1</v>
      </c>
      <c r="F84" s="7">
        <v>1</v>
      </c>
      <c r="G84" s="35">
        <f t="shared" si="6"/>
        <v>341440.46131005848</v>
      </c>
      <c r="H84" s="35">
        <f t="shared" si="7"/>
        <v>388565.32942137762</v>
      </c>
      <c r="I84" s="36">
        <f t="shared" si="8"/>
        <v>575411.81867784297</v>
      </c>
    </row>
    <row r="85" spans="1:9" x14ac:dyDescent="0.45">
      <c r="A85" s="19">
        <v>77</v>
      </c>
      <c r="B85" s="11">
        <v>40513</v>
      </c>
      <c r="C85" s="10">
        <v>83.54</v>
      </c>
      <c r="D85" s="19">
        <v>1</v>
      </c>
      <c r="E85" s="48">
        <v>1</v>
      </c>
      <c r="F85" s="7">
        <v>-1</v>
      </c>
      <c r="G85" s="35">
        <f t="shared" si="6"/>
        <v>354449.34288597171</v>
      </c>
      <c r="H85" s="35">
        <f t="shared" si="7"/>
        <v>406050.76924533962</v>
      </c>
      <c r="I85" s="36">
        <f t="shared" si="8"/>
        <v>558149.46411750768</v>
      </c>
    </row>
    <row r="86" spans="1:9" x14ac:dyDescent="0.45">
      <c r="A86" s="19">
        <v>78</v>
      </c>
      <c r="B86" s="11">
        <v>40519</v>
      </c>
      <c r="C86" s="10">
        <v>82.56</v>
      </c>
      <c r="D86" s="19">
        <v>1</v>
      </c>
      <c r="E86" s="48">
        <v>1</v>
      </c>
      <c r="F86" s="7">
        <v>-1</v>
      </c>
      <c r="G86" s="35">
        <f t="shared" si="6"/>
        <v>367953.86284992722</v>
      </c>
      <c r="H86" s="35">
        <f t="shared" si="7"/>
        <v>424323.05386137986</v>
      </c>
      <c r="I86" s="36">
        <f t="shared" si="8"/>
        <v>541404.98019398248</v>
      </c>
    </row>
    <row r="87" spans="1:9" x14ac:dyDescent="0.45">
      <c r="A87" s="19">
        <v>79</v>
      </c>
      <c r="B87" s="11">
        <v>40521</v>
      </c>
      <c r="C87" s="10">
        <v>83.8</v>
      </c>
      <c r="D87" s="19">
        <v>-1</v>
      </c>
      <c r="E87" s="48">
        <v>-1</v>
      </c>
      <c r="F87" s="7">
        <v>-1</v>
      </c>
      <c r="G87" s="35">
        <f t="shared" si="6"/>
        <v>356915.24696442939</v>
      </c>
      <c r="H87" s="35">
        <f t="shared" si="7"/>
        <v>411593.36224553845</v>
      </c>
      <c r="I87" s="36">
        <f t="shared" si="8"/>
        <v>525162.830788163</v>
      </c>
    </row>
    <row r="88" spans="1:9" x14ac:dyDescent="0.45">
      <c r="A88" s="19">
        <v>80</v>
      </c>
      <c r="B88" s="11">
        <v>40529</v>
      </c>
      <c r="C88" s="10">
        <v>84.09</v>
      </c>
      <c r="D88" s="19">
        <v>-1</v>
      </c>
      <c r="E88" s="48">
        <v>-1</v>
      </c>
      <c r="F88" s="7">
        <v>-1</v>
      </c>
      <c r="G88" s="35">
        <f t="shared" si="6"/>
        <v>346207.78955549648</v>
      </c>
      <c r="H88" s="35">
        <f t="shared" si="7"/>
        <v>399245.56137817231</v>
      </c>
      <c r="I88" s="36">
        <f t="shared" si="8"/>
        <v>509407.94586451811</v>
      </c>
    </row>
    <row r="89" spans="1:9" x14ac:dyDescent="0.45">
      <c r="A89" s="19">
        <v>81</v>
      </c>
      <c r="B89" s="11">
        <v>40532</v>
      </c>
      <c r="C89" s="10">
        <v>83.84</v>
      </c>
      <c r="D89" s="19">
        <v>1</v>
      </c>
      <c r="E89" s="48">
        <v>1</v>
      </c>
      <c r="F89" s="7">
        <v>1</v>
      </c>
      <c r="G89" s="35">
        <f t="shared" si="6"/>
        <v>359398.30633756088</v>
      </c>
      <c r="H89" s="35">
        <f t="shared" si="7"/>
        <v>417211.61164019001</v>
      </c>
      <c r="I89" s="36">
        <f t="shared" si="8"/>
        <v>539972.42261638923</v>
      </c>
    </row>
    <row r="90" spans="1:9" x14ac:dyDescent="0.45">
      <c r="A90" s="19">
        <v>82</v>
      </c>
      <c r="B90" s="11">
        <v>40532</v>
      </c>
      <c r="C90" s="10">
        <v>83.73</v>
      </c>
      <c r="D90" s="19">
        <v>1</v>
      </c>
      <c r="E90" s="48">
        <v>1</v>
      </c>
      <c r="F90" s="7">
        <v>1</v>
      </c>
      <c r="G90" s="35">
        <f t="shared" si="6"/>
        <v>373091.38180902193</v>
      </c>
      <c r="H90" s="35">
        <f t="shared" si="7"/>
        <v>435986.13416399853</v>
      </c>
      <c r="I90" s="36">
        <f t="shared" si="8"/>
        <v>572370.7679733726</v>
      </c>
    </row>
    <row r="91" spans="1:9" x14ac:dyDescent="0.45">
      <c r="A91" s="19">
        <v>83</v>
      </c>
      <c r="B91" s="11">
        <v>40541</v>
      </c>
      <c r="C91" s="10">
        <v>82.06</v>
      </c>
      <c r="D91" s="19">
        <v>1</v>
      </c>
      <c r="E91" s="48">
        <v>1</v>
      </c>
      <c r="F91" s="7">
        <v>1</v>
      </c>
      <c r="G91" s="35">
        <f t="shared" si="6"/>
        <v>387306.16345594567</v>
      </c>
      <c r="H91" s="35">
        <f t="shared" si="7"/>
        <v>455605.51020137843</v>
      </c>
      <c r="I91" s="36">
        <f t="shared" si="8"/>
        <v>606713.01405177498</v>
      </c>
    </row>
    <row r="92" spans="1:9" x14ac:dyDescent="0.45">
      <c r="A92" s="19">
        <v>84</v>
      </c>
      <c r="B92" s="11">
        <v>40546</v>
      </c>
      <c r="C92" s="10">
        <v>81.459999999999994</v>
      </c>
      <c r="D92" s="19">
        <v>1</v>
      </c>
      <c r="E92" s="48">
        <v>1</v>
      </c>
      <c r="F92" s="7">
        <v>1</v>
      </c>
      <c r="G92" s="35">
        <f t="shared" si="6"/>
        <v>402062.52828361723</v>
      </c>
      <c r="H92" s="35">
        <f t="shared" si="7"/>
        <v>476107.75816044043</v>
      </c>
      <c r="I92" s="36">
        <f t="shared" si="8"/>
        <v>643115.79489488155</v>
      </c>
    </row>
    <row r="93" spans="1:9" x14ac:dyDescent="0.45">
      <c r="A93" s="19">
        <v>85</v>
      </c>
      <c r="B93" s="11">
        <v>40562</v>
      </c>
      <c r="C93" s="10">
        <v>82.04</v>
      </c>
      <c r="D93" s="19">
        <v>1</v>
      </c>
      <c r="E93" s="48">
        <v>1</v>
      </c>
      <c r="F93" s="7">
        <v>-1</v>
      </c>
      <c r="G93" s="35">
        <f t="shared" si="6"/>
        <v>417381.11061122303</v>
      </c>
      <c r="H93" s="35">
        <f t="shared" si="7"/>
        <v>497532.60727766022</v>
      </c>
      <c r="I93" s="36">
        <f t="shared" si="8"/>
        <v>623822.32104803505</v>
      </c>
    </row>
    <row r="94" spans="1:9" x14ac:dyDescent="0.45">
      <c r="A94" s="19">
        <v>86</v>
      </c>
      <c r="B94" s="11">
        <v>40564</v>
      </c>
      <c r="C94" s="10">
        <v>82.76</v>
      </c>
      <c r="D94" s="19">
        <v>1</v>
      </c>
      <c r="E94" s="48">
        <v>1</v>
      </c>
      <c r="F94" s="7">
        <v>1</v>
      </c>
      <c r="G94" s="35">
        <f t="shared" si="6"/>
        <v>433283.33092551061</v>
      </c>
      <c r="H94" s="35">
        <f t="shared" si="7"/>
        <v>519921.57460515492</v>
      </c>
      <c r="I94" s="36">
        <f t="shared" si="8"/>
        <v>661251.66031091718</v>
      </c>
    </row>
    <row r="95" spans="1:9" x14ac:dyDescent="0.45">
      <c r="A95" s="19">
        <v>87</v>
      </c>
      <c r="B95" s="11">
        <v>40568</v>
      </c>
      <c r="C95" s="10">
        <v>82.36</v>
      </c>
      <c r="D95" s="19">
        <v>-1</v>
      </c>
      <c r="E95" s="48">
        <v>-1</v>
      </c>
      <c r="F95" s="7">
        <v>-1</v>
      </c>
      <c r="G95" s="35">
        <f t="shared" si="6"/>
        <v>420284.83099774527</v>
      </c>
      <c r="H95" s="35">
        <f t="shared" si="7"/>
        <v>504323.92736700026</v>
      </c>
      <c r="I95" s="36">
        <f t="shared" si="8"/>
        <v>641414.1105015896</v>
      </c>
    </row>
    <row r="96" spans="1:9" x14ac:dyDescent="0.45">
      <c r="A96" s="19">
        <v>88</v>
      </c>
      <c r="B96" s="11">
        <v>40568</v>
      </c>
      <c r="C96" s="10">
        <v>82.33</v>
      </c>
      <c r="D96" s="19">
        <v>1</v>
      </c>
      <c r="E96" s="48">
        <v>1</v>
      </c>
      <c r="F96" s="7">
        <v>1</v>
      </c>
      <c r="G96" s="35">
        <f t="shared" si="6"/>
        <v>436297.68305875937</v>
      </c>
      <c r="H96" s="35">
        <f t="shared" si="7"/>
        <v>527018.50409851526</v>
      </c>
      <c r="I96" s="36">
        <f t="shared" si="8"/>
        <v>679898.95713168499</v>
      </c>
    </row>
    <row r="97" spans="1:9" x14ac:dyDescent="0.45">
      <c r="A97" s="19">
        <v>89</v>
      </c>
      <c r="B97" s="11">
        <v>40578</v>
      </c>
      <c r="C97" s="10">
        <v>81.849999999999994</v>
      </c>
      <c r="D97" s="19">
        <v>1</v>
      </c>
      <c r="E97" s="48">
        <v>1</v>
      </c>
      <c r="F97" s="7">
        <v>1</v>
      </c>
      <c r="G97" s="35">
        <f t="shared" si="6"/>
        <v>452920.62478329812</v>
      </c>
      <c r="H97" s="35">
        <f t="shared" si="7"/>
        <v>550734.33678294846</v>
      </c>
      <c r="I97" s="36">
        <f t="shared" si="8"/>
        <v>720692.89455958607</v>
      </c>
    </row>
    <row r="98" spans="1:9" x14ac:dyDescent="0.45">
      <c r="A98" s="19">
        <v>90</v>
      </c>
      <c r="B98" s="11">
        <v>40581</v>
      </c>
      <c r="C98" s="10">
        <v>82.26</v>
      </c>
      <c r="D98" s="19">
        <v>1</v>
      </c>
      <c r="E98" s="48">
        <v>1</v>
      </c>
      <c r="F98" s="7">
        <v>-1</v>
      </c>
      <c r="G98" s="35">
        <f t="shared" si="6"/>
        <v>470176.90058754181</v>
      </c>
      <c r="H98" s="35">
        <f t="shared" si="7"/>
        <v>575517.38193818112</v>
      </c>
      <c r="I98" s="36">
        <f t="shared" si="8"/>
        <v>699072.10772279848</v>
      </c>
    </row>
    <row r="99" spans="1:9" x14ac:dyDescent="0.45">
      <c r="A99" s="19">
        <v>91</v>
      </c>
      <c r="B99" s="11">
        <v>40584</v>
      </c>
      <c r="C99" s="10">
        <v>82.34</v>
      </c>
      <c r="D99" s="19">
        <v>-1</v>
      </c>
      <c r="E99" s="48">
        <v>-1</v>
      </c>
      <c r="F99" s="7">
        <v>-1</v>
      </c>
      <c r="G99" s="35">
        <f t="shared" si="6"/>
        <v>456071.59356991557</v>
      </c>
      <c r="H99" s="35">
        <f t="shared" si="7"/>
        <v>558251.86048003566</v>
      </c>
      <c r="I99" s="36">
        <f t="shared" si="8"/>
        <v>678099.94449111447</v>
      </c>
    </row>
    <row r="100" spans="1:9" x14ac:dyDescent="0.45">
      <c r="A100" s="19">
        <v>92</v>
      </c>
      <c r="B100" s="11">
        <v>40589</v>
      </c>
      <c r="C100" s="10">
        <v>83.86</v>
      </c>
      <c r="D100" s="19">
        <v>-1</v>
      </c>
      <c r="E100" s="48">
        <v>-1</v>
      </c>
      <c r="F100" s="7">
        <v>-1</v>
      </c>
      <c r="G100" s="35">
        <f t="shared" si="6"/>
        <v>442389.4457628181</v>
      </c>
      <c r="H100" s="35">
        <f t="shared" si="7"/>
        <v>541504.30466563453</v>
      </c>
      <c r="I100" s="36">
        <f t="shared" si="8"/>
        <v>657756.94615638105</v>
      </c>
    </row>
    <row r="101" spans="1:9" x14ac:dyDescent="0.45">
      <c r="A101" s="19">
        <v>93</v>
      </c>
      <c r="B101" s="11">
        <v>40591</v>
      </c>
      <c r="C101" s="10">
        <v>83.54</v>
      </c>
      <c r="D101" s="19">
        <v>-1</v>
      </c>
      <c r="E101" s="48">
        <v>-1</v>
      </c>
      <c r="F101" s="7">
        <v>-1</v>
      </c>
      <c r="G101" s="35">
        <f t="shared" si="6"/>
        <v>429117.76238993352</v>
      </c>
      <c r="H101" s="35">
        <f t="shared" si="7"/>
        <v>525259.17552566552</v>
      </c>
      <c r="I101" s="36">
        <f t="shared" si="8"/>
        <v>638024.23777168954</v>
      </c>
    </row>
    <row r="102" spans="1:9" x14ac:dyDescent="0.45">
      <c r="A102" s="19">
        <v>94</v>
      </c>
      <c r="B102" s="11">
        <v>40595</v>
      </c>
      <c r="C102" s="10">
        <v>83.06</v>
      </c>
      <c r="D102" s="19">
        <v>-1</v>
      </c>
      <c r="E102" s="48">
        <v>-1</v>
      </c>
      <c r="F102" s="7">
        <v>-1</v>
      </c>
      <c r="G102" s="35">
        <f t="shared" si="6"/>
        <v>416244.22951823549</v>
      </c>
      <c r="H102" s="35">
        <f t="shared" si="7"/>
        <v>509501.40025989554</v>
      </c>
      <c r="I102" s="36">
        <f t="shared" si="8"/>
        <v>618883.51063853886</v>
      </c>
    </row>
    <row r="103" spans="1:9" x14ac:dyDescent="0.45">
      <c r="A103" s="19">
        <v>95</v>
      </c>
      <c r="B103" s="11">
        <v>40599</v>
      </c>
      <c r="C103" s="10">
        <v>81.709999999999994</v>
      </c>
      <c r="D103" s="19">
        <v>-1</v>
      </c>
      <c r="E103" s="48">
        <v>-1</v>
      </c>
      <c r="F103" s="7">
        <v>-1</v>
      </c>
      <c r="G103" s="35">
        <f t="shared" si="6"/>
        <v>403756.9026326884</v>
      </c>
      <c r="H103" s="35">
        <f t="shared" si="7"/>
        <v>494216.35825209867</v>
      </c>
      <c r="I103" s="36">
        <f t="shared" si="8"/>
        <v>600317.00531938265</v>
      </c>
    </row>
    <row r="104" spans="1:9" x14ac:dyDescent="0.45">
      <c r="A104" s="19">
        <v>96</v>
      </c>
      <c r="B104" s="11">
        <v>40602</v>
      </c>
      <c r="C104" s="10">
        <v>81.62</v>
      </c>
      <c r="D104" s="19">
        <v>-1</v>
      </c>
      <c r="E104" s="48">
        <v>-1</v>
      </c>
      <c r="F104" s="7">
        <v>-1</v>
      </c>
      <c r="G104" s="35">
        <f t="shared" si="6"/>
        <v>391644.19555370772</v>
      </c>
      <c r="H104" s="35">
        <f t="shared" si="7"/>
        <v>479389.86750453571</v>
      </c>
      <c r="I104" s="36">
        <f t="shared" si="8"/>
        <v>582307.4951598011</v>
      </c>
    </row>
    <row r="105" spans="1:9" x14ac:dyDescent="0.45">
      <c r="A105" s="19">
        <v>97</v>
      </c>
      <c r="B105" s="11">
        <v>40617</v>
      </c>
      <c r="C105" s="10">
        <v>81.400000000000006</v>
      </c>
      <c r="D105" s="19">
        <v>1</v>
      </c>
      <c r="E105" s="48">
        <v>1</v>
      </c>
      <c r="F105" s="7">
        <v>1</v>
      </c>
      <c r="G105" s="35">
        <f t="shared" si="6"/>
        <v>406565.83940430399</v>
      </c>
      <c r="H105" s="35">
        <f t="shared" si="7"/>
        <v>500962.41154223977</v>
      </c>
      <c r="I105" s="36">
        <f t="shared" si="8"/>
        <v>617245.94486938918</v>
      </c>
    </row>
    <row r="106" spans="1:9" x14ac:dyDescent="0.45">
      <c r="A106" s="19">
        <v>98</v>
      </c>
      <c r="B106" s="11">
        <v>40617</v>
      </c>
      <c r="C106" s="10">
        <v>80.78</v>
      </c>
      <c r="D106" s="19">
        <v>-1</v>
      </c>
      <c r="E106" s="48">
        <v>-1</v>
      </c>
      <c r="F106" s="7">
        <v>-1</v>
      </c>
      <c r="G106" s="35">
        <f t="shared" si="6"/>
        <v>394368.86422217486</v>
      </c>
      <c r="H106" s="35">
        <f t="shared" si="7"/>
        <v>485933.53919597255</v>
      </c>
      <c r="I106" s="36">
        <f t="shared" si="8"/>
        <v>598728.56652330747</v>
      </c>
    </row>
    <row r="107" spans="1:9" x14ac:dyDescent="0.45">
      <c r="A107" s="19">
        <v>99</v>
      </c>
      <c r="B107" s="11">
        <v>40618</v>
      </c>
      <c r="C107" s="10">
        <v>80.81</v>
      </c>
      <c r="D107" s="19">
        <v>1</v>
      </c>
      <c r="E107" s="48">
        <v>1</v>
      </c>
      <c r="F107" s="7">
        <v>1</v>
      </c>
      <c r="G107" s="35">
        <f t="shared" si="6"/>
        <v>409394.31794903975</v>
      </c>
      <c r="H107" s="35">
        <f t="shared" si="7"/>
        <v>507800.54845979129</v>
      </c>
      <c r="I107" s="36">
        <f t="shared" si="8"/>
        <v>634652.28051470593</v>
      </c>
    </row>
    <row r="108" spans="1:9" ht="18.600000000000001" thickBot="1" x14ac:dyDescent="0.5">
      <c r="A108" s="19">
        <v>100</v>
      </c>
      <c r="B108" s="12">
        <v>40623</v>
      </c>
      <c r="C108" s="9">
        <v>81.180000000000007</v>
      </c>
      <c r="D108" s="20">
        <v>1</v>
      </c>
      <c r="E108" s="2">
        <v>1</v>
      </c>
      <c r="F108" s="21">
        <v>1</v>
      </c>
      <c r="G108" s="35">
        <f t="shared" si="6"/>
        <v>424992.24146289815</v>
      </c>
      <c r="H108" s="35">
        <f t="shared" si="7"/>
        <v>530651.57314048184</v>
      </c>
      <c r="I108" s="36">
        <f t="shared" si="8"/>
        <v>672731.41734558833</v>
      </c>
    </row>
    <row r="109" spans="1:9" x14ac:dyDescent="0.45">
      <c r="A109" s="19"/>
      <c r="B109" s="13" t="s">
        <v>7</v>
      </c>
      <c r="C109" s="26"/>
      <c r="D109" s="13">
        <f>COUNTIF(D9:D108,1)</f>
        <v>56</v>
      </c>
      <c r="E109" s="14">
        <f>COUNTIF(E9:E108,1)</f>
        <v>54</v>
      </c>
      <c r="F109" s="15">
        <f>COUNTIF(F9:F108,1)</f>
        <v>48</v>
      </c>
      <c r="G109" s="6"/>
      <c r="H109" s="6"/>
      <c r="I109" s="7"/>
    </row>
    <row r="110" spans="1:9" ht="18.600000000000001" thickBot="1" x14ac:dyDescent="0.5">
      <c r="A110" s="19"/>
      <c r="B110" s="4" t="s">
        <v>8</v>
      </c>
      <c r="C110" s="3"/>
      <c r="D110" s="4">
        <f>COUNTIF(D9:D108,-1)</f>
        <v>44</v>
      </c>
      <c r="E110" s="3">
        <f>COUNTIF(E9:E108,-1)</f>
        <v>46</v>
      </c>
      <c r="F110" s="5">
        <f>COUNTIF(F9:F108,-1)</f>
        <v>52</v>
      </c>
      <c r="G110" s="2"/>
      <c r="H110" s="2"/>
      <c r="I110" s="21"/>
    </row>
    <row r="111" spans="1:9" ht="18.600000000000001" thickBot="1" x14ac:dyDescent="0.5">
      <c r="A111" s="20"/>
      <c r="B111" s="4" t="s">
        <v>6</v>
      </c>
      <c r="C111" s="2"/>
      <c r="D111" s="29">
        <f>D109/(D109+D110)</f>
        <v>0.56000000000000005</v>
      </c>
      <c r="E111" s="30">
        <f t="shared" ref="E111:F111" si="9">E109/(E109+E110)</f>
        <v>0.54</v>
      </c>
      <c r="F111" s="31">
        <f t="shared" si="9"/>
        <v>0.48</v>
      </c>
      <c r="G111" s="2"/>
      <c r="H111" s="2"/>
      <c r="I111" s="21"/>
    </row>
  </sheetData>
  <phoneticPr fontId="2"/>
  <pageMargins left="0.7" right="0.7" top="0.75" bottom="0.75" header="0.3" footer="0.3"/>
  <pageSetup paperSize="9" orientation="portrait" horizontalDpi="4294967293" verticalDpi="0" r:id="rId1"/>
  <ignoredErrors>
    <ignoredError sqref="H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5DFA5-FA64-423A-9646-B559494FA797}">
  <dimension ref="A1:A449"/>
  <sheetViews>
    <sheetView workbookViewId="0">
      <selection activeCell="D448" sqref="D448"/>
    </sheetView>
  </sheetViews>
  <sheetFormatPr defaultRowHeight="14.4" x14ac:dyDescent="0.45"/>
  <cols>
    <col min="1" max="1" width="6.59765625" style="62" customWidth="1"/>
    <col min="2" max="2" width="7.296875" style="63" customWidth="1"/>
    <col min="3" max="16384" width="8.796875" style="63"/>
  </cols>
  <sheetData>
    <row r="1" spans="1:1" x14ac:dyDescent="0.45">
      <c r="A1" s="62">
        <v>1</v>
      </c>
    </row>
    <row r="33" spans="1:1" x14ac:dyDescent="0.45">
      <c r="A33" s="62">
        <v>2</v>
      </c>
    </row>
    <row r="65" spans="1:1" x14ac:dyDescent="0.45">
      <c r="A65" s="62">
        <v>3</v>
      </c>
    </row>
    <row r="97" spans="1:1" x14ac:dyDescent="0.45">
      <c r="A97" s="62">
        <v>4</v>
      </c>
    </row>
    <row r="129" spans="1:1" x14ac:dyDescent="0.45">
      <c r="A129" s="62">
        <v>5</v>
      </c>
    </row>
    <row r="161" spans="1:1" x14ac:dyDescent="0.45">
      <c r="A161" s="62">
        <v>6</v>
      </c>
    </row>
    <row r="193" spans="1:1" x14ac:dyDescent="0.45">
      <c r="A193" s="62">
        <v>7</v>
      </c>
    </row>
    <row r="225" spans="1:1" x14ac:dyDescent="0.45">
      <c r="A225" s="62">
        <v>8</v>
      </c>
    </row>
    <row r="257" spans="1:1" x14ac:dyDescent="0.45">
      <c r="A257" s="62">
        <v>9</v>
      </c>
    </row>
    <row r="289" spans="1:1" x14ac:dyDescent="0.45">
      <c r="A289" s="62">
        <v>10</v>
      </c>
    </row>
    <row r="321" spans="1:1" x14ac:dyDescent="0.45">
      <c r="A321" s="62">
        <v>11</v>
      </c>
    </row>
    <row r="353" spans="1:1" x14ac:dyDescent="0.45">
      <c r="A353" s="62">
        <v>12</v>
      </c>
    </row>
    <row r="385" spans="1:1" x14ac:dyDescent="0.45">
      <c r="A385" s="62">
        <v>13</v>
      </c>
    </row>
    <row r="417" spans="1:1" x14ac:dyDescent="0.45">
      <c r="A417" s="62">
        <v>14</v>
      </c>
    </row>
    <row r="449" spans="1:1" x14ac:dyDescent="0.45">
      <c r="A449" s="62">
        <v>15</v>
      </c>
    </row>
  </sheetData>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60C10-17BE-4B51-9D60-631133C5AA9A}">
  <dimension ref="A1:J29"/>
  <sheetViews>
    <sheetView tabSelected="1" zoomScale="145" zoomScaleNormal="145" zoomScaleSheetLayoutView="100" workbookViewId="0">
      <selection activeCell="A31" sqref="A31"/>
    </sheetView>
  </sheetViews>
  <sheetFormatPr defaultRowHeight="13.2" x14ac:dyDescent="0.45"/>
  <cols>
    <col min="1" max="16384" width="8.796875" style="63"/>
  </cols>
  <sheetData>
    <row r="1" spans="1:10" x14ac:dyDescent="0.45">
      <c r="A1" s="63" t="s">
        <v>25</v>
      </c>
    </row>
    <row r="2" spans="1:10" ht="24.6" customHeight="1" x14ac:dyDescent="0.45">
      <c r="A2" s="64" t="s">
        <v>30</v>
      </c>
      <c r="B2" s="65"/>
      <c r="C2" s="65"/>
      <c r="D2" s="65"/>
      <c r="E2" s="65"/>
      <c r="F2" s="65"/>
      <c r="G2" s="65"/>
      <c r="H2" s="65"/>
      <c r="I2" s="65"/>
      <c r="J2" s="65"/>
    </row>
    <row r="3" spans="1:10" ht="24.6" customHeight="1" x14ac:dyDescent="0.45">
      <c r="A3" s="65"/>
      <c r="B3" s="65"/>
      <c r="C3" s="65"/>
      <c r="D3" s="65"/>
      <c r="E3" s="65"/>
      <c r="F3" s="65"/>
      <c r="G3" s="65"/>
      <c r="H3" s="65"/>
      <c r="I3" s="65"/>
      <c r="J3" s="65"/>
    </row>
    <row r="4" spans="1:10" ht="24.6" customHeight="1" x14ac:dyDescent="0.45">
      <c r="A4" s="65"/>
      <c r="B4" s="65"/>
      <c r="C4" s="65"/>
      <c r="D4" s="65"/>
      <c r="E4" s="65"/>
      <c r="F4" s="65"/>
      <c r="G4" s="65"/>
      <c r="H4" s="65"/>
      <c r="I4" s="65"/>
      <c r="J4" s="65"/>
    </row>
    <row r="5" spans="1:10" ht="24.6" customHeight="1" x14ac:dyDescent="0.45">
      <c r="A5" s="65"/>
      <c r="B5" s="65"/>
      <c r="C5" s="65"/>
      <c r="D5" s="65"/>
      <c r="E5" s="65"/>
      <c r="F5" s="65"/>
      <c r="G5" s="65"/>
      <c r="H5" s="65"/>
      <c r="I5" s="65"/>
      <c r="J5" s="65"/>
    </row>
    <row r="6" spans="1:10" ht="24.6" customHeight="1" x14ac:dyDescent="0.45">
      <c r="A6" s="65"/>
      <c r="B6" s="65"/>
      <c r="C6" s="65"/>
      <c r="D6" s="65"/>
      <c r="E6" s="65"/>
      <c r="F6" s="65"/>
      <c r="G6" s="65"/>
      <c r="H6" s="65"/>
      <c r="I6" s="65"/>
      <c r="J6" s="65"/>
    </row>
    <row r="7" spans="1:10" ht="24.6" customHeight="1" x14ac:dyDescent="0.45">
      <c r="A7" s="65"/>
      <c r="B7" s="65"/>
      <c r="C7" s="65"/>
      <c r="D7" s="65"/>
      <c r="E7" s="65"/>
      <c r="F7" s="65"/>
      <c r="G7" s="65"/>
      <c r="H7" s="65"/>
      <c r="I7" s="65"/>
      <c r="J7" s="65"/>
    </row>
    <row r="8" spans="1:10" ht="24.6" customHeight="1" x14ac:dyDescent="0.45">
      <c r="A8" s="65"/>
      <c r="B8" s="65"/>
      <c r="C8" s="65"/>
      <c r="D8" s="65"/>
      <c r="E8" s="65"/>
      <c r="F8" s="65"/>
      <c r="G8" s="65"/>
      <c r="H8" s="65"/>
      <c r="I8" s="65"/>
      <c r="J8" s="65"/>
    </row>
    <row r="9" spans="1:10" ht="24.6" customHeight="1" x14ac:dyDescent="0.45">
      <c r="A9" s="65"/>
      <c r="B9" s="65"/>
      <c r="C9" s="65"/>
      <c r="D9" s="65"/>
      <c r="E9" s="65"/>
      <c r="F9" s="65"/>
      <c r="G9" s="65"/>
      <c r="H9" s="65"/>
      <c r="I9" s="65"/>
      <c r="J9" s="65"/>
    </row>
    <row r="11" spans="1:10" x14ac:dyDescent="0.45">
      <c r="A11" s="63" t="s">
        <v>26</v>
      </c>
    </row>
    <row r="12" spans="1:10" ht="18.600000000000001" customHeight="1" x14ac:dyDescent="0.45">
      <c r="A12" s="66" t="s">
        <v>32</v>
      </c>
      <c r="B12" s="67"/>
      <c r="C12" s="67"/>
      <c r="D12" s="67"/>
      <c r="E12" s="67"/>
      <c r="F12" s="67"/>
      <c r="G12" s="67"/>
      <c r="H12" s="67"/>
      <c r="I12" s="67"/>
      <c r="J12" s="67"/>
    </row>
    <row r="13" spans="1:10" ht="18.600000000000001" customHeight="1" x14ac:dyDescent="0.45">
      <c r="A13" s="67"/>
      <c r="B13" s="67"/>
      <c r="C13" s="67"/>
      <c r="D13" s="67"/>
      <c r="E13" s="67"/>
      <c r="F13" s="67"/>
      <c r="G13" s="67"/>
      <c r="H13" s="67"/>
      <c r="I13" s="67"/>
      <c r="J13" s="67"/>
    </row>
    <row r="14" spans="1:10" ht="18.600000000000001" customHeight="1" x14ac:dyDescent="0.45">
      <c r="A14" s="67"/>
      <c r="B14" s="67"/>
      <c r="C14" s="67"/>
      <c r="D14" s="67"/>
      <c r="E14" s="67"/>
      <c r="F14" s="67"/>
      <c r="G14" s="67"/>
      <c r="H14" s="67"/>
      <c r="I14" s="67"/>
      <c r="J14" s="67"/>
    </row>
    <row r="15" spans="1:10" ht="18.600000000000001" customHeight="1" x14ac:dyDescent="0.45">
      <c r="A15" s="67"/>
      <c r="B15" s="67"/>
      <c r="C15" s="67"/>
      <c r="D15" s="67"/>
      <c r="E15" s="67"/>
      <c r="F15" s="67"/>
      <c r="G15" s="67"/>
      <c r="H15" s="67"/>
      <c r="I15" s="67"/>
      <c r="J15" s="67"/>
    </row>
    <row r="16" spans="1:10" ht="18.600000000000001" customHeight="1" x14ac:dyDescent="0.45">
      <c r="A16" s="67"/>
      <c r="B16" s="67"/>
      <c r="C16" s="67"/>
      <c r="D16" s="67"/>
      <c r="E16" s="67"/>
      <c r="F16" s="67"/>
      <c r="G16" s="67"/>
      <c r="H16" s="67"/>
      <c r="I16" s="67"/>
      <c r="J16" s="67"/>
    </row>
    <row r="17" spans="1:10" ht="18.600000000000001" customHeight="1" x14ac:dyDescent="0.45">
      <c r="A17" s="67"/>
      <c r="B17" s="67"/>
      <c r="C17" s="67"/>
      <c r="D17" s="67"/>
      <c r="E17" s="67"/>
      <c r="F17" s="67"/>
      <c r="G17" s="67"/>
      <c r="H17" s="67"/>
      <c r="I17" s="67"/>
      <c r="J17" s="67"/>
    </row>
    <row r="18" spans="1:10" ht="18.600000000000001" customHeight="1" x14ac:dyDescent="0.45">
      <c r="A18" s="67"/>
      <c r="B18" s="67"/>
      <c r="C18" s="67"/>
      <c r="D18" s="67"/>
      <c r="E18" s="67"/>
      <c r="F18" s="67"/>
      <c r="G18" s="67"/>
      <c r="H18" s="67"/>
      <c r="I18" s="67"/>
      <c r="J18" s="67"/>
    </row>
    <row r="19" spans="1:10" ht="18.600000000000001" customHeight="1" x14ac:dyDescent="0.45">
      <c r="A19" s="67"/>
      <c r="B19" s="67"/>
      <c r="C19" s="67"/>
      <c r="D19" s="67"/>
      <c r="E19" s="67"/>
      <c r="F19" s="67"/>
      <c r="G19" s="67"/>
      <c r="H19" s="67"/>
      <c r="I19" s="67"/>
      <c r="J19" s="67"/>
    </row>
    <row r="21" spans="1:10" x14ac:dyDescent="0.45">
      <c r="A21" s="63" t="s">
        <v>27</v>
      </c>
    </row>
    <row r="22" spans="1:10" x14ac:dyDescent="0.45">
      <c r="A22" s="66" t="s">
        <v>33</v>
      </c>
      <c r="B22" s="66"/>
      <c r="C22" s="66"/>
      <c r="D22" s="66"/>
      <c r="E22" s="66"/>
      <c r="F22" s="66"/>
      <c r="G22" s="66"/>
      <c r="H22" s="66"/>
      <c r="I22" s="66"/>
      <c r="J22" s="66"/>
    </row>
    <row r="23" spans="1:10" x14ac:dyDescent="0.45">
      <c r="A23" s="66"/>
      <c r="B23" s="66"/>
      <c r="C23" s="66"/>
      <c r="D23" s="66"/>
      <c r="E23" s="66"/>
      <c r="F23" s="66"/>
      <c r="G23" s="66"/>
      <c r="H23" s="66"/>
      <c r="I23" s="66"/>
      <c r="J23" s="66"/>
    </row>
    <row r="24" spans="1:10" x14ac:dyDescent="0.45">
      <c r="A24" s="66"/>
      <c r="B24" s="66"/>
      <c r="C24" s="66"/>
      <c r="D24" s="66"/>
      <c r="E24" s="66"/>
      <c r="F24" s="66"/>
      <c r="G24" s="66"/>
      <c r="H24" s="66"/>
      <c r="I24" s="66"/>
      <c r="J24" s="66"/>
    </row>
    <row r="25" spans="1:10" x14ac:dyDescent="0.45">
      <c r="A25" s="66"/>
      <c r="B25" s="66"/>
      <c r="C25" s="66"/>
      <c r="D25" s="66"/>
      <c r="E25" s="66"/>
      <c r="F25" s="66"/>
      <c r="G25" s="66"/>
      <c r="H25" s="66"/>
      <c r="I25" s="66"/>
      <c r="J25" s="66"/>
    </row>
    <row r="26" spans="1:10" x14ac:dyDescent="0.45">
      <c r="A26" s="66"/>
      <c r="B26" s="66"/>
      <c r="C26" s="66"/>
      <c r="D26" s="66"/>
      <c r="E26" s="66"/>
      <c r="F26" s="66"/>
      <c r="G26" s="66"/>
      <c r="H26" s="66"/>
      <c r="I26" s="66"/>
      <c r="J26" s="66"/>
    </row>
    <row r="27" spans="1:10" x14ac:dyDescent="0.45">
      <c r="A27" s="66"/>
      <c r="B27" s="66"/>
      <c r="C27" s="66"/>
      <c r="D27" s="66"/>
      <c r="E27" s="66"/>
      <c r="F27" s="66"/>
      <c r="G27" s="66"/>
      <c r="H27" s="66"/>
      <c r="I27" s="66"/>
      <c r="J27" s="66"/>
    </row>
    <row r="28" spans="1:10" x14ac:dyDescent="0.45">
      <c r="A28" s="66"/>
      <c r="B28" s="66"/>
      <c r="C28" s="66"/>
      <c r="D28" s="66"/>
      <c r="E28" s="66"/>
      <c r="F28" s="66"/>
      <c r="G28" s="66"/>
      <c r="H28" s="66"/>
      <c r="I28" s="66"/>
      <c r="J28" s="66"/>
    </row>
    <row r="29" spans="1:10" x14ac:dyDescent="0.45">
      <c r="A29" s="66"/>
      <c r="B29" s="66"/>
      <c r="C29" s="66"/>
      <c r="D29" s="66"/>
      <c r="E29" s="66"/>
      <c r="F29" s="66"/>
      <c r="G29" s="66"/>
      <c r="H29" s="66"/>
      <c r="I29" s="66"/>
      <c r="J29" s="66"/>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0746F-68D7-4354-BB70-07D8E72287A5}">
  <dimension ref="A1:H12"/>
  <sheetViews>
    <sheetView zoomScale="80" zoomScaleNormal="80" workbookViewId="0">
      <selection activeCell="G5" sqref="G5"/>
    </sheetView>
  </sheetViews>
  <sheetFormatPr defaultRowHeight="18" x14ac:dyDescent="0.45"/>
  <cols>
    <col min="1" max="1" width="9.09765625" customWidth="1"/>
    <col min="2" max="2" width="13.19921875" customWidth="1"/>
    <col min="4" max="4" width="14.69921875" customWidth="1"/>
    <col min="6" max="6" width="14.296875" customWidth="1"/>
    <col min="8" max="8" width="15.59765625" customWidth="1"/>
  </cols>
  <sheetData>
    <row r="1" spans="1:8" x14ac:dyDescent="0.45">
      <c r="A1" s="51" t="s">
        <v>17</v>
      </c>
      <c r="B1" s="52"/>
      <c r="C1" s="53"/>
      <c r="D1" s="54"/>
      <c r="E1" s="53"/>
      <c r="F1" s="54"/>
      <c r="G1" s="53"/>
      <c r="H1" s="54"/>
    </row>
    <row r="2" spans="1:8" x14ac:dyDescent="0.45">
      <c r="A2" s="55"/>
      <c r="B2" s="53"/>
      <c r="C2" s="53"/>
      <c r="D2" s="54"/>
      <c r="E2" s="53"/>
      <c r="F2" s="54"/>
      <c r="G2" s="53"/>
      <c r="H2" s="54"/>
    </row>
    <row r="3" spans="1:8" x14ac:dyDescent="0.45">
      <c r="A3" s="56" t="s">
        <v>18</v>
      </c>
      <c r="B3" s="56" t="s">
        <v>19</v>
      </c>
      <c r="C3" s="56" t="s">
        <v>20</v>
      </c>
      <c r="D3" s="57" t="s">
        <v>21</v>
      </c>
      <c r="E3" s="56" t="s">
        <v>22</v>
      </c>
      <c r="F3" s="57" t="s">
        <v>21</v>
      </c>
      <c r="G3" s="56" t="s">
        <v>23</v>
      </c>
      <c r="H3" s="57" t="s">
        <v>21</v>
      </c>
    </row>
    <row r="4" spans="1:8" x14ac:dyDescent="0.45">
      <c r="A4" s="58" t="s">
        <v>24</v>
      </c>
      <c r="B4" s="70" t="s">
        <v>31</v>
      </c>
      <c r="C4" s="70">
        <v>69</v>
      </c>
      <c r="D4" s="59">
        <v>44103</v>
      </c>
      <c r="E4" s="70">
        <v>100</v>
      </c>
      <c r="F4" s="59">
        <v>44105</v>
      </c>
      <c r="G4" s="58">
        <v>100</v>
      </c>
      <c r="H4" s="59">
        <v>44108</v>
      </c>
    </row>
    <row r="5" spans="1:8" x14ac:dyDescent="0.45">
      <c r="A5" s="58" t="s">
        <v>24</v>
      </c>
      <c r="B5" s="58"/>
      <c r="C5" s="58"/>
      <c r="D5" s="59"/>
      <c r="E5" s="58"/>
      <c r="F5" s="60"/>
      <c r="G5" s="58"/>
      <c r="H5" s="60"/>
    </row>
    <row r="6" spans="1:8" x14ac:dyDescent="0.45">
      <c r="A6" s="58" t="s">
        <v>24</v>
      </c>
      <c r="B6" s="58"/>
      <c r="C6" s="58"/>
      <c r="D6" s="60"/>
      <c r="E6" s="58"/>
      <c r="F6" s="60"/>
      <c r="G6" s="58"/>
      <c r="H6" s="60"/>
    </row>
    <row r="7" spans="1:8" x14ac:dyDescent="0.45">
      <c r="A7" s="58" t="s">
        <v>24</v>
      </c>
      <c r="B7" s="58"/>
      <c r="C7" s="58"/>
      <c r="D7" s="60"/>
      <c r="E7" s="58"/>
      <c r="F7" s="60"/>
      <c r="G7" s="58"/>
      <c r="H7" s="60"/>
    </row>
    <row r="8" spans="1:8" x14ac:dyDescent="0.45">
      <c r="A8" s="58" t="s">
        <v>24</v>
      </c>
      <c r="B8" s="58"/>
      <c r="C8" s="58"/>
      <c r="D8" s="60"/>
      <c r="E8" s="58"/>
      <c r="F8" s="60"/>
      <c r="G8" s="58"/>
      <c r="H8" s="60"/>
    </row>
    <row r="9" spans="1:8" x14ac:dyDescent="0.45">
      <c r="A9" s="58" t="s">
        <v>24</v>
      </c>
      <c r="B9" s="58"/>
      <c r="C9" s="58"/>
      <c r="D9" s="60"/>
      <c r="E9" s="58"/>
      <c r="F9" s="60"/>
      <c r="G9" s="58"/>
      <c r="H9" s="60"/>
    </row>
    <row r="10" spans="1:8" x14ac:dyDescent="0.45">
      <c r="A10" s="58" t="s">
        <v>24</v>
      </c>
      <c r="B10" s="58"/>
      <c r="C10" s="58"/>
      <c r="D10" s="60"/>
      <c r="E10" s="58"/>
      <c r="F10" s="60"/>
      <c r="G10" s="58"/>
      <c r="H10" s="60"/>
    </row>
    <row r="11" spans="1:8" x14ac:dyDescent="0.45">
      <c r="A11" s="58" t="s">
        <v>24</v>
      </c>
      <c r="B11" s="58"/>
      <c r="C11" s="58"/>
      <c r="D11" s="60"/>
      <c r="E11" s="58"/>
      <c r="F11" s="60"/>
      <c r="G11" s="58"/>
      <c r="H11" s="60"/>
    </row>
    <row r="12" spans="1:8" x14ac:dyDescent="0.45">
      <c r="A12" s="55"/>
      <c r="B12" s="53"/>
      <c r="C12" s="53"/>
      <c r="D12" s="54"/>
      <c r="E12" s="53"/>
      <c r="F12" s="54"/>
      <c r="G12" s="53"/>
      <c r="H12" s="54"/>
    </row>
  </sheetData>
  <phoneticPr fontId="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検証データ</vt:lpstr>
      <vt:lpstr>画像</vt:lpstr>
      <vt:lpstr>気づき</vt:lpstr>
      <vt:lpstr>検証終了通貨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木村壽巳</dc:creator>
  <cp:lastModifiedBy>門井 智雄</cp:lastModifiedBy>
  <dcterms:created xsi:type="dcterms:W3CDTF">2020-09-18T03:10:57Z</dcterms:created>
  <dcterms:modified xsi:type="dcterms:W3CDTF">2020-10-04T08:41:20Z</dcterms:modified>
</cp:coreProperties>
</file>