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4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dia/image218.png" ContentType="image/png"/>
  <Override PartName="/xl/media/image173.png" ContentType="image/png"/>
  <Override PartName="/xl/media/image219.png" ContentType="image/png"/>
  <Override PartName="/xl/media/image174.png" ContentType="image/png"/>
  <Override PartName="/xl/media/image230.png" ContentType="image/png"/>
  <Override PartName="/xl/media/image175.png" ContentType="image/png"/>
  <Override PartName="/xl/media/image225.png" ContentType="image/png"/>
  <Override PartName="/xl/media/image180.png" ContentType="image/png"/>
  <Override PartName="/xl/media/image176.png" ContentType="image/png"/>
  <Override PartName="/xl/media/image231.png" ContentType="image/png"/>
  <Override PartName="/xl/media/image177.png" ContentType="image/png"/>
  <Override PartName="/xl/media/image232.png" ContentType="image/png"/>
  <Override PartName="/xl/media/image178.png" ContentType="image/png"/>
  <Override PartName="/xl/media/image233.png" ContentType="image/png"/>
  <Override PartName="/xl/media/image179.png" ContentType="image/png"/>
  <Override PartName="/xl/media/image181.png" ContentType="image/png"/>
  <Override PartName="/xl/media/image226.png" ContentType="image/png"/>
  <Override PartName="/xl/media/image182.png" ContentType="image/png"/>
  <Override PartName="/xl/media/image227.png" ContentType="image/png"/>
  <Override PartName="/xl/media/image183.png" ContentType="image/png"/>
  <Override PartName="/xl/media/image228.png" ContentType="image/png"/>
  <Override PartName="/xl/media/image184.png" ContentType="image/png"/>
  <Override PartName="/xl/media/image229.png" ContentType="image/png"/>
  <Override PartName="/xl/media/image185.png" ContentType="image/png"/>
  <Override PartName="/xl/media/image186.png" ContentType="image/png"/>
  <Override PartName="/xl/media/image187.png" ContentType="image/png"/>
  <Override PartName="/xl/media/image188.png" ContentType="image/png"/>
  <Override PartName="/xl/media/image189.png" ContentType="image/png"/>
  <Override PartName="/xl/media/image190.png" ContentType="image/png"/>
  <Override PartName="/xl/media/image191.png" ContentType="image/png"/>
  <Override PartName="/xl/media/image192.png" ContentType="image/png"/>
  <Override PartName="/xl/media/image193.png" ContentType="image/png"/>
  <Override PartName="/xl/media/image194.png" ContentType="image/png"/>
  <Override PartName="/xl/media/image195.png" ContentType="image/png"/>
  <Override PartName="/xl/media/image196.png" ContentType="image/png"/>
  <Override PartName="/xl/media/image197.png" ContentType="image/png"/>
  <Override PartName="/xl/media/image198.png" ContentType="image/png"/>
  <Override PartName="/xl/media/image199.png" ContentType="image/png"/>
  <Override PartName="/xl/media/image200.png" ContentType="image/png"/>
  <Override PartName="/xl/media/image201.png" ContentType="image/png"/>
  <Override PartName="/xl/media/image202.png" ContentType="image/png"/>
  <Override PartName="/xl/media/image203.png" ContentType="image/png"/>
  <Override PartName="/xl/media/image204.png" ContentType="image/png"/>
  <Override PartName="/xl/media/image205.png" ContentType="image/png"/>
  <Override PartName="/xl/media/image206.png" ContentType="image/png"/>
  <Override PartName="/xl/media/image207.png" ContentType="image/png"/>
  <Override PartName="/xl/media/image208.png" ContentType="image/png"/>
  <Override PartName="/xl/media/image209.png" ContentType="image/png"/>
  <Override PartName="/xl/media/image210.png" ContentType="image/png"/>
  <Override PartName="/xl/media/image211.png" ContentType="image/png"/>
  <Override PartName="/xl/media/image212.png" ContentType="image/png"/>
  <Override PartName="/xl/media/image213.png" ContentType="image/png"/>
  <Override PartName="/xl/media/image214.png" ContentType="image/png"/>
  <Override PartName="/xl/media/image215.png" ContentType="image/png"/>
  <Override PartName="/xl/media/image216.png" ContentType="image/png"/>
  <Override PartName="/xl/media/image217.png" ContentType="image/png"/>
  <Override PartName="/xl/media/image220.png" ContentType="image/png"/>
  <Override PartName="/xl/media/image221.png" ContentType="image/png"/>
  <Override PartName="/xl/media/image222.png" ContentType="image/png"/>
  <Override PartName="/xl/media/image223.png" ContentType="image/png"/>
  <Override PartName="/xl/media/image224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pivotTables/pivotTable1.xml" ContentType="application/vnd.openxmlformats-officedocument.spreadsheetml.pivotTable+xml"/>
  <Override PartName="/xl/pivotTables/_rels/pivotTable1.xml.rels" ContentType="application/vnd.openxmlformats-package.relationships+xml"/>
  <Override PartName="/xl/pivotTables/_rels/pivotTable2.xml.rels" ContentType="application/vnd.openxmlformats-package.relationships+xml"/>
  <Override PartName="/xl/pivotTables/_rels/pivotTable3.xml.rels" ContentType="application/vnd.openxmlformats-package.relationship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2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FIB1.27" sheetId="1" state="visible" r:id="rId2"/>
    <sheet name="FIB1.5" sheetId="2" state="visible" r:id="rId3"/>
    <sheet name="FIB2.0" sheetId="3" state="visible" r:id="rId4"/>
    <sheet name="画像" sheetId="4" state="visible" r:id="rId5"/>
    <sheet name="気づき" sheetId="5" state="visible" r:id="rId6"/>
    <sheet name="検証終了通貨" sheetId="6" state="visible" r:id="rId7"/>
    <sheet name="テンプレ" sheetId="7" state="hidden" r:id="rId8"/>
    <sheet name="定数" sheetId="8" state="visible" r:id="rId9"/>
    <sheet name="ピボットテーブル" sheetId="9" state="visible" r:id="rId10"/>
    <sheet name="ピボットテーブル_FIB1.5_1" sheetId="10" state="visible" r:id="rId11"/>
    <sheet name="ピボットテーブル_FIB2.0_1" sheetId="11" state="visible" r:id="rId12"/>
  </sheets>
  <calcPr iterateCount="100" refMode="A1" iterate="false" iterateDelta="0.0001"/>
  <pivotCaches>
    <pivotCache cacheId="1" r:id="rId14"/>
    <pivotCache cacheId="2" r:id="rId15"/>
    <pivotCache cacheId="3" r:id="rId16"/>
  </pivotCaches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<sst xmlns="http://schemas.openxmlformats.org/spreadsheetml/2006/main" count="526" uniqueCount="78">
  <si>
    <t xml:space="preserve">通貨ペア</t>
  </si>
  <si>
    <t xml:space="preserve">EURUSD</t>
  </si>
  <si>
    <t xml:space="preserve">時間足</t>
  </si>
  <si>
    <t xml:space="preserve">日足</t>
  </si>
  <si>
    <t xml:space="preserve">当初資金</t>
  </si>
  <si>
    <t xml:space="preserve">最終資金</t>
  </si>
  <si>
    <t xml:space="preserve">エントリー理由</t>
  </si>
  <si>
    <r>
      <rPr>
        <sz val="11"/>
        <color rgb="FF000000"/>
        <rFont val="Calibri"/>
        <family val="2"/>
        <charset val="1"/>
      </rPr>
      <t xml:space="preserve">10MA</t>
    </r>
    <r>
      <rPr>
        <sz val="11"/>
        <color rgb="FF000000"/>
        <rFont val="MS PGothic"/>
        <family val="0"/>
        <charset val="128"/>
      </rPr>
      <t xml:space="preserve">・</t>
    </r>
    <r>
      <rPr>
        <sz val="11"/>
        <color rgb="FF000000"/>
        <rFont val="Calibri"/>
        <family val="2"/>
        <charset val="1"/>
      </rPr>
      <t xml:space="preserve">20MA</t>
    </r>
    <r>
      <rPr>
        <sz val="11"/>
        <color rgb="FF000000"/>
        <rFont val="MS PGothic"/>
        <family val="0"/>
        <charset val="128"/>
      </rPr>
      <t xml:space="preserve">の両方の上側にキャンドルがあれば買い方向、下側なら売り方向。</t>
    </r>
    <r>
      <rPr>
        <sz val="11"/>
        <color rgb="FF000000"/>
        <rFont val="Calibri"/>
        <family val="2"/>
        <charset val="1"/>
      </rPr>
      <t xml:space="preserve">MA</t>
    </r>
    <r>
      <rPr>
        <sz val="11"/>
        <color rgb="FF000000"/>
        <rFont val="MS PGothic"/>
        <family val="0"/>
        <charset val="128"/>
      </rPr>
      <t xml:space="preserve">に触れて</t>
    </r>
    <r>
      <rPr>
        <sz val="11"/>
        <color rgb="FF000000"/>
        <rFont val="Calibri"/>
        <family val="2"/>
        <charset val="1"/>
      </rPr>
      <t xml:space="preserve">PB</t>
    </r>
    <r>
      <rPr>
        <sz val="11"/>
        <color rgb="FF000000"/>
        <rFont val="MS PGothic"/>
        <family val="0"/>
        <charset val="128"/>
      </rPr>
      <t xml:space="preserve">出現でエントリー待ち、</t>
    </r>
    <r>
      <rPr>
        <sz val="11"/>
        <color rgb="FF000000"/>
        <rFont val="Calibri"/>
        <family val="2"/>
        <charset val="1"/>
      </rPr>
      <t xml:space="preserve">PB</t>
    </r>
    <r>
      <rPr>
        <sz val="11"/>
        <color rgb="FF000000"/>
        <rFont val="MS PGothic"/>
        <family val="0"/>
        <charset val="128"/>
      </rPr>
      <t xml:space="preserve">高値</t>
    </r>
    <r>
      <rPr>
        <sz val="11"/>
        <color rgb="FF000000"/>
        <rFont val="Calibri"/>
        <family val="2"/>
        <charset val="1"/>
      </rPr>
      <t xml:space="preserve">or</t>
    </r>
    <r>
      <rPr>
        <sz val="11"/>
        <color rgb="FF000000"/>
        <rFont val="MS PGothic"/>
        <family val="0"/>
        <charset val="128"/>
      </rPr>
      <t xml:space="preserve">安値ブレイクでエントリー。</t>
    </r>
  </si>
  <si>
    <t xml:space="preserve">決済理由</t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</si>
  <si>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1.27</t>
    </r>
    <r>
      <rPr>
        <sz val="11"/>
        <color rgb="FF000000"/>
        <rFont val="MS PGothic"/>
        <family val="0"/>
        <charset val="128"/>
      </rPr>
      <t xml:space="preserve">で決済</t>
    </r>
  </si>
  <si>
    <t xml:space="preserve">損益金額</t>
  </si>
  <si>
    <r>
      <rPr>
        <b val="true"/>
        <sz val="11"/>
        <color rgb="FF000000"/>
        <rFont val="MS PGothic"/>
        <family val="0"/>
        <charset val="128"/>
      </rPr>
      <t xml:space="preserve">損益</t>
    </r>
    <r>
      <rPr>
        <b val="true"/>
        <sz val="11"/>
        <color rgb="FF000000"/>
        <rFont val="Calibri"/>
        <family val="2"/>
        <charset val="1"/>
      </rPr>
      <t xml:space="preserve">pips</t>
    </r>
  </si>
  <si>
    <t xml:space="preserve">PF</t>
  </si>
  <si>
    <r>
      <rPr>
        <b val="true"/>
        <sz val="11"/>
        <color rgb="FF000000"/>
        <rFont val="MS PGothic"/>
        <family val="0"/>
        <charset val="128"/>
      </rPr>
      <t xml:space="preserve">最大ドローダウン</t>
    </r>
    <r>
      <rPr>
        <b val="true"/>
        <sz val="11"/>
        <color rgb="FF000000"/>
        <rFont val="Calibri"/>
        <family val="2"/>
        <charset val="1"/>
      </rPr>
      <t xml:space="preserve">%</t>
    </r>
  </si>
  <si>
    <t xml:space="preserve">勝数</t>
  </si>
  <si>
    <t xml:space="preserve">負数</t>
  </si>
  <si>
    <t xml:space="preserve">引分</t>
  </si>
  <si>
    <t xml:space="preserve">勝率</t>
  </si>
  <si>
    <t xml:space="preserve">最大連勝</t>
  </si>
  <si>
    <t xml:space="preserve">最大連敗</t>
  </si>
  <si>
    <r>
      <rPr>
        <b val="true"/>
        <sz val="11"/>
        <color rgb="FFFF0000"/>
        <rFont val="MS PGothic"/>
        <family val="0"/>
        <charset val="128"/>
      </rPr>
      <t xml:space="preserve">※ロットは</t>
    </r>
    <r>
      <rPr>
        <b val="true"/>
        <sz val="11"/>
        <color rgb="FFFF0000"/>
        <rFont val="Calibri"/>
        <family val="2"/>
        <charset val="1"/>
      </rPr>
      <t xml:space="preserve">1</t>
    </r>
    <r>
      <rPr>
        <b val="true"/>
        <sz val="11"/>
        <color rgb="FFFF0000"/>
        <rFont val="MS PGothic"/>
        <family val="0"/>
        <charset val="128"/>
      </rPr>
      <t xml:space="preserve">万通貨＝</t>
    </r>
    <r>
      <rPr>
        <b val="true"/>
        <sz val="11"/>
        <color rgb="FFFF0000"/>
        <rFont val="Calibri"/>
        <family val="2"/>
        <charset val="1"/>
      </rPr>
      <t xml:space="preserve">1.00</t>
    </r>
    <r>
      <rPr>
        <b val="true"/>
        <sz val="11"/>
        <color rgb="FFFF0000"/>
        <rFont val="MS PGothic"/>
        <family val="0"/>
        <charset val="128"/>
      </rPr>
      <t xml:space="preserve">で表記されます</t>
    </r>
  </si>
  <si>
    <t xml:space="preserve">No.</t>
  </si>
  <si>
    <t xml:space="preserve">資金</t>
  </si>
  <si>
    <t xml:space="preserve">エントリー</t>
  </si>
  <si>
    <r>
      <rPr>
        <b val="true"/>
        <sz val="11"/>
        <color rgb="FF000000"/>
        <rFont val="MS PGothic"/>
        <family val="0"/>
        <charset val="128"/>
      </rPr>
      <t xml:space="preserve">リスク（</t>
    </r>
    <r>
      <rPr>
        <b val="true"/>
        <sz val="11"/>
        <color rgb="FF000000"/>
        <rFont val="Calibri"/>
        <family val="2"/>
        <charset val="1"/>
      </rPr>
      <t xml:space="preserve">5%</t>
    </r>
    <r>
      <rPr>
        <b val="true"/>
        <sz val="11"/>
        <color rgb="FF000000"/>
        <rFont val="MS PGothic"/>
        <family val="0"/>
        <charset val="128"/>
      </rPr>
      <t xml:space="preserve">）</t>
    </r>
  </si>
  <si>
    <t xml:space="preserve">ロット</t>
  </si>
  <si>
    <t xml:space="preserve">決済</t>
  </si>
  <si>
    <t xml:space="preserve">損益</t>
  </si>
  <si>
    <t xml:space="preserve">西暦</t>
  </si>
  <si>
    <t xml:space="preserve">月</t>
  </si>
  <si>
    <t xml:space="preserve">日付</t>
  </si>
  <si>
    <t xml:space="preserve">売買</t>
  </si>
  <si>
    <t xml:space="preserve">レート</t>
  </si>
  <si>
    <t xml:space="preserve">pips</t>
  </si>
  <si>
    <t xml:space="preserve">損失上限</t>
  </si>
  <si>
    <t xml:space="preserve">金額</t>
  </si>
  <si>
    <t xml:space="preserve">ドローダウン％</t>
  </si>
  <si>
    <t xml:space="preserve">売</t>
  </si>
  <si>
    <t xml:space="preserve">買</t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</si>
  <si>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1.5</t>
    </r>
    <r>
      <rPr>
        <sz val="11"/>
        <color rgb="FF000000"/>
        <rFont val="MS PGothic"/>
        <family val="0"/>
        <charset val="128"/>
      </rPr>
      <t xml:space="preserve">で決済</t>
    </r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</si>
  <si>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2.0</t>
    </r>
    <r>
      <rPr>
        <sz val="11"/>
        <color rgb="FF000000"/>
        <rFont val="MS PGothic"/>
        <family val="0"/>
        <charset val="128"/>
      </rPr>
      <t xml:space="preserve">で決済</t>
    </r>
  </si>
  <si>
    <t xml:space="preserve">気付き　質問</t>
  </si>
  <si>
    <t xml:space="preserve">・2015年の4H足がMT4では見れなかった。
・リスク１に対して、FIB1.27は1.5、FIB2.0で2という感じです。
・2019年に入ってから、勝率が急に下がった。（なぜ？？？）
・検証の結果、FIB1.27が一番高PIPSを取得できた。
・PBの出現（取引）回数は、10月がなぜか多い傾向にあり、かつ損失につながる傾向にある。（なぜ？？？）</t>
  </si>
  <si>
    <t xml:space="preserve">取引回数</t>
  </si>
  <si>
    <t xml:space="preserve">総数 - 売買</t>
  </si>
  <si>
    <t xml:space="preserve">合計 結果</t>
  </si>
  <si>
    <t xml:space="preserve">感想</t>
  </si>
  <si>
    <t xml:space="preserve">・4Hだと一日に２，３回はチャートを見ないといけないかと思う。仕事中や出先だとそれは難しい。
　→検証だとPBの次のチャートでエントリーしているが、実際はそうはいかない部分もある。利益・損失とも、そのおかげで回避できていることもあるが・・・。
・コメントいただいたMAどうしの乖離が小さいほうが逆にうごいてるような気がします。（詳細分析は別途してみます。）
・本業がサラリーマンであると、日中はみれない（はず）なので、朝と夕方以降でのエントリーとなりますね。逆に土日は休みでいっぱい見れるのに・・・。</t>
  </si>
  <si>
    <t xml:space="preserve">PIPS－FIB1.27</t>
  </si>
  <si>
    <t xml:space="preserve">合計 - pips2</t>
  </si>
  <si>
    <t xml:space="preserve">今後</t>
  </si>
  <si>
    <t xml:space="preserve">・次は1Hでの検証を行う。その後違う通貨でも日足,4H,1Hの検証をする。
・</t>
  </si>
  <si>
    <t xml:space="preserve">PIPS－FIB1.5</t>
  </si>
  <si>
    <t xml:space="preserve">PIPS－FIB2.0</t>
  </si>
  <si>
    <t xml:space="preserve">データ</t>
  </si>
  <si>
    <t xml:space="preserve">検証終了通貨</t>
  </si>
  <si>
    <t xml:space="preserve">ルール</t>
  </si>
  <si>
    <t xml:space="preserve">終了日</t>
  </si>
  <si>
    <t xml:space="preserve">4Ｈ足</t>
  </si>
  <si>
    <t xml:space="preserve">１Ｈ足</t>
  </si>
  <si>
    <t xml:space="preserve">PB</t>
  </si>
  <si>
    <t xml:space="preserve">EUR/USD</t>
  </si>
  <si>
    <t xml:space="preserve">10MA・20MAの両方の上側にキャンドルがあれば買い方向、下側なら売り方向。MAに触れてPB出現でエントリー待ち、PB高値or安値ブレイクでエントリー。</t>
  </si>
  <si>
    <t xml:space="preserve">・トレーリングストップ（ダウ理論）</t>
  </si>
  <si>
    <r>
      <rPr>
        <b val="true"/>
        <sz val="11"/>
        <color rgb="FF000000"/>
        <rFont val="MS PGothic"/>
        <family val="0"/>
        <charset val="128"/>
      </rPr>
      <t xml:space="preserve">損益</t>
    </r>
    <r>
      <rPr>
        <b val="true"/>
        <sz val="11"/>
        <color rgb="FF000000"/>
        <rFont val="Calibri"/>
        <family val="0"/>
        <charset val="128"/>
      </rPr>
      <t xml:space="preserve">pips</t>
    </r>
  </si>
  <si>
    <t xml:space="preserve">最大ドローアップ</t>
  </si>
  <si>
    <t xml:space="preserve">最大ドローダウン</t>
  </si>
  <si>
    <r>
      <rPr>
        <b val="true"/>
        <sz val="11"/>
        <color rgb="FF000000"/>
        <rFont val="MS PGothic"/>
        <family val="0"/>
        <charset val="128"/>
      </rPr>
      <t xml:space="preserve">リスク（</t>
    </r>
    <r>
      <rPr>
        <b val="true"/>
        <sz val="11"/>
        <color rgb="FF000000"/>
        <rFont val="Calibri"/>
        <family val="0"/>
        <charset val="128"/>
      </rPr>
      <t xml:space="preserve">3%</t>
    </r>
    <r>
      <rPr>
        <b val="true"/>
        <sz val="11"/>
        <color rgb="FF000000"/>
        <rFont val="MS PGothic"/>
        <family val="0"/>
        <charset val="128"/>
      </rPr>
      <t xml:space="preserve">）</t>
    </r>
  </si>
  <si>
    <t xml:space="preserve">取引通貨単位</t>
  </si>
  <si>
    <t xml:space="preserve">通貨平均価格</t>
  </si>
  <si>
    <t xml:space="preserve">AUD</t>
  </si>
  <si>
    <t xml:space="preserve">CAD</t>
  </si>
  <si>
    <t xml:space="preserve">CHF</t>
  </si>
  <si>
    <t xml:space="preserve">EUR</t>
  </si>
  <si>
    <t xml:space="preserve">GBP</t>
  </si>
  <si>
    <t xml:space="preserve">JPY</t>
  </si>
  <si>
    <t xml:space="preserve">NZD</t>
  </si>
  <si>
    <t xml:space="preserve">USD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</si>
</sst>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[$-411]General"/>
    <numFmt numFmtId="166" formatCode="#,##0\ "/>
    <numFmt numFmtId="167" formatCode="#,##0\ ;[RED]\-#,##0\ "/>
    <numFmt numFmtId="168" formatCode="0.0\ ;[RED]\-0.0\ "/>
    <numFmt numFmtId="169" formatCode="0.0%"/>
    <numFmt numFmtId="170" formatCode="General"/>
    <numFmt numFmtId="171" formatCode="m/d"/>
    <numFmt numFmtId="172" formatCode="[$-411]#,##0.0"/>
    <numFmt numFmtId="173" formatCode="0.0"/>
    <numFmt numFmtId="174" formatCode="yyyy/m/d"/>
    <numFmt numFmtId="175" formatCode="0.00\ "/>
  </numFmts>
  <fonts count="24">
    <font>
      <sz val="10"/>
      <name val="ＭＳ Ｐ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u val="single"/>
      <sz val="10"/>
      <name val="ＭＳ Ｐゴシック"/>
      <family val="2"/>
      <charset val="128"/>
    </font>
    <font>
      <b val="true"/>
      <sz val="10"/>
      <name val="ＭＳ Ｐゴシック"/>
      <family val="2"/>
      <charset val="128"/>
    </font>
    <font>
      <sz val="11"/>
      <color rgb="FF000000"/>
      <name val="MS PGothic"/>
      <family val="0"/>
      <charset val="128"/>
    </font>
    <font>
      <sz val="11"/>
      <color rgb="FF000000"/>
      <name val="MS PGothic"/>
      <family val="2"/>
      <charset val="1"/>
    </font>
    <font>
      <sz val="11"/>
      <name val="MS PGothic"/>
      <family val="2"/>
      <charset val="1"/>
    </font>
    <font>
      <b val="true"/>
      <sz val="11"/>
      <color rgb="FF000000"/>
      <name val="MS PGothic"/>
      <family val="2"/>
      <charset val="1"/>
    </font>
    <font>
      <sz val="11"/>
      <color rgb="FF000000"/>
      <name val="Calibri"/>
      <family val="2"/>
      <charset val="1"/>
    </font>
    <font>
      <b val="true"/>
      <sz val="11"/>
      <color rgb="FF000000"/>
      <name val="MS PGothic"/>
      <family val="0"/>
      <charset val="128"/>
    </font>
    <font>
      <b val="true"/>
      <sz val="11"/>
      <color rgb="FF000000"/>
      <name val="Calibri"/>
      <family val="2"/>
      <charset val="1"/>
    </font>
    <font>
      <b val="true"/>
      <sz val="11"/>
      <color rgb="FFFF0000"/>
      <name val="MS PGothic"/>
      <family val="0"/>
      <charset val="128"/>
    </font>
    <font>
      <b val="true"/>
      <sz val="11"/>
      <color rgb="FFFF0000"/>
      <name val="Calibri"/>
      <family val="2"/>
      <charset val="1"/>
    </font>
    <font>
      <sz val="12"/>
      <color rgb="FF000000"/>
      <name val="MS PGothic"/>
      <family val="0"/>
      <charset val="128"/>
    </font>
    <font>
      <sz val="12"/>
      <name val="ＭＳ Ｐゴシック"/>
      <family val="2"/>
      <charset val="128"/>
    </font>
    <font>
      <sz val="12"/>
      <color rgb="FF000000"/>
      <name val="MS UI Gothic"/>
      <family val="3"/>
      <charset val="1"/>
    </font>
    <font>
      <b val="true"/>
      <sz val="10"/>
      <color rgb="FFC9211E"/>
      <name val="ＭＳ Ｐゴシック"/>
      <family val="2"/>
      <charset val="128"/>
    </font>
    <font>
      <sz val="14"/>
      <color rgb="FF000000"/>
      <name val="MS PGothic"/>
      <family val="0"/>
      <charset val="128"/>
    </font>
    <font>
      <b val="true"/>
      <sz val="14"/>
      <color rgb="FF000000"/>
      <name val="MS PGothic"/>
      <family val="0"/>
      <charset val="128"/>
    </font>
    <font>
      <b val="true"/>
      <sz val="14"/>
      <color rgb="FFFF0000"/>
      <name val="MS PGothic"/>
      <family val="0"/>
      <charset val="128"/>
    </font>
    <font>
      <b val="true"/>
      <sz val="11"/>
      <color rgb="FF000000"/>
      <name val="Calibri"/>
      <family val="0"/>
      <charset val="128"/>
    </font>
    <font>
      <sz val="11"/>
      <color rgb="FF000000"/>
      <name val="Calibri"/>
      <family val="0"/>
      <charset val="128"/>
    </font>
  </fonts>
  <fills count="13">
    <fill>
      <patternFill patternType="none"/>
    </fill>
    <fill>
      <patternFill patternType="gray125"/>
    </fill>
    <fill>
      <patternFill patternType="solid">
        <fgColor rgb="FFDAEEF3"/>
        <bgColor rgb="FFEAEAEA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DAEEF3"/>
      </patternFill>
    </fill>
    <fill>
      <patternFill patternType="solid">
        <fgColor rgb="FFFFCCFF"/>
        <bgColor rgb="FFEAEAEA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CCFF"/>
      </patternFill>
    </fill>
    <fill>
      <patternFill patternType="solid">
        <fgColor rgb="FFEAEAEA"/>
        <bgColor rgb="FFDAEEF3"/>
      </patternFill>
    </fill>
    <fill>
      <patternFill patternType="solid">
        <fgColor rgb="FFCCFFCC"/>
        <bgColor rgb="FFCCFFFF"/>
      </patternFill>
    </fill>
    <fill>
      <patternFill patternType="solid">
        <fgColor rgb="FFCCCCFF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CCCC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9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5" fillId="0" borderId="0" applyFont="true" applyBorder="false" applyAlignment="true" applyProtection="false">
      <alignment horizontal="left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3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3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65" fontId="10" fillId="0" borderId="1" xfId="3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6" fillId="0" borderId="1" xfId="3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2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9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7" fillId="0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3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2" borderId="4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5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0" borderId="4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4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5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6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7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8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9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6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9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3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11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7" fillId="11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3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0" xfId="3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2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7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4" xfId="27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5" fillId="0" borderId="15" xfId="28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6" xfId="27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8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27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4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5" xfId="28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5" fillId="0" borderId="26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7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8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9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3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0" fillId="0" borderId="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18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2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4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6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7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8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9" xfId="2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9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20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1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0" xfId="3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20" fillId="1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1" fillId="1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21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1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3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1" fillId="2" borderId="4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1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5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4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4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5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6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8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9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6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2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9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2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3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結果" xfId="20"/>
    <cellStyle name="結果2" xfId="21"/>
    <cellStyle name="見出し" xfId="22"/>
    <cellStyle name="見出し1" xfId="23"/>
    <cellStyle name="ピボットテーブルの角" xfId="24"/>
    <cellStyle name="ピボットテーブルの値" xfId="25"/>
    <cellStyle name="ピボットテーブルのフィールド" xfId="26"/>
    <cellStyle name="ピボットテーブルのカテゴリー" xfId="27"/>
    <cellStyle name="ピボットテーブルのタイトル" xfId="28"/>
    <cellStyle name="ピボットテーブルの結果" xfId="29"/>
    <cellStyle name="Excel Built-in Normal" xfId="30"/>
  </cellStyles>
  <dxfs count="2">
    <dxf>
      <font>
        <name val="ＭＳ Ｐゴシック"/>
        <charset val="128"/>
        <family val="2"/>
        <b val="1"/>
        <color rgb="FFFF0000"/>
      </font>
      <fill>
        <patternFill>
          <bgColor rgb="FFFFFFFF"/>
        </patternFill>
      </fill>
    </dxf>
    <dxf>
      <font>
        <name val="ＭＳ Ｐゴシック"/>
        <charset val="128"/>
        <family val="2"/>
        <b val="1"/>
        <color rgb="FF0000FF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FFCCF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AEEF3"/>
      <rgbColor rgb="FFCCFFCC"/>
      <rgbColor rgb="FFFFFF99"/>
      <rgbColor rgb="FF92CDDC"/>
      <rgbColor rgb="FFEAEAEA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<Relationship Id="rId14" Type="http://schemas.openxmlformats.org/officeDocument/2006/relationships/pivotCacheDefinition" Target="pivotCache/pivotCacheDefinition1.xml"/><Relationship Id="rId15" Type="http://schemas.openxmlformats.org/officeDocument/2006/relationships/pivotCacheDefinition" Target="pivotCache/pivotCacheDefinition2.xml"/><Relationship Id="rId16" Type="http://schemas.openxmlformats.org/officeDocument/2006/relationships/pivotCacheDefinition" Target="pivotCache/pivotCacheDefinition3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73.png"/><Relationship Id="rId2" Type="http://schemas.openxmlformats.org/officeDocument/2006/relationships/image" Target="../media/image174.png"/><Relationship Id="rId3" Type="http://schemas.openxmlformats.org/officeDocument/2006/relationships/image" Target="../media/image175.png"/><Relationship Id="rId4" Type="http://schemas.openxmlformats.org/officeDocument/2006/relationships/image" Target="../media/image176.png"/><Relationship Id="rId5" Type="http://schemas.openxmlformats.org/officeDocument/2006/relationships/image" Target="../media/image177.png"/><Relationship Id="rId6" Type="http://schemas.openxmlformats.org/officeDocument/2006/relationships/image" Target="../media/image178.png"/><Relationship Id="rId7" Type="http://schemas.openxmlformats.org/officeDocument/2006/relationships/image" Target="../media/image179.png"/><Relationship Id="rId8" Type="http://schemas.openxmlformats.org/officeDocument/2006/relationships/image" Target="../media/image180.png"/><Relationship Id="rId9" Type="http://schemas.openxmlformats.org/officeDocument/2006/relationships/image" Target="../media/image181.png"/><Relationship Id="rId10" Type="http://schemas.openxmlformats.org/officeDocument/2006/relationships/image" Target="../media/image182.png"/><Relationship Id="rId11" Type="http://schemas.openxmlformats.org/officeDocument/2006/relationships/image" Target="../media/image183.png"/><Relationship Id="rId12" Type="http://schemas.openxmlformats.org/officeDocument/2006/relationships/image" Target="../media/image184.png"/><Relationship Id="rId13" Type="http://schemas.openxmlformats.org/officeDocument/2006/relationships/image" Target="../media/image185.png"/><Relationship Id="rId14" Type="http://schemas.openxmlformats.org/officeDocument/2006/relationships/image" Target="../media/image186.png"/><Relationship Id="rId15" Type="http://schemas.openxmlformats.org/officeDocument/2006/relationships/image" Target="../media/image187.png"/><Relationship Id="rId16" Type="http://schemas.openxmlformats.org/officeDocument/2006/relationships/image" Target="../media/image188.png"/><Relationship Id="rId17" Type="http://schemas.openxmlformats.org/officeDocument/2006/relationships/image" Target="../media/image189.png"/><Relationship Id="rId18" Type="http://schemas.openxmlformats.org/officeDocument/2006/relationships/image" Target="../media/image190.png"/><Relationship Id="rId19" Type="http://schemas.openxmlformats.org/officeDocument/2006/relationships/image" Target="../media/image191.png"/><Relationship Id="rId20" Type="http://schemas.openxmlformats.org/officeDocument/2006/relationships/image" Target="../media/image192.png"/><Relationship Id="rId21" Type="http://schemas.openxmlformats.org/officeDocument/2006/relationships/image" Target="../media/image193.png"/><Relationship Id="rId22" Type="http://schemas.openxmlformats.org/officeDocument/2006/relationships/image" Target="../media/image194.png"/><Relationship Id="rId23" Type="http://schemas.openxmlformats.org/officeDocument/2006/relationships/image" Target="../media/image195.png"/><Relationship Id="rId24" Type="http://schemas.openxmlformats.org/officeDocument/2006/relationships/image" Target="../media/image196.png"/><Relationship Id="rId25" Type="http://schemas.openxmlformats.org/officeDocument/2006/relationships/image" Target="../media/image197.png"/><Relationship Id="rId26" Type="http://schemas.openxmlformats.org/officeDocument/2006/relationships/image" Target="../media/image198.png"/><Relationship Id="rId27" Type="http://schemas.openxmlformats.org/officeDocument/2006/relationships/image" Target="../media/image199.png"/><Relationship Id="rId28" Type="http://schemas.openxmlformats.org/officeDocument/2006/relationships/image" Target="../media/image200.png"/><Relationship Id="rId29" Type="http://schemas.openxmlformats.org/officeDocument/2006/relationships/image" Target="../media/image201.png"/><Relationship Id="rId30" Type="http://schemas.openxmlformats.org/officeDocument/2006/relationships/image" Target="../media/image202.png"/><Relationship Id="rId31" Type="http://schemas.openxmlformats.org/officeDocument/2006/relationships/image" Target="../media/image203.png"/><Relationship Id="rId32" Type="http://schemas.openxmlformats.org/officeDocument/2006/relationships/image" Target="../media/image204.png"/><Relationship Id="rId33" Type="http://schemas.openxmlformats.org/officeDocument/2006/relationships/image" Target="../media/image205.png"/><Relationship Id="rId34" Type="http://schemas.openxmlformats.org/officeDocument/2006/relationships/image" Target="../media/image206.png"/><Relationship Id="rId35" Type="http://schemas.openxmlformats.org/officeDocument/2006/relationships/image" Target="../media/image207.png"/><Relationship Id="rId36" Type="http://schemas.openxmlformats.org/officeDocument/2006/relationships/image" Target="../media/image208.png"/><Relationship Id="rId37" Type="http://schemas.openxmlformats.org/officeDocument/2006/relationships/image" Target="../media/image209.png"/><Relationship Id="rId38" Type="http://schemas.openxmlformats.org/officeDocument/2006/relationships/image" Target="../media/image210.png"/><Relationship Id="rId39" Type="http://schemas.openxmlformats.org/officeDocument/2006/relationships/image" Target="../media/image211.png"/><Relationship Id="rId40" Type="http://schemas.openxmlformats.org/officeDocument/2006/relationships/image" Target="../media/image212.png"/><Relationship Id="rId41" Type="http://schemas.openxmlformats.org/officeDocument/2006/relationships/image" Target="../media/image213.png"/><Relationship Id="rId42" Type="http://schemas.openxmlformats.org/officeDocument/2006/relationships/image" Target="../media/image214.png"/><Relationship Id="rId43" Type="http://schemas.openxmlformats.org/officeDocument/2006/relationships/image" Target="../media/image215.png"/><Relationship Id="rId44" Type="http://schemas.openxmlformats.org/officeDocument/2006/relationships/image" Target="../media/image216.png"/><Relationship Id="rId45" Type="http://schemas.openxmlformats.org/officeDocument/2006/relationships/image" Target="../media/image217.png"/><Relationship Id="rId46" Type="http://schemas.openxmlformats.org/officeDocument/2006/relationships/image" Target="../media/image218.png"/><Relationship Id="rId47" Type="http://schemas.openxmlformats.org/officeDocument/2006/relationships/image" Target="../media/image219.png"/><Relationship Id="rId48" Type="http://schemas.openxmlformats.org/officeDocument/2006/relationships/image" Target="../media/image220.png"/><Relationship Id="rId49" Type="http://schemas.openxmlformats.org/officeDocument/2006/relationships/image" Target="../media/image221.png"/><Relationship Id="rId50" Type="http://schemas.openxmlformats.org/officeDocument/2006/relationships/image" Target="../media/image222.png"/><Relationship Id="rId51" Type="http://schemas.openxmlformats.org/officeDocument/2006/relationships/image" Target="../media/image223.png"/><Relationship Id="rId52" Type="http://schemas.openxmlformats.org/officeDocument/2006/relationships/image" Target="../media/image224.png"/><Relationship Id="rId53" Type="http://schemas.openxmlformats.org/officeDocument/2006/relationships/image" Target="../media/image225.png"/><Relationship Id="rId54" Type="http://schemas.openxmlformats.org/officeDocument/2006/relationships/image" Target="../media/image226.png"/><Relationship Id="rId55" Type="http://schemas.openxmlformats.org/officeDocument/2006/relationships/image" Target="../media/image227.png"/><Relationship Id="rId56" Type="http://schemas.openxmlformats.org/officeDocument/2006/relationships/image" Target="../media/image228.png"/><Relationship Id="rId57" Type="http://schemas.openxmlformats.org/officeDocument/2006/relationships/image" Target="../media/image229.png"/><Relationship Id="rId58" Type="http://schemas.openxmlformats.org/officeDocument/2006/relationships/image" Target="../media/image230.png"/><Relationship Id="rId59" Type="http://schemas.openxmlformats.org/officeDocument/2006/relationships/image" Target="../media/image231.png"/><Relationship Id="rId60" Type="http://schemas.openxmlformats.org/officeDocument/2006/relationships/image" Target="../media/image232.png"/><Relationship Id="rId61" Type="http://schemas.openxmlformats.org/officeDocument/2006/relationships/image" Target="../media/image23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0</xdr:row>
      <xdr:rowOff>0</xdr:rowOff>
    </xdr:from>
    <xdr:to>
      <xdr:col>56</xdr:col>
      <xdr:colOff>136440</xdr:colOff>
      <xdr:row>61</xdr:row>
      <xdr:rowOff>95760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86200" y="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62</xdr:row>
      <xdr:rowOff>0</xdr:rowOff>
    </xdr:from>
    <xdr:to>
      <xdr:col>56</xdr:col>
      <xdr:colOff>136440</xdr:colOff>
      <xdr:row>123</xdr:row>
      <xdr:rowOff>95400</xdr:rowOff>
    </xdr:to>
    <xdr:pic>
      <xdr:nvPicPr>
        <xdr:cNvPr id="1" name="画像 2" descr=""/>
        <xdr:cNvPicPr/>
      </xdr:nvPicPr>
      <xdr:blipFill>
        <a:blip r:embed="rId2"/>
        <a:stretch/>
      </xdr:blipFill>
      <xdr:spPr>
        <a:xfrm>
          <a:off x="286200" y="1122012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124</xdr:row>
      <xdr:rowOff>0</xdr:rowOff>
    </xdr:from>
    <xdr:to>
      <xdr:col>56</xdr:col>
      <xdr:colOff>136440</xdr:colOff>
      <xdr:row>185</xdr:row>
      <xdr:rowOff>95400</xdr:rowOff>
    </xdr:to>
    <xdr:pic>
      <xdr:nvPicPr>
        <xdr:cNvPr id="2" name="画像 3" descr=""/>
        <xdr:cNvPicPr/>
      </xdr:nvPicPr>
      <xdr:blipFill>
        <a:blip r:embed="rId3"/>
        <a:stretch/>
      </xdr:blipFill>
      <xdr:spPr>
        <a:xfrm>
          <a:off x="286200" y="2244060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186</xdr:row>
      <xdr:rowOff>0</xdr:rowOff>
    </xdr:from>
    <xdr:to>
      <xdr:col>56</xdr:col>
      <xdr:colOff>136440</xdr:colOff>
      <xdr:row>247</xdr:row>
      <xdr:rowOff>95760</xdr:rowOff>
    </xdr:to>
    <xdr:pic>
      <xdr:nvPicPr>
        <xdr:cNvPr id="3" name="画像 4" descr=""/>
        <xdr:cNvPicPr/>
      </xdr:nvPicPr>
      <xdr:blipFill>
        <a:blip r:embed="rId4"/>
        <a:stretch/>
      </xdr:blipFill>
      <xdr:spPr>
        <a:xfrm>
          <a:off x="286200" y="3366108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248</xdr:row>
      <xdr:rowOff>0</xdr:rowOff>
    </xdr:from>
    <xdr:to>
      <xdr:col>56</xdr:col>
      <xdr:colOff>136440</xdr:colOff>
      <xdr:row>309</xdr:row>
      <xdr:rowOff>95760</xdr:rowOff>
    </xdr:to>
    <xdr:pic>
      <xdr:nvPicPr>
        <xdr:cNvPr id="4" name="画像 5" descr=""/>
        <xdr:cNvPicPr/>
      </xdr:nvPicPr>
      <xdr:blipFill>
        <a:blip r:embed="rId5"/>
        <a:stretch/>
      </xdr:blipFill>
      <xdr:spPr>
        <a:xfrm>
          <a:off x="286200" y="4488156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310</xdr:row>
      <xdr:rowOff>0</xdr:rowOff>
    </xdr:from>
    <xdr:to>
      <xdr:col>56</xdr:col>
      <xdr:colOff>136440</xdr:colOff>
      <xdr:row>371</xdr:row>
      <xdr:rowOff>95760</xdr:rowOff>
    </xdr:to>
    <xdr:pic>
      <xdr:nvPicPr>
        <xdr:cNvPr id="5" name="画像 6" descr=""/>
        <xdr:cNvPicPr/>
      </xdr:nvPicPr>
      <xdr:blipFill>
        <a:blip r:embed="rId6"/>
        <a:stretch/>
      </xdr:blipFill>
      <xdr:spPr>
        <a:xfrm>
          <a:off x="286200" y="5610204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372</xdr:row>
      <xdr:rowOff>0</xdr:rowOff>
    </xdr:from>
    <xdr:to>
      <xdr:col>56</xdr:col>
      <xdr:colOff>136440</xdr:colOff>
      <xdr:row>433</xdr:row>
      <xdr:rowOff>95760</xdr:rowOff>
    </xdr:to>
    <xdr:pic>
      <xdr:nvPicPr>
        <xdr:cNvPr id="6" name="画像 7" descr=""/>
        <xdr:cNvPicPr/>
      </xdr:nvPicPr>
      <xdr:blipFill>
        <a:blip r:embed="rId7"/>
        <a:stretch/>
      </xdr:blipFill>
      <xdr:spPr>
        <a:xfrm>
          <a:off x="286200" y="6732252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434</xdr:row>
      <xdr:rowOff>0</xdr:rowOff>
    </xdr:from>
    <xdr:to>
      <xdr:col>56</xdr:col>
      <xdr:colOff>136440</xdr:colOff>
      <xdr:row>495</xdr:row>
      <xdr:rowOff>95760</xdr:rowOff>
    </xdr:to>
    <xdr:pic>
      <xdr:nvPicPr>
        <xdr:cNvPr id="7" name="画像 8" descr=""/>
        <xdr:cNvPicPr/>
      </xdr:nvPicPr>
      <xdr:blipFill>
        <a:blip r:embed="rId8"/>
        <a:stretch/>
      </xdr:blipFill>
      <xdr:spPr>
        <a:xfrm>
          <a:off x="286200" y="7854300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496</xdr:row>
      <xdr:rowOff>0</xdr:rowOff>
    </xdr:from>
    <xdr:to>
      <xdr:col>56</xdr:col>
      <xdr:colOff>136440</xdr:colOff>
      <xdr:row>557</xdr:row>
      <xdr:rowOff>95760</xdr:rowOff>
    </xdr:to>
    <xdr:pic>
      <xdr:nvPicPr>
        <xdr:cNvPr id="8" name="画像 9" descr=""/>
        <xdr:cNvPicPr/>
      </xdr:nvPicPr>
      <xdr:blipFill>
        <a:blip r:embed="rId9"/>
        <a:stretch/>
      </xdr:blipFill>
      <xdr:spPr>
        <a:xfrm>
          <a:off x="286200" y="8976348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558</xdr:row>
      <xdr:rowOff>0</xdr:rowOff>
    </xdr:from>
    <xdr:to>
      <xdr:col>56</xdr:col>
      <xdr:colOff>136440</xdr:colOff>
      <xdr:row>619</xdr:row>
      <xdr:rowOff>95760</xdr:rowOff>
    </xdr:to>
    <xdr:pic>
      <xdr:nvPicPr>
        <xdr:cNvPr id="9" name="画像 10" descr=""/>
        <xdr:cNvPicPr/>
      </xdr:nvPicPr>
      <xdr:blipFill>
        <a:blip r:embed="rId10"/>
        <a:stretch/>
      </xdr:blipFill>
      <xdr:spPr>
        <a:xfrm>
          <a:off x="286200" y="10098396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620</xdr:row>
      <xdr:rowOff>0</xdr:rowOff>
    </xdr:from>
    <xdr:to>
      <xdr:col>56</xdr:col>
      <xdr:colOff>136440</xdr:colOff>
      <xdr:row>681</xdr:row>
      <xdr:rowOff>95760</xdr:rowOff>
    </xdr:to>
    <xdr:pic>
      <xdr:nvPicPr>
        <xdr:cNvPr id="10" name="画像 11" descr=""/>
        <xdr:cNvPicPr/>
      </xdr:nvPicPr>
      <xdr:blipFill>
        <a:blip r:embed="rId11"/>
        <a:stretch/>
      </xdr:blipFill>
      <xdr:spPr>
        <a:xfrm>
          <a:off x="286200" y="11220444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57</xdr:col>
      <xdr:colOff>0</xdr:colOff>
      <xdr:row>620</xdr:row>
      <xdr:rowOff>0</xdr:rowOff>
    </xdr:from>
    <xdr:to>
      <xdr:col>142</xdr:col>
      <xdr:colOff>81720</xdr:colOff>
      <xdr:row>665</xdr:row>
      <xdr:rowOff>141840</xdr:rowOff>
    </xdr:to>
    <xdr:pic>
      <xdr:nvPicPr>
        <xdr:cNvPr id="11" name="画像 12" descr=""/>
        <xdr:cNvPicPr/>
      </xdr:nvPicPr>
      <xdr:blipFill>
        <a:blip r:embed="rId12"/>
        <a:stretch/>
      </xdr:blipFill>
      <xdr:spPr>
        <a:xfrm>
          <a:off x="9816120" y="112204440"/>
          <a:ext cx="14349240" cy="8285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682</xdr:row>
      <xdr:rowOff>0</xdr:rowOff>
    </xdr:from>
    <xdr:to>
      <xdr:col>56</xdr:col>
      <xdr:colOff>136440</xdr:colOff>
      <xdr:row>743</xdr:row>
      <xdr:rowOff>95760</xdr:rowOff>
    </xdr:to>
    <xdr:pic>
      <xdr:nvPicPr>
        <xdr:cNvPr id="12" name="画像 13" descr=""/>
        <xdr:cNvPicPr/>
      </xdr:nvPicPr>
      <xdr:blipFill>
        <a:blip r:embed="rId13"/>
        <a:stretch/>
      </xdr:blipFill>
      <xdr:spPr>
        <a:xfrm>
          <a:off x="286200" y="12342492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744</xdr:row>
      <xdr:rowOff>0</xdr:rowOff>
    </xdr:from>
    <xdr:to>
      <xdr:col>56</xdr:col>
      <xdr:colOff>136440</xdr:colOff>
      <xdr:row>803</xdr:row>
      <xdr:rowOff>105480</xdr:rowOff>
    </xdr:to>
    <xdr:pic>
      <xdr:nvPicPr>
        <xdr:cNvPr id="13" name="画像 14" descr=""/>
        <xdr:cNvPicPr/>
      </xdr:nvPicPr>
      <xdr:blipFill>
        <a:blip r:embed="rId14"/>
        <a:stretch/>
      </xdr:blipFill>
      <xdr:spPr>
        <a:xfrm>
          <a:off x="286200" y="13464540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804</xdr:row>
      <xdr:rowOff>0</xdr:rowOff>
    </xdr:from>
    <xdr:to>
      <xdr:col>56</xdr:col>
      <xdr:colOff>136440</xdr:colOff>
      <xdr:row>862</xdr:row>
      <xdr:rowOff>86040</xdr:rowOff>
    </xdr:to>
    <xdr:pic>
      <xdr:nvPicPr>
        <xdr:cNvPr id="14" name="画像 15" descr=""/>
        <xdr:cNvPicPr/>
      </xdr:nvPicPr>
      <xdr:blipFill>
        <a:blip r:embed="rId15"/>
        <a:stretch/>
      </xdr:blipFill>
      <xdr:spPr>
        <a:xfrm>
          <a:off x="286200" y="14586552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863</xdr:row>
      <xdr:rowOff>0</xdr:rowOff>
    </xdr:from>
    <xdr:to>
      <xdr:col>56</xdr:col>
      <xdr:colOff>136440</xdr:colOff>
      <xdr:row>921</xdr:row>
      <xdr:rowOff>86040</xdr:rowOff>
    </xdr:to>
    <xdr:pic>
      <xdr:nvPicPr>
        <xdr:cNvPr id="15" name="画像 16" descr=""/>
        <xdr:cNvPicPr/>
      </xdr:nvPicPr>
      <xdr:blipFill>
        <a:blip r:embed="rId16"/>
        <a:stretch/>
      </xdr:blipFill>
      <xdr:spPr>
        <a:xfrm>
          <a:off x="286200" y="157105080"/>
          <a:ext cx="9496440" cy="1113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922</xdr:row>
      <xdr:rowOff>0</xdr:rowOff>
    </xdr:from>
    <xdr:to>
      <xdr:col>58</xdr:col>
      <xdr:colOff>82800</xdr:colOff>
      <xdr:row>979</xdr:row>
      <xdr:rowOff>86400</xdr:rowOff>
    </xdr:to>
    <xdr:pic>
      <xdr:nvPicPr>
        <xdr:cNvPr id="16" name="画像 17" descr=""/>
        <xdr:cNvPicPr/>
      </xdr:nvPicPr>
      <xdr:blipFill>
        <a:blip r:embed="rId17"/>
        <a:stretch/>
      </xdr:blipFill>
      <xdr:spPr>
        <a:xfrm>
          <a:off x="286200" y="168344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980</xdr:row>
      <xdr:rowOff>0</xdr:rowOff>
    </xdr:from>
    <xdr:to>
      <xdr:col>58</xdr:col>
      <xdr:colOff>82800</xdr:colOff>
      <xdr:row>1037</xdr:row>
      <xdr:rowOff>86760</xdr:rowOff>
    </xdr:to>
    <xdr:pic>
      <xdr:nvPicPr>
        <xdr:cNvPr id="17" name="画像 18" descr=""/>
        <xdr:cNvPicPr/>
      </xdr:nvPicPr>
      <xdr:blipFill>
        <a:blip r:embed="rId18"/>
        <a:stretch/>
      </xdr:blipFill>
      <xdr:spPr>
        <a:xfrm>
          <a:off x="286200" y="179393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1038</xdr:row>
      <xdr:rowOff>0</xdr:rowOff>
    </xdr:from>
    <xdr:to>
      <xdr:col>58</xdr:col>
      <xdr:colOff>82800</xdr:colOff>
      <xdr:row>1095</xdr:row>
      <xdr:rowOff>86400</xdr:rowOff>
    </xdr:to>
    <xdr:pic>
      <xdr:nvPicPr>
        <xdr:cNvPr id="18" name="画像 19" descr=""/>
        <xdr:cNvPicPr/>
      </xdr:nvPicPr>
      <xdr:blipFill>
        <a:blip r:embed="rId19"/>
        <a:stretch/>
      </xdr:blipFill>
      <xdr:spPr>
        <a:xfrm>
          <a:off x="286200" y="190442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1096</xdr:row>
      <xdr:rowOff>0</xdr:rowOff>
    </xdr:from>
    <xdr:to>
      <xdr:col>58</xdr:col>
      <xdr:colOff>82800</xdr:colOff>
      <xdr:row>1153</xdr:row>
      <xdr:rowOff>86400</xdr:rowOff>
    </xdr:to>
    <xdr:pic>
      <xdr:nvPicPr>
        <xdr:cNvPr id="19" name="画像 20" descr=""/>
        <xdr:cNvPicPr/>
      </xdr:nvPicPr>
      <xdr:blipFill>
        <a:blip r:embed="rId20"/>
        <a:stretch/>
      </xdr:blipFill>
      <xdr:spPr>
        <a:xfrm>
          <a:off x="286200" y="201491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1154</xdr:row>
      <xdr:rowOff>0</xdr:rowOff>
    </xdr:from>
    <xdr:to>
      <xdr:col>58</xdr:col>
      <xdr:colOff>82800</xdr:colOff>
      <xdr:row>1211</xdr:row>
      <xdr:rowOff>86760</xdr:rowOff>
    </xdr:to>
    <xdr:pic>
      <xdr:nvPicPr>
        <xdr:cNvPr id="20" name="画像 21" descr=""/>
        <xdr:cNvPicPr/>
      </xdr:nvPicPr>
      <xdr:blipFill>
        <a:blip r:embed="rId21"/>
        <a:stretch/>
      </xdr:blipFill>
      <xdr:spPr>
        <a:xfrm>
          <a:off x="286200" y="212540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1212</xdr:row>
      <xdr:rowOff>0</xdr:rowOff>
    </xdr:from>
    <xdr:to>
      <xdr:col>58</xdr:col>
      <xdr:colOff>82800</xdr:colOff>
      <xdr:row>1269</xdr:row>
      <xdr:rowOff>86400</xdr:rowOff>
    </xdr:to>
    <xdr:pic>
      <xdr:nvPicPr>
        <xdr:cNvPr id="21" name="画像 22" descr=""/>
        <xdr:cNvPicPr/>
      </xdr:nvPicPr>
      <xdr:blipFill>
        <a:blip r:embed="rId22"/>
        <a:stretch/>
      </xdr:blipFill>
      <xdr:spPr>
        <a:xfrm>
          <a:off x="286200" y="223589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1270</xdr:row>
      <xdr:rowOff>0</xdr:rowOff>
    </xdr:from>
    <xdr:to>
      <xdr:col>58</xdr:col>
      <xdr:colOff>82800</xdr:colOff>
      <xdr:row>1327</xdr:row>
      <xdr:rowOff>86400</xdr:rowOff>
    </xdr:to>
    <xdr:pic>
      <xdr:nvPicPr>
        <xdr:cNvPr id="22" name="画像 23" descr=""/>
        <xdr:cNvPicPr/>
      </xdr:nvPicPr>
      <xdr:blipFill>
        <a:blip r:embed="rId23"/>
        <a:stretch/>
      </xdr:blipFill>
      <xdr:spPr>
        <a:xfrm>
          <a:off x="286200" y="234638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1328</xdr:row>
      <xdr:rowOff>0</xdr:rowOff>
    </xdr:from>
    <xdr:to>
      <xdr:col>58</xdr:col>
      <xdr:colOff>82800</xdr:colOff>
      <xdr:row>1385</xdr:row>
      <xdr:rowOff>86760</xdr:rowOff>
    </xdr:to>
    <xdr:pic>
      <xdr:nvPicPr>
        <xdr:cNvPr id="23" name="画像 24" descr=""/>
        <xdr:cNvPicPr/>
      </xdr:nvPicPr>
      <xdr:blipFill>
        <a:blip r:embed="rId24"/>
        <a:stretch/>
      </xdr:blipFill>
      <xdr:spPr>
        <a:xfrm>
          <a:off x="286200" y="245687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1386</xdr:row>
      <xdr:rowOff>0</xdr:rowOff>
    </xdr:from>
    <xdr:to>
      <xdr:col>58</xdr:col>
      <xdr:colOff>82800</xdr:colOff>
      <xdr:row>1443</xdr:row>
      <xdr:rowOff>86400</xdr:rowOff>
    </xdr:to>
    <xdr:pic>
      <xdr:nvPicPr>
        <xdr:cNvPr id="24" name="画像 25" descr=""/>
        <xdr:cNvPicPr/>
      </xdr:nvPicPr>
      <xdr:blipFill>
        <a:blip r:embed="rId25"/>
        <a:stretch/>
      </xdr:blipFill>
      <xdr:spPr>
        <a:xfrm>
          <a:off x="286200" y="256736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1444</xdr:row>
      <xdr:rowOff>0</xdr:rowOff>
    </xdr:from>
    <xdr:to>
      <xdr:col>58</xdr:col>
      <xdr:colOff>82800</xdr:colOff>
      <xdr:row>1501</xdr:row>
      <xdr:rowOff>86400</xdr:rowOff>
    </xdr:to>
    <xdr:pic>
      <xdr:nvPicPr>
        <xdr:cNvPr id="25" name="画像 26" descr=""/>
        <xdr:cNvPicPr/>
      </xdr:nvPicPr>
      <xdr:blipFill>
        <a:blip r:embed="rId26"/>
        <a:stretch/>
      </xdr:blipFill>
      <xdr:spPr>
        <a:xfrm>
          <a:off x="286200" y="267785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1502</xdr:row>
      <xdr:rowOff>0</xdr:rowOff>
    </xdr:from>
    <xdr:to>
      <xdr:col>85</xdr:col>
      <xdr:colOff>157320</xdr:colOff>
      <xdr:row>1545</xdr:row>
      <xdr:rowOff>95040</xdr:rowOff>
    </xdr:to>
    <xdr:pic>
      <xdr:nvPicPr>
        <xdr:cNvPr id="26" name="画像 27" descr=""/>
        <xdr:cNvPicPr/>
      </xdr:nvPicPr>
      <xdr:blipFill>
        <a:blip r:embed="rId27"/>
        <a:stretch/>
      </xdr:blipFill>
      <xdr:spPr>
        <a:xfrm>
          <a:off x="286200" y="278834760"/>
          <a:ext cx="14399280" cy="828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86</xdr:col>
      <xdr:colOff>52920</xdr:colOff>
      <xdr:row>1502</xdr:row>
      <xdr:rowOff>15840</xdr:rowOff>
    </xdr:from>
    <xdr:to>
      <xdr:col>172</xdr:col>
      <xdr:colOff>34920</xdr:colOff>
      <xdr:row>1545</xdr:row>
      <xdr:rowOff>110880</xdr:rowOff>
    </xdr:to>
    <xdr:pic>
      <xdr:nvPicPr>
        <xdr:cNvPr id="27" name="画像 28" descr=""/>
        <xdr:cNvPicPr/>
      </xdr:nvPicPr>
      <xdr:blipFill>
        <a:blip r:embed="rId28"/>
        <a:stretch/>
      </xdr:blipFill>
      <xdr:spPr>
        <a:xfrm>
          <a:off x="14748480" y="278850600"/>
          <a:ext cx="14399280" cy="828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1546</xdr:row>
      <xdr:rowOff>0</xdr:rowOff>
    </xdr:from>
    <xdr:to>
      <xdr:col>58</xdr:col>
      <xdr:colOff>82800</xdr:colOff>
      <xdr:row>1603</xdr:row>
      <xdr:rowOff>86400</xdr:rowOff>
    </xdr:to>
    <xdr:pic>
      <xdr:nvPicPr>
        <xdr:cNvPr id="28" name="画像 29" descr=""/>
        <xdr:cNvPicPr/>
      </xdr:nvPicPr>
      <xdr:blipFill>
        <a:blip r:embed="rId29"/>
        <a:stretch/>
      </xdr:blipFill>
      <xdr:spPr>
        <a:xfrm>
          <a:off x="286200" y="287216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1604</xdr:row>
      <xdr:rowOff>0</xdr:rowOff>
    </xdr:from>
    <xdr:to>
      <xdr:col>58</xdr:col>
      <xdr:colOff>82800</xdr:colOff>
      <xdr:row>1661</xdr:row>
      <xdr:rowOff>86760</xdr:rowOff>
    </xdr:to>
    <xdr:pic>
      <xdr:nvPicPr>
        <xdr:cNvPr id="29" name="画像 30" descr=""/>
        <xdr:cNvPicPr/>
      </xdr:nvPicPr>
      <xdr:blipFill>
        <a:blip r:embed="rId30"/>
        <a:stretch/>
      </xdr:blipFill>
      <xdr:spPr>
        <a:xfrm>
          <a:off x="286200" y="298265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1662</xdr:row>
      <xdr:rowOff>0</xdr:rowOff>
    </xdr:from>
    <xdr:to>
      <xdr:col>58</xdr:col>
      <xdr:colOff>82800</xdr:colOff>
      <xdr:row>1719</xdr:row>
      <xdr:rowOff>86400</xdr:rowOff>
    </xdr:to>
    <xdr:pic>
      <xdr:nvPicPr>
        <xdr:cNvPr id="30" name="画像 31" descr=""/>
        <xdr:cNvPicPr/>
      </xdr:nvPicPr>
      <xdr:blipFill>
        <a:blip r:embed="rId31"/>
        <a:stretch/>
      </xdr:blipFill>
      <xdr:spPr>
        <a:xfrm>
          <a:off x="286200" y="309314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1720</xdr:row>
      <xdr:rowOff>0</xdr:rowOff>
    </xdr:from>
    <xdr:to>
      <xdr:col>58</xdr:col>
      <xdr:colOff>82800</xdr:colOff>
      <xdr:row>1777</xdr:row>
      <xdr:rowOff>86400</xdr:rowOff>
    </xdr:to>
    <xdr:pic>
      <xdr:nvPicPr>
        <xdr:cNvPr id="31" name="画像 32" descr=""/>
        <xdr:cNvPicPr/>
      </xdr:nvPicPr>
      <xdr:blipFill>
        <a:blip r:embed="rId32"/>
        <a:stretch/>
      </xdr:blipFill>
      <xdr:spPr>
        <a:xfrm>
          <a:off x="286200" y="320363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1778</xdr:row>
      <xdr:rowOff>0</xdr:rowOff>
    </xdr:from>
    <xdr:to>
      <xdr:col>58</xdr:col>
      <xdr:colOff>82800</xdr:colOff>
      <xdr:row>1835</xdr:row>
      <xdr:rowOff>86760</xdr:rowOff>
    </xdr:to>
    <xdr:pic>
      <xdr:nvPicPr>
        <xdr:cNvPr id="32" name="画像 33" descr=""/>
        <xdr:cNvPicPr/>
      </xdr:nvPicPr>
      <xdr:blipFill>
        <a:blip r:embed="rId33"/>
        <a:stretch/>
      </xdr:blipFill>
      <xdr:spPr>
        <a:xfrm>
          <a:off x="286200" y="331412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1836</xdr:row>
      <xdr:rowOff>0</xdr:rowOff>
    </xdr:from>
    <xdr:to>
      <xdr:col>58</xdr:col>
      <xdr:colOff>82800</xdr:colOff>
      <xdr:row>1893</xdr:row>
      <xdr:rowOff>86400</xdr:rowOff>
    </xdr:to>
    <xdr:pic>
      <xdr:nvPicPr>
        <xdr:cNvPr id="33" name="画像 34" descr=""/>
        <xdr:cNvPicPr/>
      </xdr:nvPicPr>
      <xdr:blipFill>
        <a:blip r:embed="rId34"/>
        <a:stretch/>
      </xdr:blipFill>
      <xdr:spPr>
        <a:xfrm>
          <a:off x="286200" y="342461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1894</xdr:row>
      <xdr:rowOff>0</xdr:rowOff>
    </xdr:from>
    <xdr:to>
      <xdr:col>58</xdr:col>
      <xdr:colOff>82800</xdr:colOff>
      <xdr:row>1951</xdr:row>
      <xdr:rowOff>86400</xdr:rowOff>
    </xdr:to>
    <xdr:pic>
      <xdr:nvPicPr>
        <xdr:cNvPr id="34" name="画像 35" descr=""/>
        <xdr:cNvPicPr/>
      </xdr:nvPicPr>
      <xdr:blipFill>
        <a:blip r:embed="rId35"/>
        <a:stretch/>
      </xdr:blipFill>
      <xdr:spPr>
        <a:xfrm>
          <a:off x="286200" y="353510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1952</xdr:row>
      <xdr:rowOff>0</xdr:rowOff>
    </xdr:from>
    <xdr:to>
      <xdr:col>58</xdr:col>
      <xdr:colOff>82800</xdr:colOff>
      <xdr:row>2009</xdr:row>
      <xdr:rowOff>86760</xdr:rowOff>
    </xdr:to>
    <xdr:pic>
      <xdr:nvPicPr>
        <xdr:cNvPr id="35" name="画像 36" descr=""/>
        <xdr:cNvPicPr/>
      </xdr:nvPicPr>
      <xdr:blipFill>
        <a:blip r:embed="rId36"/>
        <a:stretch/>
      </xdr:blipFill>
      <xdr:spPr>
        <a:xfrm>
          <a:off x="286200" y="364559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2010</xdr:row>
      <xdr:rowOff>0</xdr:rowOff>
    </xdr:from>
    <xdr:to>
      <xdr:col>58</xdr:col>
      <xdr:colOff>82800</xdr:colOff>
      <xdr:row>2067</xdr:row>
      <xdr:rowOff>86400</xdr:rowOff>
    </xdr:to>
    <xdr:pic>
      <xdr:nvPicPr>
        <xdr:cNvPr id="36" name="画像 37" descr=""/>
        <xdr:cNvPicPr/>
      </xdr:nvPicPr>
      <xdr:blipFill>
        <a:blip r:embed="rId37"/>
        <a:stretch/>
      </xdr:blipFill>
      <xdr:spPr>
        <a:xfrm>
          <a:off x="286200" y="375608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2068</xdr:row>
      <xdr:rowOff>0</xdr:rowOff>
    </xdr:from>
    <xdr:to>
      <xdr:col>58</xdr:col>
      <xdr:colOff>82800</xdr:colOff>
      <xdr:row>2125</xdr:row>
      <xdr:rowOff>86400</xdr:rowOff>
    </xdr:to>
    <xdr:pic>
      <xdr:nvPicPr>
        <xdr:cNvPr id="37" name="画像 38" descr=""/>
        <xdr:cNvPicPr/>
      </xdr:nvPicPr>
      <xdr:blipFill>
        <a:blip r:embed="rId38"/>
        <a:stretch/>
      </xdr:blipFill>
      <xdr:spPr>
        <a:xfrm>
          <a:off x="286200" y="386657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2126</xdr:row>
      <xdr:rowOff>0</xdr:rowOff>
    </xdr:from>
    <xdr:to>
      <xdr:col>58</xdr:col>
      <xdr:colOff>82800</xdr:colOff>
      <xdr:row>2183</xdr:row>
      <xdr:rowOff>86760</xdr:rowOff>
    </xdr:to>
    <xdr:pic>
      <xdr:nvPicPr>
        <xdr:cNvPr id="38" name="画像 39" descr=""/>
        <xdr:cNvPicPr/>
      </xdr:nvPicPr>
      <xdr:blipFill>
        <a:blip r:embed="rId39"/>
        <a:stretch/>
      </xdr:blipFill>
      <xdr:spPr>
        <a:xfrm>
          <a:off x="286200" y="397706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2184</xdr:row>
      <xdr:rowOff>0</xdr:rowOff>
    </xdr:from>
    <xdr:to>
      <xdr:col>58</xdr:col>
      <xdr:colOff>82800</xdr:colOff>
      <xdr:row>2241</xdr:row>
      <xdr:rowOff>86400</xdr:rowOff>
    </xdr:to>
    <xdr:pic>
      <xdr:nvPicPr>
        <xdr:cNvPr id="39" name="画像 40" descr=""/>
        <xdr:cNvPicPr/>
      </xdr:nvPicPr>
      <xdr:blipFill>
        <a:blip r:embed="rId40"/>
        <a:stretch/>
      </xdr:blipFill>
      <xdr:spPr>
        <a:xfrm>
          <a:off x="286200" y="408755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2242</xdr:row>
      <xdr:rowOff>0</xdr:rowOff>
    </xdr:from>
    <xdr:to>
      <xdr:col>58</xdr:col>
      <xdr:colOff>82800</xdr:colOff>
      <xdr:row>2299</xdr:row>
      <xdr:rowOff>86400</xdr:rowOff>
    </xdr:to>
    <xdr:pic>
      <xdr:nvPicPr>
        <xdr:cNvPr id="40" name="画像 41" descr=""/>
        <xdr:cNvPicPr/>
      </xdr:nvPicPr>
      <xdr:blipFill>
        <a:blip r:embed="rId41"/>
        <a:stretch/>
      </xdr:blipFill>
      <xdr:spPr>
        <a:xfrm>
          <a:off x="286200" y="419804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2300</xdr:row>
      <xdr:rowOff>0</xdr:rowOff>
    </xdr:from>
    <xdr:to>
      <xdr:col>58</xdr:col>
      <xdr:colOff>82800</xdr:colOff>
      <xdr:row>2357</xdr:row>
      <xdr:rowOff>86760</xdr:rowOff>
    </xdr:to>
    <xdr:pic>
      <xdr:nvPicPr>
        <xdr:cNvPr id="41" name="画像 42" descr=""/>
        <xdr:cNvPicPr/>
      </xdr:nvPicPr>
      <xdr:blipFill>
        <a:blip r:embed="rId42"/>
        <a:stretch/>
      </xdr:blipFill>
      <xdr:spPr>
        <a:xfrm>
          <a:off x="286200" y="430853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2358</xdr:row>
      <xdr:rowOff>0</xdr:rowOff>
    </xdr:from>
    <xdr:to>
      <xdr:col>58</xdr:col>
      <xdr:colOff>82800</xdr:colOff>
      <xdr:row>2415</xdr:row>
      <xdr:rowOff>86400</xdr:rowOff>
    </xdr:to>
    <xdr:pic>
      <xdr:nvPicPr>
        <xdr:cNvPr id="42" name="画像 43" descr=""/>
        <xdr:cNvPicPr/>
      </xdr:nvPicPr>
      <xdr:blipFill>
        <a:blip r:embed="rId43"/>
        <a:stretch/>
      </xdr:blipFill>
      <xdr:spPr>
        <a:xfrm>
          <a:off x="286200" y="441902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2416</xdr:row>
      <xdr:rowOff>0</xdr:rowOff>
    </xdr:from>
    <xdr:to>
      <xdr:col>58</xdr:col>
      <xdr:colOff>82800</xdr:colOff>
      <xdr:row>2473</xdr:row>
      <xdr:rowOff>86400</xdr:rowOff>
    </xdr:to>
    <xdr:pic>
      <xdr:nvPicPr>
        <xdr:cNvPr id="43" name="画像 44" descr=""/>
        <xdr:cNvPicPr/>
      </xdr:nvPicPr>
      <xdr:blipFill>
        <a:blip r:embed="rId44"/>
        <a:stretch/>
      </xdr:blipFill>
      <xdr:spPr>
        <a:xfrm>
          <a:off x="286200" y="452951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2474</xdr:row>
      <xdr:rowOff>0</xdr:rowOff>
    </xdr:from>
    <xdr:to>
      <xdr:col>58</xdr:col>
      <xdr:colOff>82800</xdr:colOff>
      <xdr:row>2531</xdr:row>
      <xdr:rowOff>86760</xdr:rowOff>
    </xdr:to>
    <xdr:pic>
      <xdr:nvPicPr>
        <xdr:cNvPr id="44" name="画像 45" descr=""/>
        <xdr:cNvPicPr/>
      </xdr:nvPicPr>
      <xdr:blipFill>
        <a:blip r:embed="rId45"/>
        <a:stretch/>
      </xdr:blipFill>
      <xdr:spPr>
        <a:xfrm>
          <a:off x="286200" y="464000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59</xdr:col>
      <xdr:colOff>0</xdr:colOff>
      <xdr:row>2474</xdr:row>
      <xdr:rowOff>0</xdr:rowOff>
    </xdr:from>
    <xdr:to>
      <xdr:col>117</xdr:col>
      <xdr:colOff>47160</xdr:colOff>
      <xdr:row>2531</xdr:row>
      <xdr:rowOff>86760</xdr:rowOff>
    </xdr:to>
    <xdr:pic>
      <xdr:nvPicPr>
        <xdr:cNvPr id="45" name="画像 46" descr=""/>
        <xdr:cNvPicPr/>
      </xdr:nvPicPr>
      <xdr:blipFill>
        <a:blip r:embed="rId46"/>
        <a:stretch/>
      </xdr:blipFill>
      <xdr:spPr>
        <a:xfrm>
          <a:off x="10156680" y="464000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2532</xdr:row>
      <xdr:rowOff>0</xdr:rowOff>
    </xdr:from>
    <xdr:to>
      <xdr:col>58</xdr:col>
      <xdr:colOff>82800</xdr:colOff>
      <xdr:row>2589</xdr:row>
      <xdr:rowOff>86400</xdr:rowOff>
    </xdr:to>
    <xdr:pic>
      <xdr:nvPicPr>
        <xdr:cNvPr id="46" name="画像 47" descr=""/>
        <xdr:cNvPicPr/>
      </xdr:nvPicPr>
      <xdr:blipFill>
        <a:blip r:embed="rId47"/>
        <a:stretch/>
      </xdr:blipFill>
      <xdr:spPr>
        <a:xfrm>
          <a:off x="286200" y="475049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2590</xdr:row>
      <xdr:rowOff>0</xdr:rowOff>
    </xdr:from>
    <xdr:to>
      <xdr:col>58</xdr:col>
      <xdr:colOff>82800</xdr:colOff>
      <xdr:row>2647</xdr:row>
      <xdr:rowOff>86400</xdr:rowOff>
    </xdr:to>
    <xdr:pic>
      <xdr:nvPicPr>
        <xdr:cNvPr id="47" name="画像 48" descr=""/>
        <xdr:cNvPicPr/>
      </xdr:nvPicPr>
      <xdr:blipFill>
        <a:blip r:embed="rId48"/>
        <a:stretch/>
      </xdr:blipFill>
      <xdr:spPr>
        <a:xfrm>
          <a:off x="286200" y="486098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2648</xdr:row>
      <xdr:rowOff>0</xdr:rowOff>
    </xdr:from>
    <xdr:to>
      <xdr:col>85</xdr:col>
      <xdr:colOff>157320</xdr:colOff>
      <xdr:row>2691</xdr:row>
      <xdr:rowOff>95040</xdr:rowOff>
    </xdr:to>
    <xdr:pic>
      <xdr:nvPicPr>
        <xdr:cNvPr id="48" name="画像 49" descr=""/>
        <xdr:cNvPicPr/>
      </xdr:nvPicPr>
      <xdr:blipFill>
        <a:blip r:embed="rId49"/>
        <a:stretch/>
      </xdr:blipFill>
      <xdr:spPr>
        <a:xfrm>
          <a:off x="286200" y="497147760"/>
          <a:ext cx="14399280" cy="828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2692</xdr:row>
      <xdr:rowOff>0</xdr:rowOff>
    </xdr:from>
    <xdr:to>
      <xdr:col>58</xdr:col>
      <xdr:colOff>82800</xdr:colOff>
      <xdr:row>2749</xdr:row>
      <xdr:rowOff>86400</xdr:rowOff>
    </xdr:to>
    <xdr:pic>
      <xdr:nvPicPr>
        <xdr:cNvPr id="49" name="画像 50" descr=""/>
        <xdr:cNvPicPr/>
      </xdr:nvPicPr>
      <xdr:blipFill>
        <a:blip r:embed="rId50"/>
        <a:stretch/>
      </xdr:blipFill>
      <xdr:spPr>
        <a:xfrm>
          <a:off x="286200" y="505529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2750</xdr:row>
      <xdr:rowOff>0</xdr:rowOff>
    </xdr:from>
    <xdr:to>
      <xdr:col>58</xdr:col>
      <xdr:colOff>82800</xdr:colOff>
      <xdr:row>2807</xdr:row>
      <xdr:rowOff>86760</xdr:rowOff>
    </xdr:to>
    <xdr:pic>
      <xdr:nvPicPr>
        <xdr:cNvPr id="50" name="画像 51" descr=""/>
        <xdr:cNvPicPr/>
      </xdr:nvPicPr>
      <xdr:blipFill>
        <a:blip r:embed="rId51"/>
        <a:stretch/>
      </xdr:blipFill>
      <xdr:spPr>
        <a:xfrm>
          <a:off x="286200" y="516578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2808</xdr:row>
      <xdr:rowOff>0</xdr:rowOff>
    </xdr:from>
    <xdr:to>
      <xdr:col>58</xdr:col>
      <xdr:colOff>82800</xdr:colOff>
      <xdr:row>2865</xdr:row>
      <xdr:rowOff>86400</xdr:rowOff>
    </xdr:to>
    <xdr:pic>
      <xdr:nvPicPr>
        <xdr:cNvPr id="51" name="画像 52" descr=""/>
        <xdr:cNvPicPr/>
      </xdr:nvPicPr>
      <xdr:blipFill>
        <a:blip r:embed="rId52"/>
        <a:stretch/>
      </xdr:blipFill>
      <xdr:spPr>
        <a:xfrm>
          <a:off x="286200" y="527627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2866</xdr:row>
      <xdr:rowOff>0</xdr:rowOff>
    </xdr:from>
    <xdr:to>
      <xdr:col>58</xdr:col>
      <xdr:colOff>82800</xdr:colOff>
      <xdr:row>2923</xdr:row>
      <xdr:rowOff>86400</xdr:rowOff>
    </xdr:to>
    <xdr:pic>
      <xdr:nvPicPr>
        <xdr:cNvPr id="52" name="画像 53" descr=""/>
        <xdr:cNvPicPr/>
      </xdr:nvPicPr>
      <xdr:blipFill>
        <a:blip r:embed="rId53"/>
        <a:stretch/>
      </xdr:blipFill>
      <xdr:spPr>
        <a:xfrm>
          <a:off x="286200" y="538676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2924</xdr:row>
      <xdr:rowOff>0</xdr:rowOff>
    </xdr:from>
    <xdr:to>
      <xdr:col>58</xdr:col>
      <xdr:colOff>82800</xdr:colOff>
      <xdr:row>2981</xdr:row>
      <xdr:rowOff>86760</xdr:rowOff>
    </xdr:to>
    <xdr:pic>
      <xdr:nvPicPr>
        <xdr:cNvPr id="53" name="画像 54" descr=""/>
        <xdr:cNvPicPr/>
      </xdr:nvPicPr>
      <xdr:blipFill>
        <a:blip r:embed="rId54"/>
        <a:stretch/>
      </xdr:blipFill>
      <xdr:spPr>
        <a:xfrm>
          <a:off x="286200" y="549725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2982</xdr:row>
      <xdr:rowOff>0</xdr:rowOff>
    </xdr:from>
    <xdr:to>
      <xdr:col>58</xdr:col>
      <xdr:colOff>82800</xdr:colOff>
      <xdr:row>3039</xdr:row>
      <xdr:rowOff>86400</xdr:rowOff>
    </xdr:to>
    <xdr:pic>
      <xdr:nvPicPr>
        <xdr:cNvPr id="54" name="画像 55" descr=""/>
        <xdr:cNvPicPr/>
      </xdr:nvPicPr>
      <xdr:blipFill>
        <a:blip r:embed="rId55"/>
        <a:stretch/>
      </xdr:blipFill>
      <xdr:spPr>
        <a:xfrm>
          <a:off x="286200" y="560774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3040</xdr:row>
      <xdr:rowOff>0</xdr:rowOff>
    </xdr:from>
    <xdr:to>
      <xdr:col>58</xdr:col>
      <xdr:colOff>82800</xdr:colOff>
      <xdr:row>3097</xdr:row>
      <xdr:rowOff>86400</xdr:rowOff>
    </xdr:to>
    <xdr:pic>
      <xdr:nvPicPr>
        <xdr:cNvPr id="55" name="画像 56" descr=""/>
        <xdr:cNvPicPr/>
      </xdr:nvPicPr>
      <xdr:blipFill>
        <a:blip r:embed="rId56"/>
        <a:stretch/>
      </xdr:blipFill>
      <xdr:spPr>
        <a:xfrm>
          <a:off x="286200" y="571823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3098</xdr:row>
      <xdr:rowOff>0</xdr:rowOff>
    </xdr:from>
    <xdr:to>
      <xdr:col>58</xdr:col>
      <xdr:colOff>82800</xdr:colOff>
      <xdr:row>3155</xdr:row>
      <xdr:rowOff>86760</xdr:rowOff>
    </xdr:to>
    <xdr:pic>
      <xdr:nvPicPr>
        <xdr:cNvPr id="56" name="画像 57" descr=""/>
        <xdr:cNvPicPr/>
      </xdr:nvPicPr>
      <xdr:blipFill>
        <a:blip r:embed="rId57"/>
        <a:stretch/>
      </xdr:blipFill>
      <xdr:spPr>
        <a:xfrm>
          <a:off x="286200" y="58287276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3156</xdr:row>
      <xdr:rowOff>0</xdr:rowOff>
    </xdr:from>
    <xdr:to>
      <xdr:col>58</xdr:col>
      <xdr:colOff>82800</xdr:colOff>
      <xdr:row>3213</xdr:row>
      <xdr:rowOff>86400</xdr:rowOff>
    </xdr:to>
    <xdr:pic>
      <xdr:nvPicPr>
        <xdr:cNvPr id="57" name="画像 58" descr=""/>
        <xdr:cNvPicPr/>
      </xdr:nvPicPr>
      <xdr:blipFill>
        <a:blip r:embed="rId58"/>
        <a:stretch/>
      </xdr:blipFill>
      <xdr:spPr>
        <a:xfrm>
          <a:off x="286200" y="59392152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3214</xdr:row>
      <xdr:rowOff>0</xdr:rowOff>
    </xdr:from>
    <xdr:to>
      <xdr:col>58</xdr:col>
      <xdr:colOff>82800</xdr:colOff>
      <xdr:row>3271</xdr:row>
      <xdr:rowOff>86400</xdr:rowOff>
    </xdr:to>
    <xdr:pic>
      <xdr:nvPicPr>
        <xdr:cNvPr id="58" name="画像 59" descr=""/>
        <xdr:cNvPicPr/>
      </xdr:nvPicPr>
      <xdr:blipFill>
        <a:blip r:embed="rId59"/>
        <a:stretch/>
      </xdr:blipFill>
      <xdr:spPr>
        <a:xfrm>
          <a:off x="286200" y="604970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3272</xdr:row>
      <xdr:rowOff>0</xdr:rowOff>
    </xdr:from>
    <xdr:to>
      <xdr:col>85</xdr:col>
      <xdr:colOff>157320</xdr:colOff>
      <xdr:row>3315</xdr:row>
      <xdr:rowOff>95040</xdr:rowOff>
    </xdr:to>
    <xdr:pic>
      <xdr:nvPicPr>
        <xdr:cNvPr id="59" name="画像 60" descr=""/>
        <xdr:cNvPicPr/>
      </xdr:nvPicPr>
      <xdr:blipFill>
        <a:blip r:embed="rId60"/>
        <a:stretch/>
      </xdr:blipFill>
      <xdr:spPr>
        <a:xfrm>
          <a:off x="286200" y="616019760"/>
          <a:ext cx="14399280" cy="828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3316</xdr:row>
      <xdr:rowOff>0</xdr:rowOff>
    </xdr:from>
    <xdr:to>
      <xdr:col>58</xdr:col>
      <xdr:colOff>82800</xdr:colOff>
      <xdr:row>3373</xdr:row>
      <xdr:rowOff>86400</xdr:rowOff>
    </xdr:to>
    <xdr:pic>
      <xdr:nvPicPr>
        <xdr:cNvPr id="60" name="画像 61" descr=""/>
        <xdr:cNvPicPr/>
      </xdr:nvPicPr>
      <xdr:blipFill>
        <a:blip r:embed="rId61"/>
        <a:stretch/>
      </xdr:blipFill>
      <xdr:spPr>
        <a:xfrm>
          <a:off x="286200" y="624401640"/>
          <a:ext cx="9783000" cy="1094508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58" createdVersion="3">
  <cacheSource type="worksheet">
    <worksheetSource ref="B8:V66" sheet="FIB1.27"/>
  </cacheSource>
  <cacheFields count="21">
    <cacheField name="列 B" numFmtId="0">
      <sharedItems containsSemiMixedTypes="0" containsString="0" containsNumber="1" containsInteger="1" minValue="1" maxValue="58" count="5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</sharedItems>
    </cacheField>
    <cacheField name="列 C" numFmtId="0">
      <sharedItems containsSemiMixedTypes="0" containsString="0" containsNumber="1" minValue="94934.2105263159" maxValue="228749.137304211" count="58">
        <n v="94934.2105263159"/>
        <n v="100000"/>
        <n v="100290.954966288"/>
        <n v="100867.598684211"/>
        <n v="101491.592909426"/>
        <n v="103722.692639298"/>
        <n v="104505.537042733"/>
        <n v="105613.022987418"/>
        <n v="106843.297357418"/>
        <n v="107310.516550165"/>
        <n v="107987.054855629"/>
        <n v="109181.781725577"/>
        <n v="110134.640911546"/>
        <n v="111149.103326164"/>
        <n v="113987.61535773"/>
        <n v="114928.191290081"/>
        <n v="115006.213421246"/>
        <n v="121016.851638124"/>
        <n v="122519.9526981"/>
        <n v="130378.128974599"/>
        <n v="131885.768169598"/>
        <n v="133100.408426097"/>
        <n v="134437.410671621"/>
        <n v="138939.626110598"/>
        <n v="140509.068396072"/>
        <n v="141580.805877245"/>
        <n v="143010.380936758"/>
        <n v="151788.259490807"/>
        <n v="153244.986504472"/>
        <n v="153303.415518832"/>
        <n v="161523.042428956"/>
        <n v="161542.060609938"/>
        <n v="162866.628582149"/>
        <n v="163045.097987103"/>
        <n v="164547.412189117"/>
        <n v="170105.645449355"/>
        <n v="173390.318428996"/>
        <n v="173693.980949387"/>
        <n v="174952.616195193"/>
        <n v="175403.070751749"/>
        <n v="178844.645155832"/>
        <n v="184742.848070889"/>
        <n v="185985.918281051"/>
        <n v="186537.352634252"/>
        <n v="188059.563781106"/>
        <n v="197808.707207775"/>
        <n v="197830.284655792"/>
        <n v="198339.42744515"/>
        <n v="206307.80716586"/>
        <n v="208351.282081078"/>
        <n v="210376.889551068"/>
        <n v="212715.454082238"/>
        <n v="215172.760734084"/>
        <n v="217311.680438998"/>
        <n v="219385.060103954"/>
        <n v="224051.387371887"/>
        <n v="226497.642877983"/>
        <n v="228749.137304211"/>
      </sharedItems>
    </cacheField>
    <cacheField name="列 D" numFmtId="0">
      <sharedItems containsString="0" containsBlank="1" count="1">
        <m/>
      </sharedItems>
    </cacheField>
    <cacheField name="西暦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月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日付" numFmtId="0">
      <sharedItems containsSemiMixedTypes="0" containsNonDate="0" containsDate="1" containsString="0" minDate="2020-01-13T00:00:00" maxDate="2020-12-20T00:00:00" count="55">
        <d v="2020-01-13T00:00:00"/>
        <d v="2020-02-09T00:00:00"/>
        <d v="2020-02-14T00:00:00"/>
        <d v="2020-02-26T00:00:00"/>
        <d v="2020-02-28T00:00:00"/>
        <d v="2020-03-01T00:00:00"/>
        <d v="2020-03-05T00:00:00"/>
        <d v="2020-03-06T00:00:00"/>
        <d v="2020-03-16T00:00:00"/>
        <d v="2020-03-19T00:00:00"/>
        <d v="2020-04-18T00:00:00"/>
        <d v="2020-04-21T00:00:00"/>
        <d v="2020-05-02T00:00:00"/>
        <d v="2020-05-04T00:00:00"/>
        <d v="2020-05-09T00:00:00"/>
        <d v="2020-05-10T00:00:00"/>
        <d v="2020-05-11T00:00:00"/>
        <d v="2020-05-17T00:00:00"/>
        <d v="2020-05-18T00:00:00"/>
        <d v="2020-05-22T00:00:00"/>
        <d v="2020-06-06T00:00:00"/>
        <d v="2020-06-08T00:00:00"/>
        <d v="2020-06-17T00:00:00"/>
        <d v="2020-07-02T00:00:00"/>
        <d v="2020-07-05T00:00:00"/>
        <d v="2020-07-07T00:00:00"/>
        <d v="2020-07-15T00:00:00"/>
        <d v="2020-07-18T00:00:00"/>
        <d v="2020-07-21T00:00:00"/>
        <d v="2020-07-26T00:00:00"/>
        <d v="2020-07-29T00:00:00"/>
        <d v="2020-07-30T00:00:00"/>
        <d v="2020-08-13T00:00:00"/>
        <d v="2020-08-14T00:00:00"/>
        <d v="2020-08-31T00:00:00"/>
        <d v="2020-09-04T00:00:00"/>
        <d v="2020-09-06T00:00:00"/>
        <d v="2020-09-12T00:00:00"/>
        <d v="2020-09-25T00:00:00"/>
        <d v="2020-10-03T00:00:00"/>
        <d v="2020-10-04T00:00:00"/>
        <d v="2020-10-06T00:00:00"/>
        <d v="2020-10-12T00:00:00"/>
        <d v="2020-10-14T00:00:00"/>
        <d v="2020-10-20T00:00:00"/>
        <d v="2020-10-24T00:00:00"/>
        <d v="2020-10-28T00:00:00"/>
        <d v="2020-10-29T00:00:00"/>
        <d v="2020-11-07T00:00:00"/>
        <d v="2020-11-15T00:00:00"/>
        <d v="2020-11-24T00:00:00"/>
        <d v="2020-11-26T00:00:00"/>
        <d v="2020-12-01T00:00:00"/>
        <d v="2020-12-12T00:00:00"/>
        <d v="2020-12-20T00:00:00"/>
      </sharedItems>
    </cacheField>
    <cacheField name="売買" numFmtId="0">
      <sharedItems count="2">
        <s v="買"/>
        <s v="売"/>
      </sharedItems>
    </cacheField>
    <cacheField name="レート" numFmtId="0">
      <sharedItems containsSemiMixedTypes="0" containsString="0" containsNumber="1" minValue="1.05538" maxValue="1.23965" count="58">
        <n v="1.05538"/>
        <n v="1.05896"/>
        <n v="1.06078"/>
        <n v="1.06189"/>
        <n v="1.06357"/>
        <n v="1.06522"/>
        <n v="1.08532"/>
        <n v="1.08786"/>
        <n v="1.08991"/>
        <n v="1.0961"/>
        <n v="1.09612"/>
        <n v="1.09699"/>
        <n v="1.09938"/>
        <n v="1.10055"/>
        <n v="1.10134"/>
        <n v="1.10332"/>
        <n v="1.10677"/>
        <n v="1.10867"/>
        <n v="1.11197"/>
        <n v="1.11407"/>
        <n v="1.11551"/>
        <n v="1.11581"/>
        <n v="1.12016"/>
        <n v="1.12358"/>
        <n v="1.12632"/>
        <n v="1.12894"/>
        <n v="1.12998"/>
        <n v="1.13036"/>
        <n v="1.13531"/>
        <n v="1.1371"/>
        <n v="1.13714"/>
        <n v="1.1377"/>
        <n v="1.13799"/>
        <n v="1.14087"/>
        <n v="1.14642"/>
        <n v="1.14991"/>
        <n v="1.16013"/>
        <n v="1.16381"/>
        <n v="1.16609"/>
        <n v="1.1666"/>
        <n v="1.17544"/>
        <n v="1.17567"/>
        <n v="1.17682"/>
        <n v="1.18025"/>
        <n v="1.18064"/>
        <n v="1.18137"/>
        <n v="1.18209"/>
        <n v="1.18317"/>
        <n v="1.18472"/>
        <n v="1.19253"/>
        <n v="1.19531"/>
        <n v="1.19899"/>
        <n v="1.21795"/>
        <n v="1.22515"/>
        <n v="1.23084"/>
        <n v="1.23342"/>
        <n v="1.2356"/>
        <n v="1.23965"/>
      </sharedItems>
    </cacheField>
    <cacheField name="列 J" numFmtId="0">
      <sharedItems containsString="0" containsBlank="1" count="1">
        <m/>
      </sharedItems>
    </cacheField>
    <cacheField name="pips" numFmtId="0">
      <sharedItems containsSemiMixedTypes="0" containsString="0" containsNumber="1" containsInteger="1" minValue="8" maxValue="81" count="34">
        <n v="8"/>
        <n v="11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1"/>
        <n v="33"/>
        <n v="34"/>
        <n v="35"/>
        <n v="36"/>
        <n v="38"/>
        <n v="39"/>
        <n v="40"/>
        <n v="42"/>
        <n v="51"/>
        <n v="55"/>
        <n v="56"/>
        <n v="62"/>
        <n v="65"/>
        <n v="77"/>
        <n v="81"/>
      </sharedItems>
    </cacheField>
    <cacheField name="損失上限" numFmtId="0">
      <sharedItems containsSemiMixedTypes="0" containsString="0" containsNumber="1" minValue="4746.7105263158" maxValue="11437.4568652105" count="58">
        <n v="4746.7105263158"/>
        <n v="5000"/>
        <n v="5014.54774831438"/>
        <n v="5043.37993421053"/>
        <n v="5074.5796454713"/>
        <n v="5186.13463196489"/>
        <n v="5225.27685213665"/>
        <n v="5280.65114937091"/>
        <n v="5342.16486787091"/>
        <n v="5365.52582750823"/>
        <n v="5399.35274278147"/>
        <n v="5459.08908627883"/>
        <n v="5506.73204557728"/>
        <n v="5557.45516630819"/>
        <n v="5699.38076788652"/>
        <n v="5746.40956450404"/>
        <n v="5750.31067106228"/>
        <n v="6050.84258190621"/>
        <n v="6125.99763490501"/>
        <n v="6518.90644872995"/>
        <n v="6594.28840847991"/>
        <n v="6655.02042130485"/>
        <n v="6721.87053358105"/>
        <n v="6946.98130552988"/>
        <n v="7025.4534198036"/>
        <n v="7079.04029386226"/>
        <n v="7150.51904683788"/>
        <n v="7589.41297454035"/>
        <n v="7662.24932522358"/>
        <n v="7665.17077594158"/>
        <n v="8076.1521214478"/>
        <n v="8077.1030304969"/>
        <n v="8143.33142910746"/>
        <n v="8152.25489935516"/>
        <n v="8227.37060945585"/>
        <n v="8505.28227246774"/>
        <n v="8669.5159214498"/>
        <n v="8684.69904746933"/>
        <n v="8747.63080975967"/>
        <n v="8770.15353758747"/>
        <n v="8942.23225779162"/>
        <n v="9237.14240354446"/>
        <n v="9299.29591405256"/>
        <n v="9326.86763171259"/>
        <n v="9402.97818905532"/>
        <n v="9890.43536038877"/>
        <n v="9891.51423278962"/>
        <n v="9916.97137225749"/>
        <n v="10315.390358293"/>
        <n v="10417.5641040539"/>
        <n v="10518.8444775534"/>
        <n v="10635.7727041119"/>
        <n v="10758.6380367042"/>
        <n v="10865.5840219499"/>
        <n v="10969.2530051977"/>
        <n v="11202.5693685944"/>
        <n v="11324.8821438991"/>
        <n v="11437.4568652105"/>
      </sharedItems>
    </cacheField>
    <cacheField name="列 M" numFmtId="0">
      <sharedItems containsString="0" containsBlank="1" count="1">
        <m/>
      </sharedItems>
    </cacheField>
    <cacheField name="列 N" numFmtId="0">
      <sharedItems containsSemiMixedTypes="0" containsString="0" containsNumber="1" minValue="0.565506152828642" maxValue="11.9140175679276" count="58">
        <n v="0.565506152828642"/>
        <n v="0.788297255681438"/>
        <n v="0.794965010099838"/>
        <n v="0.861778273536032"/>
        <n v="0.862851494995247"/>
        <n v="1.05070415296053"/>
        <n v="1.09649122807018"/>
        <n v="1.52086721744873"/>
        <n v="1.52216157848107"/>
        <n v="1.58452867173925"/>
        <n v="1.62472889472584"/>
        <n v="1.64630060938635"/>
        <n v="1.69152654849043"/>
        <n v="1.74002808314262"/>
        <n v="1.76034414796121"/>
        <n v="1.78123563022699"/>
        <n v="1.78763643784401"/>
        <n v="2.01034700172901"/>
        <n v="2.01651240427839"/>
        <n v="2.04520937226571"/>
        <n v="2.05474685253962"/>
        <n v="2.16919171771702"/>
        <n v="2.22273201757825"/>
        <n v="2.34241141189517"/>
        <n v="2.35151365853755"/>
        <n v="2.47224506578948"/>
        <n v="2.48403973495751"/>
        <n v="2.54941298406355"/>
        <n v="2.6923676768323"/>
        <n v="2.77295439739059"/>
        <n v="2.78585986017466"/>
        <n v="2.81686743358041"/>
        <n v="2.85096987763718"/>
        <n v="2.98938065118993"/>
        <n v="3.06079363341281"/>
        <n v="3.15148051140949"/>
        <n v="3.16632264882584"/>
        <n v="3.17759186144474"/>
        <n v="3.19461703947904"/>
        <n v="3.38720918855743"/>
        <n v="3.47252136801796"/>
        <n v="3.61229830060408"/>
        <n v="3.62161469373886"/>
        <n v="3.69297663337219"/>
        <n v="3.81117553534543"/>
        <n v="3.91790757877305"/>
        <n v="3.92477593666221"/>
        <n v="3.92888987270068"/>
        <n v="4.07863855879498"/>
        <n v="4.20632922992073"/>
        <n v="4.22710795415379"/>
        <n v="4.24596609341414"/>
        <n v="4.26930080821595"/>
        <n v="4.45319314457044"/>
        <n v="5.32231319682091"/>
        <n v="5.37708480646945"/>
        <n v="6.44339566096041"/>
        <n v="11.9140175679276"/>
      </sharedItems>
    </cacheField>
    <cacheField name="西暦2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日付2" numFmtId="0">
      <sharedItems containsSemiMixedTypes="0" containsNonDate="0" containsDate="1" containsString="0" minDate="2020-01-13T00:00:00" maxDate="2020-12-21T00:00:00" count="54">
        <d v="2020-01-13T00:00:00"/>
        <d v="2020-01-16T00:00:00"/>
        <d v="2020-02-09T00:00:00"/>
        <d v="2020-02-14T00:00:00"/>
        <d v="2020-02-26T00:00:00"/>
        <d v="2020-02-28T00:00:00"/>
        <d v="2020-03-01T00:00:00"/>
        <d v="2020-03-06T00:00:00"/>
        <d v="2020-03-07T00:00:00"/>
        <d v="2020-03-16T00:00:00"/>
        <d v="2020-03-19T00:00:00"/>
        <d v="2020-04-19T00:00:00"/>
        <d v="2020-04-21T00:00:00"/>
        <d v="2020-05-02T00:00:00"/>
        <d v="2020-05-07T00:00:00"/>
        <d v="2020-05-10T00:00:00"/>
        <d v="2020-05-11T00:00:00"/>
        <d v="2020-05-14T00:00:00"/>
        <d v="2020-05-18T00:00:00"/>
        <d v="2020-05-22T00:00:00"/>
        <d v="2020-06-08T00:00:00"/>
        <d v="2020-06-14T00:00:00"/>
        <d v="2020-06-20T00:00:00"/>
        <d v="2020-07-05T00:00:00"/>
        <d v="2020-07-11T00:00:00"/>
        <d v="2020-07-15T00:00:00"/>
        <d v="2020-07-19T00:00:00"/>
        <d v="2020-07-21T00:00:00"/>
        <d v="2020-07-26T00:00:00"/>
        <d v="2020-07-29T00:00:00"/>
        <d v="2020-07-31T00:00:00"/>
        <d v="2020-08-14T00:00:00"/>
        <d v="2020-08-31T00:00:00"/>
        <d v="2020-09-06T00:00:00"/>
        <d v="2020-09-08T00:00:00"/>
        <d v="2020-09-12T00:00:00"/>
        <d v="2020-09-25T00:00:00"/>
        <d v="2020-10-05T00:00:00"/>
        <d v="2020-10-06T00:00:00"/>
        <d v="2020-10-08T00:00:00"/>
        <d v="2020-10-13T00:00:00"/>
        <d v="2020-10-15T00:00:00"/>
        <d v="2020-10-20T00:00:00"/>
        <d v="2020-10-21T00:00:00"/>
        <d v="2020-10-24T00:00:00"/>
        <d v="2020-10-29T00:00:00"/>
        <d v="2020-10-31T00:00:00"/>
        <d v="2020-11-07T00:00:00"/>
        <d v="2020-11-14T00:00:00"/>
        <d v="2020-11-25T00:00:00"/>
        <d v="2020-11-26T00:00:00"/>
        <d v="2020-12-05T00:00:00"/>
        <d v="2020-12-12T00:00:00"/>
        <d v="2020-12-21T00:00:00"/>
      </sharedItems>
    </cacheField>
    <cacheField name="レート2" numFmtId="0">
      <sharedItems containsSemiMixedTypes="0" containsString="0" containsNumber="1" minValue="1.05758" maxValue="1.24171" count="58">
        <n v="1.05758"/>
        <n v="1.05797"/>
        <n v="1.05843"/>
        <n v="1.05961"/>
        <n v="1.06182"/>
        <n v="1.06385"/>
        <n v="1.07955"/>
        <n v="1.08323"/>
        <n v="1.08622"/>
        <n v="1.08631"/>
        <n v="1.09446"/>
        <n v="1.09796"/>
        <n v="1.10125"/>
        <n v="1.10153"/>
        <n v="1.10216"/>
        <n v="1.10245"/>
        <n v="1.10492"/>
        <n v="1.11063"/>
        <n v="1.1138"/>
        <n v="1.11421"/>
        <n v="1.11577"/>
        <n v="1.11661"/>
        <n v="1.1188"/>
        <n v="1.12441"/>
        <n v="1.12501"/>
        <n v="1.12638"/>
        <n v="1.12771"/>
        <n v="1.13143"/>
        <n v="1.13317"/>
        <n v="1.13335"/>
        <n v="1.13399"/>
        <n v="1.1397"/>
        <n v="1.14022"/>
        <n v="1.14099"/>
        <n v="1.14459"/>
        <n v="1.15416"/>
        <n v="1.15843"/>
        <n v="1.16184"/>
        <n v="1.1628"/>
        <n v="1.16361"/>
        <n v="1.17673"/>
        <n v="1.17699"/>
        <n v="1.17783"/>
        <n v="1.17798"/>
        <n v="1.17864"/>
        <n v="1.17936"/>
        <n v="1.18002"/>
        <n v="1.18025"/>
        <n v="1.18676"/>
        <n v="1.19027"/>
        <n v="1.19375"/>
        <n v="1.19683"/>
        <n v="1.22069"/>
        <n v="1.22128"/>
        <n v="1.22737"/>
        <n v="1.2371"/>
        <n v="1.23916"/>
        <n v="1.24171"/>
      </sharedItems>
    </cacheField>
    <cacheField name="列 R" numFmtId="0">
      <sharedItems containsString="0" containsBlank="1" count="1">
        <m/>
      </sharedItems>
    </cacheField>
    <cacheField name="金額" numFmtId="0">
      <sharedItems containsSemiMixedTypes="0" containsString="0" containsNumber="1" minValue="-11437.4568652124" maxValue="13782.1887957448" count="58">
        <n v="-11437.4568652124"/>
        <n v="-11335.9332896493"/>
        <n v="-11324.8821438991"/>
        <n v="-11033.778022876"/>
        <n v="-11003.8732731385"/>
        <n v="-10542.5748733022"/>
        <n v="-10027.1599430608"/>
        <n v="-9749.14342666901"/>
        <n v="-9339.77731913982"/>
        <n v="-9214.91862527404"/>
        <n v="-8842.90623987898"/>
        <n v="-8738.99970647767"/>
        <n v="-8582.60302039883"/>
        <n v="-8278.05592448443"/>
        <n v="-8238.64509110629"/>
        <n v="-7408.65996997503"/>
        <n v="-7143.39520562429"/>
        <n v="-7053.85794099951"/>
        <n v="-6088.66034804355"/>
        <n v="-5746.40956450415"/>
        <n v="-5629.10386881252"/>
        <n v="-5536.08033874567"/>
        <n v="-5459.08908627866"/>
        <n v="-5351.70444799222"/>
        <n v="-5322.0680211306"/>
        <n v="-5065.78947368409"/>
        <n v="5933.38815789475"/>
        <n v="6411.94827224764"/>
        <n v="6442.91786595389"/>
        <n v="6495.46194620345"/>
        <n v="6552.34239113066"/>
        <n v="6643.56628343086"/>
        <n v="6677.09880756585"/>
        <n v="7019.15856561612"/>
        <n v="7029.23628039387"/>
        <n v="7513.73927685457"/>
        <n v="7858.17627649872"/>
        <n v="8480.39745114829"/>
        <n v="8561.49713599878"/>
        <n v="8572.97026513658"/>
        <n v="8623.3002264739"/>
        <n v="8777.87855404928"/>
        <n v="9563.21306331743"/>
        <n v="9753.80111913109"/>
        <n v="9800.11148263157"/>
        <n v="10405.2040060764"/>
        <n v="10523.6898468469"/>
        <n v="10648.8829622834"/>
        <n v="11033.3020858578"/>
        <n v="11048.8671215027"/>
        <n v="11134.2818825025"/>
        <n v="11802.0748108979"/>
        <n v="11844.3663747411"/>
        <n v="12546.6048952754"/>
        <n v="13077.252938094"/>
        <n v="13576.3765701269"/>
        <n v="13674.4978208196"/>
        <n v="13782.1887957448"/>
      </sharedItems>
    </cacheField>
    <cacheField name="列 T" numFmtId="0">
      <sharedItems containsString="0" containsBlank="1" count="1">
        <m/>
      </sharedItems>
    </cacheField>
    <cacheField name="pips2" numFmtId="0">
      <sharedItems containsSemiMixedTypes="0" containsString="0" containsNumber="1" minValue="-61.9999999999998" maxValue="103.599999999999" count="56">
        <n v="-61.9999999999998"/>
        <n v="-56.1000000000012"/>
        <n v="-55.7000000000008"/>
        <n v="-51.3999999999992"/>
        <n v="-42.5000000000009"/>
        <n v="-38.4999999999991"/>
        <n v="-33.2999999999983"/>
        <n v="-27.9999999999991"/>
        <n v="-27.3000000000012"/>
        <n v="-25.9000000000009"/>
        <n v="-25.4999999999983"/>
        <n v="-25.2999999999992"/>
        <n v="-21.4999999999987"/>
        <n v="-20.7000000000002"/>
        <n v="-20.4000000000004"/>
        <n v="-19.5999999999996"/>
        <n v="-18.4000000000006"/>
        <n v="-17.100000000001"/>
        <n v="-17.0000000000003"/>
        <n v="-16.4000000000009"/>
        <n v="-16.1000000000011"/>
        <n v="-13.1999999999999"/>
        <n v="-11.6000000000005"/>
        <n v="-11.0999999999994"/>
        <n v="-8.00000000000134"/>
        <n v="13.6000000000003"/>
        <n v="17.0000000000003"/>
        <n v="18.5000000000013"/>
        <n v="19.5999999999996"/>
        <n v="19.7000000000003"/>
        <n v="20"/>
        <n v="20.9000000000015"/>
        <n v="22.4000000000002"/>
        <n v="24.2000000000009"/>
        <n v="26.5000000000004"/>
        <n v="28.6000000000008"/>
        <n v="29.2000000000003"/>
        <n v="29.9000000000005"/>
        <n v="31.0999999999995"/>
        <n v="32.0000000000009"/>
        <n v="32.9000000000001"/>
        <n v="34.6999999999986"/>
        <n v="35.6000000000001"/>
        <n v="37.1999999999995"/>
        <n v="39.0999999999986"/>
        <n v="39.2999999999999"/>
        <n v="42.9999999999997"/>
        <n v="44.5999999999991"/>
        <n v="45.8000000000003"/>
        <n v="48.2000000000005"/>
        <n v="50.4000000000016"/>
        <n v="51.0999999999995"/>
        <n v="52.3999999999991"/>
        <n v="82.9000000000013"/>
        <n v="97.8999999999997"/>
        <n v="103.599999999999"/>
      </sharedItems>
    </cacheField>
    <cacheField name="列 V" numFmtId="0">
      <sharedItems containsString="0" containsBlank="1" count="1"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8" createdVersion="3">
  <cacheSource type="worksheet">
    <worksheetSource ref="B8:V66" sheet="FIB1.5"/>
  </cacheSource>
  <cacheFields count="21">
    <cacheField name="列 B" numFmtId="0">
      <sharedItems containsSemiMixedTypes="0" containsString="0" containsNumber="1" containsInteger="1" minValue="1" maxValue="58" count="5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</sharedItems>
    </cacheField>
    <cacheField name="列 C" numFmtId="0">
      <sharedItems containsSemiMixedTypes="0" containsString="0" containsNumber="1" minValue="94419.1619691666" maxValue="236274.318187195" count="58">
        <n v="94419.1619691666"/>
        <n v="94934.2105263159"/>
        <n v="96595.8861546955"/>
        <n v="99429.6357717838"/>
        <n v="100000"/>
        <n v="101689.437440792"/>
        <n v="101935.608552632"/>
        <n v="103879.21597076"/>
        <n v="104641.591988115"/>
        <n v="108212.155912392"/>
        <n v="109631.746998356"/>
        <n v="110149.044198016"/>
        <n v="111835.419557611"/>
        <n v="113907.53253936"/>
        <n v="116082.130887839"/>
        <n v="117701.861707957"/>
        <n v="119902.665830905"/>
        <n v="120484.025336734"/>
        <n v="122028.582043908"/>
        <n v="126254.863658736"/>
        <n v="128512.628289419"/>
        <n v="129603.419668255"/>
        <n v="131218.272953214"/>
        <n v="132578.383087625"/>
        <n v="135296.796213857"/>
        <n v="139669.285262489"/>
        <n v="140742.909662405"/>
        <n v="142827.711934014"/>
        <n v="143706.069180835"/>
        <n v="151428.945396032"/>
        <n v="154295.837850232"/>
        <n v="157615.25564185"/>
        <n v="159990.885330434"/>
        <n v="166085.622383404"/>
        <n v="168633.344221801"/>
        <n v="169390.042386858"/>
        <n v="172069.209574824"/>
        <n v="177593.756480595"/>
        <n v="182012.332642137"/>
        <n v="185350.80168888"/>
        <n v="186717.450063229"/>
        <n v="189203.25231389"/>
        <n v="195663.257590297"/>
        <n v="196338.012684783"/>
        <n v="199277.854982447"/>
        <n v="203393.496237431"/>
        <n v="206516.316873551"/>
        <n v="210338.00190957"/>
        <n v="213094.733598856"/>
        <n v="215020.390387638"/>
        <n v="217522.979643513"/>
        <n v="218569.780187456"/>
        <n v="219887.466515892"/>
        <n v="224460.602277834"/>
        <n v="226479.1572735"/>
        <n v="229042.468500448"/>
        <n v="231460.49106936"/>
        <n v="236274.318187195"/>
      </sharedItems>
    </cacheField>
    <cacheField name="列 D" numFmtId="0">
      <sharedItems containsString="0" containsBlank="1" count="1">
        <m/>
      </sharedItems>
    </cacheField>
    <cacheField name="西暦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月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日付" numFmtId="0">
      <sharedItems containsSemiMixedTypes="0" containsNonDate="0" containsDate="1" containsString="0" minDate="2020-01-13T00:00:00" maxDate="2020-12-20T00:00:00" count="55">
        <d v="2020-01-13T00:00:00"/>
        <d v="2020-02-09T00:00:00"/>
        <d v="2020-02-14T00:00:00"/>
        <d v="2020-02-26T00:00:00"/>
        <d v="2020-02-28T00:00:00"/>
        <d v="2020-03-01T00:00:00"/>
        <d v="2020-03-05T00:00:00"/>
        <d v="2020-03-06T00:00:00"/>
        <d v="2020-03-16T00:00:00"/>
        <d v="2020-03-19T00:00:00"/>
        <d v="2020-04-18T00:00:00"/>
        <d v="2020-04-21T00:00:00"/>
        <d v="2020-05-02T00:00:00"/>
        <d v="2020-05-04T00:00:00"/>
        <d v="2020-05-09T00:00:00"/>
        <d v="2020-05-10T00:00:00"/>
        <d v="2020-05-11T00:00:00"/>
        <d v="2020-05-17T00:00:00"/>
        <d v="2020-05-18T00:00:00"/>
        <d v="2020-05-22T00:00:00"/>
        <d v="2020-06-06T00:00:00"/>
        <d v="2020-06-08T00:00:00"/>
        <d v="2020-06-17T00:00:00"/>
        <d v="2020-07-02T00:00:00"/>
        <d v="2020-07-05T00:00:00"/>
        <d v="2020-07-07T00:00:00"/>
        <d v="2020-07-15T00:00:00"/>
        <d v="2020-07-18T00:00:00"/>
        <d v="2020-07-21T00:00:00"/>
        <d v="2020-07-26T00:00:00"/>
        <d v="2020-07-29T00:00:00"/>
        <d v="2020-07-30T00:00:00"/>
        <d v="2020-08-13T00:00:00"/>
        <d v="2020-08-14T00:00:00"/>
        <d v="2020-08-31T00:00:00"/>
        <d v="2020-09-04T00:00:00"/>
        <d v="2020-09-06T00:00:00"/>
        <d v="2020-09-12T00:00:00"/>
        <d v="2020-09-25T00:00:00"/>
        <d v="2020-10-03T00:00:00"/>
        <d v="2020-10-04T00:00:00"/>
        <d v="2020-10-06T00:00:00"/>
        <d v="2020-10-12T00:00:00"/>
        <d v="2020-10-14T00:00:00"/>
        <d v="2020-10-20T00:00:00"/>
        <d v="2020-10-24T00:00:00"/>
        <d v="2020-10-28T00:00:00"/>
        <d v="2020-10-29T00:00:00"/>
        <d v="2020-11-07T00:00:00"/>
        <d v="2020-11-15T00:00:00"/>
        <d v="2020-11-24T00:00:00"/>
        <d v="2020-11-26T00:00:00"/>
        <d v="2020-12-01T00:00:00"/>
        <d v="2020-12-12T00:00:00"/>
        <d v="2020-12-20T00:00:00"/>
      </sharedItems>
    </cacheField>
    <cacheField name="売買" numFmtId="0">
      <sharedItems count="2">
        <s v="買"/>
        <s v="売"/>
      </sharedItems>
    </cacheField>
    <cacheField name="レート" numFmtId="0">
      <sharedItems containsSemiMixedTypes="0" containsString="0" containsNumber="1" minValue="1.05538" maxValue="1.23965" count="58">
        <n v="1.05538"/>
        <n v="1.05896"/>
        <n v="1.06078"/>
        <n v="1.06189"/>
        <n v="1.06357"/>
        <n v="1.06522"/>
        <n v="1.08532"/>
        <n v="1.08786"/>
        <n v="1.08991"/>
        <n v="1.0961"/>
        <n v="1.09612"/>
        <n v="1.09699"/>
        <n v="1.09938"/>
        <n v="1.10055"/>
        <n v="1.10134"/>
        <n v="1.10332"/>
        <n v="1.10677"/>
        <n v="1.10867"/>
        <n v="1.11197"/>
        <n v="1.11407"/>
        <n v="1.11551"/>
        <n v="1.11581"/>
        <n v="1.12016"/>
        <n v="1.12358"/>
        <n v="1.12632"/>
        <n v="1.12894"/>
        <n v="1.12998"/>
        <n v="1.13036"/>
        <n v="1.13531"/>
        <n v="1.1371"/>
        <n v="1.13714"/>
        <n v="1.1377"/>
        <n v="1.13799"/>
        <n v="1.14087"/>
        <n v="1.14642"/>
        <n v="1.14991"/>
        <n v="1.16013"/>
        <n v="1.16381"/>
        <n v="1.16609"/>
        <n v="1.1666"/>
        <n v="1.17544"/>
        <n v="1.17567"/>
        <n v="1.17682"/>
        <n v="1.18025"/>
        <n v="1.18064"/>
        <n v="1.18137"/>
        <n v="1.18209"/>
        <n v="1.18317"/>
        <n v="1.18472"/>
        <n v="1.19253"/>
        <n v="1.19531"/>
        <n v="1.19899"/>
        <n v="1.21795"/>
        <n v="1.22515"/>
        <n v="1.23084"/>
        <n v="1.23342"/>
        <n v="1.2356"/>
        <n v="1.23965"/>
      </sharedItems>
    </cacheField>
    <cacheField name="列 J" numFmtId="0">
      <sharedItems containsString="0" containsBlank="1" count="1">
        <m/>
      </sharedItems>
    </cacheField>
    <cacheField name="pips" numFmtId="0">
      <sharedItems containsSemiMixedTypes="0" containsString="0" containsNumber="1" containsInteger="1" minValue="8" maxValue="81" count="34">
        <n v="8"/>
        <n v="11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1"/>
        <n v="33"/>
        <n v="34"/>
        <n v="35"/>
        <n v="36"/>
        <n v="38"/>
        <n v="39"/>
        <n v="40"/>
        <n v="42"/>
        <n v="51"/>
        <n v="55"/>
        <n v="56"/>
        <n v="62"/>
        <n v="65"/>
        <n v="77"/>
        <n v="81"/>
      </sharedItems>
    </cacheField>
    <cacheField name="損失上限" numFmtId="0">
      <sharedItems containsSemiMixedTypes="0" containsString="0" containsNumber="1" minValue="4720.95809845833" maxValue="11813.7159093598" count="58">
        <n v="4720.95809845833"/>
        <n v="4746.7105263158"/>
        <n v="4829.79430773478"/>
        <n v="4971.48178858919"/>
        <n v="5000"/>
        <n v="5084.47187203963"/>
        <n v="5096.78042763161"/>
        <n v="5193.96079853799"/>
        <n v="5232.07959940576"/>
        <n v="5410.6077956196"/>
        <n v="5481.5873499178"/>
        <n v="5507.45220990079"/>
        <n v="5591.77097788056"/>
        <n v="5695.37662696799"/>
        <n v="5804.10654439194"/>
        <n v="5885.09308539786"/>
        <n v="5995.13329154526"/>
        <n v="6024.20126683668"/>
        <n v="6101.42910219539"/>
        <n v="6312.74318293679"/>
        <n v="6425.63141447095"/>
        <n v="6480.17098341276"/>
        <n v="6560.91364766071"/>
        <n v="6628.91915438123"/>
        <n v="6764.83981069285"/>
        <n v="6983.46426312447"/>
        <n v="7037.14548312023"/>
        <n v="7141.38559670072"/>
        <n v="7185.30345904173"/>
        <n v="7571.44726980158"/>
        <n v="7714.79189251158"/>
        <n v="7880.76278209249"/>
        <n v="7999.54426652169"/>
        <n v="8304.28111917018"/>
        <n v="8431.66721109007"/>
        <n v="8469.50211934292"/>
        <n v="8603.46047874119"/>
        <n v="8879.68782402973"/>
        <n v="9100.61663210684"/>
        <n v="9267.54008444402"/>
        <n v="9335.87250316146"/>
        <n v="9460.1626156945"/>
        <n v="9783.16287951486"/>
        <n v="9816.90063423917"/>
        <n v="9963.89274912237"/>
        <n v="10169.6748118716"/>
        <n v="10325.8158436776"/>
        <n v="10516.9000954785"/>
        <n v="10654.7366799428"/>
        <n v="10751.0195193819"/>
        <n v="10876.1489821756"/>
        <n v="10928.4890093728"/>
        <n v="10994.3733257946"/>
        <n v="11223.0301138917"/>
        <n v="11323.957863675"/>
        <n v="11452.1234250224"/>
        <n v="11573.024553468"/>
        <n v="11813.7159093598"/>
      </sharedItems>
    </cacheField>
    <cacheField name="列 M" numFmtId="0">
      <sharedItems containsString="0" containsBlank="1" count="1">
        <m/>
      </sharedItems>
    </cacheField>
    <cacheField name="列 N" numFmtId="0">
      <sharedItems containsSemiMixedTypes="0" containsString="0" containsNumber="1" minValue="0.596044611461124" maxValue="12.3059540722498" count="58">
        <n v="0.596044611461124"/>
        <n v="0.756617838101135"/>
        <n v="0.78223450028146"/>
        <n v="0.812333625586469"/>
        <n v="0.822998381329392"/>
        <n v="1.06182925575658"/>
        <n v="1.09649122807018"/>
        <n v="1.42565544822256"/>
        <n v="1.55551405288548"/>
        <n v="1.60993143591159"/>
        <n v="1.61067614540306"/>
        <n v="1.62263419557347"/>
        <n v="1.64845980609222"/>
        <n v="1.67694858955313"/>
        <n v="1.69505256755"/>
        <n v="1.70045910816541"/>
        <n v="1.73109231805652"/>
        <n v="1.88532001369561"/>
        <n v="1.93155950541483"/>
        <n v="1.9674093933856"/>
        <n v="2.14526390843612"/>
        <n v="2.14543045603396"/>
        <n v="2.17195848244452"/>
        <n v="2.24681703644345"/>
        <n v="2.2767478815438"/>
        <n v="2.47224506578948"/>
        <n v="2.52381575660053"/>
        <n v="2.53777192125824"/>
        <n v="2.62275449914352"/>
        <n v="2.68708636314442"/>
        <n v="2.86417652686634"/>
        <n v="2.93879082918885"/>
        <n v="3.07527553985258"/>
        <n v="3.10653943215587"/>
        <n v="3.25951115765115"/>
        <n v="3.26949615855437"/>
        <n v="3.28788707444624"/>
        <n v="3.3729904349916"/>
        <n v="3.42759515061395"/>
        <n v="3.46011713298757"/>
        <n v="3.53631534210661"/>
        <n v="3.60009499078486"/>
        <n v="3.62538299405855"/>
        <n v="3.73299288867427"/>
        <n v="3.81047104908641"/>
        <n v="3.99149852285388"/>
        <n v="4.09037526426632"/>
        <n v="4.09754596971332"/>
        <n v="4.09894529971182"/>
        <n v="4.24930715024438"/>
        <n v="4.36284655785499"/>
        <n v="4.39149333910941"/>
        <n v="4.47657965584902"/>
        <n v="4.48096899934437"/>
        <n v="5.41014060356115"/>
        <n v="5.61378599265803"/>
        <n v="6.72703623032556"/>
        <n v="12.3059540722498"/>
      </sharedItems>
    </cacheField>
    <cacheField name="西暦2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日付2" numFmtId="0">
      <sharedItems containsSemiMixedTypes="0" containsNonDate="0" containsDate="1" containsString="0" minDate="2020-01-13T00:00:00" maxDate="2020-12-21T00:00:00" count="55">
        <d v="2020-01-13T00:00:00"/>
        <d v="2020-01-16T00:00:00"/>
        <d v="2020-02-09T00:00:00"/>
        <d v="2020-02-14T00:00:00"/>
        <d v="2020-02-26T00:00:00"/>
        <d v="2020-02-28T00:00:00"/>
        <d v="2020-03-01T00:00:00"/>
        <d v="2020-03-06T00:00:00"/>
        <d v="2020-03-07T00:00:00"/>
        <d v="2020-03-16T00:00:00"/>
        <d v="2020-03-19T00:00:00"/>
        <d v="2020-04-19T00:00:00"/>
        <d v="2020-04-21T00:00:00"/>
        <d v="2020-05-04T00:00:00"/>
        <d v="2020-05-08T00:00:00"/>
        <d v="2020-05-10T00:00:00"/>
        <d v="2020-05-11T00:00:00"/>
        <d v="2020-05-14T00:00:00"/>
        <d v="2020-05-18T00:00:00"/>
        <d v="2020-05-22T00:00:00"/>
        <d v="2020-06-08T00:00:00"/>
        <d v="2020-06-14T00:00:00"/>
        <d v="2020-06-20T00:00:00"/>
        <d v="2020-07-05T00:00:00"/>
        <d v="2020-07-11T00:00:00"/>
        <d v="2020-07-15T00:00:00"/>
        <d v="2020-07-19T00:00:00"/>
        <d v="2020-07-21T00:00:00"/>
        <d v="2020-07-26T00:00:00"/>
        <d v="2020-07-30T00:00:00"/>
        <d v="2020-07-31T00:00:00"/>
        <d v="2020-08-14T00:00:00"/>
        <d v="2020-08-15T00:00:00"/>
        <d v="2020-08-31T00:00:00"/>
        <d v="2020-09-06T00:00:00"/>
        <d v="2020-09-08T00:00:00"/>
        <d v="2020-09-12T00:00:00"/>
        <d v="2020-09-25T00:00:00"/>
        <d v="2020-10-05T00:00:00"/>
        <d v="2020-10-06T00:00:00"/>
        <d v="2020-10-08T00:00:00"/>
        <d v="2020-10-13T00:00:00"/>
        <d v="2020-10-15T00:00:00"/>
        <d v="2020-10-20T00:00:00"/>
        <d v="2020-10-24T00:00:00"/>
        <d v="2020-10-29T00:00:00"/>
        <d v="2020-10-31T00:00:00"/>
        <d v="2020-11-01T00:00:00"/>
        <d v="2020-11-07T00:00:00"/>
        <d v="2020-11-14T00:00:00"/>
        <d v="2020-11-25T00:00:00"/>
        <d v="2020-11-26T00:00:00"/>
        <d v="2020-12-05T00:00:00"/>
        <d v="2020-12-12T00:00:00"/>
        <d v="2020-12-21T00:00:00"/>
      </sharedItems>
    </cacheField>
    <cacheField name="レート2" numFmtId="0">
      <sharedItems containsSemiMixedTypes="0" containsString="0" containsNumber="1" minValue="1.05701" maxValue="1.24321" count="58">
        <n v="1.05701"/>
        <n v="1.05797"/>
        <n v="1.05843"/>
        <n v="1.05961"/>
        <n v="1.06233"/>
        <n v="1.0642"/>
        <n v="1.07768"/>
        <n v="1.08285"/>
        <n v="1.08622"/>
        <n v="1.09446"/>
        <n v="1.09796"/>
        <n v="1.10125"/>
        <n v="1.10153"/>
        <n v="1.10216"/>
        <n v="1.10245"/>
        <n v="1.1038"/>
        <n v="1.10459"/>
        <n v="1.11063"/>
        <n v="1.1138"/>
        <n v="1.11462"/>
        <n v="1.11577"/>
        <n v="1.11661"/>
        <n v="1.11856"/>
        <n v="1.1243"/>
        <n v="1.12441"/>
        <n v="1.12638"/>
        <n v="1.12723"/>
        <n v="1.13229"/>
        <n v="1.13236"/>
        <n v="1.13299"/>
        <n v="1.13343"/>
        <n v="1.14006"/>
        <n v="1.14022"/>
        <n v="1.14099"/>
        <n v="1.14526"/>
        <n v="1.15416"/>
        <n v="1.15812"/>
        <n v="1.16148"/>
        <n v="1.16221"/>
        <n v="1.16307"/>
        <n v="1.17602"/>
        <n v="1.17699"/>
        <n v="1.1774"/>
        <n v="1.17798"/>
        <n v="1.17864"/>
        <n v="1.17936"/>
        <n v="1.17972"/>
        <n v="1.18085"/>
        <n v="1.18676"/>
        <n v="1.18935"/>
        <n v="1.1928"/>
        <n v="1.19761"/>
        <n v="1.22128"/>
        <n v="1.22674"/>
        <n v="1.22866"/>
        <n v="1.2371"/>
        <n v="1.23981"/>
        <n v="1.24321"/>
      </sharedItems>
    </cacheField>
    <cacheField name="列 R" numFmtId="0">
      <sharedItems containsString="0" containsBlank="1" count="1">
        <m/>
      </sharedItems>
    </cacheField>
    <cacheField name="金額" numFmtId="0">
      <sharedItems containsSemiMixedTypes="0" containsString="0" containsNumber="1" minValue="-11813.7159093618" maxValue="16440.1006817218" count="58">
        <n v="-11813.7159093618"/>
        <n v="-11573.024553468"/>
        <n v="-11519.488856935"/>
        <n v="-11458.7668858618"/>
        <n v="-11365.8686789777"/>
        <n v="-11049.916665033"/>
        <n v="-11006.6627699614"/>
        <n v="-10178.304188768"/>
        <n v="-10074.6026685575"/>
        <n v="-9620.5626215542"/>
        <n v="-9123.69358263453"/>
        <n v="-8960.41225879319"/>
        <n v="-8642.45889136778"/>
        <n v="-8470.36674155375"/>
        <n v="-7722.8762151971"/>
        <n v="-7530.91572015744"/>
        <n v="-7090.90217486478"/>
        <n v="-6784.16792443792"/>
        <n v="-6484.04624551127"/>
        <n v="-6352.19782783058"/>
        <n v="-5995.13329154538"/>
        <n v="-5933.08668982308"/>
        <n v="-5695.37662696781"/>
        <n v="-5507.45220990066"/>
        <n v="-5211.95621633131"/>
        <n v="-5093.55128609694"/>
        <n v="-5065.78947368409"/>
        <n v="-5010.47380261727"/>
        <n v="7001.39802631621"/>
        <n v="7270.27547162593"/>
        <n v="7283.32981606414"/>
        <n v="7696.13844572378"/>
        <n v="7869.97497544692"/>
        <n v="7956.20358685159"/>
        <n v="8070.11470960133"/>
        <n v="8553.0019507785"/>
        <n v="8648.60577912231"/>
        <n v="9119.39433152151"/>
        <n v="9189.69090930656"/>
        <n v="9524.63670919032"/>
        <n v="10065.8655942342"/>
        <n v="10249.3288463898"/>
        <n v="10589.7686693971"/>
        <n v="10686.035733627"/>
        <n v="11774.7867450087"/>
        <n v="11789.7845331719"/>
        <n v="12078.3242443901"/>
        <n v="12622.2902552784"/>
        <n v="13281.5921140566"/>
        <n v="13650.9249481604"/>
        <n v="13927.053293567"/>
        <n v="14190.2439235416"/>
        <n v="14674.7443192724"/>
        <n v="15176.2839500241"/>
        <n v="15947.7349015917"/>
        <n v="16141.1553639302"/>
        <n v="16386.8516713038"/>
        <n v="16440.1006817218"/>
      </sharedItems>
    </cacheField>
    <cacheField name="列 T" numFmtId="0">
      <sharedItems containsString="0" containsBlank="1" count="1">
        <m/>
      </sharedItems>
    </cacheField>
    <cacheField name="pips2" numFmtId="0">
      <sharedItems containsSemiMixedTypes="0" containsString="0" containsNumber="1" minValue="-76.9999999999982" maxValue="122.3" count="57">
        <n v="-76.9999999999982"/>
        <n v="-61.9999999999998"/>
        <n v="-56.1000000000012"/>
        <n v="-55.7000000000008"/>
        <n v="-51.3999999999992"/>
        <n v="-42.5000000000009"/>
        <n v="-38.4999999999991"/>
        <n v="-35.1000000000012"/>
        <n v="-33.2999999999983"/>
        <n v="-27.9999999999991"/>
        <n v="-27.3000000000012"/>
        <n v="-25.9000000000009"/>
        <n v="-25.4999999999983"/>
        <n v="-25.2999999999992"/>
        <n v="-21.4999999999987"/>
        <n v="-20.7000000000002"/>
        <n v="-20.4000000000004"/>
        <n v="-19.5999999999996"/>
        <n v="-18.4000000000006"/>
        <n v="-17.100000000001"/>
        <n v="-17.0000000000003"/>
        <n v="-16.4000000000009"/>
        <n v="-16.1000000000011"/>
        <n v="-13.1999999999999"/>
        <n v="-11.6000000000005"/>
        <n v="-11.0999999999994"/>
        <n v="-8.00000000000134"/>
        <n v="16.0000000000005"/>
        <n v="20.1000000000007"/>
        <n v="21.8000000000007"/>
        <n v="23.1000000000003"/>
        <n v="23.200000000001"/>
        <n v="23.2999999999994"/>
        <n v="23.6000000000014"/>
        <n v="24.6999999999997"/>
        <n v="26.5000000000004"/>
        <n v="28.5000000000002"/>
        <n v="31.3000000000008"/>
        <n v="33.700000000001"/>
        <n v="34.4999999999995"/>
        <n v="35.3000000000003"/>
        <n v="36.7000000000006"/>
        <n v="37.7000000000005"/>
        <n v="38.8000000000011"/>
        <n v="40.9999999999999"/>
        <n v="42.1000000000005"/>
        <n v="43.8999999999989"/>
        <n v="46.1999999999985"/>
        <n v="46.3999999999998"/>
        <n v="50.7999999999997"/>
        <n v="54.0999999999992"/>
        <n v="57.0000000000004"/>
        <n v="59.6000000000019"/>
        <n v="60.4000000000005"/>
        <n v="61.8999999999992"/>
        <n v="97.8999999999997"/>
        <n v="122.3"/>
      </sharedItems>
    </cacheField>
    <cacheField name="列 V" numFmtId="0">
      <sharedItems containsString="0" containsBlank="1" count="1"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58" createdVersion="3">
  <cacheSource type="worksheet">
    <worksheetSource ref="B8:V66" sheet="FIB2.0"/>
  </cacheSource>
  <cacheFields count="21">
    <cacheField name="列 B" numFmtId="0">
      <sharedItems containsSemiMixedTypes="0" containsString="0" containsNumber="1" containsInteger="1" minValue="1" maxValue="58" count="5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</sharedItems>
    </cacheField>
    <cacheField name="列 C" numFmtId="0">
      <sharedItems containsSemiMixedTypes="0" containsString="0" containsNumber="1" minValue="91576.8667817958" maxValue="195995.252103013" count="58">
        <n v="91576.8667817958"/>
        <n v="94934.2105263159"/>
        <n v="95949.8011712279"/>
        <n v="96436.5105486595"/>
        <n v="96890.0666996251"/>
        <n v="98068.7858277929"/>
        <n v="100000"/>
        <n v="100226.231473175"/>
        <n v="101009.284060321"/>
        <n v="101491.571514477"/>
        <n v="102097.014435853"/>
        <n v="102606.866698166"/>
        <n v="103247.021036711"/>
        <n v="104279.296875"/>
        <n v="105602.351169054"/>
        <n v="106406.055393338"/>
        <n v="106833.233173134"/>
        <n v="107554.404594929"/>
        <n v="108007.228103333"/>
        <n v="108733.100182271"/>
        <n v="109129.424734498"/>
        <n v="109552.588875306"/>
        <n v="110549.533314912"/>
        <n v="111271.472276199"/>
        <n v="112587.716458806"/>
        <n v="113691.81905614"/>
        <n v="114473.108930049"/>
        <n v="114772.401123047"/>
        <n v="115411.965589868"/>
        <n v="117251.287962275"/>
        <n v="119714.978933744"/>
        <n v="120844.932651684"/>
        <n v="121699.787968226"/>
        <n v="122349.529148403"/>
        <n v="134505.546883147"/>
        <n v="135803.191370968"/>
        <n v="143139.068638702"/>
        <n v="147991.49776801"/>
        <n v="149475.722551588"/>
        <n v="150744.83054339"/>
        <n v="158489.188623875"/>
        <n v="162771.174979315"/>
        <n v="164843.695276423"/>
        <n v="166655.298237513"/>
        <n v="170325.248724959"/>
        <n v="172182.661240454"/>
        <n v="175294.829100314"/>
        <n v="176767.226984197"/>
        <n v="178293.276766874"/>
        <n v="179402.142857637"/>
        <n v="180003.7275068"/>
        <n v="181350.959761742"/>
        <n v="184637.485886153"/>
        <n v="186195.489497861"/>
        <n v="187677.133438815"/>
        <n v="189400.9273645"/>
        <n v="194415.438839555"/>
        <n v="195995.252103013"/>
      </sharedItems>
    </cacheField>
    <cacheField name="列 D" numFmtId="0">
      <sharedItems containsString="0" containsBlank="1" count="1">
        <m/>
      </sharedItems>
    </cacheField>
    <cacheField name="西暦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月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日付" numFmtId="0">
      <sharedItems containsSemiMixedTypes="0" containsNonDate="0" containsDate="1" containsString="0" minDate="2020-01-13T00:00:00" maxDate="2020-12-20T00:00:00" count="55">
        <d v="2020-01-13T00:00:00"/>
        <d v="2020-02-09T00:00:00"/>
        <d v="2020-02-14T00:00:00"/>
        <d v="2020-02-26T00:00:00"/>
        <d v="2020-02-28T00:00:00"/>
        <d v="2020-03-01T00:00:00"/>
        <d v="2020-03-05T00:00:00"/>
        <d v="2020-03-06T00:00:00"/>
        <d v="2020-03-16T00:00:00"/>
        <d v="2020-03-19T00:00:00"/>
        <d v="2020-04-18T00:00:00"/>
        <d v="2020-04-21T00:00:00"/>
        <d v="2020-05-02T00:00:00"/>
        <d v="2020-05-04T00:00:00"/>
        <d v="2020-05-09T00:00:00"/>
        <d v="2020-05-10T00:00:00"/>
        <d v="2020-05-11T00:00:00"/>
        <d v="2020-05-17T00:00:00"/>
        <d v="2020-05-18T00:00:00"/>
        <d v="2020-05-22T00:00:00"/>
        <d v="2020-06-06T00:00:00"/>
        <d v="2020-06-08T00:00:00"/>
        <d v="2020-06-17T00:00:00"/>
        <d v="2020-07-02T00:00:00"/>
        <d v="2020-07-05T00:00:00"/>
        <d v="2020-07-07T00:00:00"/>
        <d v="2020-07-15T00:00:00"/>
        <d v="2020-07-18T00:00:00"/>
        <d v="2020-07-21T00:00:00"/>
        <d v="2020-07-26T00:00:00"/>
        <d v="2020-07-29T00:00:00"/>
        <d v="2020-07-30T00:00:00"/>
        <d v="2020-08-13T00:00:00"/>
        <d v="2020-08-14T00:00:00"/>
        <d v="2020-08-31T00:00:00"/>
        <d v="2020-09-04T00:00:00"/>
        <d v="2020-09-06T00:00:00"/>
        <d v="2020-09-12T00:00:00"/>
        <d v="2020-09-25T00:00:00"/>
        <d v="2020-10-03T00:00:00"/>
        <d v="2020-10-04T00:00:00"/>
        <d v="2020-10-06T00:00:00"/>
        <d v="2020-10-12T00:00:00"/>
        <d v="2020-10-14T00:00:00"/>
        <d v="2020-10-20T00:00:00"/>
        <d v="2020-10-24T00:00:00"/>
        <d v="2020-10-28T00:00:00"/>
        <d v="2020-10-29T00:00:00"/>
        <d v="2020-11-07T00:00:00"/>
        <d v="2020-11-15T00:00:00"/>
        <d v="2020-11-24T00:00:00"/>
        <d v="2020-11-26T00:00:00"/>
        <d v="2020-12-01T00:00:00"/>
        <d v="2020-12-12T00:00:00"/>
        <d v="2020-12-20T00:00:00"/>
      </sharedItems>
    </cacheField>
    <cacheField name="売買" numFmtId="0">
      <sharedItems count="2">
        <s v="買"/>
        <s v="売"/>
      </sharedItems>
    </cacheField>
    <cacheField name="レート" numFmtId="0">
      <sharedItems containsSemiMixedTypes="0" containsString="0" containsNumber="1" minValue="1.05538" maxValue="1.23965" count="58">
        <n v="1.05538"/>
        <n v="1.05896"/>
        <n v="1.06078"/>
        <n v="1.06189"/>
        <n v="1.06357"/>
        <n v="1.06522"/>
        <n v="1.08532"/>
        <n v="1.08786"/>
        <n v="1.08991"/>
        <n v="1.0961"/>
        <n v="1.09612"/>
        <n v="1.09699"/>
        <n v="1.09938"/>
        <n v="1.10055"/>
        <n v="1.10134"/>
        <n v="1.10332"/>
        <n v="1.10677"/>
        <n v="1.10867"/>
        <n v="1.11197"/>
        <n v="1.11407"/>
        <n v="1.11551"/>
        <n v="1.11581"/>
        <n v="1.12016"/>
        <n v="1.12358"/>
        <n v="1.12632"/>
        <n v="1.12894"/>
        <n v="1.12998"/>
        <n v="1.13036"/>
        <n v="1.13531"/>
        <n v="1.1371"/>
        <n v="1.13714"/>
        <n v="1.1377"/>
        <n v="1.13799"/>
        <n v="1.14087"/>
        <n v="1.14642"/>
        <n v="1.14991"/>
        <n v="1.16013"/>
        <n v="1.16381"/>
        <n v="1.16609"/>
        <n v="1.1666"/>
        <n v="1.17544"/>
        <n v="1.17567"/>
        <n v="1.17682"/>
        <n v="1.18025"/>
        <n v="1.18064"/>
        <n v="1.18137"/>
        <n v="1.18209"/>
        <n v="1.18317"/>
        <n v="1.18472"/>
        <n v="1.19253"/>
        <n v="1.19531"/>
        <n v="1.19899"/>
        <n v="1.21795"/>
        <n v="1.22515"/>
        <n v="1.23084"/>
        <n v="1.23342"/>
        <n v="1.2356"/>
        <n v="1.23965"/>
      </sharedItems>
    </cacheField>
    <cacheField name="列 J" numFmtId="0">
      <sharedItems containsString="0" containsBlank="1" count="1">
        <m/>
      </sharedItems>
    </cacheField>
    <cacheField name="pips" numFmtId="0">
      <sharedItems containsSemiMixedTypes="0" containsString="0" containsNumber="1" containsInteger="1" minValue="8" maxValue="81" count="34">
        <n v="8"/>
        <n v="11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1"/>
        <n v="33"/>
        <n v="34"/>
        <n v="35"/>
        <n v="36"/>
        <n v="38"/>
        <n v="39"/>
        <n v="40"/>
        <n v="42"/>
        <n v="51"/>
        <n v="55"/>
        <n v="56"/>
        <n v="62"/>
        <n v="65"/>
        <n v="77"/>
        <n v="81"/>
      </sharedItems>
    </cacheField>
    <cacheField name="損失上限" numFmtId="0">
      <sharedItems containsSemiMixedTypes="0" containsString="0" containsNumber="1" minValue="4578.84333908979" maxValue="9799.76260515067" count="58">
        <n v="4578.84333908979"/>
        <n v="4746.7105263158"/>
        <n v="4797.4900585614"/>
        <n v="4821.82552743298"/>
        <n v="4844.50333498126"/>
        <n v="4903.43929138965"/>
        <n v="5000"/>
        <n v="5011.31157365875"/>
        <n v="5050.46420301604"/>
        <n v="5074.57857572385"/>
        <n v="5104.85072179266"/>
        <n v="5130.3433349083"/>
        <n v="5162.35105183555"/>
        <n v="5213.96484375001"/>
        <n v="5280.11755845268"/>
        <n v="5320.30276966692"/>
        <n v="5341.66165865667"/>
        <n v="5377.72022974646"/>
        <n v="5400.36140516663"/>
        <n v="5436.65500911353"/>
        <n v="5456.47123672489"/>
        <n v="5477.62944376529"/>
        <n v="5527.47666574561"/>
        <n v="5563.57361380994"/>
        <n v="5629.3858229403"/>
        <n v="5684.59095280698"/>
        <n v="5723.65544650245"/>
        <n v="5738.62005615236"/>
        <n v="5770.59827949342"/>
        <n v="5862.56439811375"/>
        <n v="5985.7489466872"/>
        <n v="6042.24663258418"/>
        <n v="6084.98939841132"/>
        <n v="6117.47645742013"/>
        <n v="6725.27734415735"/>
        <n v="6790.15956854838"/>
        <n v="7156.95343193508"/>
        <n v="7399.57488840051"/>
        <n v="7473.78612757939"/>
        <n v="7537.24152716952"/>
        <n v="7924.45943119373"/>
        <n v="8138.55874896577"/>
        <n v="8242.18476382115"/>
        <n v="8332.76491187563"/>
        <n v="8516.26243624795"/>
        <n v="8609.13306202269"/>
        <n v="8764.7414550157"/>
        <n v="8838.36134920983"/>
        <n v="8914.66383834369"/>
        <n v="8970.10714288187"/>
        <n v="9000.18637533998"/>
        <n v="9067.54798808712"/>
        <n v="9231.87429430765"/>
        <n v="9309.77447489306"/>
        <n v="9383.85667194073"/>
        <n v="9470.04636822499"/>
        <n v="9720.77194197773"/>
        <n v="9799.76260515067"/>
      </sharedItems>
    </cacheField>
    <cacheField name="列 M" numFmtId="0">
      <sharedItems containsString="0" containsBlank="1" count="1">
        <m/>
      </sharedItems>
    </cacheField>
    <cacheField name="列 N" numFmtId="0">
      <sharedItems containsSemiMixedTypes="0" containsString="0" containsNumber="1" minValue="0.57810191111003" maxValue="10.208086047032" count="58">
        <n v="0.57810191111003"/>
        <n v="0.661839878440455"/>
        <n v="0.698576087299216"/>
        <n v="0.751557173067864"/>
        <n v="0.787879988142643"/>
        <n v="0.961210979162948"/>
        <n v="1.08624267578125"/>
        <n v="1.09649122807018"/>
        <n v="1.13681683112541"/>
        <n v="1.26127105805655"/>
        <n v="1.36277510631011"/>
        <n v="1.36362098377695"/>
        <n v="1.37289267906907"/>
        <n v="1.40903427913496"/>
        <n v="1.41057189013531"/>
        <n v="1.58835536372"/>
        <n v="1.5991633528538"/>
        <n v="1.60725041820435"/>
        <n v="1.6227137913159"/>
        <n v="1.62646749221918"/>
        <n v="1.64448291866133"/>
        <n v="1.65979019436619"/>
        <n v="1.70161690726422"/>
        <n v="1.77978316327021"/>
        <n v="1.90791313977341"/>
        <n v="2.00004452971692"/>
        <n v="2.37590358849727"/>
        <n v="2.44273516588073"/>
        <n v="2.47224506578948"/>
        <n v="2.54380185504988"/>
        <n v="2.60619714025014"/>
        <n v="2.65676854451498"/>
        <n v="2.77783530103086"/>
        <n v="2.78406198536597"/>
        <n v="2.78656419255244"/>
        <n v="2.79862592224911"/>
        <n v="2.94875316991514"/>
        <n v="2.94968304568305"/>
        <n v="2.95703556814165"/>
        <n v="3.00168917848247"/>
        <n v="3.03137290929161"/>
        <n v="3.03527127186699"/>
        <n v="3.07729143143588"/>
        <n v="3.11757757639958"/>
        <n v="3.11925110942851"/>
        <n v="3.38054966578407"/>
        <n v="3.47198537994818"/>
        <n v="3.47807200595861"/>
        <n v="3.51130092549057"/>
        <n v="3.53756501521575"/>
        <n v="3.69910146121373"/>
        <n v="3.72757991246618"/>
        <n v="3.8866237385669"/>
        <n v="3.8925969414476"/>
        <n v="4.57745957013953"/>
        <n v="4.7650842852832"/>
        <n v="5.71003145997691"/>
        <n v="10.208086047032"/>
      </sharedItems>
    </cacheField>
    <cacheField name="西暦2" numFmtId="0">
      <sharedItems containsSemiMixedTypes="0" containsString="0" containsNumber="1" containsInteger="1" minValue="2016" maxValue="2020" count="5">
        <n v="2016"/>
        <n v="2017"/>
        <n v="2018"/>
        <n v="2019"/>
        <n v="2020"/>
      </sharedItems>
    </cacheField>
    <cacheField name="日付2" numFmtId="0">
      <sharedItems containsSemiMixedTypes="0" containsNonDate="0" containsDate="1" containsString="0" minDate="2020-01-13T00:00:00" maxDate="2020-12-21T00:00:00" count="56">
        <d v="2020-01-13T00:00:00"/>
        <d v="2020-01-16T00:00:00"/>
        <d v="2020-02-09T00:00:00"/>
        <d v="2020-02-14T00:00:00"/>
        <d v="2020-02-26T00:00:00"/>
        <d v="2020-03-01T00:00:00"/>
        <d v="2020-03-02T00:00:00"/>
        <d v="2020-03-06T00:00:00"/>
        <d v="2020-03-07T00:00:00"/>
        <d v="2020-03-16T00:00:00"/>
        <d v="2020-03-19T00:00:00"/>
        <d v="2020-04-19T00:00:00"/>
        <d v="2020-04-21T00:00:00"/>
        <d v="2020-05-07T00:00:00"/>
        <d v="2020-05-08T00:00:00"/>
        <d v="2020-05-10T00:00:00"/>
        <d v="2020-05-11T00:00:00"/>
        <d v="2020-05-14T00:00:00"/>
        <d v="2020-05-18T00:00:00"/>
        <d v="2020-05-21T00:00:00"/>
        <d v="2020-05-22T00:00:00"/>
        <d v="2020-06-08T00:00:00"/>
        <d v="2020-06-14T00:00:00"/>
        <d v="2020-06-20T00:00:00"/>
        <d v="2020-07-05T00:00:00"/>
        <d v="2020-07-11T00:00:00"/>
        <d v="2020-07-15T00:00:00"/>
        <d v="2020-07-19T00:00:00"/>
        <d v="2020-07-21T00:00:00"/>
        <d v="2020-07-26T00:00:00"/>
        <d v="2020-07-30T00:00:00"/>
        <d v="2020-07-31T00:00:00"/>
        <d v="2020-08-14T00:00:00"/>
        <d v="2020-08-15T00:00:00"/>
        <d v="2020-08-31T00:00:00"/>
        <d v="2020-09-06T00:00:00"/>
        <d v="2020-09-08T00:00:00"/>
        <d v="2020-09-12T00:00:00"/>
        <d v="2020-09-29T00:00:00"/>
        <d v="2020-10-05T00:00:00"/>
        <d v="2020-10-06T00:00:00"/>
        <d v="2020-10-08T00:00:00"/>
        <d v="2020-10-13T00:00:00"/>
        <d v="2020-10-15T00:00:00"/>
        <d v="2020-10-20T00:00:00"/>
        <d v="2020-10-24T00:00:00"/>
        <d v="2020-10-29T00:00:00"/>
        <d v="2020-10-31T00:00:00"/>
        <d v="2020-11-01T00:00:00"/>
        <d v="2020-11-07T00:00:00"/>
        <d v="2020-11-14T00:00:00"/>
        <d v="2020-11-25T00:00:00"/>
        <d v="2020-11-26T00:00:00"/>
        <d v="2020-12-05T00:00:00"/>
        <d v="2020-12-12T00:00:00"/>
        <d v="2020-12-21T00:00:00"/>
      </sharedItems>
    </cacheField>
    <cacheField name="レート2" numFmtId="0">
      <sharedItems containsSemiMixedTypes="0" containsString="0" containsNumber="1" minValue="1.05575" maxValue="1.24121" count="58">
        <n v="1.05575"/>
        <n v="1.05672"/>
        <n v="1.05797"/>
        <n v="1.05843"/>
        <n v="1.05961"/>
        <n v="1.06498"/>
        <n v="1.0736"/>
        <n v="1.08203"/>
        <n v="1.08622"/>
        <n v="1.09446"/>
        <n v="1.09796"/>
        <n v="1.10125"/>
        <n v="1.10153"/>
        <n v="1.10216"/>
        <n v="1.10245"/>
        <n v="1.1038"/>
        <n v="1.10386"/>
        <n v="1.1102"/>
        <n v="1.11063"/>
        <n v="1.1138"/>
        <n v="1.11577"/>
        <n v="1.11661"/>
        <n v="1.11802"/>
        <n v="1.12275"/>
        <n v="1.12441"/>
        <n v="1.12619"/>
        <n v="1.12638"/>
        <n v="1.1304"/>
        <n v="1.13221"/>
        <n v="1.13222"/>
        <n v="1.13437"/>
        <n v="1.14022"/>
        <n v="1.14085"/>
        <n v="1.14099"/>
        <n v="1.14672"/>
        <n v="1.15416"/>
        <n v="1.15745"/>
        <n v="1.1619"/>
        <n v="1.16536"/>
        <n v="1.16867"/>
        <n v="1.17448"/>
        <n v="1.17644"/>
        <n v="1.17699"/>
        <n v="1.17798"/>
        <n v="1.17857"/>
        <n v="1.17864"/>
        <n v="1.17936"/>
        <n v="1.18265"/>
        <n v="1.18676"/>
        <n v="1.18736"/>
        <n v="1.19074"/>
        <n v="1.1993"/>
        <n v="1.22128"/>
        <n v="1.2269"/>
        <n v="1.22866"/>
        <n v="1.23358"/>
        <n v="1.2371"/>
        <n v="1.24121"/>
      </sharedItems>
    </cacheField>
    <cacheField name="列 R" numFmtId="0">
      <sharedItems containsString="0" containsBlank="1" count="1">
        <m/>
      </sharedItems>
    </cacheField>
    <cacheField name="金額" numFmtId="0">
      <sharedItems containsSemiMixedTypes="0" containsString="0" containsNumber="1" minValue="-9799.76260515231" maxValue="17701.9753361396" count="58">
        <n v="-9799.76260515231"/>
        <n v="-9777.95295340171"/>
        <n v="-9428.26251366455"/>
        <n v="-9397.19985770028"/>
        <n v="-9383.8566719407"/>
        <n v="-9342.65678583905"/>
        <n v="-9168.29852128849"/>
        <n v="-9100.18844617749"/>
        <n v="-9076.89413267826"/>
        <n v="-8639.53086280125"/>
        <n v="-8166.10961363796"/>
        <n v="-7744.35808048433"/>
        <n v="-7605.76190468886"/>
        <n v="-7335.87726773384"/>
        <n v="-6371.8237216345"/>
        <n v="-6287.82237835812"/>
        <n v="-6023.15987760441"/>
        <n v="-5979.81568607615"/>
        <n v="-5859.37671456249"/>
        <n v="-5754.48328567251"/>
        <n v="-5740.00874777838"/>
        <n v="-5684.5909528071"/>
        <n v="-5642.97638854927"/>
        <n v="-5486.07914555975"/>
        <n v="-5457.39015907597"/>
        <n v="-5400.36140516646"/>
        <n v="-5376.11969587861"/>
        <n v="-5341.66165865655"/>
        <n v="-5206.94773622817"/>
        <n v="-5178.23520891801"/>
        <n v="-5065.78947368409"/>
        <n v="-5059.48288909296"/>
        <n v="-5055.0609658174"/>
        <n v="-4859.64376686375"/>
        <n v="9345.08634868418"/>
        <n v="9432.41727852508"/>
        <n v="9485.61876713634"/>
        <n v="9515.98869371328"/>
        <n v="9652.5499978257"/>
        <n v="9980.84976063993"/>
        <n v="10323.3018417372"/>
        <n v="10493.104248047"/>
        <n v="10585.5541992462"/>
        <n v="10845.2325689366"/>
        <n v="11078.0568722038"/>
        <n v="11150.2546533142"/>
        <n v="11292.3437763777"/>
        <n v="12156.0177347444"/>
        <n v="13485.9508848632"/>
        <n v="13672.5311806201"/>
        <n v="14779.6772113052"/>
        <n v="15367.9727248352"/>
        <n v="16507.2644853194"/>
        <n v="16630.9678783219"/>
        <n v="17218.266124046"/>
        <n v="17351.8847138554"/>
        <n v="17648.2118553581"/>
        <n v="17701.9753361396"/>
      </sharedItems>
    </cacheField>
    <cacheField name="列 T" numFmtId="0">
      <sharedItems containsString="0" containsBlank="1" count="1">
        <m/>
      </sharedItems>
    </cacheField>
    <cacheField name="pips2" numFmtId="0">
      <sharedItems containsSemiMixedTypes="0" containsString="0" containsNumber="1" minValue="-76.9999999999982" maxValue="163.099999999998" count="56">
        <n v="-76.9999999999982"/>
        <n v="-65.1999999999986"/>
        <n v="-61.9999999999998"/>
        <n v="-56.1000000000012"/>
        <n v="-55.7000000000008"/>
        <n v="-51.3999999999992"/>
        <n v="-42.5000000000009"/>
        <n v="-38.4999999999991"/>
        <n v="-35.1000000000012"/>
        <n v="-33.2999999999983"/>
        <n v="-27.9999999999991"/>
        <n v="-27.3999999999996"/>
        <n v="-27.3000000000012"/>
        <n v="-25.9000000000009"/>
        <n v="-25.8000000000003"/>
        <n v="-25.4999999999983"/>
        <n v="-25.2999999999992"/>
        <n v="-22.399999999998"/>
        <n v="-21.4999999999987"/>
        <n v="-20.7000000000002"/>
        <n v="-20.4000000000004"/>
        <n v="-19.5999999999996"/>
        <n v="-18.4000000000006"/>
        <n v="-17.6999999999983"/>
        <n v="-17.100000000001"/>
        <n v="-17.0000000000003"/>
        <n v="-16.4000000000009"/>
        <n v="-16.1000000000011"/>
        <n v="-15.4999999999994"/>
        <n v="-13.1999999999999"/>
        <n v="-11.6000000000005"/>
        <n v="-11.0999999999994"/>
        <n v="-8.00000000000134"/>
        <n v="21.4000000000003"/>
        <n v="26.8000000000002"/>
        <n v="29.0999999999997"/>
        <n v="30.9000000000004"/>
        <n v="31.4999999999999"/>
        <n v="32.9000000000001"/>
        <n v="38.1000000000009"/>
        <n v="41.7000000000001"/>
        <n v="46.0000000000016"/>
        <n v="47.0000000000015"/>
        <n v="48.9000000000006"/>
        <n v="50.3000000000009"/>
        <n v="56.0999999999989"/>
        <n v="58.4999999999991"/>
        <n v="61.5999999999994"/>
        <n v="61.9000000000014"/>
        <n v="67.6999999999994"/>
        <n v="72.0999999999994"/>
        <n v="75.8999999999999"/>
        <n v="79.5000000000012"/>
        <n v="80.5000000000011"/>
        <n v="82.5000000000009"/>
        <n v="163.099999999998"/>
      </sharedItems>
    </cacheField>
    <cacheField name="列 V" numFmtId="0">
      <sharedItems containsString="0" containsBlank="1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">
  <r>
    <x v="0"/>
    <x v="1"/>
    <x v="0"/>
    <x v="0"/>
    <x v="4"/>
    <x v="15"/>
    <x v="1"/>
    <x v="30"/>
    <x v="0"/>
    <x v="23"/>
    <x v="1"/>
    <x v="0"/>
    <x v="6"/>
    <x v="0"/>
    <x v="16"/>
    <x v="33"/>
    <x v="0"/>
    <x v="25"/>
    <x v="0"/>
    <x v="5"/>
    <x v="0"/>
  </r>
  <r>
    <x v="1"/>
    <x v="0"/>
    <x v="0"/>
    <x v="0"/>
    <x v="5"/>
    <x v="21"/>
    <x v="0"/>
    <x v="31"/>
    <x v="0"/>
    <x v="4"/>
    <x v="0"/>
    <x v="0"/>
    <x v="25"/>
    <x v="0"/>
    <x v="20"/>
    <x v="31"/>
    <x v="0"/>
    <x v="26"/>
    <x v="0"/>
    <x v="30"/>
    <x v="0"/>
  </r>
  <r>
    <x v="2"/>
    <x v="3"/>
    <x v="0"/>
    <x v="0"/>
    <x v="5"/>
    <x v="22"/>
    <x v="0"/>
    <x v="24"/>
    <x v="0"/>
    <x v="25"/>
    <x v="3"/>
    <x v="0"/>
    <x v="5"/>
    <x v="0"/>
    <x v="22"/>
    <x v="27"/>
    <x v="0"/>
    <x v="28"/>
    <x v="0"/>
    <x v="51"/>
    <x v="0"/>
  </r>
  <r>
    <x v="3"/>
    <x v="9"/>
    <x v="0"/>
    <x v="0"/>
    <x v="6"/>
    <x v="26"/>
    <x v="0"/>
    <x v="18"/>
    <x v="0"/>
    <x v="6"/>
    <x v="9"/>
    <x v="0"/>
    <x v="26"/>
    <x v="0"/>
    <x v="25"/>
    <x v="19"/>
    <x v="0"/>
    <x v="32"/>
    <x v="0"/>
    <x v="32"/>
    <x v="0"/>
  </r>
  <r>
    <x v="4"/>
    <x v="14"/>
    <x v="0"/>
    <x v="0"/>
    <x v="6"/>
    <x v="27"/>
    <x v="1"/>
    <x v="16"/>
    <x v="0"/>
    <x v="3"/>
    <x v="14"/>
    <x v="0"/>
    <x v="36"/>
    <x v="0"/>
    <x v="26"/>
    <x v="16"/>
    <x v="0"/>
    <x v="34"/>
    <x v="0"/>
    <x v="27"/>
    <x v="0"/>
  </r>
  <r>
    <x v="5"/>
    <x v="17"/>
    <x v="0"/>
    <x v="0"/>
    <x v="6"/>
    <x v="28"/>
    <x v="1"/>
    <x v="13"/>
    <x v="0"/>
    <x v="4"/>
    <x v="17"/>
    <x v="0"/>
    <x v="35"/>
    <x v="0"/>
    <x v="27"/>
    <x v="14"/>
    <x v="0"/>
    <x v="18"/>
    <x v="0"/>
    <x v="20"/>
    <x v="0"/>
  </r>
  <r>
    <x v="6"/>
    <x v="15"/>
    <x v="0"/>
    <x v="0"/>
    <x v="8"/>
    <x v="36"/>
    <x v="1"/>
    <x v="19"/>
    <x v="0"/>
    <x v="5"/>
    <x v="15"/>
    <x v="0"/>
    <x v="31"/>
    <x v="0"/>
    <x v="33"/>
    <x v="20"/>
    <x v="0"/>
    <x v="19"/>
    <x v="0"/>
    <x v="18"/>
    <x v="0"/>
  </r>
  <r>
    <x v="7"/>
    <x v="11"/>
    <x v="0"/>
    <x v="0"/>
    <x v="8"/>
    <x v="37"/>
    <x v="1"/>
    <x v="23"/>
    <x v="0"/>
    <x v="16"/>
    <x v="11"/>
    <x v="0"/>
    <x v="10"/>
    <x v="0"/>
    <x v="35"/>
    <x v="25"/>
    <x v="0"/>
    <x v="22"/>
    <x v="0"/>
    <x v="7"/>
    <x v="0"/>
  </r>
  <r>
    <x v="8"/>
    <x v="5"/>
    <x v="0"/>
    <x v="0"/>
    <x v="9"/>
    <x v="41"/>
    <x v="1"/>
    <x v="22"/>
    <x v="0"/>
    <x v="1"/>
    <x v="5"/>
    <x v="0"/>
    <x v="47"/>
    <x v="0"/>
    <x v="38"/>
    <x v="22"/>
    <x v="0"/>
    <x v="27"/>
    <x v="0"/>
    <x v="25"/>
    <x v="0"/>
  </r>
  <r>
    <x v="9"/>
    <x v="12"/>
    <x v="0"/>
    <x v="0"/>
    <x v="9"/>
    <x v="44"/>
    <x v="1"/>
    <x v="10"/>
    <x v="0"/>
    <x v="6"/>
    <x v="12"/>
    <x v="0"/>
    <x v="27"/>
    <x v="0"/>
    <x v="42"/>
    <x v="11"/>
    <x v="0"/>
    <x v="20"/>
    <x v="0"/>
    <x v="16"/>
    <x v="0"/>
  </r>
  <r>
    <x v="10"/>
    <x v="6"/>
    <x v="0"/>
    <x v="0"/>
    <x v="9"/>
    <x v="44"/>
    <x v="1"/>
    <x v="9"/>
    <x v="0"/>
    <x v="32"/>
    <x v="6"/>
    <x v="0"/>
    <x v="0"/>
    <x v="0"/>
    <x v="43"/>
    <x v="9"/>
    <x v="0"/>
    <x v="31"/>
    <x v="0"/>
    <x v="54"/>
    <x v="0"/>
  </r>
  <r>
    <x v="11"/>
    <x v="13"/>
    <x v="0"/>
    <x v="0"/>
    <x v="10"/>
    <x v="50"/>
    <x v="1"/>
    <x v="0"/>
    <x v="0"/>
    <x v="14"/>
    <x v="13"/>
    <x v="0"/>
    <x v="15"/>
    <x v="0"/>
    <x v="49"/>
    <x v="1"/>
    <x v="0"/>
    <x v="21"/>
    <x v="0"/>
    <x v="9"/>
    <x v="0"/>
  </r>
  <r>
    <x v="12"/>
    <x v="7"/>
    <x v="0"/>
    <x v="0"/>
    <x v="11"/>
    <x v="52"/>
    <x v="0"/>
    <x v="4"/>
    <x v="0"/>
    <x v="27"/>
    <x v="7"/>
    <x v="0"/>
    <x v="4"/>
    <x v="0"/>
    <x v="51"/>
    <x v="2"/>
    <x v="0"/>
    <x v="24"/>
    <x v="0"/>
    <x v="3"/>
    <x v="0"/>
  </r>
  <r>
    <x v="13"/>
    <x v="2"/>
    <x v="0"/>
    <x v="1"/>
    <x v="0"/>
    <x v="0"/>
    <x v="0"/>
    <x v="3"/>
    <x v="0"/>
    <x v="3"/>
    <x v="2"/>
    <x v="0"/>
    <x v="30"/>
    <x v="1"/>
    <x v="0"/>
    <x v="5"/>
    <x v="0"/>
    <x v="30"/>
    <x v="0"/>
    <x v="28"/>
    <x v="0"/>
  </r>
  <r>
    <x v="14"/>
    <x v="8"/>
    <x v="0"/>
    <x v="1"/>
    <x v="0"/>
    <x v="0"/>
    <x v="0"/>
    <x v="5"/>
    <x v="0"/>
    <x v="29"/>
    <x v="8"/>
    <x v="0"/>
    <x v="2"/>
    <x v="1"/>
    <x v="1"/>
    <x v="3"/>
    <x v="0"/>
    <x v="23"/>
    <x v="0"/>
    <x v="1"/>
    <x v="0"/>
  </r>
  <r>
    <x v="15"/>
    <x v="4"/>
    <x v="0"/>
    <x v="1"/>
    <x v="1"/>
    <x v="2"/>
    <x v="1"/>
    <x v="2"/>
    <x v="0"/>
    <x v="13"/>
    <x v="4"/>
    <x v="0"/>
    <x v="12"/>
    <x v="1"/>
    <x v="3"/>
    <x v="0"/>
    <x v="0"/>
    <x v="29"/>
    <x v="0"/>
    <x v="39"/>
    <x v="0"/>
  </r>
  <r>
    <x v="16"/>
    <x v="10"/>
    <x v="0"/>
    <x v="1"/>
    <x v="1"/>
    <x v="4"/>
    <x v="0"/>
    <x v="1"/>
    <x v="0"/>
    <x v="10"/>
    <x v="10"/>
    <x v="0"/>
    <x v="19"/>
    <x v="1"/>
    <x v="5"/>
    <x v="4"/>
    <x v="0"/>
    <x v="33"/>
    <x v="0"/>
    <x v="35"/>
    <x v="0"/>
  </r>
  <r>
    <x v="17"/>
    <x v="16"/>
    <x v="0"/>
    <x v="1"/>
    <x v="6"/>
    <x v="24"/>
    <x v="1"/>
    <x v="28"/>
    <x v="0"/>
    <x v="3"/>
    <x v="16"/>
    <x v="0"/>
    <x v="38"/>
    <x v="1"/>
    <x v="23"/>
    <x v="29"/>
    <x v="0"/>
    <x v="35"/>
    <x v="0"/>
    <x v="28"/>
    <x v="0"/>
  </r>
  <r>
    <x v="18"/>
    <x v="18"/>
    <x v="0"/>
    <x v="1"/>
    <x v="6"/>
    <x v="25"/>
    <x v="0"/>
    <x v="33"/>
    <x v="0"/>
    <x v="17"/>
    <x v="18"/>
    <x v="0"/>
    <x v="14"/>
    <x v="1"/>
    <x v="24"/>
    <x v="34"/>
    <x v="0"/>
    <x v="36"/>
    <x v="0"/>
    <x v="43"/>
    <x v="0"/>
  </r>
  <r>
    <x v="19"/>
    <x v="19"/>
    <x v="0"/>
    <x v="1"/>
    <x v="6"/>
    <x v="29"/>
    <x v="1"/>
    <x v="37"/>
    <x v="0"/>
    <x v="3"/>
    <x v="19"/>
    <x v="0"/>
    <x v="42"/>
    <x v="1"/>
    <x v="28"/>
    <x v="37"/>
    <x v="0"/>
    <x v="38"/>
    <x v="0"/>
    <x v="29"/>
    <x v="0"/>
  </r>
  <r>
    <x v="20"/>
    <x v="23"/>
    <x v="0"/>
    <x v="1"/>
    <x v="9"/>
    <x v="45"/>
    <x v="1"/>
    <x v="41"/>
    <x v="0"/>
    <x v="2"/>
    <x v="23"/>
    <x v="0"/>
    <x v="53"/>
    <x v="1"/>
    <x v="44"/>
    <x v="41"/>
    <x v="0"/>
    <x v="17"/>
    <x v="0"/>
    <x v="21"/>
    <x v="0"/>
  </r>
  <r>
    <x v="21"/>
    <x v="20"/>
    <x v="0"/>
    <x v="1"/>
    <x v="10"/>
    <x v="48"/>
    <x v="1"/>
    <x v="36"/>
    <x v="0"/>
    <x v="2"/>
    <x v="20"/>
    <x v="0"/>
    <x v="50"/>
    <x v="1"/>
    <x v="47"/>
    <x v="36"/>
    <x v="0"/>
    <x v="40"/>
    <x v="0"/>
    <x v="26"/>
    <x v="0"/>
  </r>
  <r>
    <x v="22"/>
    <x v="24"/>
    <x v="0"/>
    <x v="1"/>
    <x v="11"/>
    <x v="53"/>
    <x v="1"/>
    <x v="42"/>
    <x v="0"/>
    <x v="1"/>
    <x v="24"/>
    <x v="0"/>
    <x v="54"/>
    <x v="1"/>
    <x v="52"/>
    <x v="43"/>
    <x v="0"/>
    <x v="15"/>
    <x v="0"/>
    <x v="22"/>
    <x v="0"/>
  </r>
  <r>
    <x v="23"/>
    <x v="21"/>
    <x v="0"/>
    <x v="2"/>
    <x v="1"/>
    <x v="1"/>
    <x v="1"/>
    <x v="53"/>
    <x v="0"/>
    <x v="21"/>
    <x v="21"/>
    <x v="0"/>
    <x v="9"/>
    <x v="2"/>
    <x v="2"/>
    <x v="52"/>
    <x v="0"/>
    <x v="37"/>
    <x v="0"/>
    <x v="47"/>
    <x v="0"/>
  </r>
  <r>
    <x v="24"/>
    <x v="25"/>
    <x v="0"/>
    <x v="2"/>
    <x v="2"/>
    <x v="5"/>
    <x v="1"/>
    <x v="52"/>
    <x v="0"/>
    <x v="19"/>
    <x v="25"/>
    <x v="0"/>
    <x v="16"/>
    <x v="2"/>
    <x v="6"/>
    <x v="53"/>
    <x v="0"/>
    <x v="16"/>
    <x v="0"/>
    <x v="6"/>
    <x v="0"/>
  </r>
  <r>
    <x v="25"/>
    <x v="22"/>
    <x v="0"/>
    <x v="2"/>
    <x v="2"/>
    <x v="6"/>
    <x v="0"/>
    <x v="55"/>
    <x v="0"/>
    <x v="31"/>
    <x v="22"/>
    <x v="0"/>
    <x v="3"/>
    <x v="2"/>
    <x v="7"/>
    <x v="57"/>
    <x v="0"/>
    <x v="39"/>
    <x v="0"/>
    <x v="53"/>
    <x v="0"/>
  </r>
  <r>
    <x v="26"/>
    <x v="26"/>
    <x v="0"/>
    <x v="2"/>
    <x v="2"/>
    <x v="7"/>
    <x v="0"/>
    <x v="56"/>
    <x v="0"/>
    <x v="17"/>
    <x v="26"/>
    <x v="0"/>
    <x v="20"/>
    <x v="2"/>
    <x v="7"/>
    <x v="56"/>
    <x v="0"/>
    <x v="41"/>
    <x v="0"/>
    <x v="42"/>
    <x v="0"/>
  </r>
  <r>
    <x v="27"/>
    <x v="27"/>
    <x v="0"/>
    <x v="2"/>
    <x v="2"/>
    <x v="8"/>
    <x v="1"/>
    <x v="54"/>
    <x v="0"/>
    <x v="15"/>
    <x v="27"/>
    <x v="0"/>
    <x v="23"/>
    <x v="2"/>
    <x v="9"/>
    <x v="54"/>
    <x v="0"/>
    <x v="43"/>
    <x v="0"/>
    <x v="41"/>
    <x v="0"/>
  </r>
  <r>
    <x v="28"/>
    <x v="31"/>
    <x v="0"/>
    <x v="2"/>
    <x v="3"/>
    <x v="10"/>
    <x v="0"/>
    <x v="57"/>
    <x v="0"/>
    <x v="13"/>
    <x v="31"/>
    <x v="0"/>
    <x v="28"/>
    <x v="2"/>
    <x v="11"/>
    <x v="55"/>
    <x v="0"/>
    <x v="14"/>
    <x v="0"/>
    <x v="10"/>
    <x v="0"/>
  </r>
  <r>
    <x v="29"/>
    <x v="29"/>
    <x v="0"/>
    <x v="2"/>
    <x v="4"/>
    <x v="12"/>
    <x v="1"/>
    <x v="51"/>
    <x v="0"/>
    <x v="26"/>
    <x v="29"/>
    <x v="0"/>
    <x v="7"/>
    <x v="2"/>
    <x v="13"/>
    <x v="50"/>
    <x v="0"/>
    <x v="42"/>
    <x v="0"/>
    <x v="52"/>
    <x v="0"/>
  </r>
  <r>
    <x v="30"/>
    <x v="32"/>
    <x v="0"/>
    <x v="2"/>
    <x v="4"/>
    <x v="13"/>
    <x v="1"/>
    <x v="50"/>
    <x v="0"/>
    <x v="24"/>
    <x v="32"/>
    <x v="0"/>
    <x v="13"/>
    <x v="2"/>
    <x v="14"/>
    <x v="49"/>
    <x v="0"/>
    <x v="46"/>
    <x v="0"/>
    <x v="50"/>
    <x v="0"/>
  </r>
  <r>
    <x v="31"/>
    <x v="36"/>
    <x v="0"/>
    <x v="2"/>
    <x v="4"/>
    <x v="14"/>
    <x v="1"/>
    <x v="48"/>
    <x v="0"/>
    <x v="8"/>
    <x v="36"/>
    <x v="0"/>
    <x v="41"/>
    <x v="2"/>
    <x v="15"/>
    <x v="48"/>
    <x v="0"/>
    <x v="10"/>
    <x v="0"/>
    <x v="14"/>
    <x v="0"/>
  </r>
  <r>
    <x v="32"/>
    <x v="34"/>
    <x v="0"/>
    <x v="2"/>
    <x v="4"/>
    <x v="16"/>
    <x v="0"/>
    <x v="49"/>
    <x v="0"/>
    <x v="20"/>
    <x v="34"/>
    <x v="0"/>
    <x v="18"/>
    <x v="2"/>
    <x v="17"/>
    <x v="51"/>
    <x v="0"/>
    <x v="45"/>
    <x v="0"/>
    <x v="46"/>
    <x v="0"/>
  </r>
  <r>
    <x v="33"/>
    <x v="38"/>
    <x v="0"/>
    <x v="2"/>
    <x v="4"/>
    <x v="17"/>
    <x v="1"/>
    <x v="44"/>
    <x v="0"/>
    <x v="18"/>
    <x v="38"/>
    <x v="0"/>
    <x v="24"/>
    <x v="2"/>
    <x v="18"/>
    <x v="40"/>
    <x v="0"/>
    <x v="48"/>
    <x v="0"/>
    <x v="44"/>
    <x v="0"/>
  </r>
  <r>
    <x v="34"/>
    <x v="42"/>
    <x v="0"/>
    <x v="2"/>
    <x v="4"/>
    <x v="18"/>
    <x v="1"/>
    <x v="43"/>
    <x v="0"/>
    <x v="7"/>
    <x v="42"/>
    <x v="0"/>
    <x v="48"/>
    <x v="2"/>
    <x v="18"/>
    <x v="42"/>
    <x v="0"/>
    <x v="52"/>
    <x v="0"/>
    <x v="33"/>
    <x v="0"/>
  </r>
  <r>
    <x v="35"/>
    <x v="46"/>
    <x v="0"/>
    <x v="2"/>
    <x v="7"/>
    <x v="33"/>
    <x v="1"/>
    <x v="32"/>
    <x v="0"/>
    <x v="23"/>
    <x v="46"/>
    <x v="0"/>
    <x v="21"/>
    <x v="2"/>
    <x v="31"/>
    <x v="28"/>
    <x v="0"/>
    <x v="53"/>
    <x v="0"/>
    <x v="49"/>
    <x v="0"/>
  </r>
  <r>
    <x v="36"/>
    <x v="50"/>
    <x v="0"/>
    <x v="2"/>
    <x v="7"/>
    <x v="34"/>
    <x v="1"/>
    <x v="39"/>
    <x v="0"/>
    <x v="11"/>
    <x v="50"/>
    <x v="0"/>
    <x v="44"/>
    <x v="2"/>
    <x v="32"/>
    <x v="39"/>
    <x v="0"/>
    <x v="56"/>
    <x v="0"/>
    <x v="37"/>
    <x v="0"/>
  </r>
  <r>
    <x v="37"/>
    <x v="55"/>
    <x v="0"/>
    <x v="2"/>
    <x v="9"/>
    <x v="40"/>
    <x v="1"/>
    <x v="35"/>
    <x v="0"/>
    <x v="26"/>
    <x v="55"/>
    <x v="0"/>
    <x v="22"/>
    <x v="2"/>
    <x v="37"/>
    <x v="35"/>
    <x v="0"/>
    <x v="1"/>
    <x v="0"/>
    <x v="4"/>
    <x v="0"/>
  </r>
  <r>
    <x v="38"/>
    <x v="51"/>
    <x v="0"/>
    <x v="2"/>
    <x v="9"/>
    <x v="47"/>
    <x v="1"/>
    <x v="29"/>
    <x v="0"/>
    <x v="12"/>
    <x v="51"/>
    <x v="0"/>
    <x v="43"/>
    <x v="2"/>
    <x v="46"/>
    <x v="30"/>
    <x v="0"/>
    <x v="57"/>
    <x v="0"/>
    <x v="38"/>
    <x v="0"/>
  </r>
  <r>
    <x v="39"/>
    <x v="56"/>
    <x v="0"/>
    <x v="2"/>
    <x v="11"/>
    <x v="54"/>
    <x v="0"/>
    <x v="34"/>
    <x v="0"/>
    <x v="30"/>
    <x v="56"/>
    <x v="0"/>
    <x v="8"/>
    <x v="2"/>
    <x v="53"/>
    <x v="32"/>
    <x v="0"/>
    <x v="2"/>
    <x v="0"/>
    <x v="0"/>
    <x v="0"/>
  </r>
  <r>
    <x v="40"/>
    <x v="52"/>
    <x v="0"/>
    <x v="3"/>
    <x v="2"/>
    <x v="7"/>
    <x v="1"/>
    <x v="27"/>
    <x v="0"/>
    <x v="9"/>
    <x v="52"/>
    <x v="0"/>
    <x v="52"/>
    <x v="3"/>
    <x v="8"/>
    <x v="26"/>
    <x v="0"/>
    <x v="55"/>
    <x v="0"/>
    <x v="34"/>
    <x v="0"/>
  </r>
  <r>
    <x v="41"/>
    <x v="57"/>
    <x v="0"/>
    <x v="3"/>
    <x v="4"/>
    <x v="19"/>
    <x v="1"/>
    <x v="21"/>
    <x v="0"/>
    <x v="0"/>
    <x v="57"/>
    <x v="0"/>
    <x v="57"/>
    <x v="3"/>
    <x v="19"/>
    <x v="21"/>
    <x v="0"/>
    <x v="0"/>
    <x v="0"/>
    <x v="24"/>
    <x v="0"/>
  </r>
  <r>
    <x v="42"/>
    <x v="53"/>
    <x v="0"/>
    <x v="3"/>
    <x v="5"/>
    <x v="20"/>
    <x v="0"/>
    <x v="26"/>
    <x v="0"/>
    <x v="28"/>
    <x v="53"/>
    <x v="0"/>
    <x v="11"/>
    <x v="3"/>
    <x v="21"/>
    <x v="23"/>
    <x v="0"/>
    <x v="4"/>
    <x v="0"/>
    <x v="2"/>
    <x v="0"/>
  </r>
  <r>
    <x v="43"/>
    <x v="48"/>
    <x v="0"/>
    <x v="3"/>
    <x v="6"/>
    <x v="23"/>
    <x v="1"/>
    <x v="25"/>
    <x v="0"/>
    <x v="18"/>
    <x v="48"/>
    <x v="0"/>
    <x v="29"/>
    <x v="3"/>
    <x v="23"/>
    <x v="24"/>
    <x v="0"/>
    <x v="54"/>
    <x v="0"/>
    <x v="45"/>
    <x v="0"/>
  </r>
  <r>
    <x v="44"/>
    <x v="54"/>
    <x v="0"/>
    <x v="3"/>
    <x v="6"/>
    <x v="31"/>
    <x v="0"/>
    <x v="20"/>
    <x v="0"/>
    <x v="5"/>
    <x v="54"/>
    <x v="0"/>
    <x v="55"/>
    <x v="3"/>
    <x v="30"/>
    <x v="18"/>
    <x v="0"/>
    <x v="3"/>
    <x v="0"/>
    <x v="17"/>
    <x v="0"/>
  </r>
  <r>
    <x v="45"/>
    <x v="49"/>
    <x v="0"/>
    <x v="3"/>
    <x v="9"/>
    <x v="39"/>
    <x v="0"/>
    <x v="11"/>
    <x v="0"/>
    <x v="13"/>
    <x v="49"/>
    <x v="0"/>
    <x v="40"/>
    <x v="3"/>
    <x v="39"/>
    <x v="10"/>
    <x v="0"/>
    <x v="5"/>
    <x v="0"/>
    <x v="11"/>
    <x v="0"/>
  </r>
  <r>
    <x v="46"/>
    <x v="45"/>
    <x v="0"/>
    <x v="3"/>
    <x v="9"/>
    <x v="43"/>
    <x v="0"/>
    <x v="15"/>
    <x v="0"/>
    <x v="9"/>
    <x v="45"/>
    <x v="0"/>
    <x v="46"/>
    <x v="3"/>
    <x v="41"/>
    <x v="12"/>
    <x v="0"/>
    <x v="7"/>
    <x v="0"/>
    <x v="13"/>
    <x v="0"/>
  </r>
  <r>
    <x v="47"/>
    <x v="44"/>
    <x v="0"/>
    <x v="3"/>
    <x v="9"/>
    <x v="46"/>
    <x v="1"/>
    <x v="17"/>
    <x v="0"/>
    <x v="8"/>
    <x v="44"/>
    <x v="0"/>
    <x v="45"/>
    <x v="3"/>
    <x v="45"/>
    <x v="17"/>
    <x v="0"/>
    <x v="9"/>
    <x v="0"/>
    <x v="15"/>
    <x v="0"/>
  </r>
  <r>
    <x v="48"/>
    <x v="40"/>
    <x v="0"/>
    <x v="3"/>
    <x v="10"/>
    <x v="49"/>
    <x v="1"/>
    <x v="12"/>
    <x v="0"/>
    <x v="10"/>
    <x v="40"/>
    <x v="0"/>
    <x v="39"/>
    <x v="3"/>
    <x v="48"/>
    <x v="13"/>
    <x v="0"/>
    <x v="11"/>
    <x v="0"/>
    <x v="12"/>
    <x v="0"/>
  </r>
  <r>
    <x v="49"/>
    <x v="35"/>
    <x v="0"/>
    <x v="3"/>
    <x v="10"/>
    <x v="51"/>
    <x v="1"/>
    <x v="14"/>
    <x v="0"/>
    <x v="1"/>
    <x v="35"/>
    <x v="0"/>
    <x v="56"/>
    <x v="3"/>
    <x v="50"/>
    <x v="15"/>
    <x v="0"/>
    <x v="12"/>
    <x v="0"/>
    <x v="23"/>
    <x v="0"/>
  </r>
  <r>
    <x v="50"/>
    <x v="30"/>
    <x v="0"/>
    <x v="4"/>
    <x v="1"/>
    <x v="3"/>
    <x v="0"/>
    <x v="7"/>
    <x v="0"/>
    <x v="4"/>
    <x v="30"/>
    <x v="0"/>
    <x v="49"/>
    <x v="4"/>
    <x v="4"/>
    <x v="8"/>
    <x v="0"/>
    <x v="13"/>
    <x v="0"/>
    <x v="19"/>
    <x v="0"/>
  </r>
  <r>
    <x v="51"/>
    <x v="28"/>
    <x v="0"/>
    <x v="4"/>
    <x v="2"/>
    <x v="9"/>
    <x v="1"/>
    <x v="8"/>
    <x v="0"/>
    <x v="33"/>
    <x v="28"/>
    <x v="0"/>
    <x v="1"/>
    <x v="4"/>
    <x v="10"/>
    <x v="6"/>
    <x v="0"/>
    <x v="44"/>
    <x v="0"/>
    <x v="55"/>
    <x v="0"/>
  </r>
  <r>
    <x v="52"/>
    <x v="33"/>
    <x v="0"/>
    <x v="4"/>
    <x v="3"/>
    <x v="11"/>
    <x v="1"/>
    <x v="6"/>
    <x v="0"/>
    <x v="4"/>
    <x v="33"/>
    <x v="0"/>
    <x v="51"/>
    <x v="4"/>
    <x v="12"/>
    <x v="7"/>
    <x v="0"/>
    <x v="47"/>
    <x v="0"/>
    <x v="31"/>
    <x v="0"/>
  </r>
  <r>
    <x v="53"/>
    <x v="37"/>
    <x v="0"/>
    <x v="4"/>
    <x v="6"/>
    <x v="30"/>
    <x v="0"/>
    <x v="40"/>
    <x v="0"/>
    <x v="22"/>
    <x v="37"/>
    <x v="0"/>
    <x v="17"/>
    <x v="4"/>
    <x v="29"/>
    <x v="46"/>
    <x v="0"/>
    <x v="49"/>
    <x v="0"/>
    <x v="48"/>
    <x v="0"/>
  </r>
  <r>
    <x v="54"/>
    <x v="41"/>
    <x v="0"/>
    <x v="4"/>
    <x v="7"/>
    <x v="32"/>
    <x v="0"/>
    <x v="46"/>
    <x v="0"/>
    <x v="15"/>
    <x v="41"/>
    <x v="0"/>
    <x v="32"/>
    <x v="4"/>
    <x v="31"/>
    <x v="45"/>
    <x v="0"/>
    <x v="8"/>
    <x v="0"/>
    <x v="8"/>
    <x v="0"/>
  </r>
  <r>
    <x v="55"/>
    <x v="39"/>
    <x v="0"/>
    <x v="4"/>
    <x v="8"/>
    <x v="35"/>
    <x v="1"/>
    <x v="47"/>
    <x v="0"/>
    <x v="11"/>
    <x v="39"/>
    <x v="0"/>
    <x v="37"/>
    <x v="4"/>
    <x v="34"/>
    <x v="47"/>
    <x v="0"/>
    <x v="50"/>
    <x v="0"/>
    <x v="36"/>
    <x v="0"/>
  </r>
  <r>
    <x v="56"/>
    <x v="43"/>
    <x v="0"/>
    <x v="4"/>
    <x v="8"/>
    <x v="38"/>
    <x v="1"/>
    <x v="38"/>
    <x v="0"/>
    <x v="14"/>
    <x v="43"/>
    <x v="0"/>
    <x v="33"/>
    <x v="4"/>
    <x v="36"/>
    <x v="38"/>
    <x v="0"/>
    <x v="51"/>
    <x v="0"/>
    <x v="40"/>
    <x v="0"/>
  </r>
  <r>
    <x v="57"/>
    <x v="47"/>
    <x v="0"/>
    <x v="4"/>
    <x v="9"/>
    <x v="42"/>
    <x v="0"/>
    <x v="45"/>
    <x v="0"/>
    <x v="15"/>
    <x v="47"/>
    <x v="0"/>
    <x v="34"/>
    <x v="4"/>
    <x v="40"/>
    <x v="44"/>
    <x v="0"/>
    <x v="6"/>
    <x v="0"/>
    <x v="8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">
  <r>
    <x v="0"/>
    <x v="4"/>
    <x v="0"/>
    <x v="0"/>
    <x v="4"/>
    <x v="15"/>
    <x v="1"/>
    <x v="30"/>
    <x v="0"/>
    <x v="23"/>
    <x v="4"/>
    <x v="0"/>
    <x v="6"/>
    <x v="0"/>
    <x v="16"/>
    <x v="33"/>
    <x v="0"/>
    <x v="26"/>
    <x v="0"/>
    <x v="6"/>
    <x v="0"/>
  </r>
  <r>
    <x v="1"/>
    <x v="1"/>
    <x v="0"/>
    <x v="0"/>
    <x v="5"/>
    <x v="21"/>
    <x v="0"/>
    <x v="31"/>
    <x v="0"/>
    <x v="4"/>
    <x v="1"/>
    <x v="0"/>
    <x v="25"/>
    <x v="0"/>
    <x v="20"/>
    <x v="31"/>
    <x v="0"/>
    <x v="28"/>
    <x v="0"/>
    <x v="33"/>
    <x v="0"/>
  </r>
  <r>
    <x v="2"/>
    <x v="6"/>
    <x v="0"/>
    <x v="0"/>
    <x v="5"/>
    <x v="22"/>
    <x v="0"/>
    <x v="24"/>
    <x v="0"/>
    <x v="25"/>
    <x v="6"/>
    <x v="0"/>
    <x v="5"/>
    <x v="0"/>
    <x v="22"/>
    <x v="28"/>
    <x v="0"/>
    <x v="31"/>
    <x v="0"/>
    <x v="53"/>
    <x v="0"/>
  </r>
  <r>
    <x v="3"/>
    <x v="10"/>
    <x v="0"/>
    <x v="0"/>
    <x v="6"/>
    <x v="26"/>
    <x v="0"/>
    <x v="18"/>
    <x v="0"/>
    <x v="6"/>
    <x v="10"/>
    <x v="0"/>
    <x v="27"/>
    <x v="0"/>
    <x v="25"/>
    <x v="19"/>
    <x v="0"/>
    <x v="34"/>
    <x v="0"/>
    <x v="35"/>
    <x v="0"/>
  </r>
  <r>
    <x v="4"/>
    <x v="15"/>
    <x v="0"/>
    <x v="0"/>
    <x v="6"/>
    <x v="27"/>
    <x v="1"/>
    <x v="16"/>
    <x v="0"/>
    <x v="3"/>
    <x v="15"/>
    <x v="0"/>
    <x v="35"/>
    <x v="0"/>
    <x v="26"/>
    <x v="16"/>
    <x v="0"/>
    <x v="35"/>
    <x v="0"/>
    <x v="29"/>
    <x v="0"/>
  </r>
  <r>
    <x v="5"/>
    <x v="19"/>
    <x v="0"/>
    <x v="0"/>
    <x v="6"/>
    <x v="28"/>
    <x v="1"/>
    <x v="13"/>
    <x v="0"/>
    <x v="4"/>
    <x v="19"/>
    <x v="0"/>
    <x v="36"/>
    <x v="0"/>
    <x v="27"/>
    <x v="13"/>
    <x v="0"/>
    <x v="19"/>
    <x v="0"/>
    <x v="22"/>
    <x v="0"/>
  </r>
  <r>
    <x v="6"/>
    <x v="16"/>
    <x v="0"/>
    <x v="0"/>
    <x v="8"/>
    <x v="36"/>
    <x v="1"/>
    <x v="19"/>
    <x v="0"/>
    <x v="5"/>
    <x v="16"/>
    <x v="0"/>
    <x v="31"/>
    <x v="0"/>
    <x v="34"/>
    <x v="20"/>
    <x v="0"/>
    <x v="20"/>
    <x v="0"/>
    <x v="20"/>
    <x v="0"/>
  </r>
  <r>
    <x v="7"/>
    <x v="13"/>
    <x v="0"/>
    <x v="0"/>
    <x v="8"/>
    <x v="37"/>
    <x v="1"/>
    <x v="23"/>
    <x v="0"/>
    <x v="16"/>
    <x v="13"/>
    <x v="0"/>
    <x v="14"/>
    <x v="0"/>
    <x v="36"/>
    <x v="25"/>
    <x v="0"/>
    <x v="22"/>
    <x v="0"/>
    <x v="9"/>
    <x v="0"/>
  </r>
  <r>
    <x v="8"/>
    <x v="9"/>
    <x v="0"/>
    <x v="0"/>
    <x v="9"/>
    <x v="41"/>
    <x v="1"/>
    <x v="22"/>
    <x v="0"/>
    <x v="1"/>
    <x v="9"/>
    <x v="0"/>
    <x v="48"/>
    <x v="0"/>
    <x v="39"/>
    <x v="22"/>
    <x v="0"/>
    <x v="32"/>
    <x v="0"/>
    <x v="27"/>
    <x v="0"/>
  </r>
  <r>
    <x v="9"/>
    <x v="14"/>
    <x v="0"/>
    <x v="0"/>
    <x v="9"/>
    <x v="44"/>
    <x v="1"/>
    <x v="10"/>
    <x v="0"/>
    <x v="6"/>
    <x v="14"/>
    <x v="0"/>
    <x v="29"/>
    <x v="0"/>
    <x v="43"/>
    <x v="10"/>
    <x v="0"/>
    <x v="21"/>
    <x v="0"/>
    <x v="18"/>
    <x v="0"/>
  </r>
  <r>
    <x v="10"/>
    <x v="11"/>
    <x v="0"/>
    <x v="0"/>
    <x v="9"/>
    <x v="44"/>
    <x v="1"/>
    <x v="9"/>
    <x v="0"/>
    <x v="32"/>
    <x v="11"/>
    <x v="0"/>
    <x v="0"/>
    <x v="0"/>
    <x v="47"/>
    <x v="15"/>
    <x v="0"/>
    <x v="23"/>
    <x v="0"/>
    <x v="0"/>
    <x v="0"/>
  </r>
  <r>
    <x v="11"/>
    <x v="8"/>
    <x v="0"/>
    <x v="0"/>
    <x v="10"/>
    <x v="50"/>
    <x v="1"/>
    <x v="0"/>
    <x v="0"/>
    <x v="14"/>
    <x v="8"/>
    <x v="0"/>
    <x v="13"/>
    <x v="0"/>
    <x v="50"/>
    <x v="1"/>
    <x v="0"/>
    <x v="24"/>
    <x v="0"/>
    <x v="11"/>
    <x v="0"/>
  </r>
  <r>
    <x v="12"/>
    <x v="3"/>
    <x v="0"/>
    <x v="0"/>
    <x v="11"/>
    <x v="52"/>
    <x v="0"/>
    <x v="4"/>
    <x v="0"/>
    <x v="27"/>
    <x v="3"/>
    <x v="0"/>
    <x v="3"/>
    <x v="0"/>
    <x v="52"/>
    <x v="2"/>
    <x v="0"/>
    <x v="27"/>
    <x v="0"/>
    <x v="4"/>
    <x v="0"/>
  </r>
  <r>
    <x v="13"/>
    <x v="0"/>
    <x v="0"/>
    <x v="1"/>
    <x v="0"/>
    <x v="0"/>
    <x v="0"/>
    <x v="3"/>
    <x v="0"/>
    <x v="3"/>
    <x v="0"/>
    <x v="0"/>
    <x v="28"/>
    <x v="1"/>
    <x v="0"/>
    <x v="5"/>
    <x v="0"/>
    <x v="29"/>
    <x v="0"/>
    <x v="30"/>
    <x v="0"/>
  </r>
  <r>
    <x v="14"/>
    <x v="5"/>
    <x v="0"/>
    <x v="1"/>
    <x v="0"/>
    <x v="0"/>
    <x v="0"/>
    <x v="5"/>
    <x v="0"/>
    <x v="29"/>
    <x v="5"/>
    <x v="0"/>
    <x v="1"/>
    <x v="1"/>
    <x v="1"/>
    <x v="3"/>
    <x v="0"/>
    <x v="25"/>
    <x v="0"/>
    <x v="2"/>
    <x v="0"/>
  </r>
  <r>
    <x v="15"/>
    <x v="2"/>
    <x v="0"/>
    <x v="1"/>
    <x v="1"/>
    <x v="2"/>
    <x v="1"/>
    <x v="2"/>
    <x v="0"/>
    <x v="13"/>
    <x v="2"/>
    <x v="0"/>
    <x v="9"/>
    <x v="1"/>
    <x v="3"/>
    <x v="0"/>
    <x v="0"/>
    <x v="30"/>
    <x v="0"/>
    <x v="42"/>
    <x v="0"/>
  </r>
  <r>
    <x v="16"/>
    <x v="7"/>
    <x v="0"/>
    <x v="1"/>
    <x v="1"/>
    <x v="4"/>
    <x v="0"/>
    <x v="1"/>
    <x v="0"/>
    <x v="10"/>
    <x v="7"/>
    <x v="0"/>
    <x v="19"/>
    <x v="1"/>
    <x v="5"/>
    <x v="4"/>
    <x v="0"/>
    <x v="33"/>
    <x v="0"/>
    <x v="38"/>
    <x v="0"/>
  </r>
  <r>
    <x v="17"/>
    <x v="12"/>
    <x v="0"/>
    <x v="1"/>
    <x v="6"/>
    <x v="24"/>
    <x v="1"/>
    <x v="28"/>
    <x v="0"/>
    <x v="3"/>
    <x v="12"/>
    <x v="0"/>
    <x v="33"/>
    <x v="1"/>
    <x v="23"/>
    <x v="29"/>
    <x v="0"/>
    <x v="36"/>
    <x v="0"/>
    <x v="31"/>
    <x v="0"/>
  </r>
  <r>
    <x v="18"/>
    <x v="17"/>
    <x v="0"/>
    <x v="1"/>
    <x v="6"/>
    <x v="25"/>
    <x v="0"/>
    <x v="33"/>
    <x v="0"/>
    <x v="17"/>
    <x v="17"/>
    <x v="0"/>
    <x v="16"/>
    <x v="1"/>
    <x v="24"/>
    <x v="34"/>
    <x v="0"/>
    <x v="37"/>
    <x v="0"/>
    <x v="46"/>
    <x v="0"/>
  </r>
  <r>
    <x v="19"/>
    <x v="21"/>
    <x v="0"/>
    <x v="1"/>
    <x v="6"/>
    <x v="29"/>
    <x v="1"/>
    <x v="37"/>
    <x v="0"/>
    <x v="3"/>
    <x v="21"/>
    <x v="0"/>
    <x v="41"/>
    <x v="1"/>
    <x v="28"/>
    <x v="37"/>
    <x v="0"/>
    <x v="40"/>
    <x v="0"/>
    <x v="32"/>
    <x v="0"/>
  </r>
  <r>
    <x v="20"/>
    <x v="25"/>
    <x v="0"/>
    <x v="1"/>
    <x v="9"/>
    <x v="45"/>
    <x v="1"/>
    <x v="41"/>
    <x v="0"/>
    <x v="2"/>
    <x v="25"/>
    <x v="0"/>
    <x v="52"/>
    <x v="1"/>
    <x v="44"/>
    <x v="41"/>
    <x v="0"/>
    <x v="16"/>
    <x v="0"/>
    <x v="23"/>
    <x v="0"/>
  </r>
  <r>
    <x v="21"/>
    <x v="23"/>
    <x v="0"/>
    <x v="1"/>
    <x v="10"/>
    <x v="48"/>
    <x v="1"/>
    <x v="36"/>
    <x v="0"/>
    <x v="2"/>
    <x v="23"/>
    <x v="0"/>
    <x v="49"/>
    <x v="1"/>
    <x v="48"/>
    <x v="36"/>
    <x v="0"/>
    <x v="41"/>
    <x v="0"/>
    <x v="28"/>
    <x v="0"/>
  </r>
  <r>
    <x v="22"/>
    <x v="27"/>
    <x v="0"/>
    <x v="1"/>
    <x v="11"/>
    <x v="53"/>
    <x v="1"/>
    <x v="42"/>
    <x v="0"/>
    <x v="1"/>
    <x v="27"/>
    <x v="0"/>
    <x v="54"/>
    <x v="1"/>
    <x v="53"/>
    <x v="43"/>
    <x v="0"/>
    <x v="15"/>
    <x v="0"/>
    <x v="24"/>
    <x v="0"/>
  </r>
  <r>
    <x v="23"/>
    <x v="24"/>
    <x v="0"/>
    <x v="2"/>
    <x v="1"/>
    <x v="1"/>
    <x v="1"/>
    <x v="53"/>
    <x v="0"/>
    <x v="21"/>
    <x v="24"/>
    <x v="0"/>
    <x v="10"/>
    <x v="2"/>
    <x v="2"/>
    <x v="54"/>
    <x v="0"/>
    <x v="17"/>
    <x v="0"/>
    <x v="7"/>
    <x v="0"/>
  </r>
  <r>
    <x v="24"/>
    <x v="20"/>
    <x v="0"/>
    <x v="2"/>
    <x v="2"/>
    <x v="5"/>
    <x v="1"/>
    <x v="52"/>
    <x v="0"/>
    <x v="19"/>
    <x v="20"/>
    <x v="0"/>
    <x v="11"/>
    <x v="2"/>
    <x v="6"/>
    <x v="52"/>
    <x v="0"/>
    <x v="18"/>
    <x v="0"/>
    <x v="8"/>
    <x v="0"/>
  </r>
  <r>
    <x v="25"/>
    <x v="18"/>
    <x v="0"/>
    <x v="2"/>
    <x v="2"/>
    <x v="6"/>
    <x v="0"/>
    <x v="55"/>
    <x v="0"/>
    <x v="31"/>
    <x v="18"/>
    <x v="0"/>
    <x v="2"/>
    <x v="2"/>
    <x v="8"/>
    <x v="57"/>
    <x v="0"/>
    <x v="38"/>
    <x v="0"/>
    <x v="55"/>
    <x v="0"/>
  </r>
  <r>
    <x v="26"/>
    <x v="22"/>
    <x v="0"/>
    <x v="2"/>
    <x v="2"/>
    <x v="7"/>
    <x v="0"/>
    <x v="56"/>
    <x v="0"/>
    <x v="17"/>
    <x v="22"/>
    <x v="0"/>
    <x v="17"/>
    <x v="2"/>
    <x v="7"/>
    <x v="56"/>
    <x v="0"/>
    <x v="39"/>
    <x v="0"/>
    <x v="45"/>
    <x v="0"/>
  </r>
  <r>
    <x v="27"/>
    <x v="26"/>
    <x v="0"/>
    <x v="2"/>
    <x v="2"/>
    <x v="8"/>
    <x v="1"/>
    <x v="54"/>
    <x v="0"/>
    <x v="15"/>
    <x v="26"/>
    <x v="0"/>
    <x v="22"/>
    <x v="2"/>
    <x v="9"/>
    <x v="53"/>
    <x v="0"/>
    <x v="43"/>
    <x v="0"/>
    <x v="44"/>
    <x v="0"/>
  </r>
  <r>
    <x v="28"/>
    <x v="29"/>
    <x v="0"/>
    <x v="2"/>
    <x v="3"/>
    <x v="10"/>
    <x v="0"/>
    <x v="57"/>
    <x v="0"/>
    <x v="13"/>
    <x v="29"/>
    <x v="0"/>
    <x v="26"/>
    <x v="2"/>
    <x v="11"/>
    <x v="55"/>
    <x v="0"/>
    <x v="14"/>
    <x v="0"/>
    <x v="12"/>
    <x v="0"/>
  </r>
  <r>
    <x v="29"/>
    <x v="28"/>
    <x v="0"/>
    <x v="2"/>
    <x v="4"/>
    <x v="12"/>
    <x v="1"/>
    <x v="51"/>
    <x v="0"/>
    <x v="26"/>
    <x v="28"/>
    <x v="0"/>
    <x v="7"/>
    <x v="2"/>
    <x v="13"/>
    <x v="50"/>
    <x v="0"/>
    <x v="42"/>
    <x v="0"/>
    <x v="54"/>
    <x v="0"/>
  </r>
  <r>
    <x v="30"/>
    <x v="30"/>
    <x v="0"/>
    <x v="2"/>
    <x v="4"/>
    <x v="13"/>
    <x v="1"/>
    <x v="50"/>
    <x v="0"/>
    <x v="24"/>
    <x v="30"/>
    <x v="0"/>
    <x v="12"/>
    <x v="2"/>
    <x v="14"/>
    <x v="49"/>
    <x v="0"/>
    <x v="45"/>
    <x v="0"/>
    <x v="52"/>
    <x v="0"/>
  </r>
  <r>
    <x v="31"/>
    <x v="33"/>
    <x v="0"/>
    <x v="2"/>
    <x v="4"/>
    <x v="14"/>
    <x v="1"/>
    <x v="48"/>
    <x v="0"/>
    <x v="8"/>
    <x v="33"/>
    <x v="0"/>
    <x v="39"/>
    <x v="2"/>
    <x v="15"/>
    <x v="48"/>
    <x v="0"/>
    <x v="13"/>
    <x v="0"/>
    <x v="16"/>
    <x v="0"/>
  </r>
  <r>
    <x v="32"/>
    <x v="31"/>
    <x v="0"/>
    <x v="2"/>
    <x v="4"/>
    <x v="16"/>
    <x v="0"/>
    <x v="49"/>
    <x v="0"/>
    <x v="20"/>
    <x v="31"/>
    <x v="0"/>
    <x v="18"/>
    <x v="2"/>
    <x v="17"/>
    <x v="51"/>
    <x v="0"/>
    <x v="44"/>
    <x v="0"/>
    <x v="49"/>
    <x v="0"/>
  </r>
  <r>
    <x v="33"/>
    <x v="35"/>
    <x v="0"/>
    <x v="2"/>
    <x v="4"/>
    <x v="17"/>
    <x v="1"/>
    <x v="44"/>
    <x v="0"/>
    <x v="18"/>
    <x v="35"/>
    <x v="0"/>
    <x v="24"/>
    <x v="2"/>
    <x v="18"/>
    <x v="40"/>
    <x v="0"/>
    <x v="47"/>
    <x v="0"/>
    <x v="47"/>
    <x v="0"/>
  </r>
  <r>
    <x v="34"/>
    <x v="38"/>
    <x v="0"/>
    <x v="2"/>
    <x v="4"/>
    <x v="18"/>
    <x v="1"/>
    <x v="43"/>
    <x v="0"/>
    <x v="7"/>
    <x v="38"/>
    <x v="0"/>
    <x v="45"/>
    <x v="2"/>
    <x v="18"/>
    <x v="42"/>
    <x v="0"/>
    <x v="49"/>
    <x v="0"/>
    <x v="36"/>
    <x v="0"/>
  </r>
  <r>
    <x v="35"/>
    <x v="42"/>
    <x v="0"/>
    <x v="2"/>
    <x v="7"/>
    <x v="33"/>
    <x v="1"/>
    <x v="32"/>
    <x v="0"/>
    <x v="23"/>
    <x v="42"/>
    <x v="0"/>
    <x v="21"/>
    <x v="2"/>
    <x v="32"/>
    <x v="27"/>
    <x v="0"/>
    <x v="52"/>
    <x v="0"/>
    <x v="51"/>
    <x v="0"/>
  </r>
  <r>
    <x v="36"/>
    <x v="47"/>
    <x v="0"/>
    <x v="2"/>
    <x v="7"/>
    <x v="34"/>
    <x v="1"/>
    <x v="39"/>
    <x v="0"/>
    <x v="11"/>
    <x v="47"/>
    <x v="0"/>
    <x v="44"/>
    <x v="2"/>
    <x v="33"/>
    <x v="39"/>
    <x v="0"/>
    <x v="55"/>
    <x v="0"/>
    <x v="40"/>
    <x v="0"/>
  </r>
  <r>
    <x v="37"/>
    <x v="54"/>
    <x v="0"/>
    <x v="2"/>
    <x v="9"/>
    <x v="40"/>
    <x v="1"/>
    <x v="35"/>
    <x v="0"/>
    <x v="26"/>
    <x v="54"/>
    <x v="0"/>
    <x v="23"/>
    <x v="2"/>
    <x v="38"/>
    <x v="35"/>
    <x v="0"/>
    <x v="3"/>
    <x v="0"/>
    <x v="5"/>
    <x v="0"/>
  </r>
  <r>
    <x v="38"/>
    <x v="49"/>
    <x v="0"/>
    <x v="2"/>
    <x v="9"/>
    <x v="47"/>
    <x v="1"/>
    <x v="29"/>
    <x v="0"/>
    <x v="12"/>
    <x v="49"/>
    <x v="0"/>
    <x v="43"/>
    <x v="2"/>
    <x v="46"/>
    <x v="30"/>
    <x v="0"/>
    <x v="57"/>
    <x v="0"/>
    <x v="41"/>
    <x v="0"/>
  </r>
  <r>
    <x v="39"/>
    <x v="56"/>
    <x v="0"/>
    <x v="2"/>
    <x v="11"/>
    <x v="54"/>
    <x v="0"/>
    <x v="34"/>
    <x v="0"/>
    <x v="30"/>
    <x v="56"/>
    <x v="0"/>
    <x v="8"/>
    <x v="2"/>
    <x v="54"/>
    <x v="32"/>
    <x v="0"/>
    <x v="1"/>
    <x v="0"/>
    <x v="1"/>
    <x v="0"/>
  </r>
  <r>
    <x v="40"/>
    <x v="52"/>
    <x v="0"/>
    <x v="3"/>
    <x v="2"/>
    <x v="7"/>
    <x v="1"/>
    <x v="27"/>
    <x v="0"/>
    <x v="9"/>
    <x v="52"/>
    <x v="0"/>
    <x v="50"/>
    <x v="3"/>
    <x v="8"/>
    <x v="26"/>
    <x v="0"/>
    <x v="56"/>
    <x v="0"/>
    <x v="37"/>
    <x v="0"/>
  </r>
  <r>
    <x v="41"/>
    <x v="57"/>
    <x v="0"/>
    <x v="3"/>
    <x v="4"/>
    <x v="19"/>
    <x v="1"/>
    <x v="21"/>
    <x v="0"/>
    <x v="0"/>
    <x v="57"/>
    <x v="0"/>
    <x v="57"/>
    <x v="3"/>
    <x v="19"/>
    <x v="21"/>
    <x v="0"/>
    <x v="0"/>
    <x v="0"/>
    <x v="26"/>
    <x v="0"/>
  </r>
  <r>
    <x v="42"/>
    <x v="53"/>
    <x v="0"/>
    <x v="3"/>
    <x v="5"/>
    <x v="20"/>
    <x v="0"/>
    <x v="26"/>
    <x v="0"/>
    <x v="28"/>
    <x v="53"/>
    <x v="0"/>
    <x v="15"/>
    <x v="3"/>
    <x v="21"/>
    <x v="24"/>
    <x v="0"/>
    <x v="4"/>
    <x v="0"/>
    <x v="3"/>
    <x v="0"/>
  </r>
  <r>
    <x v="43"/>
    <x v="48"/>
    <x v="0"/>
    <x v="3"/>
    <x v="6"/>
    <x v="23"/>
    <x v="1"/>
    <x v="25"/>
    <x v="0"/>
    <x v="18"/>
    <x v="48"/>
    <x v="0"/>
    <x v="30"/>
    <x v="3"/>
    <x v="23"/>
    <x v="23"/>
    <x v="0"/>
    <x v="54"/>
    <x v="0"/>
    <x v="48"/>
    <x v="0"/>
  </r>
  <r>
    <x v="44"/>
    <x v="55"/>
    <x v="0"/>
    <x v="3"/>
    <x v="6"/>
    <x v="31"/>
    <x v="0"/>
    <x v="20"/>
    <x v="0"/>
    <x v="5"/>
    <x v="55"/>
    <x v="0"/>
    <x v="55"/>
    <x v="3"/>
    <x v="30"/>
    <x v="18"/>
    <x v="0"/>
    <x v="2"/>
    <x v="0"/>
    <x v="19"/>
    <x v="0"/>
  </r>
  <r>
    <x v="45"/>
    <x v="50"/>
    <x v="0"/>
    <x v="3"/>
    <x v="9"/>
    <x v="39"/>
    <x v="0"/>
    <x v="11"/>
    <x v="0"/>
    <x v="13"/>
    <x v="50"/>
    <x v="0"/>
    <x v="42"/>
    <x v="3"/>
    <x v="40"/>
    <x v="9"/>
    <x v="0"/>
    <x v="6"/>
    <x v="0"/>
    <x v="13"/>
    <x v="0"/>
  </r>
  <r>
    <x v="46"/>
    <x v="46"/>
    <x v="0"/>
    <x v="3"/>
    <x v="9"/>
    <x v="43"/>
    <x v="0"/>
    <x v="15"/>
    <x v="0"/>
    <x v="9"/>
    <x v="46"/>
    <x v="0"/>
    <x v="47"/>
    <x v="3"/>
    <x v="42"/>
    <x v="11"/>
    <x v="0"/>
    <x v="7"/>
    <x v="0"/>
    <x v="15"/>
    <x v="0"/>
  </r>
  <r>
    <x v="47"/>
    <x v="43"/>
    <x v="0"/>
    <x v="3"/>
    <x v="9"/>
    <x v="46"/>
    <x v="1"/>
    <x v="17"/>
    <x v="0"/>
    <x v="8"/>
    <x v="43"/>
    <x v="0"/>
    <x v="46"/>
    <x v="3"/>
    <x v="45"/>
    <x v="17"/>
    <x v="0"/>
    <x v="9"/>
    <x v="0"/>
    <x v="17"/>
    <x v="0"/>
  </r>
  <r>
    <x v="48"/>
    <x v="40"/>
    <x v="0"/>
    <x v="3"/>
    <x v="10"/>
    <x v="49"/>
    <x v="1"/>
    <x v="12"/>
    <x v="0"/>
    <x v="10"/>
    <x v="40"/>
    <x v="0"/>
    <x v="40"/>
    <x v="3"/>
    <x v="49"/>
    <x v="12"/>
    <x v="0"/>
    <x v="10"/>
    <x v="0"/>
    <x v="14"/>
    <x v="0"/>
  </r>
  <r>
    <x v="49"/>
    <x v="37"/>
    <x v="0"/>
    <x v="3"/>
    <x v="10"/>
    <x v="51"/>
    <x v="1"/>
    <x v="14"/>
    <x v="0"/>
    <x v="1"/>
    <x v="37"/>
    <x v="0"/>
    <x v="56"/>
    <x v="3"/>
    <x v="51"/>
    <x v="14"/>
    <x v="0"/>
    <x v="11"/>
    <x v="0"/>
    <x v="25"/>
    <x v="0"/>
  </r>
  <r>
    <x v="50"/>
    <x v="34"/>
    <x v="0"/>
    <x v="4"/>
    <x v="1"/>
    <x v="3"/>
    <x v="0"/>
    <x v="7"/>
    <x v="0"/>
    <x v="4"/>
    <x v="34"/>
    <x v="0"/>
    <x v="51"/>
    <x v="4"/>
    <x v="4"/>
    <x v="8"/>
    <x v="0"/>
    <x v="12"/>
    <x v="0"/>
    <x v="21"/>
    <x v="0"/>
  </r>
  <r>
    <x v="51"/>
    <x v="32"/>
    <x v="0"/>
    <x v="4"/>
    <x v="2"/>
    <x v="9"/>
    <x v="1"/>
    <x v="8"/>
    <x v="0"/>
    <x v="33"/>
    <x v="32"/>
    <x v="0"/>
    <x v="4"/>
    <x v="4"/>
    <x v="10"/>
    <x v="6"/>
    <x v="0"/>
    <x v="46"/>
    <x v="0"/>
    <x v="56"/>
    <x v="0"/>
  </r>
  <r>
    <x v="52"/>
    <x v="36"/>
    <x v="0"/>
    <x v="4"/>
    <x v="3"/>
    <x v="11"/>
    <x v="1"/>
    <x v="6"/>
    <x v="0"/>
    <x v="4"/>
    <x v="36"/>
    <x v="0"/>
    <x v="53"/>
    <x v="4"/>
    <x v="12"/>
    <x v="7"/>
    <x v="0"/>
    <x v="48"/>
    <x v="0"/>
    <x v="34"/>
    <x v="0"/>
  </r>
  <r>
    <x v="53"/>
    <x v="39"/>
    <x v="0"/>
    <x v="4"/>
    <x v="6"/>
    <x v="30"/>
    <x v="0"/>
    <x v="40"/>
    <x v="0"/>
    <x v="22"/>
    <x v="39"/>
    <x v="0"/>
    <x v="20"/>
    <x v="4"/>
    <x v="29"/>
    <x v="47"/>
    <x v="0"/>
    <x v="50"/>
    <x v="0"/>
    <x v="50"/>
    <x v="0"/>
  </r>
  <r>
    <x v="54"/>
    <x v="44"/>
    <x v="0"/>
    <x v="4"/>
    <x v="7"/>
    <x v="32"/>
    <x v="0"/>
    <x v="46"/>
    <x v="0"/>
    <x v="15"/>
    <x v="44"/>
    <x v="0"/>
    <x v="32"/>
    <x v="4"/>
    <x v="31"/>
    <x v="45"/>
    <x v="0"/>
    <x v="8"/>
    <x v="0"/>
    <x v="10"/>
    <x v="0"/>
  </r>
  <r>
    <x v="55"/>
    <x v="41"/>
    <x v="0"/>
    <x v="4"/>
    <x v="8"/>
    <x v="35"/>
    <x v="1"/>
    <x v="47"/>
    <x v="0"/>
    <x v="11"/>
    <x v="41"/>
    <x v="0"/>
    <x v="38"/>
    <x v="4"/>
    <x v="35"/>
    <x v="46"/>
    <x v="0"/>
    <x v="51"/>
    <x v="0"/>
    <x v="39"/>
    <x v="0"/>
  </r>
  <r>
    <x v="56"/>
    <x v="45"/>
    <x v="0"/>
    <x v="4"/>
    <x v="8"/>
    <x v="38"/>
    <x v="1"/>
    <x v="38"/>
    <x v="0"/>
    <x v="14"/>
    <x v="45"/>
    <x v="0"/>
    <x v="34"/>
    <x v="4"/>
    <x v="37"/>
    <x v="38"/>
    <x v="0"/>
    <x v="53"/>
    <x v="0"/>
    <x v="43"/>
    <x v="0"/>
  </r>
  <r>
    <x v="57"/>
    <x v="51"/>
    <x v="0"/>
    <x v="4"/>
    <x v="9"/>
    <x v="42"/>
    <x v="0"/>
    <x v="45"/>
    <x v="0"/>
    <x v="15"/>
    <x v="51"/>
    <x v="0"/>
    <x v="37"/>
    <x v="4"/>
    <x v="41"/>
    <x v="44"/>
    <x v="0"/>
    <x v="5"/>
    <x v="0"/>
    <x v="1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">
  <r>
    <x v="0"/>
    <x v="6"/>
    <x v="0"/>
    <x v="0"/>
    <x v="4"/>
    <x v="15"/>
    <x v="1"/>
    <x v="30"/>
    <x v="0"/>
    <x v="23"/>
    <x v="6"/>
    <x v="0"/>
    <x v="7"/>
    <x v="0"/>
    <x v="16"/>
    <x v="33"/>
    <x v="0"/>
    <x v="30"/>
    <x v="0"/>
    <x v="7"/>
    <x v="0"/>
  </r>
  <r>
    <x v="1"/>
    <x v="1"/>
    <x v="0"/>
    <x v="0"/>
    <x v="5"/>
    <x v="21"/>
    <x v="0"/>
    <x v="31"/>
    <x v="0"/>
    <x v="4"/>
    <x v="1"/>
    <x v="0"/>
    <x v="28"/>
    <x v="0"/>
    <x v="21"/>
    <x v="32"/>
    <x v="0"/>
    <x v="34"/>
    <x v="0"/>
    <x v="37"/>
    <x v="0"/>
  </r>
  <r>
    <x v="2"/>
    <x v="13"/>
    <x v="0"/>
    <x v="0"/>
    <x v="5"/>
    <x v="22"/>
    <x v="0"/>
    <x v="24"/>
    <x v="0"/>
    <x v="25"/>
    <x v="13"/>
    <x v="0"/>
    <x v="6"/>
    <x v="0"/>
    <x v="23"/>
    <x v="30"/>
    <x v="0"/>
    <x v="41"/>
    <x v="0"/>
    <x v="53"/>
    <x v="0"/>
  </r>
  <r>
    <x v="3"/>
    <x v="27"/>
    <x v="0"/>
    <x v="0"/>
    <x v="6"/>
    <x v="26"/>
    <x v="0"/>
    <x v="18"/>
    <x v="0"/>
    <x v="6"/>
    <x v="27"/>
    <x v="0"/>
    <x v="31"/>
    <x v="0"/>
    <x v="26"/>
    <x v="17"/>
    <x v="0"/>
    <x v="22"/>
    <x v="0"/>
    <x v="23"/>
    <x v="0"/>
  </r>
  <r>
    <x v="4"/>
    <x v="20"/>
    <x v="0"/>
    <x v="0"/>
    <x v="6"/>
    <x v="27"/>
    <x v="1"/>
    <x v="16"/>
    <x v="0"/>
    <x v="3"/>
    <x v="20"/>
    <x v="0"/>
    <x v="40"/>
    <x v="0"/>
    <x v="27"/>
    <x v="16"/>
    <x v="0"/>
    <x v="42"/>
    <x v="0"/>
    <x v="35"/>
    <x v="0"/>
  </r>
  <r>
    <x v="5"/>
    <x v="30"/>
    <x v="0"/>
    <x v="0"/>
    <x v="6"/>
    <x v="28"/>
    <x v="1"/>
    <x v="13"/>
    <x v="0"/>
    <x v="4"/>
    <x v="30"/>
    <x v="0"/>
    <x v="43"/>
    <x v="0"/>
    <x v="28"/>
    <x v="13"/>
    <x v="0"/>
    <x v="16"/>
    <x v="0"/>
    <x v="27"/>
    <x v="0"/>
  </r>
  <r>
    <x v="6"/>
    <x v="25"/>
    <x v="0"/>
    <x v="0"/>
    <x v="8"/>
    <x v="36"/>
    <x v="1"/>
    <x v="19"/>
    <x v="0"/>
    <x v="5"/>
    <x v="25"/>
    <x v="0"/>
    <x v="34"/>
    <x v="0"/>
    <x v="35"/>
    <x v="20"/>
    <x v="0"/>
    <x v="21"/>
    <x v="0"/>
    <x v="25"/>
    <x v="0"/>
  </r>
  <r>
    <x v="7"/>
    <x v="18"/>
    <x v="0"/>
    <x v="0"/>
    <x v="8"/>
    <x v="37"/>
    <x v="1"/>
    <x v="23"/>
    <x v="0"/>
    <x v="16"/>
    <x v="18"/>
    <x v="0"/>
    <x v="17"/>
    <x v="0"/>
    <x v="37"/>
    <x v="26"/>
    <x v="0"/>
    <x v="25"/>
    <x v="0"/>
    <x v="10"/>
    <x v="0"/>
  </r>
  <r>
    <x v="8"/>
    <x v="11"/>
    <x v="0"/>
    <x v="0"/>
    <x v="9"/>
    <x v="41"/>
    <x v="1"/>
    <x v="22"/>
    <x v="0"/>
    <x v="1"/>
    <x v="11"/>
    <x v="0"/>
    <x v="52"/>
    <x v="0"/>
    <x v="40"/>
    <x v="22"/>
    <x v="0"/>
    <x v="39"/>
    <x v="0"/>
    <x v="33"/>
    <x v="0"/>
  </r>
  <r>
    <x v="9"/>
    <x v="24"/>
    <x v="0"/>
    <x v="0"/>
    <x v="9"/>
    <x v="44"/>
    <x v="1"/>
    <x v="10"/>
    <x v="0"/>
    <x v="6"/>
    <x v="24"/>
    <x v="0"/>
    <x v="30"/>
    <x v="0"/>
    <x v="44"/>
    <x v="10"/>
    <x v="0"/>
    <x v="19"/>
    <x v="0"/>
    <x v="22"/>
    <x v="0"/>
  </r>
  <r>
    <x v="10"/>
    <x v="16"/>
    <x v="0"/>
    <x v="0"/>
    <x v="9"/>
    <x v="44"/>
    <x v="1"/>
    <x v="9"/>
    <x v="0"/>
    <x v="32"/>
    <x v="16"/>
    <x v="0"/>
    <x v="0"/>
    <x v="0"/>
    <x v="48"/>
    <x v="15"/>
    <x v="0"/>
    <x v="27"/>
    <x v="0"/>
    <x v="0"/>
    <x v="0"/>
  </r>
  <r>
    <x v="11"/>
    <x v="9"/>
    <x v="0"/>
    <x v="0"/>
    <x v="10"/>
    <x v="50"/>
    <x v="1"/>
    <x v="0"/>
    <x v="0"/>
    <x v="14"/>
    <x v="9"/>
    <x v="0"/>
    <x v="19"/>
    <x v="0"/>
    <x v="51"/>
    <x v="2"/>
    <x v="0"/>
    <x v="32"/>
    <x v="0"/>
    <x v="13"/>
    <x v="0"/>
  </r>
  <r>
    <x v="12"/>
    <x v="3"/>
    <x v="0"/>
    <x v="0"/>
    <x v="11"/>
    <x v="52"/>
    <x v="0"/>
    <x v="4"/>
    <x v="0"/>
    <x v="27"/>
    <x v="3"/>
    <x v="0"/>
    <x v="4"/>
    <x v="0"/>
    <x v="53"/>
    <x v="3"/>
    <x v="0"/>
    <x v="33"/>
    <x v="0"/>
    <x v="5"/>
    <x v="0"/>
  </r>
  <r>
    <x v="13"/>
    <x v="0"/>
    <x v="0"/>
    <x v="1"/>
    <x v="0"/>
    <x v="0"/>
    <x v="0"/>
    <x v="3"/>
    <x v="0"/>
    <x v="3"/>
    <x v="0"/>
    <x v="0"/>
    <x v="29"/>
    <x v="1"/>
    <x v="0"/>
    <x v="5"/>
    <x v="0"/>
    <x v="35"/>
    <x v="0"/>
    <x v="36"/>
    <x v="0"/>
  </r>
  <r>
    <x v="14"/>
    <x v="8"/>
    <x v="0"/>
    <x v="1"/>
    <x v="0"/>
    <x v="0"/>
    <x v="0"/>
    <x v="5"/>
    <x v="0"/>
    <x v="29"/>
    <x v="8"/>
    <x v="0"/>
    <x v="3"/>
    <x v="1"/>
    <x v="1"/>
    <x v="4"/>
    <x v="0"/>
    <x v="31"/>
    <x v="0"/>
    <x v="3"/>
    <x v="0"/>
  </r>
  <r>
    <x v="15"/>
    <x v="2"/>
    <x v="0"/>
    <x v="1"/>
    <x v="1"/>
    <x v="2"/>
    <x v="1"/>
    <x v="2"/>
    <x v="0"/>
    <x v="13"/>
    <x v="2"/>
    <x v="0"/>
    <x v="16"/>
    <x v="1"/>
    <x v="3"/>
    <x v="0"/>
    <x v="0"/>
    <x v="38"/>
    <x v="0"/>
    <x v="44"/>
    <x v="0"/>
  </r>
  <r>
    <x v="16"/>
    <x v="14"/>
    <x v="0"/>
    <x v="1"/>
    <x v="1"/>
    <x v="4"/>
    <x v="0"/>
    <x v="1"/>
    <x v="0"/>
    <x v="10"/>
    <x v="14"/>
    <x v="0"/>
    <x v="25"/>
    <x v="1"/>
    <x v="6"/>
    <x v="1"/>
    <x v="0"/>
    <x v="26"/>
    <x v="0"/>
    <x v="17"/>
    <x v="0"/>
  </r>
  <r>
    <x v="17"/>
    <x v="7"/>
    <x v="0"/>
    <x v="1"/>
    <x v="6"/>
    <x v="24"/>
    <x v="1"/>
    <x v="28"/>
    <x v="0"/>
    <x v="3"/>
    <x v="7"/>
    <x v="0"/>
    <x v="33"/>
    <x v="1"/>
    <x v="24"/>
    <x v="29"/>
    <x v="0"/>
    <x v="40"/>
    <x v="0"/>
    <x v="36"/>
    <x v="0"/>
  </r>
  <r>
    <x v="18"/>
    <x v="22"/>
    <x v="0"/>
    <x v="1"/>
    <x v="6"/>
    <x v="25"/>
    <x v="0"/>
    <x v="33"/>
    <x v="0"/>
    <x v="17"/>
    <x v="22"/>
    <x v="0"/>
    <x v="15"/>
    <x v="1"/>
    <x v="25"/>
    <x v="34"/>
    <x v="0"/>
    <x v="45"/>
    <x v="0"/>
    <x v="46"/>
    <x v="0"/>
  </r>
  <r>
    <x v="19"/>
    <x v="32"/>
    <x v="0"/>
    <x v="1"/>
    <x v="6"/>
    <x v="29"/>
    <x v="1"/>
    <x v="37"/>
    <x v="0"/>
    <x v="3"/>
    <x v="32"/>
    <x v="0"/>
    <x v="45"/>
    <x v="1"/>
    <x v="29"/>
    <x v="38"/>
    <x v="0"/>
    <x v="15"/>
    <x v="0"/>
    <x v="28"/>
    <x v="0"/>
  </r>
  <r>
    <x v="20"/>
    <x v="28"/>
    <x v="0"/>
    <x v="1"/>
    <x v="9"/>
    <x v="45"/>
    <x v="1"/>
    <x v="41"/>
    <x v="0"/>
    <x v="2"/>
    <x v="28"/>
    <x v="0"/>
    <x v="50"/>
    <x v="1"/>
    <x v="45"/>
    <x v="42"/>
    <x v="0"/>
    <x v="18"/>
    <x v="0"/>
    <x v="29"/>
    <x v="0"/>
  </r>
  <r>
    <x v="21"/>
    <x v="21"/>
    <x v="0"/>
    <x v="1"/>
    <x v="10"/>
    <x v="48"/>
    <x v="1"/>
    <x v="36"/>
    <x v="0"/>
    <x v="2"/>
    <x v="21"/>
    <x v="0"/>
    <x v="48"/>
    <x v="1"/>
    <x v="49"/>
    <x v="36"/>
    <x v="0"/>
    <x v="46"/>
    <x v="0"/>
    <x v="34"/>
    <x v="0"/>
  </r>
  <r>
    <x v="22"/>
    <x v="31"/>
    <x v="0"/>
    <x v="1"/>
    <x v="11"/>
    <x v="53"/>
    <x v="1"/>
    <x v="42"/>
    <x v="0"/>
    <x v="1"/>
    <x v="31"/>
    <x v="0"/>
    <x v="54"/>
    <x v="1"/>
    <x v="54"/>
    <x v="43"/>
    <x v="0"/>
    <x v="14"/>
    <x v="0"/>
    <x v="30"/>
    <x v="0"/>
  </r>
  <r>
    <x v="23"/>
    <x v="26"/>
    <x v="0"/>
    <x v="2"/>
    <x v="1"/>
    <x v="1"/>
    <x v="1"/>
    <x v="53"/>
    <x v="0"/>
    <x v="21"/>
    <x v="26"/>
    <x v="0"/>
    <x v="10"/>
    <x v="2"/>
    <x v="2"/>
    <x v="54"/>
    <x v="0"/>
    <x v="20"/>
    <x v="0"/>
    <x v="8"/>
    <x v="0"/>
  </r>
  <r>
    <x v="24"/>
    <x v="19"/>
    <x v="0"/>
    <x v="2"/>
    <x v="2"/>
    <x v="5"/>
    <x v="1"/>
    <x v="52"/>
    <x v="0"/>
    <x v="19"/>
    <x v="19"/>
    <x v="0"/>
    <x v="12"/>
    <x v="2"/>
    <x v="5"/>
    <x v="52"/>
    <x v="0"/>
    <x v="23"/>
    <x v="0"/>
    <x v="9"/>
    <x v="0"/>
  </r>
  <r>
    <x v="25"/>
    <x v="12"/>
    <x v="0"/>
    <x v="2"/>
    <x v="2"/>
    <x v="6"/>
    <x v="0"/>
    <x v="55"/>
    <x v="0"/>
    <x v="31"/>
    <x v="12"/>
    <x v="0"/>
    <x v="1"/>
    <x v="2"/>
    <x v="9"/>
    <x v="53"/>
    <x v="0"/>
    <x v="29"/>
    <x v="0"/>
    <x v="1"/>
    <x v="0"/>
  </r>
  <r>
    <x v="26"/>
    <x v="5"/>
    <x v="0"/>
    <x v="2"/>
    <x v="2"/>
    <x v="7"/>
    <x v="0"/>
    <x v="56"/>
    <x v="0"/>
    <x v="17"/>
    <x v="5"/>
    <x v="0"/>
    <x v="13"/>
    <x v="2"/>
    <x v="7"/>
    <x v="57"/>
    <x v="0"/>
    <x v="36"/>
    <x v="0"/>
    <x v="45"/>
    <x v="0"/>
  </r>
  <r>
    <x v="27"/>
    <x v="17"/>
    <x v="0"/>
    <x v="2"/>
    <x v="2"/>
    <x v="8"/>
    <x v="1"/>
    <x v="54"/>
    <x v="0"/>
    <x v="15"/>
    <x v="17"/>
    <x v="0"/>
    <x v="21"/>
    <x v="2"/>
    <x v="10"/>
    <x v="55"/>
    <x v="0"/>
    <x v="24"/>
    <x v="0"/>
    <x v="11"/>
    <x v="0"/>
  </r>
  <r>
    <x v="28"/>
    <x v="10"/>
    <x v="0"/>
    <x v="2"/>
    <x v="3"/>
    <x v="10"/>
    <x v="0"/>
    <x v="57"/>
    <x v="0"/>
    <x v="13"/>
    <x v="10"/>
    <x v="0"/>
    <x v="22"/>
    <x v="2"/>
    <x v="11"/>
    <x v="56"/>
    <x v="0"/>
    <x v="28"/>
    <x v="0"/>
    <x v="15"/>
    <x v="0"/>
  </r>
  <r>
    <x v="29"/>
    <x v="4"/>
    <x v="0"/>
    <x v="2"/>
    <x v="4"/>
    <x v="12"/>
    <x v="1"/>
    <x v="51"/>
    <x v="0"/>
    <x v="26"/>
    <x v="4"/>
    <x v="0"/>
    <x v="5"/>
    <x v="2"/>
    <x v="13"/>
    <x v="50"/>
    <x v="0"/>
    <x v="37"/>
    <x v="0"/>
    <x v="54"/>
    <x v="0"/>
  </r>
  <r>
    <x v="30"/>
    <x v="15"/>
    <x v="0"/>
    <x v="2"/>
    <x v="4"/>
    <x v="13"/>
    <x v="1"/>
    <x v="50"/>
    <x v="0"/>
    <x v="24"/>
    <x v="15"/>
    <x v="0"/>
    <x v="8"/>
    <x v="2"/>
    <x v="14"/>
    <x v="49"/>
    <x v="0"/>
    <x v="43"/>
    <x v="0"/>
    <x v="52"/>
    <x v="0"/>
  </r>
  <r>
    <x v="31"/>
    <x v="29"/>
    <x v="0"/>
    <x v="2"/>
    <x v="4"/>
    <x v="14"/>
    <x v="1"/>
    <x v="48"/>
    <x v="0"/>
    <x v="8"/>
    <x v="29"/>
    <x v="0"/>
    <x v="27"/>
    <x v="2"/>
    <x v="15"/>
    <x v="48"/>
    <x v="0"/>
    <x v="17"/>
    <x v="0"/>
    <x v="20"/>
    <x v="0"/>
  </r>
  <r>
    <x v="32"/>
    <x v="23"/>
    <x v="0"/>
    <x v="2"/>
    <x v="4"/>
    <x v="16"/>
    <x v="0"/>
    <x v="49"/>
    <x v="0"/>
    <x v="20"/>
    <x v="23"/>
    <x v="0"/>
    <x v="11"/>
    <x v="2"/>
    <x v="17"/>
    <x v="51"/>
    <x v="0"/>
    <x v="44"/>
    <x v="0"/>
    <x v="49"/>
    <x v="0"/>
  </r>
  <r>
    <x v="33"/>
    <x v="33"/>
    <x v="0"/>
    <x v="2"/>
    <x v="4"/>
    <x v="17"/>
    <x v="1"/>
    <x v="44"/>
    <x v="0"/>
    <x v="18"/>
    <x v="33"/>
    <x v="0"/>
    <x v="20"/>
    <x v="2"/>
    <x v="19"/>
    <x v="40"/>
    <x v="0"/>
    <x v="47"/>
    <x v="0"/>
    <x v="47"/>
    <x v="0"/>
  </r>
  <r>
    <x v="34"/>
    <x v="34"/>
    <x v="0"/>
    <x v="2"/>
    <x v="4"/>
    <x v="18"/>
    <x v="1"/>
    <x v="43"/>
    <x v="0"/>
    <x v="7"/>
    <x v="34"/>
    <x v="0"/>
    <x v="37"/>
    <x v="2"/>
    <x v="18"/>
    <x v="41"/>
    <x v="0"/>
    <x v="48"/>
    <x v="0"/>
    <x v="39"/>
    <x v="0"/>
  </r>
  <r>
    <x v="35"/>
    <x v="37"/>
    <x v="0"/>
    <x v="2"/>
    <x v="7"/>
    <x v="33"/>
    <x v="1"/>
    <x v="32"/>
    <x v="0"/>
    <x v="23"/>
    <x v="37"/>
    <x v="0"/>
    <x v="18"/>
    <x v="2"/>
    <x v="33"/>
    <x v="27"/>
    <x v="0"/>
    <x v="50"/>
    <x v="0"/>
    <x v="51"/>
    <x v="0"/>
  </r>
  <r>
    <x v="36"/>
    <x v="41"/>
    <x v="0"/>
    <x v="2"/>
    <x v="7"/>
    <x v="34"/>
    <x v="1"/>
    <x v="39"/>
    <x v="0"/>
    <x v="11"/>
    <x v="41"/>
    <x v="0"/>
    <x v="36"/>
    <x v="2"/>
    <x v="34"/>
    <x v="37"/>
    <x v="0"/>
    <x v="53"/>
    <x v="0"/>
    <x v="42"/>
    <x v="0"/>
  </r>
  <r>
    <x v="37"/>
    <x v="49"/>
    <x v="0"/>
    <x v="2"/>
    <x v="9"/>
    <x v="40"/>
    <x v="1"/>
    <x v="35"/>
    <x v="0"/>
    <x v="26"/>
    <x v="49"/>
    <x v="0"/>
    <x v="23"/>
    <x v="2"/>
    <x v="39"/>
    <x v="35"/>
    <x v="0"/>
    <x v="8"/>
    <x v="0"/>
    <x v="6"/>
    <x v="0"/>
  </r>
  <r>
    <x v="38"/>
    <x v="44"/>
    <x v="0"/>
    <x v="2"/>
    <x v="9"/>
    <x v="47"/>
    <x v="1"/>
    <x v="29"/>
    <x v="0"/>
    <x v="12"/>
    <x v="44"/>
    <x v="0"/>
    <x v="38"/>
    <x v="2"/>
    <x v="47"/>
    <x v="28"/>
    <x v="0"/>
    <x v="55"/>
    <x v="0"/>
    <x v="43"/>
    <x v="0"/>
  </r>
  <r>
    <x v="39"/>
    <x v="54"/>
    <x v="0"/>
    <x v="2"/>
    <x v="11"/>
    <x v="54"/>
    <x v="0"/>
    <x v="34"/>
    <x v="0"/>
    <x v="30"/>
    <x v="54"/>
    <x v="0"/>
    <x v="9"/>
    <x v="2"/>
    <x v="55"/>
    <x v="31"/>
    <x v="0"/>
    <x v="4"/>
    <x v="0"/>
    <x v="2"/>
    <x v="0"/>
  </r>
  <r>
    <x v="40"/>
    <x v="48"/>
    <x v="0"/>
    <x v="3"/>
    <x v="2"/>
    <x v="7"/>
    <x v="1"/>
    <x v="27"/>
    <x v="0"/>
    <x v="9"/>
    <x v="48"/>
    <x v="0"/>
    <x v="49"/>
    <x v="3"/>
    <x v="8"/>
    <x v="25"/>
    <x v="0"/>
    <x v="57"/>
    <x v="0"/>
    <x v="40"/>
    <x v="0"/>
  </r>
  <r>
    <x v="41"/>
    <x v="57"/>
    <x v="0"/>
    <x v="3"/>
    <x v="4"/>
    <x v="19"/>
    <x v="1"/>
    <x v="21"/>
    <x v="0"/>
    <x v="0"/>
    <x v="57"/>
    <x v="0"/>
    <x v="57"/>
    <x v="3"/>
    <x v="20"/>
    <x v="21"/>
    <x v="0"/>
    <x v="0"/>
    <x v="0"/>
    <x v="32"/>
    <x v="0"/>
  </r>
  <r>
    <x v="42"/>
    <x v="53"/>
    <x v="0"/>
    <x v="3"/>
    <x v="5"/>
    <x v="20"/>
    <x v="0"/>
    <x v="26"/>
    <x v="0"/>
    <x v="28"/>
    <x v="53"/>
    <x v="0"/>
    <x v="14"/>
    <x v="3"/>
    <x v="22"/>
    <x v="24"/>
    <x v="0"/>
    <x v="2"/>
    <x v="0"/>
    <x v="4"/>
    <x v="0"/>
  </r>
  <r>
    <x v="43"/>
    <x v="47"/>
    <x v="0"/>
    <x v="3"/>
    <x v="6"/>
    <x v="23"/>
    <x v="1"/>
    <x v="25"/>
    <x v="0"/>
    <x v="18"/>
    <x v="47"/>
    <x v="0"/>
    <x v="26"/>
    <x v="3"/>
    <x v="24"/>
    <x v="23"/>
    <x v="0"/>
    <x v="56"/>
    <x v="0"/>
    <x v="48"/>
    <x v="0"/>
  </r>
  <r>
    <x v="44"/>
    <x v="56"/>
    <x v="0"/>
    <x v="3"/>
    <x v="6"/>
    <x v="31"/>
    <x v="0"/>
    <x v="20"/>
    <x v="0"/>
    <x v="5"/>
    <x v="56"/>
    <x v="0"/>
    <x v="55"/>
    <x v="3"/>
    <x v="31"/>
    <x v="19"/>
    <x v="0"/>
    <x v="1"/>
    <x v="0"/>
    <x v="24"/>
    <x v="0"/>
  </r>
  <r>
    <x v="45"/>
    <x v="52"/>
    <x v="0"/>
    <x v="3"/>
    <x v="9"/>
    <x v="39"/>
    <x v="0"/>
    <x v="11"/>
    <x v="0"/>
    <x v="13"/>
    <x v="52"/>
    <x v="0"/>
    <x v="42"/>
    <x v="3"/>
    <x v="41"/>
    <x v="9"/>
    <x v="0"/>
    <x v="5"/>
    <x v="0"/>
    <x v="16"/>
    <x v="0"/>
  </r>
  <r>
    <x v="46"/>
    <x v="46"/>
    <x v="0"/>
    <x v="3"/>
    <x v="9"/>
    <x v="43"/>
    <x v="0"/>
    <x v="15"/>
    <x v="0"/>
    <x v="9"/>
    <x v="46"/>
    <x v="0"/>
    <x v="47"/>
    <x v="3"/>
    <x v="43"/>
    <x v="11"/>
    <x v="0"/>
    <x v="9"/>
    <x v="0"/>
    <x v="19"/>
    <x v="0"/>
  </r>
  <r>
    <x v="47"/>
    <x v="43"/>
    <x v="0"/>
    <x v="3"/>
    <x v="9"/>
    <x v="46"/>
    <x v="1"/>
    <x v="17"/>
    <x v="0"/>
    <x v="8"/>
    <x v="43"/>
    <x v="0"/>
    <x v="46"/>
    <x v="3"/>
    <x v="46"/>
    <x v="18"/>
    <x v="0"/>
    <x v="10"/>
    <x v="0"/>
    <x v="21"/>
    <x v="0"/>
  </r>
  <r>
    <x v="48"/>
    <x v="40"/>
    <x v="0"/>
    <x v="3"/>
    <x v="10"/>
    <x v="49"/>
    <x v="1"/>
    <x v="12"/>
    <x v="0"/>
    <x v="10"/>
    <x v="40"/>
    <x v="0"/>
    <x v="39"/>
    <x v="3"/>
    <x v="50"/>
    <x v="12"/>
    <x v="0"/>
    <x v="11"/>
    <x v="0"/>
    <x v="18"/>
    <x v="0"/>
  </r>
  <r>
    <x v="49"/>
    <x v="39"/>
    <x v="0"/>
    <x v="3"/>
    <x v="10"/>
    <x v="51"/>
    <x v="1"/>
    <x v="14"/>
    <x v="0"/>
    <x v="1"/>
    <x v="39"/>
    <x v="0"/>
    <x v="56"/>
    <x v="3"/>
    <x v="52"/>
    <x v="14"/>
    <x v="0"/>
    <x v="12"/>
    <x v="0"/>
    <x v="31"/>
    <x v="0"/>
  </r>
  <r>
    <x v="50"/>
    <x v="36"/>
    <x v="0"/>
    <x v="4"/>
    <x v="1"/>
    <x v="3"/>
    <x v="0"/>
    <x v="7"/>
    <x v="0"/>
    <x v="4"/>
    <x v="36"/>
    <x v="0"/>
    <x v="51"/>
    <x v="4"/>
    <x v="4"/>
    <x v="8"/>
    <x v="0"/>
    <x v="13"/>
    <x v="0"/>
    <x v="26"/>
    <x v="0"/>
  </r>
  <r>
    <x v="51"/>
    <x v="35"/>
    <x v="0"/>
    <x v="4"/>
    <x v="2"/>
    <x v="9"/>
    <x v="1"/>
    <x v="8"/>
    <x v="0"/>
    <x v="33"/>
    <x v="35"/>
    <x v="0"/>
    <x v="2"/>
    <x v="4"/>
    <x v="10"/>
    <x v="6"/>
    <x v="0"/>
    <x v="49"/>
    <x v="0"/>
    <x v="55"/>
    <x v="0"/>
  </r>
  <r>
    <x v="52"/>
    <x v="38"/>
    <x v="0"/>
    <x v="4"/>
    <x v="3"/>
    <x v="11"/>
    <x v="1"/>
    <x v="6"/>
    <x v="0"/>
    <x v="4"/>
    <x v="38"/>
    <x v="0"/>
    <x v="53"/>
    <x v="4"/>
    <x v="12"/>
    <x v="7"/>
    <x v="0"/>
    <x v="51"/>
    <x v="0"/>
    <x v="38"/>
    <x v="0"/>
  </r>
  <r>
    <x v="53"/>
    <x v="42"/>
    <x v="0"/>
    <x v="4"/>
    <x v="6"/>
    <x v="30"/>
    <x v="0"/>
    <x v="40"/>
    <x v="0"/>
    <x v="22"/>
    <x v="42"/>
    <x v="0"/>
    <x v="24"/>
    <x v="4"/>
    <x v="30"/>
    <x v="47"/>
    <x v="0"/>
    <x v="52"/>
    <x v="0"/>
    <x v="50"/>
    <x v="0"/>
  </r>
  <r>
    <x v="54"/>
    <x v="51"/>
    <x v="0"/>
    <x v="4"/>
    <x v="7"/>
    <x v="32"/>
    <x v="0"/>
    <x v="46"/>
    <x v="0"/>
    <x v="15"/>
    <x v="51"/>
    <x v="0"/>
    <x v="35"/>
    <x v="4"/>
    <x v="32"/>
    <x v="46"/>
    <x v="0"/>
    <x v="6"/>
    <x v="0"/>
    <x v="12"/>
    <x v="0"/>
  </r>
  <r>
    <x v="55"/>
    <x v="45"/>
    <x v="0"/>
    <x v="4"/>
    <x v="8"/>
    <x v="35"/>
    <x v="1"/>
    <x v="47"/>
    <x v="0"/>
    <x v="11"/>
    <x v="45"/>
    <x v="0"/>
    <x v="44"/>
    <x v="4"/>
    <x v="36"/>
    <x v="44"/>
    <x v="0"/>
    <x v="54"/>
    <x v="0"/>
    <x v="41"/>
    <x v="0"/>
  </r>
  <r>
    <x v="56"/>
    <x v="55"/>
    <x v="0"/>
    <x v="4"/>
    <x v="8"/>
    <x v="38"/>
    <x v="1"/>
    <x v="38"/>
    <x v="0"/>
    <x v="14"/>
    <x v="55"/>
    <x v="0"/>
    <x v="41"/>
    <x v="4"/>
    <x v="38"/>
    <x v="39"/>
    <x v="0"/>
    <x v="3"/>
    <x v="0"/>
    <x v="14"/>
    <x v="0"/>
  </r>
  <r>
    <x v="57"/>
    <x v="50"/>
    <x v="0"/>
    <x v="4"/>
    <x v="9"/>
    <x v="42"/>
    <x v="0"/>
    <x v="45"/>
    <x v="0"/>
    <x v="15"/>
    <x v="50"/>
    <x v="0"/>
    <x v="32"/>
    <x v="4"/>
    <x v="42"/>
    <x v="45"/>
    <x v="0"/>
    <x v="7"/>
    <x v="0"/>
    <x v="12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pivotTable1.xml><?xml version="1.0" encoding="utf-8"?>
<pivotTableDefinition xmlns="http://schemas.openxmlformats.org/spreadsheetml/2006/main" name="DataPilot1" cacheId="1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B14:O21" firstHeaderRow="1" firstDataRow="2" firstDataCol="1"/>
  <pivotFields count="21">
    <pivotField compact="0" showAll="0"/>
    <pivotField compact="0" showAll="0"/>
    <pivotField compact="0" showAll="0"/>
    <pivotField axis="axisRow" compact="0" showAll="0" defaultSubtotal="0" outline="0">
      <items count="5">
        <item x="0"/>
        <item x="1"/>
        <item x="2"/>
        <item x="3"/>
        <item x="4"/>
      </items>
    </pivotField>
    <pivotField axis="axisCol" compact="0" showAll="0" defaultSubtota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outline="0"/>
    <pivotField compact="0" showAll="0"/>
  </pivotFields>
  <rowFields count="2">
    <field x="3"/>
    <field x="-2"/>
  </rowFields>
  <colFields count="1">
    <field x="4"/>
  </colFields>
  <dataFields count="1">
    <dataField name="合計 - pips2" fld="19" subtotal="sum" numFmtId="168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DataPilot2" cacheId="2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1:N8" firstHeaderRow="1" firstDataRow="2" firstDataCol="1"/>
  <pivotFields count="21">
    <pivotField compact="0" showAll="0"/>
    <pivotField compact="0" showAll="0"/>
    <pivotField compact="0" showAll="0"/>
    <pivotField axis="axisRow" compact="0" showAll="0" defaultSubtotal="0" outline="0">
      <items count="5">
        <item x="0"/>
        <item x="1"/>
        <item x="2"/>
        <item x="3"/>
        <item x="4"/>
      </items>
    </pivotField>
    <pivotField axis="axisCol" compact="0" showAll="0" defaultSubtota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showAll="0"/>
    <pivotField dataField="1" compact="0" showAll="0" outline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3"/>
    <field x="-2"/>
  </rowFields>
  <colFields count="1">
    <field x="4"/>
  </colFields>
  <dataFields count="1">
    <dataField name="総数 - 売買" fld="6" subtotal="count" numFmtId="164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DataPilot3" cacheId="3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1:N8" firstHeaderRow="1" firstDataRow="2" firstDataCol="1"/>
  <pivotFields count="21">
    <pivotField compact="0" showAll="0"/>
    <pivotField compact="0" showAll="0"/>
    <pivotField compact="0" showAll="0"/>
    <pivotField axis="axisRow" compact="0" showAll="0" defaultSubtotal="0" outline="0">
      <items count="5">
        <item x="0"/>
        <item x="1"/>
        <item x="2"/>
        <item x="3"/>
        <item x="4"/>
      </items>
    </pivotField>
    <pivotField axis="axisCol" compact="0" showAll="0" defaultSubtota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outline="0"/>
    <pivotField compact="0" showAll="0"/>
  </pivotFields>
  <rowFields count="1">
    <field x="3"/>
  </rowFields>
  <colFields count="1">
    <field x="4"/>
  </colFields>
  <dataFields count="1">
    <dataField name="合計 - pips2" fld="19" subtotal="sum" numFmtId="168"/>
  </dataFields>
  <pivotTableStyleInfo name="PivotStyleLight16" showRowHeaders="1" showColHeaders="1" showRowStripes="0" showColStripes="0" showLastColumn="1"/>
</pivotTableDefinition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8" topLeftCell="A9" activePane="bottomLeft" state="frozen"/>
      <selection pane="topLeft" activeCell="A1" activeCellId="0" sqref="A1"/>
      <selection pane="bottomLeft" activeCell="F108" activeCellId="0" sqref="F108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5" min="11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188312.267502089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9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88312.267502089</v>
      </c>
      <c r="E4" s="13"/>
      <c r="F4" s="13"/>
      <c r="G4" s="14" t="s">
        <v>11</v>
      </c>
      <c r="H4" s="14"/>
      <c r="I4" s="15" t="n">
        <f aca="false">SUM($U$9:$V$108)</f>
        <v>501.6</v>
      </c>
      <c r="J4" s="15"/>
      <c r="K4" s="16" t="s">
        <v>12</v>
      </c>
      <c r="L4" s="16"/>
      <c r="M4" s="8" t="n">
        <f aca="false">AA8/AB8</f>
        <v>-1.4136492653693</v>
      </c>
      <c r="N4" s="8"/>
      <c r="O4" s="17" t="s">
        <v>13</v>
      </c>
      <c r="P4" s="17"/>
      <c r="Q4" s="18" t="n">
        <f aca="false">MAX(Z:Z)</f>
        <v>0.330074035205331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32</v>
      </c>
      <c r="D5" s="4" t="s">
        <v>15</v>
      </c>
      <c r="E5" s="21" t="n">
        <f aca="false">COUNTIF($S$9:$S$990,"&lt;0")</f>
        <v>26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0.551724137931034</v>
      </c>
      <c r="K5" s="4" t="s">
        <v>18</v>
      </c>
      <c r="L5" s="4"/>
      <c r="M5" s="6" t="n">
        <f aca="false">MAX(W9:W993)</f>
        <v>4</v>
      </c>
      <c r="N5" s="6"/>
      <c r="O5" s="22" t="s">
        <v>19</v>
      </c>
      <c r="P5" s="23"/>
      <c r="Q5" s="6" t="n">
        <f aca="false">MAX(X9:X993)</f>
        <v>7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  <c r="AA8" s="42" t="n">
        <f aca="false">SUM(AA9:AA108)</f>
        <v>301807.793532447</v>
      </c>
      <c r="AB8" s="43" t="n">
        <f aca="false">SUM(AB9:AB108)</f>
        <v>-213495.526030358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2016</v>
      </c>
      <c r="F9" s="6" t="n">
        <f aca="false">MONTH(G9)</f>
        <v>5</v>
      </c>
      <c r="G9" s="44" t="n">
        <v>43961</v>
      </c>
      <c r="H9" s="6" t="s">
        <v>37</v>
      </c>
      <c r="I9" s="6" t="n">
        <v>1.13714</v>
      </c>
      <c r="J9" s="6"/>
      <c r="K9" s="6" t="n">
        <v>38</v>
      </c>
      <c r="L9" s="8" t="n">
        <f aca="false">IF(K9="","",C9*0.05)</f>
        <v>5000</v>
      </c>
      <c r="M9" s="8"/>
      <c r="N9" s="45" t="n">
        <f aca="false">IF(K9="","",(L9/K9)/LOOKUP(RIGHT($D$2,3),定数!$A$6:$A$13,定数!$B$6:$B$13))</f>
        <v>1.09649122807018</v>
      </c>
      <c r="O9" s="6" t="n">
        <v>2016</v>
      </c>
      <c r="P9" s="44" t="n">
        <v>43962</v>
      </c>
      <c r="Q9" s="6" t="n">
        <v>1.14099</v>
      </c>
      <c r="R9" s="6"/>
      <c r="S9" s="13" t="n">
        <f aca="false">IF(Q9="","",U9*N9*LOOKUP(RIGHT($D$2,3),定数!$A$6:$A$13,定数!$B$6:$B$13))</f>
        <v>-5065.78947368409</v>
      </c>
      <c r="T9" s="13"/>
      <c r="U9" s="15" t="n">
        <f aca="false">IF(Q9="","",IF(H9="買",(Q9-I9),(I9-Q9))*IF(RIGHT($D$2,3)="JPY",100,10000))</f>
        <v>-38.4999999999991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2" t="str">
        <f aca="false">IF(S9&gt;0,S9,"")</f>
        <v/>
      </c>
      <c r="AB9" s="43" t="n">
        <f aca="false">IF(S9&lt;0,S9,"")</f>
        <v>-5065.78947368409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94934.2105263159</v>
      </c>
      <c r="D10" s="8"/>
      <c r="E10" s="6" t="n">
        <v>2016</v>
      </c>
      <c r="F10" s="6" t="n">
        <f aca="false">MONTH(G10)</f>
        <v>6</v>
      </c>
      <c r="G10" s="44" t="n">
        <v>43990</v>
      </c>
      <c r="H10" s="6" t="s">
        <v>38</v>
      </c>
      <c r="I10" s="6" t="n">
        <v>1.1377</v>
      </c>
      <c r="J10" s="6"/>
      <c r="K10" s="6" t="n">
        <v>16</v>
      </c>
      <c r="L10" s="8" t="n">
        <f aca="false">IF(K10="","",C10*0.05)</f>
        <v>4746.7105263158</v>
      </c>
      <c r="M10" s="8"/>
      <c r="N10" s="45" t="n">
        <f aca="false">IF(K10="","",(L10/K10)/LOOKUP(RIGHT($D$2,3),定数!$A$6:$A$13,定数!$B$6:$B$13))</f>
        <v>2.47224506578948</v>
      </c>
      <c r="O10" s="6" t="n">
        <v>2016</v>
      </c>
      <c r="P10" s="44" t="n">
        <v>43990</v>
      </c>
      <c r="Q10" s="6" t="n">
        <v>1.1397</v>
      </c>
      <c r="R10" s="6"/>
      <c r="S10" s="13" t="n">
        <f aca="false">IF(Q10="","",U10*N10*LOOKUP(RIGHT($D$2,3),定数!$A$6:$A$13,定数!$B$6:$B$13))</f>
        <v>5933.38815789475</v>
      </c>
      <c r="T10" s="13"/>
      <c r="U10" s="15" t="n">
        <f aca="false">IF(Q10="","",IF(H10="買",(Q10-I10),(I10-Q10))*IF(RIGHT($D$2,3)="JPY",100,10000))</f>
        <v>20</v>
      </c>
      <c r="V10" s="15"/>
      <c r="W10" s="3" t="n">
        <f aca="false">IF(U10&lt;&gt;"",IF(U10&gt;0,1+W9,0),"")</f>
        <v>1</v>
      </c>
      <c r="X10" s="42" t="n">
        <f aca="false">IF(U10&lt;&gt;"",IF(U10&lt;0,1+X9,0),"")</f>
        <v>0</v>
      </c>
      <c r="Y10" s="46" t="n">
        <f aca="false">IF(C10&lt;&gt;"",MAX(C10,C9),"")</f>
        <v>100000</v>
      </c>
      <c r="AA10" s="43" t="n">
        <f aca="false">IF(S10&gt;0,S10,"")</f>
        <v>5933.38815789475</v>
      </c>
      <c r="AB10" s="42" t="str">
        <f aca="false">IF(S10&lt;0,S10,"")</f>
        <v/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100867.598684211</v>
      </c>
      <c r="D11" s="8"/>
      <c r="E11" s="6" t="n">
        <v>2016</v>
      </c>
      <c r="F11" s="6" t="n">
        <f aca="false">MONTH(G11)</f>
        <v>6</v>
      </c>
      <c r="G11" s="44" t="n">
        <v>43999</v>
      </c>
      <c r="H11" s="6" t="s">
        <v>38</v>
      </c>
      <c r="I11" s="6" t="n">
        <v>1.12632</v>
      </c>
      <c r="J11" s="6"/>
      <c r="K11" s="6" t="n">
        <v>40</v>
      </c>
      <c r="L11" s="8" t="n">
        <f aca="false">IF(K11="","",C11*0.05)</f>
        <v>5043.37993421053</v>
      </c>
      <c r="M11" s="8"/>
      <c r="N11" s="45" t="n">
        <f aca="false">IF(K11="","",(L11/K11)/LOOKUP(RIGHT($D$2,3),定数!$A$6:$A$13,定数!$B$6:$B$13))</f>
        <v>1.05070415296053</v>
      </c>
      <c r="O11" s="6" t="n">
        <v>2016</v>
      </c>
      <c r="P11" s="44" t="n">
        <v>44002</v>
      </c>
      <c r="Q11" s="6" t="n">
        <v>1.13143</v>
      </c>
      <c r="R11" s="6"/>
      <c r="S11" s="13" t="n">
        <f aca="false">IF(Q11="","",U11*N11*LOOKUP(RIGHT($D$2,3),定数!$A$6:$A$13,定数!$B$6:$B$13))</f>
        <v>6442.91786595389</v>
      </c>
      <c r="T11" s="13"/>
      <c r="U11" s="15" t="n">
        <f aca="false">IF(Q11="","",IF(H11="買",(Q11-I11),(I11-Q11))*IF(RIGHT($D$2,3)="JPY",100,10000))</f>
        <v>51.0999999999995</v>
      </c>
      <c r="V11" s="15"/>
      <c r="W11" s="3" t="n">
        <f aca="false">IF(U11&lt;&gt;"",IF(U11&gt;0,1+W10,0),"")</f>
        <v>2</v>
      </c>
      <c r="X11" s="42" t="n">
        <f aca="false">IF(U11&lt;&gt;"",IF(U11&lt;0,1+X10,0),"")</f>
        <v>0</v>
      </c>
      <c r="Y11" s="46" t="n">
        <f aca="false">IF(C11&lt;&gt;"",MAX(Y10,C11),"")</f>
        <v>100867.598684211</v>
      </c>
      <c r="Z11" s="47" t="n">
        <f aca="false">IF(Y11&lt;&gt;"",1-(C11/Y11),"")</f>
        <v>0</v>
      </c>
      <c r="AA11" s="43" t="n">
        <f aca="false">IF(S11&gt;0,S11,"")</f>
        <v>6442.91786595389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107310.516550165</v>
      </c>
      <c r="D12" s="8"/>
      <c r="E12" s="6" t="n">
        <v>2016</v>
      </c>
      <c r="F12" s="6" t="n">
        <f aca="false">MONTH(G12)</f>
        <v>7</v>
      </c>
      <c r="G12" s="44" t="n">
        <v>44027</v>
      </c>
      <c r="H12" s="6" t="s">
        <v>38</v>
      </c>
      <c r="I12" s="6" t="n">
        <v>1.11197</v>
      </c>
      <c r="J12" s="6"/>
      <c r="K12" s="6" t="n">
        <v>18</v>
      </c>
      <c r="L12" s="8" t="n">
        <f aca="false">IF(K12="","",C12*0.05)</f>
        <v>5365.52582750823</v>
      </c>
      <c r="M12" s="8"/>
      <c r="N12" s="45" t="n">
        <f aca="false">IF(K12="","",(L12/K12)/LOOKUP(RIGHT($D$2,3),定数!$A$6:$A$13,定数!$B$6:$B$13))</f>
        <v>2.48403973495751</v>
      </c>
      <c r="O12" s="6" t="n">
        <v>2016</v>
      </c>
      <c r="P12" s="44" t="n">
        <v>44027</v>
      </c>
      <c r="Q12" s="6" t="n">
        <v>1.11421</v>
      </c>
      <c r="R12" s="6"/>
      <c r="S12" s="13" t="n">
        <f aca="false">IF(Q12="","",U12*N12*LOOKUP(RIGHT($D$2,3),定数!$A$6:$A$13,定数!$B$6:$B$13))</f>
        <v>6677.09880756585</v>
      </c>
      <c r="T12" s="13"/>
      <c r="U12" s="15" t="n">
        <f aca="false">IF(Q12="","",IF(H12="買",(Q12-I12),(I12-Q12))*IF(RIGHT($D$2,3)="JPY",100,10000))</f>
        <v>22.4000000000002</v>
      </c>
      <c r="V12" s="15"/>
      <c r="W12" s="3" t="n">
        <f aca="false">IF(U12&lt;&gt;"",IF(U12&gt;0,1+W11,0),"")</f>
        <v>3</v>
      </c>
      <c r="X12" s="42" t="n">
        <f aca="false">IF(U12&lt;&gt;"",IF(U12&lt;0,1+X11,0),"")</f>
        <v>0</v>
      </c>
      <c r="Y12" s="46" t="n">
        <f aca="false">IF(C12&lt;&gt;"",MAX(Y11,C12),"")</f>
        <v>107310.516550165</v>
      </c>
      <c r="Z12" s="47" t="n">
        <f aca="false">IF(Y12&lt;&gt;"",1-(C12/Y12),"")</f>
        <v>0</v>
      </c>
      <c r="AA12" s="43" t="n">
        <f aca="false">IF(S12&gt;0,S12,"")</f>
        <v>6677.09880756585</v>
      </c>
      <c r="AB12" s="42" t="str">
        <f aca="false">IF(S12&lt;0,S12,"")</f>
        <v/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113987.61535773</v>
      </c>
      <c r="D13" s="8"/>
      <c r="E13" s="6" t="n">
        <v>2016</v>
      </c>
      <c r="F13" s="6" t="n">
        <f aca="false">MONTH(G13)</f>
        <v>7</v>
      </c>
      <c r="G13" s="44" t="n">
        <v>44030</v>
      </c>
      <c r="H13" s="6" t="s">
        <v>37</v>
      </c>
      <c r="I13" s="6" t="n">
        <v>1.10677</v>
      </c>
      <c r="J13" s="6"/>
      <c r="K13" s="6" t="n">
        <v>15</v>
      </c>
      <c r="L13" s="8" t="n">
        <f aca="false">IF(K13="","",C13*0.05)</f>
        <v>5699.38076788652</v>
      </c>
      <c r="M13" s="8"/>
      <c r="N13" s="45" t="n">
        <f aca="false">IF(K13="","",(L13/K13)/LOOKUP(RIGHT($D$2,3),定数!$A$6:$A$13,定数!$B$6:$B$13))</f>
        <v>3.16632264882584</v>
      </c>
      <c r="O13" s="6" t="n">
        <v>2016</v>
      </c>
      <c r="P13" s="44" t="n">
        <v>44031</v>
      </c>
      <c r="Q13" s="6" t="n">
        <v>1.10492</v>
      </c>
      <c r="R13" s="6"/>
      <c r="S13" s="13" t="n">
        <f aca="false">IF(Q13="","",U13*N13*LOOKUP(RIGHT($D$2,3),定数!$A$6:$A$13,定数!$B$6:$B$13))</f>
        <v>7029.23628039387</v>
      </c>
      <c r="T13" s="13"/>
      <c r="U13" s="15" t="n">
        <f aca="false">IF(Q13="","",IF(H13="買",(Q13-I13),(I13-Q13))*IF(RIGHT($D$2,3)="JPY",100,10000))</f>
        <v>18.5000000000013</v>
      </c>
      <c r="V13" s="15"/>
      <c r="W13" s="3" t="n">
        <f aca="false">IF(U13&lt;&gt;"",IF(U13&gt;0,1+W12,0),"")</f>
        <v>4</v>
      </c>
      <c r="X13" s="42" t="n">
        <f aca="false">IF(U13&lt;&gt;"",IF(U13&lt;0,1+X12,0),"")</f>
        <v>0</v>
      </c>
      <c r="Y13" s="46" t="n">
        <f aca="false">IF(C13&lt;&gt;"",MAX(Y12,C13),"")</f>
        <v>113987.61535773</v>
      </c>
      <c r="Z13" s="47" t="n">
        <f aca="false">IF(Y13&lt;&gt;"",1-(C13/Y13),"")</f>
        <v>0</v>
      </c>
      <c r="AA13" s="43" t="n">
        <f aca="false">IF(S13&gt;0,S13,"")</f>
        <v>7029.23628039387</v>
      </c>
      <c r="AB13" s="42" t="str">
        <f aca="false">IF(S13&lt;0,S13,"")</f>
        <v/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121016.851638124</v>
      </c>
      <c r="D14" s="8"/>
      <c r="E14" s="6" t="n">
        <v>2016</v>
      </c>
      <c r="F14" s="6" t="n">
        <f aca="false">MONTH(G14)</f>
        <v>7</v>
      </c>
      <c r="G14" s="44" t="n">
        <v>44033</v>
      </c>
      <c r="H14" s="6" t="s">
        <v>37</v>
      </c>
      <c r="I14" s="6" t="n">
        <v>1.10055</v>
      </c>
      <c r="J14" s="6"/>
      <c r="K14" s="6" t="n">
        <v>16</v>
      </c>
      <c r="L14" s="8" t="n">
        <f aca="false">IF(K14="","",C14*0.05)</f>
        <v>6050.84258190621</v>
      </c>
      <c r="M14" s="8"/>
      <c r="N14" s="45" t="n">
        <f aca="false">IF(K14="","",(L14/K14)/LOOKUP(RIGHT($D$2,3),定数!$A$6:$A$13,定数!$B$6:$B$13))</f>
        <v>3.15148051140949</v>
      </c>
      <c r="O14" s="6" t="n">
        <v>2016</v>
      </c>
      <c r="P14" s="44" t="n">
        <v>44033</v>
      </c>
      <c r="Q14" s="6" t="n">
        <v>1.10216</v>
      </c>
      <c r="R14" s="6"/>
      <c r="S14" s="13" t="n">
        <f aca="false">IF(Q14="","",U14*N14*LOOKUP(RIGHT($D$2,3),定数!$A$6:$A$13,定数!$B$6:$B$13))</f>
        <v>-6088.66034804355</v>
      </c>
      <c r="T14" s="13"/>
      <c r="U14" s="15" t="n">
        <f aca="false">IF(Q14="","",IF(H14="買",(Q14-I14),(I14-Q14))*IF(RIGHT($D$2,3)="JPY",100,10000))</f>
        <v>-16.1000000000011</v>
      </c>
      <c r="V14" s="15"/>
      <c r="W14" s="3" t="n">
        <f aca="false">IF(U14&lt;&gt;"",IF(U14&gt;0,1+W13,0),"")</f>
        <v>0</v>
      </c>
      <c r="X14" s="42" t="n">
        <f aca="false">IF(U14&lt;&gt;"",IF(U14&lt;0,1+X13,0),"")</f>
        <v>1</v>
      </c>
      <c r="Y14" s="46" t="n">
        <f aca="false">IF(C14&lt;&gt;"",MAX(Y13,C14),"")</f>
        <v>121016.851638124</v>
      </c>
      <c r="Z14" s="47" t="n">
        <f aca="false">IF(Y14&lt;&gt;"",1-(C14/Y14),"")</f>
        <v>0</v>
      </c>
      <c r="AA14" s="43" t="str">
        <f aca="false">IF(S14&gt;0,S14,"")</f>
        <v/>
      </c>
      <c r="AB14" s="42" t="n">
        <f aca="false">IF(S14&lt;0,S14,"")</f>
        <v>-6088.66034804355</v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114928.191290081</v>
      </c>
      <c r="D15" s="8"/>
      <c r="E15" s="6" t="n">
        <v>2016</v>
      </c>
      <c r="F15" s="6" t="n">
        <f aca="false">MONTH(G15)</f>
        <v>9</v>
      </c>
      <c r="G15" s="44" t="n">
        <v>44080</v>
      </c>
      <c r="H15" s="6" t="s">
        <v>37</v>
      </c>
      <c r="I15" s="6" t="n">
        <v>1.11407</v>
      </c>
      <c r="J15" s="6"/>
      <c r="K15" s="6" t="n">
        <v>17</v>
      </c>
      <c r="L15" s="8" t="n">
        <f aca="false">IF(K15="","",C15*0.05)</f>
        <v>5746.40956450404</v>
      </c>
      <c r="M15" s="8"/>
      <c r="N15" s="45" t="n">
        <f aca="false">IF(K15="","",(L15/K15)/LOOKUP(RIGHT($D$2,3),定数!$A$6:$A$13,定数!$B$6:$B$13))</f>
        <v>2.81686743358041</v>
      </c>
      <c r="O15" s="6" t="n">
        <v>2016</v>
      </c>
      <c r="P15" s="44" t="n">
        <v>44080</v>
      </c>
      <c r="Q15" s="6" t="n">
        <v>1.11577</v>
      </c>
      <c r="R15" s="6"/>
      <c r="S15" s="13" t="n">
        <f aca="false">IF(Q15="","",U15*N15*LOOKUP(RIGHT($D$2,3),定数!$A$6:$A$13,定数!$B$6:$B$13))</f>
        <v>-5746.40956450415</v>
      </c>
      <c r="T15" s="13"/>
      <c r="U15" s="15" t="n">
        <f aca="false">IF(Q15="","",IF(H15="買",(Q15-I15),(I15-Q15))*IF(RIGHT($D$2,3)="JPY",100,10000))</f>
        <v>-17.0000000000003</v>
      </c>
      <c r="V15" s="15"/>
      <c r="W15" s="3" t="n">
        <f aca="false">IF(U15&lt;&gt;"",IF(U15&gt;0,1+W14,0),"")</f>
        <v>0</v>
      </c>
      <c r="X15" s="42" t="n">
        <f aca="false">IF(U15&lt;&gt;"",IF(U15&lt;0,1+X14,0),"")</f>
        <v>2</v>
      </c>
      <c r="Y15" s="46" t="n">
        <f aca="false">IF(C15&lt;&gt;"",MAX(Y14,C15),"")</f>
        <v>121016.851638124</v>
      </c>
      <c r="Z15" s="47" t="n">
        <f aca="false">IF(Y15&lt;&gt;"",1-(C15/Y15),"")</f>
        <v>0.0503125000000034</v>
      </c>
      <c r="AA15" s="43" t="str">
        <f aca="false">IF(S15&gt;0,S15,"")</f>
        <v/>
      </c>
      <c r="AB15" s="42" t="n">
        <f aca="false">IF(S15&lt;0,S15,"")</f>
        <v>-5746.40956450415</v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109181.781725577</v>
      </c>
      <c r="D16" s="8"/>
      <c r="E16" s="6" t="n">
        <v>2016</v>
      </c>
      <c r="F16" s="6" t="n">
        <f aca="false">MONTH(G16)</f>
        <v>9</v>
      </c>
      <c r="G16" s="44" t="n">
        <v>44086</v>
      </c>
      <c r="H16" s="6" t="s">
        <v>37</v>
      </c>
      <c r="I16" s="6" t="n">
        <v>1.12358</v>
      </c>
      <c r="J16" s="6"/>
      <c r="K16" s="6" t="n">
        <v>28</v>
      </c>
      <c r="L16" s="8" t="n">
        <f aca="false">IF(K16="","",C16*0.05)</f>
        <v>5459.08908627883</v>
      </c>
      <c r="M16" s="8"/>
      <c r="N16" s="45" t="n">
        <f aca="false">IF(K16="","",(L16/K16)/LOOKUP(RIGHT($D$2,3),定数!$A$6:$A$13,定数!$B$6:$B$13))</f>
        <v>1.62472889472584</v>
      </c>
      <c r="O16" s="6" t="n">
        <v>2016</v>
      </c>
      <c r="P16" s="44" t="n">
        <v>44086</v>
      </c>
      <c r="Q16" s="6" t="n">
        <v>1.12638</v>
      </c>
      <c r="R16" s="6"/>
      <c r="S16" s="13" t="n">
        <f aca="false">IF(Q16="","",U16*N16*LOOKUP(RIGHT($D$2,3),定数!$A$6:$A$13,定数!$B$6:$B$13))</f>
        <v>-5459.08908627866</v>
      </c>
      <c r="T16" s="13"/>
      <c r="U16" s="15" t="n">
        <f aca="false">IF(Q16="","",IF(H16="買",(Q16-I16),(I16-Q16))*IF(RIGHT($D$2,3)="JPY",100,10000))</f>
        <v>-27.9999999999991</v>
      </c>
      <c r="V16" s="15"/>
      <c r="W16" s="3" t="n">
        <f aca="false">IF(U16&lt;&gt;"",IF(U16&gt;0,1+W15,0),"")</f>
        <v>0</v>
      </c>
      <c r="X16" s="42" t="n">
        <f aca="false">IF(U16&lt;&gt;"",IF(U16&lt;0,1+X15,0),"")</f>
        <v>3</v>
      </c>
      <c r="Y16" s="46" t="n">
        <f aca="false">IF(C16&lt;&gt;"",MAX(Y15,C16),"")</f>
        <v>121016.851638124</v>
      </c>
      <c r="Z16" s="47" t="n">
        <f aca="false">IF(Y16&lt;&gt;"",1-(C16/Y16),"")</f>
        <v>0.0977968750000042</v>
      </c>
      <c r="AA16" s="43" t="str">
        <f aca="false">IF(S16&gt;0,S16,"")</f>
        <v/>
      </c>
      <c r="AB16" s="42" t="n">
        <f aca="false">IF(S16&lt;0,S16,"")</f>
        <v>-5459.08908627866</v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103722.692639298</v>
      </c>
      <c r="D17" s="8"/>
      <c r="E17" s="6" t="n">
        <v>2016</v>
      </c>
      <c r="F17" s="6" t="n">
        <f aca="false">MONTH(G17)</f>
        <v>10</v>
      </c>
      <c r="G17" s="44" t="n">
        <v>44110</v>
      </c>
      <c r="H17" s="6" t="s">
        <v>37</v>
      </c>
      <c r="I17" s="6" t="n">
        <v>1.12016</v>
      </c>
      <c r="J17" s="6"/>
      <c r="K17" s="6" t="n">
        <v>11</v>
      </c>
      <c r="L17" s="8" t="n">
        <f aca="false">IF(K17="","",C17*0.05)</f>
        <v>5186.13463196489</v>
      </c>
      <c r="M17" s="8"/>
      <c r="N17" s="45" t="n">
        <f aca="false">IF(K17="","",(L17/K17)/LOOKUP(RIGHT($D$2,3),定数!$A$6:$A$13,定数!$B$6:$B$13))</f>
        <v>3.92888987270068</v>
      </c>
      <c r="O17" s="6" t="n">
        <v>2016</v>
      </c>
      <c r="P17" s="44" t="n">
        <v>44110</v>
      </c>
      <c r="Q17" s="6" t="n">
        <v>1.1188</v>
      </c>
      <c r="R17" s="6"/>
      <c r="S17" s="13" t="n">
        <f aca="false">IF(Q17="","",U17*N17*LOOKUP(RIGHT($D$2,3),定数!$A$6:$A$13,定数!$B$6:$B$13))</f>
        <v>6411.94827224764</v>
      </c>
      <c r="T17" s="13"/>
      <c r="U17" s="15" t="n">
        <f aca="false">IF(Q17="","",IF(H17="買",(Q17-I17),(I17-Q17))*IF(RIGHT($D$2,3)="JPY",100,10000))</f>
        <v>13.6000000000003</v>
      </c>
      <c r="V17" s="15"/>
      <c r="W17" s="3" t="n">
        <f aca="false">IF(U17&lt;&gt;"",IF(U17&gt;0,1+W16,0),"")</f>
        <v>1</v>
      </c>
      <c r="X17" s="42" t="n">
        <f aca="false">IF(U17&lt;&gt;"",IF(U17&lt;0,1+X16,0),"")</f>
        <v>0</v>
      </c>
      <c r="Y17" s="46" t="n">
        <f aca="false">IF(C17&lt;&gt;"",MAX(Y16,C17),"")</f>
        <v>121016.851638124</v>
      </c>
      <c r="Z17" s="47" t="n">
        <f aca="false">IF(Y17&lt;&gt;"",1-(C17/Y17),"")</f>
        <v>0.142907031250003</v>
      </c>
      <c r="AA17" s="43" t="n">
        <f aca="false">IF(S17&gt;0,S17,"")</f>
        <v>6411.94827224764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110134.640911546</v>
      </c>
      <c r="D18" s="8"/>
      <c r="E18" s="6" t="n">
        <v>2016</v>
      </c>
      <c r="F18" s="6" t="n">
        <f aca="false">MONTH(G18)</f>
        <v>10</v>
      </c>
      <c r="G18" s="44" t="n">
        <v>44124</v>
      </c>
      <c r="H18" s="6" t="s">
        <v>37</v>
      </c>
      <c r="I18" s="6" t="n">
        <v>1.09612</v>
      </c>
      <c r="J18" s="6"/>
      <c r="K18" s="6" t="n">
        <v>18</v>
      </c>
      <c r="L18" s="8" t="n">
        <f aca="false">IF(K18="","",C18*0.05)</f>
        <v>5506.73204557728</v>
      </c>
      <c r="M18" s="8"/>
      <c r="N18" s="45" t="n">
        <f aca="false">IF(K18="","",(L18/K18)/LOOKUP(RIGHT($D$2,3),定数!$A$6:$A$13,定数!$B$6:$B$13))</f>
        <v>2.54941298406355</v>
      </c>
      <c r="O18" s="6" t="n">
        <v>2016</v>
      </c>
      <c r="P18" s="44" t="n">
        <v>44124</v>
      </c>
      <c r="Q18" s="6" t="n">
        <v>1.09796</v>
      </c>
      <c r="R18" s="6"/>
      <c r="S18" s="13" t="n">
        <f aca="false">IF(Q18="","",U18*N18*LOOKUP(RIGHT($D$2,3),定数!$A$6:$A$13,定数!$B$6:$B$13))</f>
        <v>-5629.10386881252</v>
      </c>
      <c r="T18" s="13"/>
      <c r="U18" s="15" t="n">
        <f aca="false">IF(Q18="","",IF(H18="買",(Q18-I18),(I18-Q18))*IF(RIGHT($D$2,3)="JPY",100,10000))</f>
        <v>-18.4000000000006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6" t="n">
        <f aca="false">IF(C18&lt;&gt;"",MAX(Y17,C18),"")</f>
        <v>121016.851638124</v>
      </c>
      <c r="Z18" s="47" t="n">
        <f aca="false">IF(Y18&lt;&gt;"",1-(C18/Y18),"")</f>
        <v>0.089923102272729</v>
      </c>
      <c r="AA18" s="43" t="str">
        <f aca="false">IF(S18&gt;0,S18,"")</f>
        <v/>
      </c>
      <c r="AB18" s="42" t="n">
        <f aca="false">IF(S18&lt;0,S18,"")</f>
        <v>-5629.10386881252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104505.537042733</v>
      </c>
      <c r="D19" s="8"/>
      <c r="E19" s="6" t="n">
        <v>2016</v>
      </c>
      <c r="F19" s="6" t="n">
        <f aca="false">MONTH(G19)</f>
        <v>10</v>
      </c>
      <c r="G19" s="44" t="n">
        <v>44124</v>
      </c>
      <c r="H19" s="6" t="s">
        <v>37</v>
      </c>
      <c r="I19" s="6" t="n">
        <v>1.0961</v>
      </c>
      <c r="J19" s="6"/>
      <c r="K19" s="6" t="n">
        <v>77</v>
      </c>
      <c r="L19" s="8" t="n">
        <f aca="false">IF(K19="","",C19*0.05)</f>
        <v>5225.27685213665</v>
      </c>
      <c r="M19" s="8"/>
      <c r="N19" s="45" t="n">
        <f aca="false">IF(K19="","",(L19/K19)/LOOKUP(RIGHT($D$2,3),定数!$A$6:$A$13,定数!$B$6:$B$13))</f>
        <v>0.565506152828642</v>
      </c>
      <c r="O19" s="6" t="n">
        <v>2016</v>
      </c>
      <c r="P19" s="44" t="n">
        <v>44125</v>
      </c>
      <c r="Q19" s="6" t="n">
        <v>1.08631</v>
      </c>
      <c r="R19" s="6"/>
      <c r="S19" s="13" t="n">
        <f aca="false">IF(Q19="","",U19*N19*LOOKUP(RIGHT($D$2,3),定数!$A$6:$A$13,定数!$B$6:$B$13))</f>
        <v>6643.56628343086</v>
      </c>
      <c r="T19" s="13"/>
      <c r="U19" s="15" t="n">
        <f aca="false">IF(Q19="","",IF(H19="買",(Q19-I19),(I19-Q19))*IF(RIGHT($D$2,3)="JPY",100,10000))</f>
        <v>97.8999999999997</v>
      </c>
      <c r="V19" s="15"/>
      <c r="W19" s="3" t="n">
        <f aca="false">IF(U19&lt;&gt;"",IF(U19&gt;0,1+W18,0),"")</f>
        <v>1</v>
      </c>
      <c r="X19" s="42" t="n">
        <f aca="false">IF(U19&lt;&gt;"",IF(U19&lt;0,1+X18,0),"")</f>
        <v>0</v>
      </c>
      <c r="Y19" s="46" t="n">
        <f aca="false">IF(C19&lt;&gt;"",MAX(Y18,C19),"")</f>
        <v>121016.851638124</v>
      </c>
      <c r="Z19" s="47" t="n">
        <f aca="false">IF(Y19&lt;&gt;"",1-(C19/Y19),"")</f>
        <v>0.136438143712124</v>
      </c>
      <c r="AA19" s="43" t="n">
        <f aca="false">IF(S19&gt;0,S19,"")</f>
        <v>6643.56628343086</v>
      </c>
      <c r="AB19" s="42" t="str">
        <f aca="false">IF(S19&lt;0,S19,"")</f>
        <v/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111149.103326164</v>
      </c>
      <c r="D20" s="8"/>
      <c r="E20" s="6" t="n">
        <v>2016</v>
      </c>
      <c r="F20" s="6" t="n">
        <f aca="false">MONTH(G20)</f>
        <v>11</v>
      </c>
      <c r="G20" s="44" t="n">
        <v>44159</v>
      </c>
      <c r="H20" s="6" t="s">
        <v>37</v>
      </c>
      <c r="I20" s="6" t="n">
        <v>1.05538</v>
      </c>
      <c r="J20" s="6"/>
      <c r="K20" s="6" t="n">
        <v>26</v>
      </c>
      <c r="L20" s="8" t="n">
        <f aca="false">IF(K20="","",C20*0.05)</f>
        <v>5557.45516630819</v>
      </c>
      <c r="M20" s="8"/>
      <c r="N20" s="45" t="n">
        <f aca="false">IF(K20="","",(L20/K20)/LOOKUP(RIGHT($D$2,3),定数!$A$6:$A$13,定数!$B$6:$B$13))</f>
        <v>1.78123563022699</v>
      </c>
      <c r="O20" s="6" t="n">
        <v>2016</v>
      </c>
      <c r="P20" s="44" t="n">
        <v>44160</v>
      </c>
      <c r="Q20" s="6" t="n">
        <v>1.05797</v>
      </c>
      <c r="R20" s="6"/>
      <c r="S20" s="13" t="n">
        <f aca="false">IF(Q20="","",U20*N20*LOOKUP(RIGHT($D$2,3),定数!$A$6:$A$13,定数!$B$6:$B$13))</f>
        <v>-5536.08033874567</v>
      </c>
      <c r="T20" s="13"/>
      <c r="U20" s="15" t="n">
        <f aca="false">IF(Q20="","",IF(H20="買",(Q20-I20),(I20-Q20))*IF(RIGHT($D$2,3)="JPY",100,10000))</f>
        <v>-25.9000000000009</v>
      </c>
      <c r="V20" s="15"/>
      <c r="W20" s="3" t="n">
        <f aca="false">IF(U20&lt;&gt;"",IF(U20&gt;0,1+W19,0),"")</f>
        <v>0</v>
      </c>
      <c r="X20" s="42" t="n">
        <f aca="false">IF(U20&lt;&gt;"",IF(U20&lt;0,1+X19,0),"")</f>
        <v>1</v>
      </c>
      <c r="Y20" s="46" t="n">
        <f aca="false">IF(C20&lt;&gt;"",MAX(Y19,C20),"")</f>
        <v>121016.851638124</v>
      </c>
      <c r="Z20" s="47" t="n">
        <f aca="false">IF(Y20&lt;&gt;"",1-(C20/Y20),"")</f>
        <v>0.0815402828481098</v>
      </c>
      <c r="AA20" s="43" t="str">
        <f aca="false">IF(S20&gt;0,S20,"")</f>
        <v/>
      </c>
      <c r="AB20" s="42" t="n">
        <f aca="false">IF(S20&lt;0,S20,"")</f>
        <v>-5536.08033874567</v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105613.022987418</v>
      </c>
      <c r="D21" s="8"/>
      <c r="E21" s="6" t="n">
        <v>2016</v>
      </c>
      <c r="F21" s="6" t="n">
        <f aca="false">MONTH(G21)</f>
        <v>12</v>
      </c>
      <c r="G21" s="44" t="n">
        <v>44166</v>
      </c>
      <c r="H21" s="6" t="s">
        <v>38</v>
      </c>
      <c r="I21" s="6" t="n">
        <v>1.06357</v>
      </c>
      <c r="J21" s="6"/>
      <c r="K21" s="6" t="n">
        <v>51</v>
      </c>
      <c r="L21" s="8" t="n">
        <f aca="false">IF(K21="","",C21*0.05)</f>
        <v>5280.65114937091</v>
      </c>
      <c r="M21" s="8"/>
      <c r="N21" s="45" t="n">
        <f aca="false">IF(K21="","",(L21/K21)/LOOKUP(RIGHT($D$2,3),定数!$A$6:$A$13,定数!$B$6:$B$13))</f>
        <v>0.862851494995247</v>
      </c>
      <c r="O21" s="6" t="n">
        <v>2016</v>
      </c>
      <c r="P21" s="44" t="n">
        <v>44170</v>
      </c>
      <c r="Q21" s="6" t="n">
        <v>1.05843</v>
      </c>
      <c r="R21" s="6"/>
      <c r="S21" s="13" t="n">
        <f aca="false">IF(Q21="","",U21*N21*LOOKUP(RIGHT($D$2,3),定数!$A$6:$A$13,定数!$B$6:$B$13))</f>
        <v>-5322.0680211306</v>
      </c>
      <c r="T21" s="13"/>
      <c r="U21" s="15" t="n">
        <f aca="false">IF(Q21="","",IF(H21="買",(Q21-I21),(I21-Q21))*IF(RIGHT($D$2,3)="JPY",100,10000))</f>
        <v>-51.3999999999992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2</v>
      </c>
      <c r="Y21" s="46" t="n">
        <f aca="false">IF(C21&lt;&gt;"",MAX(Y20,C21),"")</f>
        <v>121016.851638124</v>
      </c>
      <c r="Z21" s="47" t="n">
        <f aca="false">IF(Y21&lt;&gt;"",1-(C21/Y21),"")</f>
        <v>0.127286641837023</v>
      </c>
      <c r="AA21" s="43" t="str">
        <f aca="false">IF(S21&gt;0,S21,"")</f>
        <v/>
      </c>
      <c r="AB21" s="42" t="n">
        <f aca="false">IF(S21&lt;0,S21,"")</f>
        <v>-5322.0680211306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100290.954966288</v>
      </c>
      <c r="D22" s="8"/>
      <c r="E22" s="6" t="n">
        <v>2017</v>
      </c>
      <c r="F22" s="6" t="n">
        <f aca="false">MONTH(G22)</f>
        <v>1</v>
      </c>
      <c r="G22" s="44" t="n">
        <v>43843</v>
      </c>
      <c r="H22" s="6" t="s">
        <v>38</v>
      </c>
      <c r="I22" s="6" t="n">
        <v>1.06189</v>
      </c>
      <c r="J22" s="6"/>
      <c r="K22" s="6" t="n">
        <v>15</v>
      </c>
      <c r="L22" s="8" t="n">
        <f aca="false">IF(K22="","",C22*0.05)</f>
        <v>5014.54774831438</v>
      </c>
      <c r="M22" s="8"/>
      <c r="N22" s="45" t="n">
        <f aca="false">IF(K22="","",(L22/K22)/LOOKUP(RIGHT($D$2,3),定数!$A$6:$A$13,定数!$B$6:$B$13))</f>
        <v>2.78585986017466</v>
      </c>
      <c r="O22" s="6" t="n">
        <v>2017</v>
      </c>
      <c r="P22" s="44" t="n">
        <v>43843</v>
      </c>
      <c r="Q22" s="6" t="n">
        <v>1.06385</v>
      </c>
      <c r="R22" s="6"/>
      <c r="S22" s="13" t="n">
        <f aca="false">IF(Q22="","",U22*N22*LOOKUP(RIGHT($D$2,3),定数!$A$6:$A$13,定数!$B$6:$B$13))</f>
        <v>6552.34239113066</v>
      </c>
      <c r="T22" s="13"/>
      <c r="U22" s="15" t="n">
        <f aca="false">IF(Q22="","",IF(H22="買",(Q22-I22),(I22-Q22))*IF(RIGHT($D$2,3)="JPY",100,10000))</f>
        <v>19.5999999999996</v>
      </c>
      <c r="V22" s="15"/>
      <c r="W22" s="3" t="n">
        <f aca="false">IF(U22&lt;&gt;"",IF(U22&gt;0,1+W21,0),"")</f>
        <v>1</v>
      </c>
      <c r="X22" s="42" t="n">
        <f aca="false">IF(U22&lt;&gt;"",IF(U22&lt;0,1+X21,0),"")</f>
        <v>0</v>
      </c>
      <c r="Y22" s="46" t="n">
        <f aca="false">IF(C22&lt;&gt;"",MAX(Y21,C22),"")</f>
        <v>121016.851638124</v>
      </c>
      <c r="Z22" s="47" t="n">
        <f aca="false">IF(Y22&lt;&gt;"",1-(C22/Y22),"")</f>
        <v>0.171264550277784</v>
      </c>
      <c r="AA22" s="43" t="n">
        <f aca="false">IF(S22&gt;0,S22,"")</f>
        <v>6552.34239113066</v>
      </c>
      <c r="AB22" s="42" t="str">
        <f aca="false">IF(S22&lt;0,S22,"")</f>
        <v/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106843.297357418</v>
      </c>
      <c r="D23" s="8"/>
      <c r="E23" s="6" t="n">
        <v>2017</v>
      </c>
      <c r="F23" s="6" t="n">
        <f aca="false">MONTH(G23)</f>
        <v>1</v>
      </c>
      <c r="G23" s="44" t="n">
        <v>43843</v>
      </c>
      <c r="H23" s="6" t="s">
        <v>38</v>
      </c>
      <c r="I23" s="6" t="n">
        <v>1.06522</v>
      </c>
      <c r="J23" s="6"/>
      <c r="K23" s="6" t="n">
        <v>56</v>
      </c>
      <c r="L23" s="8" t="n">
        <f aca="false">IF(K23="","",C23*0.05)</f>
        <v>5342.16486787091</v>
      </c>
      <c r="M23" s="8"/>
      <c r="N23" s="45" t="n">
        <f aca="false">IF(K23="","",(L23/K23)/LOOKUP(RIGHT($D$2,3),定数!$A$6:$A$13,定数!$B$6:$B$13))</f>
        <v>0.794965010099838</v>
      </c>
      <c r="O23" s="6" t="n">
        <v>2017</v>
      </c>
      <c r="P23" s="44" t="n">
        <v>43846</v>
      </c>
      <c r="Q23" s="6" t="n">
        <v>1.05961</v>
      </c>
      <c r="R23" s="6"/>
      <c r="S23" s="13" t="n">
        <f aca="false">IF(Q23="","",U23*N23*LOOKUP(RIGHT($D$2,3),定数!$A$6:$A$13,定数!$B$6:$B$13))</f>
        <v>-5351.70444799222</v>
      </c>
      <c r="T23" s="13"/>
      <c r="U23" s="15" t="n">
        <f aca="false">IF(Q23="","",IF(H23="買",(Q23-I23),(I23-Q23))*IF(RIGHT($D$2,3)="JPY",100,10000))</f>
        <v>-56.1000000000012</v>
      </c>
      <c r="V23" s="15"/>
      <c r="W23" s="42" t="str">
        <f aca="false">IF(T23&lt;&gt;"",IF(T23&lt;0,1+W22,0),"")</f>
        <v/>
      </c>
      <c r="X23" s="42" t="n">
        <f aca="false">IF(U23&lt;&gt;"",IF(U23&lt;0,1+X22,0),"")</f>
        <v>1</v>
      </c>
      <c r="Y23" s="46" t="n">
        <f aca="false">IF(C23&lt;&gt;"",MAX(Y22,C23),"")</f>
        <v>121016.851638124</v>
      </c>
      <c r="Z23" s="47" t="n">
        <f aca="false">IF(Y23&lt;&gt;"",1-(C23/Y23),"")</f>
        <v>0.117120500895934</v>
      </c>
      <c r="AA23" s="43" t="str">
        <f aca="false">IF(S23&gt;0,S23,"")</f>
        <v/>
      </c>
      <c r="AB23" s="42" t="n">
        <f aca="false">IF(S23&lt;0,S23,"")</f>
        <v>-5351.70444799222</v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101491.592909426</v>
      </c>
      <c r="D24" s="8"/>
      <c r="E24" s="6" t="n">
        <v>2017</v>
      </c>
      <c r="F24" s="6" t="n">
        <f aca="false">MONTH(G24)</f>
        <v>2</v>
      </c>
      <c r="G24" s="44" t="n">
        <v>43875</v>
      </c>
      <c r="H24" s="6" t="s">
        <v>37</v>
      </c>
      <c r="I24" s="6" t="n">
        <v>1.06078</v>
      </c>
      <c r="J24" s="6"/>
      <c r="K24" s="6" t="n">
        <v>25</v>
      </c>
      <c r="L24" s="8" t="n">
        <f aca="false">IF(K24="","",C24*0.05)</f>
        <v>5074.5796454713</v>
      </c>
      <c r="M24" s="8"/>
      <c r="N24" s="45" t="n">
        <f aca="false">IF(K24="","",(L24/K24)/LOOKUP(RIGHT($D$2,3),定数!$A$6:$A$13,定数!$B$6:$B$13))</f>
        <v>1.69152654849043</v>
      </c>
      <c r="O24" s="6" t="n">
        <v>2017</v>
      </c>
      <c r="P24" s="44" t="n">
        <v>43875</v>
      </c>
      <c r="Q24" s="6" t="n">
        <v>1.05758</v>
      </c>
      <c r="R24" s="6"/>
      <c r="S24" s="13" t="n">
        <f aca="false">IF(Q24="","",U24*N24*LOOKUP(RIGHT($D$2,3),定数!$A$6:$A$13,定数!$B$6:$B$13))</f>
        <v>6495.46194620345</v>
      </c>
      <c r="T24" s="13"/>
      <c r="U24" s="15" t="n">
        <f aca="false">IF(Q24="","",IF(H24="買",(Q24-I24),(I24-Q24))*IF(RIGHT($D$2,3)="JPY",100,10000))</f>
        <v>32.0000000000009</v>
      </c>
      <c r="V24" s="15"/>
      <c r="W24" s="42" t="str">
        <f aca="false">IF(T24&lt;&gt;"",IF(T24&lt;0,1+W23,0),"")</f>
        <v/>
      </c>
      <c r="X24" s="42" t="n">
        <f aca="false">IF(U24&lt;&gt;"",IF(U24&lt;0,1+X23,0),"")</f>
        <v>0</v>
      </c>
      <c r="Y24" s="46" t="n">
        <f aca="false">IF(C24&lt;&gt;"",MAX(Y23,C24),"")</f>
        <v>121016.851638124</v>
      </c>
      <c r="Z24" s="47" t="n">
        <f aca="false">IF(Y24&lt;&gt;"",1-(C24/Y24),"")</f>
        <v>0.161343304377844</v>
      </c>
      <c r="AA24" s="43" t="n">
        <f aca="false">IF(S24&gt;0,S24,"")</f>
        <v>6495.46194620345</v>
      </c>
      <c r="AB24" s="42" t="str">
        <f aca="false">IF(S24&lt;0,S24,"")</f>
        <v/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107987.054855629</v>
      </c>
      <c r="D25" s="8"/>
      <c r="E25" s="6" t="n">
        <v>2017</v>
      </c>
      <c r="F25" s="6" t="n">
        <f aca="false">MONTH(G25)</f>
        <v>2</v>
      </c>
      <c r="G25" s="44" t="n">
        <v>43889</v>
      </c>
      <c r="H25" s="6" t="s">
        <v>38</v>
      </c>
      <c r="I25" s="6" t="n">
        <v>1.05896</v>
      </c>
      <c r="J25" s="6"/>
      <c r="K25" s="6" t="n">
        <v>22</v>
      </c>
      <c r="L25" s="8" t="n">
        <f aca="false">IF(K25="","",C25*0.05)</f>
        <v>5399.35274278147</v>
      </c>
      <c r="M25" s="8"/>
      <c r="N25" s="45" t="n">
        <f aca="false">IF(K25="","",(L25/K25)/LOOKUP(RIGHT($D$2,3),定数!$A$6:$A$13,定数!$B$6:$B$13))</f>
        <v>2.04520937226571</v>
      </c>
      <c r="O25" s="6" t="n">
        <v>2017</v>
      </c>
      <c r="P25" s="44" t="n">
        <v>43889</v>
      </c>
      <c r="Q25" s="6" t="n">
        <v>1.06182</v>
      </c>
      <c r="R25" s="6"/>
      <c r="S25" s="13" t="n">
        <f aca="false">IF(Q25="","",U25*N25*LOOKUP(RIGHT($D$2,3),定数!$A$6:$A$13,定数!$B$6:$B$13))</f>
        <v>7019.15856561612</v>
      </c>
      <c r="T25" s="13"/>
      <c r="U25" s="15" t="n">
        <f aca="false">IF(Q25="","",IF(H25="買",(Q25-I25),(I25-Q25))*IF(RIGHT($D$2,3)="JPY",100,10000))</f>
        <v>28.6000000000008</v>
      </c>
      <c r="V25" s="15"/>
      <c r="W25" s="42" t="str">
        <f aca="false">IF(T25&lt;&gt;"",IF(T25&lt;0,1+W24,0),"")</f>
        <v/>
      </c>
      <c r="X25" s="42" t="n">
        <f aca="false">IF(U25&lt;&gt;"",IF(U25&lt;0,1+X24,0),"")</f>
        <v>0</v>
      </c>
      <c r="Y25" s="46" t="n">
        <f aca="false">IF(C25&lt;&gt;"",MAX(Y24,C25),"")</f>
        <v>121016.851638124</v>
      </c>
      <c r="Z25" s="47" t="n">
        <f aca="false">IF(Y25&lt;&gt;"",1-(C25/Y25),"")</f>
        <v>0.107669275858024</v>
      </c>
      <c r="AA25" s="43" t="n">
        <f aca="false">IF(S25&gt;0,S25,"")</f>
        <v>7019.15856561612</v>
      </c>
      <c r="AB25" s="42" t="str">
        <f aca="false">IF(S25&lt;0,S25,"")</f>
        <v/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115006.213421246</v>
      </c>
      <c r="D26" s="8"/>
      <c r="E26" s="6" t="n">
        <v>2017</v>
      </c>
      <c r="F26" s="6" t="n">
        <f aca="false">MONTH(G26)</f>
        <v>7</v>
      </c>
      <c r="G26" s="44" t="n">
        <v>44017</v>
      </c>
      <c r="H26" s="6" t="s">
        <v>37</v>
      </c>
      <c r="I26" s="6" t="n">
        <v>1.13531</v>
      </c>
      <c r="J26" s="6"/>
      <c r="K26" s="6" t="n">
        <v>15</v>
      </c>
      <c r="L26" s="8" t="n">
        <f aca="false">IF(K26="","",C26*0.05)</f>
        <v>5750.31067106228</v>
      </c>
      <c r="M26" s="8"/>
      <c r="N26" s="45" t="n">
        <f aca="false">IF(K26="","",(L26/K26)/LOOKUP(RIGHT($D$2,3),定数!$A$6:$A$13,定数!$B$6:$B$13))</f>
        <v>3.19461703947904</v>
      </c>
      <c r="O26" s="6" t="n">
        <v>2017</v>
      </c>
      <c r="P26" s="44" t="n">
        <v>44017</v>
      </c>
      <c r="Q26" s="6" t="n">
        <v>1.13335</v>
      </c>
      <c r="R26" s="6"/>
      <c r="S26" s="13" t="n">
        <f aca="false">IF(Q26="","",U26*N26*LOOKUP(RIGHT($D$2,3),定数!$A$6:$A$13,定数!$B$6:$B$13))</f>
        <v>7513.73927685457</v>
      </c>
      <c r="T26" s="13"/>
      <c r="U26" s="15" t="n">
        <f aca="false">IF(Q26="","",IF(H26="買",(Q26-I26),(I26-Q26))*IF(RIGHT($D$2,3)="JPY",100,10000))</f>
        <v>19.5999999999996</v>
      </c>
      <c r="V26" s="15"/>
      <c r="W26" s="42" t="str">
        <f aca="false">IF(T26&lt;&gt;"",IF(T26&lt;0,1+W25,0),"")</f>
        <v/>
      </c>
      <c r="X26" s="42" t="n">
        <f aca="false">IF(U26&lt;&gt;"",IF(U26&lt;0,1+X25,0),"")</f>
        <v>0</v>
      </c>
      <c r="Y26" s="46" t="n">
        <f aca="false">IF(C26&lt;&gt;"",MAX(Y25,C26),"")</f>
        <v>121016.851638124</v>
      </c>
      <c r="Z26" s="47" t="n">
        <f aca="false">IF(Y26&lt;&gt;"",1-(C26/Y26),"")</f>
        <v>0.0496677787887939</v>
      </c>
      <c r="AA26" s="43" t="n">
        <f aca="false">IF(S26&gt;0,S26,"")</f>
        <v>7513.73927685457</v>
      </c>
      <c r="AB26" s="42" t="str">
        <f aca="false">IF(S26&lt;0,S26,"")</f>
        <v/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122519.9526981</v>
      </c>
      <c r="D27" s="8"/>
      <c r="E27" s="6" t="n">
        <v>2017</v>
      </c>
      <c r="F27" s="6" t="n">
        <f aca="false">MONTH(G27)</f>
        <v>7</v>
      </c>
      <c r="G27" s="44" t="n">
        <v>44019</v>
      </c>
      <c r="H27" s="6" t="s">
        <v>38</v>
      </c>
      <c r="I27" s="6" t="n">
        <v>1.14087</v>
      </c>
      <c r="J27" s="6"/>
      <c r="K27" s="6" t="n">
        <v>29</v>
      </c>
      <c r="L27" s="8" t="n">
        <f aca="false">IF(K27="","",C27*0.05)</f>
        <v>6125.99763490501</v>
      </c>
      <c r="M27" s="8"/>
      <c r="N27" s="45" t="n">
        <f aca="false">IF(K27="","",(L27/K27)/LOOKUP(RIGHT($D$2,3),定数!$A$6:$A$13,定数!$B$6:$B$13))</f>
        <v>1.76034414796121</v>
      </c>
      <c r="O27" s="6" t="n">
        <v>2017</v>
      </c>
      <c r="P27" s="44" t="n">
        <v>44023</v>
      </c>
      <c r="Q27" s="6" t="n">
        <v>1.14459</v>
      </c>
      <c r="R27" s="6"/>
      <c r="S27" s="13" t="n">
        <f aca="false">IF(Q27="","",U27*N27*LOOKUP(RIGHT($D$2,3),定数!$A$6:$A$13,定数!$B$6:$B$13))</f>
        <v>7858.17627649872</v>
      </c>
      <c r="T27" s="13"/>
      <c r="U27" s="15" t="n">
        <f aca="false">IF(Q27="","",IF(H27="買",(Q27-I27),(I27-Q27))*IF(RIGHT($D$2,3)="JPY",100,10000))</f>
        <v>37.1999999999995</v>
      </c>
      <c r="V27" s="15"/>
      <c r="W27" s="42" t="str">
        <f aca="false">IF(T27&lt;&gt;"",IF(T27&lt;0,1+W26,0),"")</f>
        <v/>
      </c>
      <c r="X27" s="42" t="n">
        <f aca="false">IF(U27&lt;&gt;"",IF(U27&lt;0,1+X26,0),"")</f>
        <v>0</v>
      </c>
      <c r="Y27" s="46" t="n">
        <f aca="false">IF(C27&lt;&gt;"",MAX(Y26,C27),"")</f>
        <v>122519.9526981</v>
      </c>
      <c r="Z27" s="47" t="n">
        <f aca="false">IF(Y27&lt;&gt;"",1-(C27/Y27),"")</f>
        <v>0</v>
      </c>
      <c r="AA27" s="43" t="n">
        <f aca="false">IF(S27&gt;0,S27,"")</f>
        <v>7858.17627649872</v>
      </c>
      <c r="AB27" s="42" t="str">
        <f aca="false">IF(S27&lt;0,S27,"")</f>
        <v/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130378.128974599</v>
      </c>
      <c r="D28" s="8"/>
      <c r="E28" s="6" t="n">
        <v>2017</v>
      </c>
      <c r="F28" s="6" t="n">
        <f aca="false">MONTH(G28)</f>
        <v>7</v>
      </c>
      <c r="G28" s="44" t="n">
        <v>44038</v>
      </c>
      <c r="H28" s="6" t="s">
        <v>37</v>
      </c>
      <c r="I28" s="6" t="n">
        <v>1.16381</v>
      </c>
      <c r="J28" s="6"/>
      <c r="K28" s="6" t="n">
        <v>15</v>
      </c>
      <c r="L28" s="8" t="n">
        <f aca="false">IF(K28="","",C28*0.05)</f>
        <v>6518.90644872995</v>
      </c>
      <c r="M28" s="8"/>
      <c r="N28" s="45" t="n">
        <f aca="false">IF(K28="","",(L28/K28)/LOOKUP(RIGHT($D$2,3),定数!$A$6:$A$13,定数!$B$6:$B$13))</f>
        <v>3.62161469373886</v>
      </c>
      <c r="O28" s="6" t="n">
        <v>2017</v>
      </c>
      <c r="P28" s="44" t="n">
        <v>44038</v>
      </c>
      <c r="Q28" s="6" t="n">
        <v>1.16184</v>
      </c>
      <c r="R28" s="6"/>
      <c r="S28" s="13" t="n">
        <f aca="false">IF(Q28="","",U28*N28*LOOKUP(RIGHT($D$2,3),定数!$A$6:$A$13,定数!$B$6:$B$13))</f>
        <v>8561.49713599878</v>
      </c>
      <c r="T28" s="13"/>
      <c r="U28" s="15" t="n">
        <f aca="false">IF(Q28="","",IF(H28="買",(Q28-I28),(I28-Q28))*IF(RIGHT($D$2,3)="JPY",100,10000))</f>
        <v>19.7000000000003</v>
      </c>
      <c r="V28" s="15"/>
      <c r="W28" s="42" t="str">
        <f aca="false">IF(T28&lt;&gt;"",IF(T28&lt;0,1+W27,0),"")</f>
        <v/>
      </c>
      <c r="X28" s="42" t="n">
        <f aca="false">IF(U28&lt;&gt;"",IF(U28&lt;0,1+X27,0),"")</f>
        <v>0</v>
      </c>
      <c r="Y28" s="46" t="n">
        <f aca="false">IF(C28&lt;&gt;"",MAX(Y27,C28),"")</f>
        <v>130378.128974599</v>
      </c>
      <c r="Z28" s="47" t="n">
        <f aca="false">IF(Y28&lt;&gt;"",1-(C28/Y28),"")</f>
        <v>0</v>
      </c>
      <c r="AA28" s="43" t="n">
        <f aca="false">IF(S28&gt;0,S28,"")</f>
        <v>8561.49713599878</v>
      </c>
      <c r="AB28" s="42" t="str">
        <f aca="false">IF(S28&lt;0,S28,"")</f>
        <v/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138939.626110598</v>
      </c>
      <c r="D29" s="8"/>
      <c r="E29" s="6" t="n">
        <v>2017</v>
      </c>
      <c r="F29" s="6" t="n">
        <f aca="false">MONTH(G29)</f>
        <v>10</v>
      </c>
      <c r="G29" s="44" t="n">
        <v>44128</v>
      </c>
      <c r="H29" s="6" t="s">
        <v>37</v>
      </c>
      <c r="I29" s="6" t="n">
        <v>1.17567</v>
      </c>
      <c r="J29" s="6"/>
      <c r="K29" s="6" t="n">
        <v>13</v>
      </c>
      <c r="L29" s="8" t="n">
        <f aca="false">IF(K29="","",C29*0.05)</f>
        <v>6946.98130552988</v>
      </c>
      <c r="M29" s="8"/>
      <c r="N29" s="45" t="n">
        <f aca="false">IF(K29="","",(L29/K29)/LOOKUP(RIGHT($D$2,3),定数!$A$6:$A$13,定数!$B$6:$B$13))</f>
        <v>4.45319314457044</v>
      </c>
      <c r="O29" s="6" t="n">
        <v>2017</v>
      </c>
      <c r="P29" s="44" t="n">
        <v>44128</v>
      </c>
      <c r="Q29" s="6" t="n">
        <v>1.17699</v>
      </c>
      <c r="R29" s="6"/>
      <c r="S29" s="13" t="n">
        <f aca="false">IF(Q29="","",U29*N29*LOOKUP(RIGHT($D$2,3),定数!$A$6:$A$13,定数!$B$6:$B$13))</f>
        <v>-7053.85794099951</v>
      </c>
      <c r="T29" s="13"/>
      <c r="U29" s="15" t="n">
        <f aca="false">IF(Q29="","",IF(H29="買",(Q29-I29),(I29-Q29))*IF(RIGHT($D$2,3)="JPY",100,10000))</f>
        <v>-13.1999999999999</v>
      </c>
      <c r="V29" s="15"/>
      <c r="W29" s="42" t="str">
        <f aca="false">IF(T29&lt;&gt;"",IF(T29&lt;0,1+W28,0),"")</f>
        <v/>
      </c>
      <c r="X29" s="42" t="n">
        <f aca="false">IF(U29&lt;&gt;"",IF(U29&lt;0,1+X28,0),"")</f>
        <v>1</v>
      </c>
      <c r="Y29" s="46" t="n">
        <f aca="false">IF(C29&lt;&gt;"",MAX(Y28,C29),"")</f>
        <v>138939.626110598</v>
      </c>
      <c r="Z29" s="47" t="n">
        <f aca="false">IF(Y29&lt;&gt;"",1-(C29/Y29),"")</f>
        <v>0</v>
      </c>
      <c r="AA29" s="43" t="str">
        <f aca="false">IF(S29&gt;0,S29,"")</f>
        <v/>
      </c>
      <c r="AB29" s="42" t="n">
        <f aca="false">IF(S29&lt;0,S29,"")</f>
        <v>-7053.85794099951</v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131885.768169598</v>
      </c>
      <c r="D30" s="8"/>
      <c r="E30" s="6" t="n">
        <v>2017</v>
      </c>
      <c r="F30" s="6" t="n">
        <f aca="false">MONTH(G30)</f>
        <v>11</v>
      </c>
      <c r="G30" s="44" t="n">
        <v>44142</v>
      </c>
      <c r="H30" s="6" t="s">
        <v>37</v>
      </c>
      <c r="I30" s="6" t="n">
        <v>1.16013</v>
      </c>
      <c r="J30" s="6"/>
      <c r="K30" s="6" t="n">
        <v>13</v>
      </c>
      <c r="L30" s="8" t="n">
        <f aca="false">IF(K30="","",C30*0.05)</f>
        <v>6594.28840847991</v>
      </c>
      <c r="M30" s="8"/>
      <c r="N30" s="45" t="n">
        <f aca="false">IF(K30="","",(L30/K30)/LOOKUP(RIGHT($D$2,3),定数!$A$6:$A$13,定数!$B$6:$B$13))</f>
        <v>4.22710795415379</v>
      </c>
      <c r="O30" s="6" t="n">
        <v>2017</v>
      </c>
      <c r="P30" s="44" t="n">
        <v>44142</v>
      </c>
      <c r="Q30" s="6" t="n">
        <v>1.15843</v>
      </c>
      <c r="R30" s="6"/>
      <c r="S30" s="13" t="n">
        <f aca="false">IF(Q30="","",U30*N30*LOOKUP(RIGHT($D$2,3),定数!$A$6:$A$13,定数!$B$6:$B$13))</f>
        <v>8623.3002264739</v>
      </c>
      <c r="T30" s="13"/>
      <c r="U30" s="15" t="n">
        <f aca="false">IF(Q30="","",IF(H30="買",(Q30-I30),(I30-Q30))*IF(RIGHT($D$2,3)="JPY",100,10000))</f>
        <v>17.0000000000003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6" t="n">
        <f aca="false">IF(C30&lt;&gt;"",MAX(Y29,C30),"")</f>
        <v>138939.626110598</v>
      </c>
      <c r="Z30" s="47" t="n">
        <f aca="false">IF(Y30&lt;&gt;"",1-(C30/Y30),"")</f>
        <v>0.0507692307692302</v>
      </c>
      <c r="AA30" s="43" t="n">
        <f aca="false">IF(S30&gt;0,S30,"")</f>
        <v>8623.3002264739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140509.068396072</v>
      </c>
      <c r="D31" s="8"/>
      <c r="E31" s="6" t="n">
        <v>2017</v>
      </c>
      <c r="F31" s="6" t="n">
        <f aca="false">MONTH(G31)</f>
        <v>12</v>
      </c>
      <c r="G31" s="44" t="n">
        <v>44177</v>
      </c>
      <c r="H31" s="6" t="s">
        <v>37</v>
      </c>
      <c r="I31" s="6" t="n">
        <v>1.17682</v>
      </c>
      <c r="J31" s="6"/>
      <c r="K31" s="6" t="n">
        <v>11</v>
      </c>
      <c r="L31" s="8" t="n">
        <f aca="false">IF(K31="","",C31*0.05)</f>
        <v>7025.4534198036</v>
      </c>
      <c r="M31" s="8"/>
      <c r="N31" s="45" t="n">
        <f aca="false">IF(K31="","",(L31/K31)/LOOKUP(RIGHT($D$2,3),定数!$A$6:$A$13,定数!$B$6:$B$13))</f>
        <v>5.32231319682091</v>
      </c>
      <c r="O31" s="6" t="n">
        <v>2017</v>
      </c>
      <c r="P31" s="44" t="n">
        <v>44177</v>
      </c>
      <c r="Q31" s="6" t="n">
        <v>1.17798</v>
      </c>
      <c r="R31" s="6"/>
      <c r="S31" s="13" t="n">
        <f aca="false">IF(Q31="","",U31*N31*LOOKUP(RIGHT($D$2,3),定数!$A$6:$A$13,定数!$B$6:$B$13))</f>
        <v>-7408.65996997503</v>
      </c>
      <c r="T31" s="13"/>
      <c r="U31" s="15" t="n">
        <f aca="false">IF(Q31="","",IF(H31="買",(Q31-I31),(I31-Q31))*IF(RIGHT($D$2,3)="JPY",100,10000))</f>
        <v>-11.6000000000005</v>
      </c>
      <c r="V31" s="15"/>
      <c r="W31" s="42" t="str">
        <f aca="false">IF(T31&lt;&gt;"",IF(T31&lt;0,1+W30,0),"")</f>
        <v/>
      </c>
      <c r="X31" s="42" t="n">
        <f aca="false">IF(U31&lt;&gt;"",IF(U31&lt;0,1+X30,0),"")</f>
        <v>1</v>
      </c>
      <c r="Y31" s="46" t="n">
        <f aca="false">IF(C31&lt;&gt;"",MAX(Y30,C31),"")</f>
        <v>140509.068396072</v>
      </c>
      <c r="Z31" s="47" t="n">
        <f aca="false">IF(Y31&lt;&gt;"",1-(C31/Y31),"")</f>
        <v>0</v>
      </c>
      <c r="AA31" s="43" t="str">
        <f aca="false">IF(S31&gt;0,S31,"")</f>
        <v/>
      </c>
      <c r="AB31" s="42" t="n">
        <f aca="false">IF(S31&lt;0,S31,"")</f>
        <v>-7408.65996997503</v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133100.408426097</v>
      </c>
      <c r="D32" s="8"/>
      <c r="E32" s="6" t="n">
        <v>2018</v>
      </c>
      <c r="F32" s="6" t="n">
        <f aca="false">MONTH(G32)</f>
        <v>2</v>
      </c>
      <c r="G32" s="44" t="n">
        <v>43870</v>
      </c>
      <c r="H32" s="6" t="s">
        <v>37</v>
      </c>
      <c r="I32" s="6" t="n">
        <v>1.22515</v>
      </c>
      <c r="J32" s="6"/>
      <c r="K32" s="6" t="n">
        <v>35</v>
      </c>
      <c r="L32" s="8" t="n">
        <f aca="false">IF(K32="","",C32*0.05)</f>
        <v>6655.02042130485</v>
      </c>
      <c r="M32" s="8"/>
      <c r="N32" s="45" t="n">
        <f aca="false">IF(K32="","",(L32/K32)/LOOKUP(RIGHT($D$2,3),定数!$A$6:$A$13,定数!$B$6:$B$13))</f>
        <v>1.58452867173925</v>
      </c>
      <c r="O32" s="6" t="n">
        <v>2018</v>
      </c>
      <c r="P32" s="44" t="n">
        <v>43870</v>
      </c>
      <c r="Q32" s="6" t="n">
        <v>1.22069</v>
      </c>
      <c r="R32" s="6"/>
      <c r="S32" s="13" t="n">
        <f aca="false">IF(Q32="","",U32*N32*LOOKUP(RIGHT($D$2,3),定数!$A$6:$A$13,定数!$B$6:$B$13))</f>
        <v>8480.39745114829</v>
      </c>
      <c r="T32" s="13"/>
      <c r="U32" s="15" t="n">
        <f aca="false">IF(Q32="","",IF(H32="買",(Q32-I32),(I32-Q32))*IF(RIGHT($D$2,3)="JPY",100,10000))</f>
        <v>44.5999999999991</v>
      </c>
      <c r="V32" s="15"/>
      <c r="W32" s="42" t="str">
        <f aca="false">IF(T32&lt;&gt;"",IF(T32&lt;0,1+W31,0),"")</f>
        <v/>
      </c>
      <c r="X32" s="42" t="n">
        <f aca="false">IF(U32&lt;&gt;"",IF(U32&lt;0,1+X31,0),"")</f>
        <v>0</v>
      </c>
      <c r="Y32" s="46" t="n">
        <f aca="false">IF(C32&lt;&gt;"",MAX(Y31,C32),"")</f>
        <v>140509.068396072</v>
      </c>
      <c r="Z32" s="47" t="n">
        <f aca="false">IF(Y32&lt;&gt;"",1-(C32/Y32),"")</f>
        <v>0.0527272727272751</v>
      </c>
      <c r="AA32" s="43" t="n">
        <f aca="false">IF(S32&gt;0,S32,"")</f>
        <v>8480.39745114829</v>
      </c>
      <c r="AB32" s="42" t="str">
        <f aca="false">IF(S32&lt;0,S32,"")</f>
        <v/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141580.805877245</v>
      </c>
      <c r="D33" s="8"/>
      <c r="E33" s="6" t="n">
        <v>2018</v>
      </c>
      <c r="F33" s="6" t="n">
        <f aca="false">MONTH(G33)</f>
        <v>3</v>
      </c>
      <c r="G33" s="44" t="n">
        <v>43891</v>
      </c>
      <c r="H33" s="6" t="s">
        <v>37</v>
      </c>
      <c r="I33" s="6" t="n">
        <v>1.21795</v>
      </c>
      <c r="J33" s="6"/>
      <c r="K33" s="6" t="n">
        <v>33</v>
      </c>
      <c r="L33" s="8" t="n">
        <f aca="false">IF(K33="","",C33*0.05)</f>
        <v>7079.04029386226</v>
      </c>
      <c r="M33" s="8"/>
      <c r="N33" s="45" t="n">
        <f aca="false">IF(K33="","",(L33/K33)/LOOKUP(RIGHT($D$2,3),定数!$A$6:$A$13,定数!$B$6:$B$13))</f>
        <v>1.78763643784401</v>
      </c>
      <c r="O33" s="6" t="n">
        <v>2018</v>
      </c>
      <c r="P33" s="44" t="n">
        <v>43891</v>
      </c>
      <c r="Q33" s="6" t="n">
        <v>1.22128</v>
      </c>
      <c r="R33" s="6"/>
      <c r="S33" s="13" t="n">
        <f aca="false">IF(Q33="","",U33*N33*LOOKUP(RIGHT($D$2,3),定数!$A$6:$A$13,定数!$B$6:$B$13))</f>
        <v>-7143.39520562429</v>
      </c>
      <c r="T33" s="13"/>
      <c r="U33" s="15" t="n">
        <f aca="false">IF(Q33="","",IF(H33="買",(Q33-I33),(I33-Q33))*IF(RIGHT($D$2,3)="JPY",100,10000))</f>
        <v>-33.2999999999983</v>
      </c>
      <c r="V33" s="15"/>
      <c r="W33" s="42" t="str">
        <f aca="false">IF(T33&lt;&gt;"",IF(T33&lt;0,1+W32,0),"")</f>
        <v/>
      </c>
      <c r="X33" s="42" t="n">
        <f aca="false">IF(U33&lt;&gt;"",IF(U33&lt;0,1+X32,0),"")</f>
        <v>1</v>
      </c>
      <c r="Y33" s="46" t="n">
        <f aca="false">IF(C33&lt;&gt;"",MAX(Y32,C33),"")</f>
        <v>141580.805877245</v>
      </c>
      <c r="Z33" s="47" t="n">
        <f aca="false">IF(Y33&lt;&gt;"",1-(C33/Y33),"")</f>
        <v>0</v>
      </c>
      <c r="AA33" s="43" t="str">
        <f aca="false">IF(S33&gt;0,S33,"")</f>
        <v/>
      </c>
      <c r="AB33" s="42" t="n">
        <f aca="false">IF(S33&lt;0,S33,"")</f>
        <v>-7143.39520562429</v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134437.410671621</v>
      </c>
      <c r="D34" s="8"/>
      <c r="E34" s="6" t="n">
        <v>2018</v>
      </c>
      <c r="F34" s="6" t="n">
        <f aca="false">MONTH(G34)</f>
        <v>3</v>
      </c>
      <c r="G34" s="44" t="n">
        <v>43895</v>
      </c>
      <c r="H34" s="6" t="s">
        <v>38</v>
      </c>
      <c r="I34" s="6" t="n">
        <v>1.23342</v>
      </c>
      <c r="J34" s="6"/>
      <c r="K34" s="6" t="n">
        <v>65</v>
      </c>
      <c r="L34" s="8" t="n">
        <f aca="false">IF(K34="","",C34*0.05)</f>
        <v>6721.87053358105</v>
      </c>
      <c r="M34" s="8"/>
      <c r="N34" s="45" t="n">
        <f aca="false">IF(K34="","",(L34/K34)/LOOKUP(RIGHT($D$2,3),定数!$A$6:$A$13,定数!$B$6:$B$13))</f>
        <v>0.861778273536032</v>
      </c>
      <c r="O34" s="6" t="n">
        <v>2018</v>
      </c>
      <c r="P34" s="44" t="n">
        <v>43896</v>
      </c>
      <c r="Q34" s="6" t="n">
        <v>1.24171</v>
      </c>
      <c r="R34" s="6"/>
      <c r="S34" s="13" t="n">
        <f aca="false">IF(Q34="","",U34*N34*LOOKUP(RIGHT($D$2,3),定数!$A$6:$A$13,定数!$B$6:$B$13))</f>
        <v>8572.97026513658</v>
      </c>
      <c r="T34" s="13"/>
      <c r="U34" s="15" t="n">
        <f aca="false">IF(Q34="","",IF(H34="買",(Q34-I34),(I34-Q34))*IF(RIGHT($D$2,3)="JPY",100,10000))</f>
        <v>82.9000000000013</v>
      </c>
      <c r="V34" s="15"/>
      <c r="W34" s="42" t="str">
        <f aca="false">IF(T34&lt;&gt;"",IF(T34&lt;0,1+W33,0),"")</f>
        <v/>
      </c>
      <c r="X34" s="42" t="n">
        <f aca="false">IF(U34&lt;&gt;"",IF(U34&lt;0,1+X33,0),"")</f>
        <v>0</v>
      </c>
      <c r="Y34" s="46" t="n">
        <f aca="false">IF(C34&lt;&gt;"",MAX(Y33,C34),"")</f>
        <v>141580.805877245</v>
      </c>
      <c r="Z34" s="47" t="n">
        <f aca="false">IF(Y34&lt;&gt;"",1-(C34/Y34),"")</f>
        <v>0.0504545454545429</v>
      </c>
      <c r="AA34" s="43" t="n">
        <f aca="false">IF(S34&gt;0,S34,"")</f>
        <v>8572.97026513658</v>
      </c>
      <c r="AB34" s="42" t="str">
        <f aca="false">IF(S34&lt;0,S34,"")</f>
        <v/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143010.380936758</v>
      </c>
      <c r="D35" s="8"/>
      <c r="E35" s="6" t="n">
        <v>2018</v>
      </c>
      <c r="F35" s="6" t="n">
        <f aca="false">MONTH(G35)</f>
        <v>3</v>
      </c>
      <c r="G35" s="44" t="n">
        <v>43896</v>
      </c>
      <c r="H35" s="6" t="s">
        <v>38</v>
      </c>
      <c r="I35" s="6" t="n">
        <v>1.2356</v>
      </c>
      <c r="J35" s="6"/>
      <c r="K35" s="6" t="n">
        <v>29</v>
      </c>
      <c r="L35" s="8" t="n">
        <f aca="false">IF(K35="","",C35*0.05)</f>
        <v>7150.51904683788</v>
      </c>
      <c r="M35" s="8"/>
      <c r="N35" s="45" t="n">
        <f aca="false">IF(K35="","",(L35/K35)/LOOKUP(RIGHT($D$2,3),定数!$A$6:$A$13,定数!$B$6:$B$13))</f>
        <v>2.05474685253962</v>
      </c>
      <c r="O35" s="6" t="n">
        <v>2018</v>
      </c>
      <c r="P35" s="44" t="n">
        <v>43896</v>
      </c>
      <c r="Q35" s="6" t="n">
        <v>1.23916</v>
      </c>
      <c r="R35" s="6"/>
      <c r="S35" s="13" t="n">
        <f aca="false">IF(Q35="","",U35*N35*LOOKUP(RIGHT($D$2,3),定数!$A$6:$A$13,定数!$B$6:$B$13))</f>
        <v>8777.87855404928</v>
      </c>
      <c r="T35" s="13"/>
      <c r="U35" s="15" t="n">
        <f aca="false">IF(Q35="","",IF(H35="買",(Q35-I35),(I35-Q35))*IF(RIGHT($D$2,3)="JPY",100,10000))</f>
        <v>35.6000000000001</v>
      </c>
      <c r="V35" s="15"/>
      <c r="W35" s="42" t="str">
        <f aca="false">IF(T35&lt;&gt;"",IF(T35&lt;0,1+W34,0),"")</f>
        <v/>
      </c>
      <c r="X35" s="42" t="n">
        <f aca="false">IF(U35&lt;&gt;"",IF(U35&lt;0,1+X34,0),"")</f>
        <v>0</v>
      </c>
      <c r="Y35" s="46" t="n">
        <f aca="false">IF(C35&lt;&gt;"",MAX(Y34,C35),"")</f>
        <v>143010.380936758</v>
      </c>
      <c r="Z35" s="47" t="n">
        <f aca="false">IF(Y35&lt;&gt;"",1-(C35/Y35),"")</f>
        <v>0</v>
      </c>
      <c r="AA35" s="43" t="n">
        <f aca="false">IF(S35&gt;0,S35,"")</f>
        <v>8777.87855404928</v>
      </c>
      <c r="AB35" s="42" t="str">
        <f aca="false">IF(S35&lt;0,S35,"")</f>
        <v/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151788.259490807</v>
      </c>
      <c r="D36" s="8"/>
      <c r="E36" s="6" t="n">
        <v>2018</v>
      </c>
      <c r="F36" s="6" t="n">
        <f aca="false">MONTH(G36)</f>
        <v>3</v>
      </c>
      <c r="G36" s="44" t="n">
        <v>43906</v>
      </c>
      <c r="H36" s="6" t="s">
        <v>37</v>
      </c>
      <c r="I36" s="6" t="n">
        <v>1.23084</v>
      </c>
      <c r="J36" s="6"/>
      <c r="K36" s="6" t="n">
        <v>27</v>
      </c>
      <c r="L36" s="8" t="n">
        <f aca="false">IF(K36="","",C36*0.05)</f>
        <v>7589.41297454035</v>
      </c>
      <c r="M36" s="8"/>
      <c r="N36" s="45" t="n">
        <f aca="false">IF(K36="","",(L36/K36)/LOOKUP(RIGHT($D$2,3),定数!$A$6:$A$13,定数!$B$6:$B$13))</f>
        <v>2.34241141189517</v>
      </c>
      <c r="O36" s="6" t="n">
        <v>2018</v>
      </c>
      <c r="P36" s="44" t="n">
        <v>43906</v>
      </c>
      <c r="Q36" s="6" t="n">
        <v>1.22737</v>
      </c>
      <c r="R36" s="6"/>
      <c r="S36" s="13" t="n">
        <f aca="false">IF(Q36="","",U36*N36*LOOKUP(RIGHT($D$2,3),定数!$A$6:$A$13,定数!$B$6:$B$13))</f>
        <v>9753.80111913109</v>
      </c>
      <c r="T36" s="13"/>
      <c r="U36" s="15" t="n">
        <f aca="false">IF(Q36="","",IF(H36="買",(Q36-I36),(I36-Q36))*IF(RIGHT($D$2,3)="JPY",100,10000))</f>
        <v>34.6999999999986</v>
      </c>
      <c r="V36" s="15"/>
      <c r="W36" s="42" t="str">
        <f aca="false">IF(T36&lt;&gt;"",IF(T36&lt;0,1+W35,0),"")</f>
        <v/>
      </c>
      <c r="X36" s="42" t="n">
        <f aca="false">IF(U36&lt;&gt;"",IF(U36&lt;0,1+X35,0),"")</f>
        <v>0</v>
      </c>
      <c r="Y36" s="46" t="n">
        <f aca="false">IF(C36&lt;&gt;"",MAX(Y35,C36),"")</f>
        <v>151788.259490807</v>
      </c>
      <c r="Z36" s="47" t="n">
        <f aca="false">IF(Y36&lt;&gt;"",1-(C36/Y36),"")</f>
        <v>0</v>
      </c>
      <c r="AA36" s="43" t="n">
        <f aca="false">IF(S36&gt;0,S36,"")</f>
        <v>9753.80111913109</v>
      </c>
      <c r="AB36" s="42" t="str">
        <f aca="false">IF(S36&lt;0,S36,"")</f>
        <v/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161542.060609938</v>
      </c>
      <c r="D37" s="8"/>
      <c r="E37" s="6" t="n">
        <v>2018</v>
      </c>
      <c r="F37" s="6" t="n">
        <f aca="false">MONTH(G37)</f>
        <v>4</v>
      </c>
      <c r="G37" s="44" t="n">
        <v>43939</v>
      </c>
      <c r="H37" s="6" t="s">
        <v>38</v>
      </c>
      <c r="I37" s="6" t="n">
        <v>1.23965</v>
      </c>
      <c r="J37" s="6"/>
      <c r="K37" s="6" t="n">
        <v>25</v>
      </c>
      <c r="L37" s="8" t="n">
        <f aca="false">IF(K37="","",C37*0.05)</f>
        <v>8077.1030304969</v>
      </c>
      <c r="M37" s="8"/>
      <c r="N37" s="45" t="n">
        <f aca="false">IF(K37="","",(L37/K37)/LOOKUP(RIGHT($D$2,3),定数!$A$6:$A$13,定数!$B$6:$B$13))</f>
        <v>2.6923676768323</v>
      </c>
      <c r="O37" s="6" t="n">
        <v>2018</v>
      </c>
      <c r="P37" s="44" t="n">
        <v>43940</v>
      </c>
      <c r="Q37" s="6" t="n">
        <v>1.2371</v>
      </c>
      <c r="R37" s="6"/>
      <c r="S37" s="13" t="n">
        <f aca="false">IF(Q37="","",U37*N37*LOOKUP(RIGHT($D$2,3),定数!$A$6:$A$13,定数!$B$6:$B$13))</f>
        <v>-8238.64509110629</v>
      </c>
      <c r="T37" s="13"/>
      <c r="U37" s="15" t="n">
        <f aca="false">IF(Q37="","",IF(H37="買",(Q37-I37),(I37-Q37))*IF(RIGHT($D$2,3)="JPY",100,10000))</f>
        <v>-25.4999999999983</v>
      </c>
      <c r="V37" s="15"/>
      <c r="W37" s="42" t="str">
        <f aca="false">IF(T37&lt;&gt;"",IF(T37&lt;0,1+W36,0),"")</f>
        <v/>
      </c>
      <c r="X37" s="42" t="n">
        <f aca="false">IF(U37&lt;&gt;"",IF(U37&lt;0,1+X36,0),"")</f>
        <v>1</v>
      </c>
      <c r="Y37" s="46" t="n">
        <f aca="false">IF(C37&lt;&gt;"",MAX(Y36,C37),"")</f>
        <v>161542.060609938</v>
      </c>
      <c r="Z37" s="47" t="n">
        <f aca="false">IF(Y37&lt;&gt;"",1-(C37/Y37),"")</f>
        <v>0</v>
      </c>
      <c r="AA37" s="43" t="str">
        <f aca="false">IF(S37&gt;0,S37,"")</f>
        <v/>
      </c>
      <c r="AB37" s="42" t="n">
        <f aca="false">IF(S37&lt;0,S37,"")</f>
        <v>-8238.64509110629</v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153303.415518832</v>
      </c>
      <c r="D38" s="8"/>
      <c r="E38" s="6" t="n">
        <v>2018</v>
      </c>
      <c r="F38" s="6" t="n">
        <f aca="false">MONTH(G38)</f>
        <v>5</v>
      </c>
      <c r="G38" s="44" t="n">
        <v>43953</v>
      </c>
      <c r="H38" s="6" t="s">
        <v>37</v>
      </c>
      <c r="I38" s="6" t="n">
        <v>1.19899</v>
      </c>
      <c r="J38" s="6"/>
      <c r="K38" s="6" t="n">
        <v>42</v>
      </c>
      <c r="L38" s="8" t="n">
        <f aca="false">IF(K38="","",C38*0.05)</f>
        <v>7665.17077594158</v>
      </c>
      <c r="M38" s="8"/>
      <c r="N38" s="45" t="n">
        <f aca="false">IF(K38="","",(L38/K38)/LOOKUP(RIGHT($D$2,3),定数!$A$6:$A$13,定数!$B$6:$B$13))</f>
        <v>1.52086721744873</v>
      </c>
      <c r="O38" s="6" t="n">
        <v>2018</v>
      </c>
      <c r="P38" s="44" t="n">
        <v>43953</v>
      </c>
      <c r="Q38" s="6" t="n">
        <v>1.19375</v>
      </c>
      <c r="R38" s="6"/>
      <c r="S38" s="13" t="n">
        <f aca="false">IF(Q38="","",U38*N38*LOOKUP(RIGHT($D$2,3),定数!$A$6:$A$13,定数!$B$6:$B$13))</f>
        <v>9563.21306331743</v>
      </c>
      <c r="T38" s="13"/>
      <c r="U38" s="15" t="n">
        <f aca="false">IF(Q38="","",IF(H38="買",(Q38-I38),(I38-Q38))*IF(RIGHT($D$2,3)="JPY",100,10000))</f>
        <v>52.3999999999991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6" t="n">
        <f aca="false">IF(C38&lt;&gt;"",MAX(Y37,C38),"")</f>
        <v>161542.060609938</v>
      </c>
      <c r="Z38" s="47" t="n">
        <f aca="false">IF(Y38&lt;&gt;"",1-(C38/Y38),"")</f>
        <v>0.0509999999999967</v>
      </c>
      <c r="AA38" s="43" t="n">
        <f aca="false">IF(S38&gt;0,S38,"")</f>
        <v>9563.21306331743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162866.628582149</v>
      </c>
      <c r="D39" s="8"/>
      <c r="E39" s="6" t="n">
        <v>2018</v>
      </c>
      <c r="F39" s="6" t="n">
        <f aca="false">MONTH(G39)</f>
        <v>5</v>
      </c>
      <c r="G39" s="44" t="n">
        <v>43955</v>
      </c>
      <c r="H39" s="6" t="s">
        <v>37</v>
      </c>
      <c r="I39" s="6" t="n">
        <v>1.19531</v>
      </c>
      <c r="J39" s="6"/>
      <c r="K39" s="6" t="n">
        <v>39</v>
      </c>
      <c r="L39" s="8" t="n">
        <f aca="false">IF(K39="","",C39*0.05)</f>
        <v>8143.33142910746</v>
      </c>
      <c r="M39" s="8"/>
      <c r="N39" s="45" t="n">
        <f aca="false">IF(K39="","",(L39/K39)/LOOKUP(RIGHT($D$2,3),定数!$A$6:$A$13,定数!$B$6:$B$13))</f>
        <v>1.74002808314262</v>
      </c>
      <c r="O39" s="6" t="n">
        <v>2018</v>
      </c>
      <c r="P39" s="44" t="n">
        <v>43958</v>
      </c>
      <c r="Q39" s="6" t="n">
        <v>1.19027</v>
      </c>
      <c r="R39" s="6"/>
      <c r="S39" s="13" t="n">
        <f aca="false">IF(Q39="","",U39*N39*LOOKUP(RIGHT($D$2,3),定数!$A$6:$A$13,定数!$B$6:$B$13))</f>
        <v>10523.6898468469</v>
      </c>
      <c r="T39" s="13"/>
      <c r="U39" s="15" t="n">
        <f aca="false">IF(Q39="","",IF(H39="買",(Q39-I39),(I39-Q39))*IF(RIGHT($D$2,3)="JPY",100,10000))</f>
        <v>50.4000000000016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6" t="n">
        <f aca="false">IF(C39&lt;&gt;"",MAX(Y38,C39),"")</f>
        <v>162866.628582149</v>
      </c>
      <c r="Z39" s="47" t="n">
        <f aca="false">IF(Y39&lt;&gt;"",1-(C39/Y39),"")</f>
        <v>0</v>
      </c>
      <c r="AA39" s="43" t="n">
        <f aca="false">IF(S39&gt;0,S39,"")</f>
        <v>10523.6898468469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173390.318428996</v>
      </c>
      <c r="D40" s="8"/>
      <c r="E40" s="6" t="n">
        <v>2018</v>
      </c>
      <c r="F40" s="6" t="n">
        <f aca="false">MONTH(G40)</f>
        <v>5</v>
      </c>
      <c r="G40" s="44" t="n">
        <v>43960</v>
      </c>
      <c r="H40" s="6" t="s">
        <v>37</v>
      </c>
      <c r="I40" s="6" t="n">
        <v>1.18472</v>
      </c>
      <c r="J40" s="6"/>
      <c r="K40" s="6" t="n">
        <v>20</v>
      </c>
      <c r="L40" s="8" t="n">
        <f aca="false">IF(K40="","",C40*0.05)</f>
        <v>8669.5159214498</v>
      </c>
      <c r="M40" s="8"/>
      <c r="N40" s="45" t="n">
        <f aca="false">IF(K40="","",(L40/K40)/LOOKUP(RIGHT($D$2,3),定数!$A$6:$A$13,定数!$B$6:$B$13))</f>
        <v>3.61229830060408</v>
      </c>
      <c r="O40" s="6" t="n">
        <v>2018</v>
      </c>
      <c r="P40" s="44" t="n">
        <v>43961</v>
      </c>
      <c r="Q40" s="6" t="n">
        <v>1.18676</v>
      </c>
      <c r="R40" s="6"/>
      <c r="S40" s="13" t="n">
        <f aca="false">IF(Q40="","",U40*N40*LOOKUP(RIGHT($D$2,3),定数!$A$6:$A$13,定数!$B$6:$B$13))</f>
        <v>-8842.90623987898</v>
      </c>
      <c r="T40" s="13"/>
      <c r="U40" s="15" t="n">
        <f aca="false">IF(Q40="","",IF(H40="買",(Q40-I40),(I40-Q40))*IF(RIGHT($D$2,3)="JPY",100,10000))</f>
        <v>-20.4000000000004</v>
      </c>
      <c r="V40" s="15"/>
      <c r="W40" s="42" t="str">
        <f aca="false">IF(T40&lt;&gt;"",IF(T40&lt;0,1+W39,0),"")</f>
        <v/>
      </c>
      <c r="X40" s="42" t="n">
        <f aca="false">IF(U40&lt;&gt;"",IF(U40&lt;0,1+X39,0),"")</f>
        <v>1</v>
      </c>
      <c r="Y40" s="46" t="n">
        <f aca="false">IF(C40&lt;&gt;"",MAX(Y39,C40),"")</f>
        <v>173390.318428996</v>
      </c>
      <c r="Z40" s="47" t="n">
        <f aca="false">IF(Y40&lt;&gt;"",1-(C40/Y40),"")</f>
        <v>0</v>
      </c>
      <c r="AA40" s="43" t="str">
        <f aca="false">IF(S40&gt;0,S40,"")</f>
        <v/>
      </c>
      <c r="AB40" s="42" t="n">
        <f aca="false">IF(S40&lt;0,S40,"")</f>
        <v>-8842.90623987898</v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164547.412189117</v>
      </c>
      <c r="D41" s="8"/>
      <c r="E41" s="6" t="n">
        <v>2018</v>
      </c>
      <c r="F41" s="6" t="n">
        <f aca="false">MONTH(G41)</f>
        <v>5</v>
      </c>
      <c r="G41" s="44" t="n">
        <v>43962</v>
      </c>
      <c r="H41" s="6" t="s">
        <v>38</v>
      </c>
      <c r="I41" s="6" t="n">
        <v>1.19253</v>
      </c>
      <c r="J41" s="6"/>
      <c r="K41" s="6" t="n">
        <v>34</v>
      </c>
      <c r="L41" s="8" t="n">
        <f aca="false">IF(K41="","",C41*0.05)</f>
        <v>8227.37060945585</v>
      </c>
      <c r="M41" s="8"/>
      <c r="N41" s="45" t="n">
        <f aca="false">IF(K41="","",(L41/K41)/LOOKUP(RIGHT($D$2,3),定数!$A$6:$A$13,定数!$B$6:$B$13))</f>
        <v>2.01651240427839</v>
      </c>
      <c r="O41" s="6" t="n">
        <v>2018</v>
      </c>
      <c r="P41" s="44" t="n">
        <v>43965</v>
      </c>
      <c r="Q41" s="6" t="n">
        <v>1.19683</v>
      </c>
      <c r="R41" s="6"/>
      <c r="S41" s="13" t="n">
        <f aca="false">IF(Q41="","",U41*N41*LOOKUP(RIGHT($D$2,3),定数!$A$6:$A$13,定数!$B$6:$B$13))</f>
        <v>10405.2040060764</v>
      </c>
      <c r="T41" s="13"/>
      <c r="U41" s="15" t="n">
        <f aca="false">IF(Q41="","",IF(H41="買",(Q41-I41),(I41-Q41))*IF(RIGHT($D$2,3)="JPY",100,10000))</f>
        <v>42.9999999999997</v>
      </c>
      <c r="V41" s="15"/>
      <c r="W41" s="42" t="str">
        <f aca="false">IF(T41&lt;&gt;"",IF(T41&lt;0,1+W40,0),"")</f>
        <v/>
      </c>
      <c r="X41" s="42" t="n">
        <f aca="false">IF(U41&lt;&gt;"",IF(U41&lt;0,1+X40,0),"")</f>
        <v>0</v>
      </c>
      <c r="Y41" s="46" t="n">
        <f aca="false">IF(C41&lt;&gt;"",MAX(Y40,C41),"")</f>
        <v>173390.318428996</v>
      </c>
      <c r="Z41" s="47" t="n">
        <f aca="false">IF(Y41&lt;&gt;"",1-(C41/Y41),"")</f>
        <v>0.051000000000001</v>
      </c>
      <c r="AA41" s="43" t="n">
        <f aca="false">IF(S41&gt;0,S41,"")</f>
        <v>10405.2040060764</v>
      </c>
      <c r="AB41" s="42" t="str">
        <f aca="false">IF(S41&lt;0,S41,"")</f>
        <v/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174952.616195193</v>
      </c>
      <c r="D42" s="8"/>
      <c r="E42" s="6" t="n">
        <v>2018</v>
      </c>
      <c r="F42" s="6" t="n">
        <f aca="false">MONTH(G42)</f>
        <v>5</v>
      </c>
      <c r="G42" s="44" t="n">
        <v>43968</v>
      </c>
      <c r="H42" s="6" t="s">
        <v>37</v>
      </c>
      <c r="I42" s="6" t="n">
        <v>1.18064</v>
      </c>
      <c r="J42" s="6"/>
      <c r="K42" s="6" t="n">
        <v>31</v>
      </c>
      <c r="L42" s="8" t="n">
        <f aca="false">IF(K42="","",C42*0.05)</f>
        <v>8747.63080975967</v>
      </c>
      <c r="M42" s="8"/>
      <c r="N42" s="45" t="n">
        <f aca="false">IF(K42="","",(L42/K42)/LOOKUP(RIGHT($D$2,3),定数!$A$6:$A$13,定数!$B$6:$B$13))</f>
        <v>2.35151365853755</v>
      </c>
      <c r="O42" s="6" t="n">
        <v>2018</v>
      </c>
      <c r="P42" s="44" t="n">
        <v>43969</v>
      </c>
      <c r="Q42" s="6" t="n">
        <v>1.17673</v>
      </c>
      <c r="R42" s="6"/>
      <c r="S42" s="13" t="n">
        <f aca="false">IF(Q42="","",U42*N42*LOOKUP(RIGHT($D$2,3),定数!$A$6:$A$13,定数!$B$6:$B$13))</f>
        <v>11033.3020858578</v>
      </c>
      <c r="T42" s="13"/>
      <c r="U42" s="15" t="n">
        <f aca="false">IF(Q42="","",IF(H42="買",(Q42-I42),(I42-Q42))*IF(RIGHT($D$2,3)="JPY",100,10000))</f>
        <v>39.0999999999986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6" t="n">
        <f aca="false">IF(C42&lt;&gt;"",MAX(Y41,C42),"")</f>
        <v>174952.616195193</v>
      </c>
      <c r="Z42" s="47" t="n">
        <f aca="false">IF(Y42&lt;&gt;"",1-(C42/Y42),"")</f>
        <v>0</v>
      </c>
      <c r="AA42" s="43" t="n">
        <f aca="false">IF(S42&gt;0,S42,"")</f>
        <v>11033.3020858578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185985.918281051</v>
      </c>
      <c r="D43" s="8"/>
      <c r="E43" s="6" t="n">
        <v>2018</v>
      </c>
      <c r="F43" s="6" t="n">
        <f aca="false">MONTH(G43)</f>
        <v>5</v>
      </c>
      <c r="G43" s="44" t="n">
        <v>43969</v>
      </c>
      <c r="H43" s="6" t="s">
        <v>37</v>
      </c>
      <c r="I43" s="6" t="n">
        <v>1.18025</v>
      </c>
      <c r="J43" s="6"/>
      <c r="K43" s="6" t="n">
        <v>19</v>
      </c>
      <c r="L43" s="8" t="n">
        <f aca="false">IF(K43="","",C43*0.05)</f>
        <v>9299.29591405256</v>
      </c>
      <c r="M43" s="8"/>
      <c r="N43" s="45" t="n">
        <f aca="false">IF(K43="","",(L43/K43)/LOOKUP(RIGHT($D$2,3),定数!$A$6:$A$13,定数!$B$6:$B$13))</f>
        <v>4.07863855879498</v>
      </c>
      <c r="O43" s="6" t="n">
        <v>2018</v>
      </c>
      <c r="P43" s="44" t="n">
        <v>43969</v>
      </c>
      <c r="Q43" s="6" t="n">
        <v>1.17783</v>
      </c>
      <c r="R43" s="6"/>
      <c r="S43" s="13" t="n">
        <f aca="false">IF(Q43="","",U43*N43*LOOKUP(RIGHT($D$2,3),定数!$A$6:$A$13,定数!$B$6:$B$13))</f>
        <v>11844.3663747411</v>
      </c>
      <c r="T43" s="13"/>
      <c r="U43" s="15" t="n">
        <f aca="false">IF(Q43="","",IF(H43="買",(Q43-I43),(I43-Q43))*IF(RIGHT($D$2,3)="JPY",100,10000))</f>
        <v>24.2000000000009</v>
      </c>
      <c r="V43" s="15"/>
      <c r="W43" s="42" t="str">
        <f aca="false">IF(T43&lt;&gt;"",IF(T43&lt;0,1+W42,0),"")</f>
        <v/>
      </c>
      <c r="X43" s="42" t="n">
        <f aca="false">IF(U43&lt;&gt;"",IF(U43&lt;0,1+X42,0),"")</f>
        <v>0</v>
      </c>
      <c r="Y43" s="46" t="n">
        <f aca="false">IF(C43&lt;&gt;"",MAX(Y42,C43),"")</f>
        <v>185985.918281051</v>
      </c>
      <c r="Z43" s="47" t="n">
        <f aca="false">IF(Y43&lt;&gt;"",1-(C43/Y43),"")</f>
        <v>0</v>
      </c>
      <c r="AA43" s="43" t="n">
        <f aca="false">IF(S43&gt;0,S43,"")</f>
        <v>11844.3663747411</v>
      </c>
      <c r="AB43" s="42" t="str">
        <f aca="false">IF(S43&lt;0,S43,"")</f>
        <v/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197830.284655792</v>
      </c>
      <c r="D44" s="8"/>
      <c r="E44" s="6" t="n">
        <v>2018</v>
      </c>
      <c r="F44" s="6" t="n">
        <f aca="false">MONTH(G44)</f>
        <v>8</v>
      </c>
      <c r="G44" s="44" t="n">
        <v>44057</v>
      </c>
      <c r="H44" s="6" t="s">
        <v>37</v>
      </c>
      <c r="I44" s="6" t="n">
        <v>1.13799</v>
      </c>
      <c r="J44" s="6"/>
      <c r="K44" s="6" t="n">
        <v>38</v>
      </c>
      <c r="L44" s="8" t="n">
        <f aca="false">IF(K44="","",C44*0.05)</f>
        <v>9891.51423278962</v>
      </c>
      <c r="M44" s="8"/>
      <c r="N44" s="45" t="n">
        <f aca="false">IF(K44="","",(L44/K44)/LOOKUP(RIGHT($D$2,3),定数!$A$6:$A$13,定数!$B$6:$B$13))</f>
        <v>2.16919171771702</v>
      </c>
      <c r="O44" s="6" t="n">
        <v>2018</v>
      </c>
      <c r="P44" s="44" t="n">
        <v>44057</v>
      </c>
      <c r="Q44" s="6" t="n">
        <v>1.13317</v>
      </c>
      <c r="R44" s="6"/>
      <c r="S44" s="13" t="n">
        <f aca="false">IF(Q44="","",U44*N44*LOOKUP(RIGHT($D$2,3),定数!$A$6:$A$13,定数!$B$6:$B$13))</f>
        <v>12546.6048952754</v>
      </c>
      <c r="T44" s="13"/>
      <c r="U44" s="15" t="n">
        <f aca="false">IF(Q44="","",IF(H44="買",(Q44-I44),(I44-Q44))*IF(RIGHT($D$2,3)="JPY",100,10000))</f>
        <v>48.2000000000005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6" t="n">
        <f aca="false">IF(C44&lt;&gt;"",MAX(Y43,C44),"")</f>
        <v>197830.284655792</v>
      </c>
      <c r="Z44" s="47" t="n">
        <f aca="false">IF(Y44&lt;&gt;"",1-(C44/Y44),"")</f>
        <v>0</v>
      </c>
      <c r="AA44" s="43" t="n">
        <f aca="false">IF(S44&gt;0,S44,"")</f>
        <v>12546.6048952754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210376.889551068</v>
      </c>
      <c r="D45" s="8"/>
      <c r="E45" s="6" t="n">
        <v>2018</v>
      </c>
      <c r="F45" s="6" t="n">
        <f aca="false">MONTH(G45)</f>
        <v>8</v>
      </c>
      <c r="G45" s="44" t="n">
        <v>44074</v>
      </c>
      <c r="H45" s="6" t="s">
        <v>37</v>
      </c>
      <c r="I45" s="6" t="n">
        <v>1.1666</v>
      </c>
      <c r="J45" s="6"/>
      <c r="K45" s="6" t="n">
        <v>23</v>
      </c>
      <c r="L45" s="8" t="n">
        <f aca="false">IF(K45="","",C45*0.05)</f>
        <v>10518.8444775534</v>
      </c>
      <c r="M45" s="8"/>
      <c r="N45" s="45" t="n">
        <f aca="false">IF(K45="","",(L45/K45)/LOOKUP(RIGHT($D$2,3),定数!$A$6:$A$13,定数!$B$6:$B$13))</f>
        <v>3.81117553534543</v>
      </c>
      <c r="O45" s="6" t="n">
        <v>2018</v>
      </c>
      <c r="P45" s="44" t="n">
        <v>44074</v>
      </c>
      <c r="Q45" s="6" t="n">
        <v>1.16361</v>
      </c>
      <c r="R45" s="6"/>
      <c r="S45" s="13" t="n">
        <f aca="false">IF(Q45="","",U45*N45*LOOKUP(RIGHT($D$2,3),定数!$A$6:$A$13,定数!$B$6:$B$13))</f>
        <v>13674.4978208196</v>
      </c>
      <c r="T45" s="13"/>
      <c r="U45" s="15" t="n">
        <f aca="false">IF(Q45="","",IF(H45="買",(Q45-I45),(I45-Q45))*IF(RIGHT($D$2,3)="JPY",100,10000))</f>
        <v>29.9000000000005</v>
      </c>
      <c r="V45" s="15"/>
      <c r="W45" s="42" t="str">
        <f aca="false">IF(T45&lt;&gt;"",IF(T45&lt;0,1+W44,0),"")</f>
        <v/>
      </c>
      <c r="X45" s="42" t="n">
        <f aca="false">IF(U45&lt;&gt;"",IF(U45&lt;0,1+X44,0),"")</f>
        <v>0</v>
      </c>
      <c r="Y45" s="46" t="n">
        <f aca="false">IF(C45&lt;&gt;"",MAX(Y44,C45),"")</f>
        <v>210376.889551068</v>
      </c>
      <c r="Z45" s="47" t="n">
        <f aca="false">IF(Y45&lt;&gt;"",1-(C45/Y45),"")</f>
        <v>0</v>
      </c>
      <c r="AA45" s="43" t="n">
        <f aca="false">IF(S45&gt;0,S45,"")</f>
        <v>13674.4978208196</v>
      </c>
      <c r="AB45" s="42" t="str">
        <f aca="false">IF(S45&lt;0,S45,"")</f>
        <v/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224051.387371887</v>
      </c>
      <c r="D46" s="8"/>
      <c r="E46" s="6" t="n">
        <v>2018</v>
      </c>
      <c r="F46" s="6" t="n">
        <f aca="false">MONTH(G46)</f>
        <v>10</v>
      </c>
      <c r="G46" s="44" t="n">
        <v>44108</v>
      </c>
      <c r="H46" s="6" t="s">
        <v>37</v>
      </c>
      <c r="I46" s="6" t="n">
        <v>1.14991</v>
      </c>
      <c r="J46" s="6"/>
      <c r="K46" s="6" t="n">
        <v>42</v>
      </c>
      <c r="L46" s="8" t="n">
        <f aca="false">IF(K46="","",C46*0.05)</f>
        <v>11202.5693685944</v>
      </c>
      <c r="M46" s="8"/>
      <c r="N46" s="45" t="n">
        <f aca="false">IF(K46="","",(L46/K46)/LOOKUP(RIGHT($D$2,3),定数!$A$6:$A$13,定数!$B$6:$B$13))</f>
        <v>2.22273201757825</v>
      </c>
      <c r="O46" s="6" t="n">
        <v>2018</v>
      </c>
      <c r="P46" s="44" t="n">
        <v>44109</v>
      </c>
      <c r="Q46" s="6" t="n">
        <v>1.15416</v>
      </c>
      <c r="R46" s="6"/>
      <c r="S46" s="13" t="n">
        <f aca="false">IF(Q46="","",U46*N46*LOOKUP(RIGHT($D$2,3),定数!$A$6:$A$13,定数!$B$6:$B$13))</f>
        <v>-11335.9332896493</v>
      </c>
      <c r="T46" s="13"/>
      <c r="U46" s="15" t="n">
        <f aca="false">IF(Q46="","",IF(H46="買",(Q46-I46),(I46-Q46))*IF(RIGHT($D$2,3)="JPY",100,10000))</f>
        <v>-42.5000000000009</v>
      </c>
      <c r="V46" s="15"/>
      <c r="W46" s="42" t="str">
        <f aca="false">IF(T46&lt;&gt;"",IF(T46&lt;0,1+W45,0),"")</f>
        <v/>
      </c>
      <c r="X46" s="42" t="n">
        <f aca="false">IF(U46&lt;&gt;"",IF(U46&lt;0,1+X45,0),"")</f>
        <v>1</v>
      </c>
      <c r="Y46" s="46" t="n">
        <f aca="false">IF(C46&lt;&gt;"",MAX(Y45,C46),"")</f>
        <v>224051.387371887</v>
      </c>
      <c r="Z46" s="47" t="n">
        <f aca="false">IF(Y46&lt;&gt;"",1-(C46/Y46),"")</f>
        <v>0</v>
      </c>
      <c r="AA46" s="43" t="str">
        <f aca="false">IF(S46&gt;0,S46,"")</f>
        <v/>
      </c>
      <c r="AB46" s="42" t="n">
        <f aca="false">IF(S46&lt;0,S46,"")</f>
        <v>-11335.9332896493</v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212715.454082238</v>
      </c>
      <c r="D47" s="8"/>
      <c r="E47" s="6" t="n">
        <v>2018</v>
      </c>
      <c r="F47" s="6" t="n">
        <f aca="false">MONTH(G47)</f>
        <v>10</v>
      </c>
      <c r="G47" s="44" t="n">
        <v>44133</v>
      </c>
      <c r="H47" s="6" t="s">
        <v>37</v>
      </c>
      <c r="I47" s="6" t="n">
        <v>1.1371</v>
      </c>
      <c r="J47" s="6"/>
      <c r="K47" s="6" t="n">
        <v>24</v>
      </c>
      <c r="L47" s="8" t="n">
        <f aca="false">IF(K47="","",C47*0.05)</f>
        <v>10635.7727041119</v>
      </c>
      <c r="M47" s="8"/>
      <c r="N47" s="45" t="n">
        <f aca="false">IF(K47="","",(L47/K47)/LOOKUP(RIGHT($D$2,3),定数!$A$6:$A$13,定数!$B$6:$B$13))</f>
        <v>3.69297663337219</v>
      </c>
      <c r="O47" s="6" t="n">
        <v>2018</v>
      </c>
      <c r="P47" s="44" t="n">
        <v>44135</v>
      </c>
      <c r="Q47" s="6" t="n">
        <v>1.13399</v>
      </c>
      <c r="R47" s="6"/>
      <c r="S47" s="13" t="n">
        <f aca="false">IF(Q47="","",U47*N47*LOOKUP(RIGHT($D$2,3),定数!$A$6:$A$13,定数!$B$6:$B$13))</f>
        <v>13782.1887957448</v>
      </c>
      <c r="T47" s="13"/>
      <c r="U47" s="15" t="n">
        <f aca="false">IF(Q47="","",IF(H47="買",(Q47-I47),(I47-Q47))*IF(RIGHT($D$2,3)="JPY",100,10000))</f>
        <v>31.0999999999995</v>
      </c>
      <c r="V47" s="15"/>
      <c r="W47" s="42" t="str">
        <f aca="false">IF(T47&lt;&gt;"",IF(T47&lt;0,1+W46,0),"")</f>
        <v/>
      </c>
      <c r="X47" s="42" t="n">
        <f aca="false">IF(U47&lt;&gt;"",IF(U47&lt;0,1+X46,0),"")</f>
        <v>0</v>
      </c>
      <c r="Y47" s="46" t="n">
        <f aca="false">IF(C47&lt;&gt;"",MAX(Y46,C47),"")</f>
        <v>224051.387371887</v>
      </c>
      <c r="Z47" s="47" t="n">
        <f aca="false">IF(Y47&lt;&gt;"",1-(C47/Y47),"")</f>
        <v>0.0505952380952391</v>
      </c>
      <c r="AA47" s="43" t="n">
        <f aca="false">IF(S47&gt;0,S47,"")</f>
        <v>13782.1887957448</v>
      </c>
      <c r="AB47" s="42" t="str">
        <f aca="false">IF(S47&lt;0,S47,"")</f>
        <v/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226497.642877983</v>
      </c>
      <c r="D48" s="8"/>
      <c r="E48" s="6" t="n">
        <v>2018</v>
      </c>
      <c r="F48" s="6" t="n">
        <f aca="false">MONTH(G48)</f>
        <v>12</v>
      </c>
      <c r="G48" s="44" t="n">
        <v>44185</v>
      </c>
      <c r="H48" s="6" t="s">
        <v>38</v>
      </c>
      <c r="I48" s="6" t="n">
        <v>1.14642</v>
      </c>
      <c r="J48" s="6"/>
      <c r="K48" s="6" t="n">
        <v>62</v>
      </c>
      <c r="L48" s="8" t="n">
        <f aca="false">IF(K48="","",C48*0.05)</f>
        <v>11324.8821438991</v>
      </c>
      <c r="M48" s="8"/>
      <c r="N48" s="45" t="n">
        <f aca="false">IF(K48="","",(L48/K48)/LOOKUP(RIGHT($D$2,3),定数!$A$6:$A$13,定数!$B$6:$B$13))</f>
        <v>1.52216157848107</v>
      </c>
      <c r="O48" s="6" t="n">
        <v>2018</v>
      </c>
      <c r="P48" s="44" t="n">
        <v>44186</v>
      </c>
      <c r="Q48" s="6" t="n">
        <v>1.14022</v>
      </c>
      <c r="R48" s="6"/>
      <c r="S48" s="13" t="n">
        <f aca="false">IF(Q48="","",U48*N48*LOOKUP(RIGHT($D$2,3),定数!$A$6:$A$13,定数!$B$6:$B$13))</f>
        <v>-11324.8821438991</v>
      </c>
      <c r="T48" s="13"/>
      <c r="U48" s="15" t="n">
        <f aca="false">IF(Q48="","",IF(H48="買",(Q48-I48),(I48-Q48))*IF(RIGHT($D$2,3)="JPY",100,10000))</f>
        <v>-61.9999999999998</v>
      </c>
      <c r="V48" s="15"/>
      <c r="W48" s="42" t="str">
        <f aca="false">IF(T48&lt;&gt;"",IF(T48&lt;0,1+W47,0),"")</f>
        <v/>
      </c>
      <c r="X48" s="42" t="n">
        <f aca="false">IF(U48&lt;&gt;"",IF(U48&lt;0,1+X47,0),"")</f>
        <v>1</v>
      </c>
      <c r="Y48" s="46" t="n">
        <f aca="false">IF(C48&lt;&gt;"",MAX(Y47,C48),"")</f>
        <v>226497.642877983</v>
      </c>
      <c r="Z48" s="47" t="n">
        <f aca="false">IF(Y48&lt;&gt;"",1-(C48/Y48),"")</f>
        <v>0</v>
      </c>
      <c r="AA48" s="43" t="str">
        <f aca="false">IF(S48&gt;0,S48,"")</f>
        <v/>
      </c>
      <c r="AB48" s="42" t="n">
        <f aca="false">IF(S48&lt;0,S48,"")</f>
        <v>-11324.8821438991</v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215172.760734084</v>
      </c>
      <c r="D49" s="8"/>
      <c r="E49" s="6" t="n">
        <v>2019</v>
      </c>
      <c r="F49" s="6" t="n">
        <f aca="false">MONTH(G49)</f>
        <v>3</v>
      </c>
      <c r="G49" s="44" t="n">
        <v>43896</v>
      </c>
      <c r="H49" s="6" t="s">
        <v>37</v>
      </c>
      <c r="I49" s="6" t="n">
        <v>1.13036</v>
      </c>
      <c r="J49" s="6"/>
      <c r="K49" s="6" t="n">
        <v>21</v>
      </c>
      <c r="L49" s="8" t="n">
        <f aca="false">IF(K49="","",C49*0.05)</f>
        <v>10758.6380367042</v>
      </c>
      <c r="M49" s="8"/>
      <c r="N49" s="45" t="n">
        <f aca="false">IF(K49="","",(L49/K49)/LOOKUP(RIGHT($D$2,3),定数!$A$6:$A$13,定数!$B$6:$B$13))</f>
        <v>4.26930080821595</v>
      </c>
      <c r="O49" s="6" t="n">
        <v>2019</v>
      </c>
      <c r="P49" s="44" t="n">
        <v>43897</v>
      </c>
      <c r="Q49" s="6" t="n">
        <v>1.12771</v>
      </c>
      <c r="R49" s="6"/>
      <c r="S49" s="13" t="n">
        <f aca="false">IF(Q49="","",U49*N49*LOOKUP(RIGHT($D$2,3),定数!$A$6:$A$13,定数!$B$6:$B$13))</f>
        <v>13576.3765701269</v>
      </c>
      <c r="T49" s="13"/>
      <c r="U49" s="15" t="n">
        <f aca="false">IF(Q49="","",IF(H49="買",(Q49-I49),(I49-Q49))*IF(RIGHT($D$2,3)="JPY",100,10000))</f>
        <v>26.5000000000004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6" t="n">
        <f aca="false">IF(C49&lt;&gt;"",MAX(Y48,C49),"")</f>
        <v>226497.642877983</v>
      </c>
      <c r="Z49" s="47" t="n">
        <f aca="false">IF(Y49&lt;&gt;"",1-(C49/Y49),"")</f>
        <v>0.0499999999999998</v>
      </c>
      <c r="AA49" s="43" t="n">
        <f aca="false">IF(S49&gt;0,S49,"")</f>
        <v>13576.3765701269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228749.137304211</v>
      </c>
      <c r="D50" s="8"/>
      <c r="E50" s="6" t="n">
        <v>2019</v>
      </c>
      <c r="F50" s="6" t="n">
        <f aca="false">MONTH(G50)</f>
        <v>5</v>
      </c>
      <c r="G50" s="44" t="n">
        <v>43973</v>
      </c>
      <c r="H50" s="6" t="s">
        <v>37</v>
      </c>
      <c r="I50" s="6" t="n">
        <v>1.11581</v>
      </c>
      <c r="J50" s="6"/>
      <c r="K50" s="6" t="n">
        <v>8</v>
      </c>
      <c r="L50" s="8" t="n">
        <f aca="false">IF(K50="","",C50*0.05)</f>
        <v>11437.4568652105</v>
      </c>
      <c r="M50" s="8"/>
      <c r="N50" s="45" t="n">
        <f aca="false">IF(K50="","",(L50/K50)/LOOKUP(RIGHT($D$2,3),定数!$A$6:$A$13,定数!$B$6:$B$13))</f>
        <v>11.9140175679276</v>
      </c>
      <c r="O50" s="6" t="n">
        <v>2019</v>
      </c>
      <c r="P50" s="44" t="n">
        <v>43973</v>
      </c>
      <c r="Q50" s="6" t="n">
        <v>1.11661</v>
      </c>
      <c r="R50" s="6"/>
      <c r="S50" s="13" t="n">
        <f aca="false">IF(Q50="","",U50*N50*LOOKUP(RIGHT($D$2,3),定数!$A$6:$A$13,定数!$B$6:$B$13))</f>
        <v>-11437.4568652124</v>
      </c>
      <c r="T50" s="13"/>
      <c r="U50" s="15" t="n">
        <f aca="false">IF(Q50="","",IF(H50="買",(Q50-I50),(I50-Q50))*IF(RIGHT($D$2,3)="JPY",100,10000))</f>
        <v>-8.00000000000134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6" t="n">
        <f aca="false">IF(C50&lt;&gt;"",MAX(Y49,C50),"")</f>
        <v>228749.137304211</v>
      </c>
      <c r="Z50" s="47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-11437.4568652124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217311.680438998</v>
      </c>
      <c r="D51" s="8"/>
      <c r="E51" s="6" t="n">
        <v>2019</v>
      </c>
      <c r="F51" s="6" t="n">
        <f aca="false">MONTH(G51)</f>
        <v>6</v>
      </c>
      <c r="G51" s="44" t="n">
        <v>43988</v>
      </c>
      <c r="H51" s="6" t="s">
        <v>38</v>
      </c>
      <c r="I51" s="6" t="n">
        <v>1.12998</v>
      </c>
      <c r="J51" s="6"/>
      <c r="K51" s="6" t="n">
        <v>55</v>
      </c>
      <c r="L51" s="8" t="n">
        <f aca="false">IF(K51="","",C51*0.05)</f>
        <v>10865.5840219499</v>
      </c>
      <c r="M51" s="8"/>
      <c r="N51" s="45" t="n">
        <f aca="false">IF(K51="","",(L51/K51)/LOOKUP(RIGHT($D$2,3),定数!$A$6:$A$13,定数!$B$6:$B$13))</f>
        <v>1.64630060938635</v>
      </c>
      <c r="O51" s="6" t="n">
        <v>2019</v>
      </c>
      <c r="P51" s="44" t="n">
        <v>43996</v>
      </c>
      <c r="Q51" s="6" t="n">
        <v>1.12441</v>
      </c>
      <c r="R51" s="6"/>
      <c r="S51" s="13" t="n">
        <f aca="false">IF(Q51="","",U51*N51*LOOKUP(RIGHT($D$2,3),定数!$A$6:$A$13,定数!$B$6:$B$13))</f>
        <v>-11003.8732731385</v>
      </c>
      <c r="T51" s="13"/>
      <c r="U51" s="15" t="n">
        <f aca="false">IF(Q51="","",IF(H51="買",(Q51-I51),(I51-Q51))*IF(RIGHT($D$2,3)="JPY",100,10000))</f>
        <v>-55.7000000000008</v>
      </c>
      <c r="V51" s="15"/>
      <c r="W51" s="42" t="str">
        <f aca="false">IF(T51&lt;&gt;"",IF(T51&lt;0,1+W50,0),"")</f>
        <v/>
      </c>
      <c r="X51" s="42" t="n">
        <f aca="false">IF(U51&lt;&gt;"",IF(U51&lt;0,1+X50,0),"")</f>
        <v>2</v>
      </c>
      <c r="Y51" s="46" t="n">
        <f aca="false">IF(C51&lt;&gt;"",MAX(Y50,C51),"")</f>
        <v>228749.137304211</v>
      </c>
      <c r="Z51" s="47" t="n">
        <f aca="false">IF(Y51&lt;&gt;"",1-(C51/Y51),"")</f>
        <v>0.0500000000000084</v>
      </c>
      <c r="AA51" s="43" t="str">
        <f aca="false">IF(S51&gt;0,S51,"")</f>
        <v/>
      </c>
      <c r="AB51" s="42" t="n">
        <f aca="false">IF(S51&lt;0,S51,"")</f>
        <v>-11003.8732731385</v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206307.80716586</v>
      </c>
      <c r="D52" s="8"/>
      <c r="E52" s="6" t="n">
        <v>2019</v>
      </c>
      <c r="F52" s="6" t="n">
        <f aca="false">MONTH(G52)</f>
        <v>7</v>
      </c>
      <c r="G52" s="44" t="n">
        <v>44014</v>
      </c>
      <c r="H52" s="6" t="s">
        <v>37</v>
      </c>
      <c r="I52" s="6" t="n">
        <v>1.12894</v>
      </c>
      <c r="J52" s="6"/>
      <c r="K52" s="6" t="n">
        <v>31</v>
      </c>
      <c r="L52" s="8" t="n">
        <f aca="false">IF(K52="","",C52*0.05)</f>
        <v>10315.390358293</v>
      </c>
      <c r="M52" s="8"/>
      <c r="N52" s="48" t="n">
        <f aca="false">IF(K52="","",(L52/K52)/LOOKUP(RIGHT($D$2,3),定数!$A$6:$A$13,定数!$B$6:$B$13))</f>
        <v>2.77295439739059</v>
      </c>
      <c r="O52" s="6" t="n">
        <v>2019</v>
      </c>
      <c r="P52" s="44" t="n">
        <v>44017</v>
      </c>
      <c r="Q52" s="6" t="n">
        <v>1.12501</v>
      </c>
      <c r="R52" s="6"/>
      <c r="S52" s="13" t="n">
        <f aca="false">IF(Q52="","",U52*N52*LOOKUP(RIGHT($D$2,3),定数!$A$6:$A$13,定数!$B$6:$B$13))</f>
        <v>13077.252938094</v>
      </c>
      <c r="T52" s="13"/>
      <c r="U52" s="15" t="n">
        <f aca="false">IF(Q52="","",IF(H52="買",(Q52-I52),(I52-Q52))*IF(RIGHT($D$2,3)="JPY",100,10000))</f>
        <v>39.2999999999999</v>
      </c>
      <c r="V52" s="15"/>
      <c r="W52" s="42" t="str">
        <f aca="false">IF(T52&lt;&gt;"",IF(T52&lt;0,1+W51,0),"")</f>
        <v/>
      </c>
      <c r="X52" s="42" t="n">
        <f aca="false">IF(U52&lt;&gt;"",IF(U52&lt;0,1+X51,0),"")</f>
        <v>0</v>
      </c>
      <c r="Y52" s="46" t="n">
        <f aca="false">IF(C52&lt;&gt;"",MAX(Y51,C52),"")</f>
        <v>228749.137304211</v>
      </c>
      <c r="Z52" s="47" t="n">
        <f aca="false">IF(Y52&lt;&gt;"",1-(C52/Y52),"")</f>
        <v>0.0981045454545541</v>
      </c>
      <c r="AA52" s="43" t="n">
        <f aca="false">IF(S52&gt;0,S52,"")</f>
        <v>13077.252938094</v>
      </c>
      <c r="AB52" s="42" t="str">
        <f aca="false">IF(S52&lt;0,S52,"")</f>
        <v/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219385.060103954</v>
      </c>
      <c r="D53" s="8"/>
      <c r="E53" s="6" t="n">
        <v>2019</v>
      </c>
      <c r="F53" s="6" t="n">
        <f aca="false">MONTH(G53)</f>
        <v>7</v>
      </c>
      <c r="G53" s="44" t="n">
        <v>44042</v>
      </c>
      <c r="H53" s="6" t="s">
        <v>38</v>
      </c>
      <c r="I53" s="6" t="n">
        <v>1.11551</v>
      </c>
      <c r="J53" s="6"/>
      <c r="K53" s="6" t="n">
        <v>17</v>
      </c>
      <c r="L53" s="8" t="n">
        <f aca="false">IF(K53="","",C53*0.05)</f>
        <v>10969.2530051977</v>
      </c>
      <c r="M53" s="8"/>
      <c r="N53" s="45" t="n">
        <f aca="false">IF(K53="","",(L53/K53)/LOOKUP(RIGHT($D$2,3),定数!$A$6:$A$13,定数!$B$6:$B$13))</f>
        <v>5.37708480646945</v>
      </c>
      <c r="O53" s="6" t="n">
        <v>2019</v>
      </c>
      <c r="P53" s="44" t="n">
        <v>44043</v>
      </c>
      <c r="Q53" s="6" t="n">
        <v>1.1138</v>
      </c>
      <c r="R53" s="6"/>
      <c r="S53" s="13" t="n">
        <f aca="false">IF(Q53="","",U53*N53*LOOKUP(RIGHT($D$2,3),定数!$A$6:$A$13,定数!$B$6:$B$13))</f>
        <v>-11033.778022876</v>
      </c>
      <c r="T53" s="13"/>
      <c r="U53" s="15" t="n">
        <f aca="false">IF(Q53="","",IF(H53="買",(Q53-I53),(I53-Q53))*IF(RIGHT($D$2,3)="JPY",100,10000))</f>
        <v>-17.100000000001</v>
      </c>
      <c r="V53" s="15"/>
      <c r="W53" s="42" t="str">
        <f aca="false">IF(T53&lt;&gt;"",IF(T53&lt;0,1+W52,0),"")</f>
        <v/>
      </c>
      <c r="X53" s="42" t="n">
        <f aca="false">IF(U53&lt;&gt;"",IF(U53&lt;0,1+X52,0),"")</f>
        <v>1</v>
      </c>
      <c r="Y53" s="46" t="n">
        <f aca="false">IF(C53&lt;&gt;"",MAX(Y52,C53),"")</f>
        <v>228749.137304211</v>
      </c>
      <c r="Z53" s="47" t="n">
        <f aca="false">IF(Y53&lt;&gt;"",1-(C53/Y53),"")</f>
        <v>0.0409360109970768</v>
      </c>
      <c r="AA53" s="43" t="str">
        <f aca="false">IF(S53&gt;0,S53,"")</f>
        <v/>
      </c>
      <c r="AB53" s="42" t="n">
        <f aca="false">IF(S53&lt;0,S53,"")</f>
        <v>-11033.778022876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208351.282081078</v>
      </c>
      <c r="D54" s="8"/>
      <c r="E54" s="6" t="n">
        <v>2019</v>
      </c>
      <c r="F54" s="6" t="n">
        <f aca="false">MONTH(G54)</f>
        <v>10</v>
      </c>
      <c r="G54" s="44" t="n">
        <v>44107</v>
      </c>
      <c r="H54" s="6" t="s">
        <v>38</v>
      </c>
      <c r="I54" s="6" t="n">
        <v>1.09699</v>
      </c>
      <c r="J54" s="6"/>
      <c r="K54" s="6" t="n">
        <v>25</v>
      </c>
      <c r="L54" s="8" t="n">
        <f aca="false">IF(K54="","",C54*0.05)</f>
        <v>10417.5641040539</v>
      </c>
      <c r="M54" s="8"/>
      <c r="N54" s="45" t="n">
        <f aca="false">IF(K54="","",(L54/K54)/LOOKUP(RIGHT($D$2,3),定数!$A$6:$A$13,定数!$B$6:$B$13))</f>
        <v>3.47252136801796</v>
      </c>
      <c r="O54" s="6" t="n">
        <v>2019</v>
      </c>
      <c r="P54" s="44" t="n">
        <v>44112</v>
      </c>
      <c r="Q54" s="6" t="n">
        <v>1.09446</v>
      </c>
      <c r="R54" s="6"/>
      <c r="S54" s="13" t="n">
        <f aca="false">IF(Q54="","",U54*N54*LOOKUP(RIGHT($D$2,3),定数!$A$6:$A$13,定数!$B$6:$B$13))</f>
        <v>-10542.5748733022</v>
      </c>
      <c r="T54" s="13"/>
      <c r="U54" s="15" t="n">
        <f aca="false">IF(Q54="","",IF(H54="買",(Q54-I54),(I54-Q54))*IF(RIGHT($D$2,3)="JPY",100,10000))</f>
        <v>-25.2999999999992</v>
      </c>
      <c r="V54" s="15"/>
      <c r="W54" s="42" t="str">
        <f aca="false">IF(T54&lt;&gt;"",IF(T54&lt;0,1+W53,0),"")</f>
        <v/>
      </c>
      <c r="X54" s="42" t="n">
        <f aca="false">IF(U54&lt;&gt;"",IF(U54&lt;0,1+X53,0),"")</f>
        <v>2</v>
      </c>
      <c r="Y54" s="46" t="n">
        <f aca="false">IF(C54&lt;&gt;"",MAX(Y53,C54),"")</f>
        <v>228749.137304211</v>
      </c>
      <c r="Z54" s="47" t="n">
        <f aca="false">IF(Y54&lt;&gt;"",1-(C54/Y54),"")</f>
        <v>0.0891712880910501</v>
      </c>
      <c r="AA54" s="43" t="str">
        <f aca="false">IF(S54&gt;0,S54,"")</f>
        <v/>
      </c>
      <c r="AB54" s="42" t="n">
        <f aca="false">IF(S54&lt;0,S54,"")</f>
        <v>-10542.5748733022</v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197808.707207775</v>
      </c>
      <c r="D55" s="8"/>
      <c r="E55" s="6" t="n">
        <v>2019</v>
      </c>
      <c r="F55" s="6" t="n">
        <f aca="false">MONTH(G55)</f>
        <v>10</v>
      </c>
      <c r="G55" s="44" t="n">
        <v>44118</v>
      </c>
      <c r="H55" s="6" t="s">
        <v>38</v>
      </c>
      <c r="I55" s="6" t="n">
        <v>1.10332</v>
      </c>
      <c r="J55" s="6"/>
      <c r="K55" s="6" t="n">
        <v>21</v>
      </c>
      <c r="L55" s="8" t="n">
        <f aca="false">IF(K55="","",C55*0.05)</f>
        <v>9890.43536038877</v>
      </c>
      <c r="M55" s="8"/>
      <c r="N55" s="45" t="n">
        <f aca="false">IF(K55="","",(L55/K55)/LOOKUP(RIGHT($D$2,3),定数!$A$6:$A$13,定数!$B$6:$B$13))</f>
        <v>3.92477593666221</v>
      </c>
      <c r="O55" s="6" t="n">
        <v>2019</v>
      </c>
      <c r="P55" s="44" t="n">
        <v>44119</v>
      </c>
      <c r="Q55" s="6" t="n">
        <v>1.10125</v>
      </c>
      <c r="R55" s="6"/>
      <c r="S55" s="13" t="n">
        <f aca="false">IF(Q55="","",U55*N55*LOOKUP(RIGHT($D$2,3),定数!$A$6:$A$13,定数!$B$6:$B$13))</f>
        <v>-9749.14342666901</v>
      </c>
      <c r="T55" s="13"/>
      <c r="U55" s="15" t="n">
        <f aca="false">IF(Q55="","",IF(H55="買",(Q55-I55),(I55-Q55))*IF(RIGHT($D$2,3)="JPY",100,10000))</f>
        <v>-20.7000000000002</v>
      </c>
      <c r="V55" s="15"/>
      <c r="W55" s="42" t="str">
        <f aca="false">IF(T55&lt;&gt;"",IF(T55&lt;0,1+W54,0),"")</f>
        <v/>
      </c>
      <c r="X55" s="42" t="n">
        <f aca="false">IF(U55&lt;&gt;"",IF(U55&lt;0,1+X54,0),"")</f>
        <v>3</v>
      </c>
      <c r="Y55" s="46" t="n">
        <f aca="false">IF(C55&lt;&gt;"",MAX(Y54,C55),"")</f>
        <v>228749.137304211</v>
      </c>
      <c r="Z55" s="47" t="n">
        <f aca="false">IF(Y55&lt;&gt;"",1-(C55/Y55),"")</f>
        <v>0.135259220913642</v>
      </c>
      <c r="AA55" s="43" t="str">
        <f aca="false">IF(S55&gt;0,S55,"")</f>
        <v/>
      </c>
      <c r="AB55" s="42" t="n">
        <f aca="false">IF(S55&lt;0,S55,"")</f>
        <v>-9749.14342666901</v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188059.563781106</v>
      </c>
      <c r="D56" s="8"/>
      <c r="E56" s="6" t="n">
        <v>2019</v>
      </c>
      <c r="F56" s="6" t="n">
        <f aca="false">MONTH(G56)</f>
        <v>10</v>
      </c>
      <c r="G56" s="44" t="n">
        <v>44132</v>
      </c>
      <c r="H56" s="6" t="s">
        <v>37</v>
      </c>
      <c r="I56" s="6" t="n">
        <v>1.10867</v>
      </c>
      <c r="J56" s="6"/>
      <c r="K56" s="6" t="n">
        <v>20</v>
      </c>
      <c r="L56" s="8" t="n">
        <f aca="false">IF(K56="","",C56*0.05)</f>
        <v>9402.97818905532</v>
      </c>
      <c r="M56" s="8"/>
      <c r="N56" s="45" t="n">
        <f aca="false">IF(K56="","",(L56/K56)/LOOKUP(RIGHT($D$2,3),定数!$A$6:$A$13,定数!$B$6:$B$13))</f>
        <v>3.91790757877305</v>
      </c>
      <c r="O56" s="6" t="n">
        <v>2019</v>
      </c>
      <c r="P56" s="44" t="n">
        <v>44133</v>
      </c>
      <c r="Q56" s="6" t="n">
        <v>1.11063</v>
      </c>
      <c r="R56" s="6"/>
      <c r="S56" s="13" t="n">
        <f aca="false">IF(Q56="","",U56*N56*LOOKUP(RIGHT($D$2,3),定数!$A$6:$A$13,定数!$B$6:$B$13))</f>
        <v>-9214.91862527404</v>
      </c>
      <c r="T56" s="13"/>
      <c r="U56" s="15" t="n">
        <f aca="false">IF(Q56="","",IF(H56="買",(Q56-I56),(I56-Q56))*IF(RIGHT($D$2,3)="JPY",100,10000))</f>
        <v>-19.5999999999996</v>
      </c>
      <c r="V56" s="15"/>
      <c r="W56" s="42" t="str">
        <f aca="false">IF(T56&lt;&gt;"",IF(T56&lt;0,1+W55,0),"")</f>
        <v/>
      </c>
      <c r="X56" s="42" t="n">
        <f aca="false">IF(U56&lt;&gt;"",IF(U56&lt;0,1+X55,0),"")</f>
        <v>4</v>
      </c>
      <c r="Y56" s="46" t="n">
        <f aca="false">IF(C56&lt;&gt;"",MAX(Y55,C56),"")</f>
        <v>228749.137304211</v>
      </c>
      <c r="Z56" s="47" t="n">
        <f aca="false">IF(Y56&lt;&gt;"",1-(C56/Y56),"")</f>
        <v>0.177878587882898</v>
      </c>
      <c r="AA56" s="43" t="str">
        <f aca="false">IF(S56&gt;0,S56,"")</f>
        <v/>
      </c>
      <c r="AB56" s="42" t="n">
        <f aca="false">IF(S56&lt;0,S56,"")</f>
        <v>-9214.91862527404</v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178844.645155832</v>
      </c>
      <c r="D57" s="8"/>
      <c r="E57" s="6" t="n">
        <v>2019</v>
      </c>
      <c r="F57" s="6" t="n">
        <f aca="false">MONTH(G57)</f>
        <v>11</v>
      </c>
      <c r="G57" s="44" t="n">
        <v>44150</v>
      </c>
      <c r="H57" s="6" t="s">
        <v>37</v>
      </c>
      <c r="I57" s="6" t="n">
        <v>1.09938</v>
      </c>
      <c r="J57" s="6"/>
      <c r="K57" s="6" t="n">
        <v>22</v>
      </c>
      <c r="L57" s="8" t="n">
        <f aca="false">IF(K57="","",C57*0.05)</f>
        <v>8942.23225779162</v>
      </c>
      <c r="M57" s="8"/>
      <c r="N57" s="45" t="n">
        <f aca="false">IF(K57="","",(L57/K57)/LOOKUP(RIGHT($D$2,3),定数!$A$6:$A$13,定数!$B$6:$B$13))</f>
        <v>3.38720918855743</v>
      </c>
      <c r="O57" s="6" t="n">
        <v>2019</v>
      </c>
      <c r="P57" s="44" t="n">
        <v>44149</v>
      </c>
      <c r="Q57" s="6" t="n">
        <v>1.10153</v>
      </c>
      <c r="R57" s="6"/>
      <c r="S57" s="13" t="n">
        <f aca="false">IF(Q57="","",U57*N57*LOOKUP(RIGHT($D$2,3),定数!$A$6:$A$13,定数!$B$6:$B$13))</f>
        <v>-8738.99970647767</v>
      </c>
      <c r="T57" s="13"/>
      <c r="U57" s="15" t="n">
        <f aca="false">IF(Q57="","",IF(H57="買",(Q57-I57),(I57-Q57))*IF(RIGHT($D$2,3)="JPY",100,10000))</f>
        <v>-21.4999999999987</v>
      </c>
      <c r="V57" s="15"/>
      <c r="W57" s="42" t="str">
        <f aca="false">IF(T57&lt;&gt;"",IF(T57&lt;0,1+W56,0),"")</f>
        <v/>
      </c>
      <c r="X57" s="42" t="n">
        <f aca="false">IF(U57&lt;&gt;"",IF(U57&lt;0,1+X56,0),"")</f>
        <v>5</v>
      </c>
      <c r="Y57" s="46" t="n">
        <f aca="false">IF(C57&lt;&gt;"",MAX(Y56,C57),"")</f>
        <v>228749.137304211</v>
      </c>
      <c r="Z57" s="47" t="n">
        <f aca="false">IF(Y57&lt;&gt;"",1-(C57/Y57),"")</f>
        <v>0.218162537076635</v>
      </c>
      <c r="AA57" s="43" t="str">
        <f aca="false">IF(S57&gt;0,S57,"")</f>
        <v/>
      </c>
      <c r="AB57" s="42" t="n">
        <f aca="false">IF(S57&lt;0,S57,"")</f>
        <v>-8738.99970647767</v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170105.645449355</v>
      </c>
      <c r="D58" s="8"/>
      <c r="E58" s="6" t="n">
        <v>2019</v>
      </c>
      <c r="F58" s="6" t="n">
        <f aca="false">MONTH(G58)</f>
        <v>11</v>
      </c>
      <c r="G58" s="44" t="n">
        <v>44161</v>
      </c>
      <c r="H58" s="6" t="s">
        <v>37</v>
      </c>
      <c r="I58" s="6" t="n">
        <v>1.10134</v>
      </c>
      <c r="J58" s="6"/>
      <c r="K58" s="6" t="n">
        <v>11</v>
      </c>
      <c r="L58" s="8" t="n">
        <f aca="false">IF(K58="","",C58*0.05)</f>
        <v>8505.28227246774</v>
      </c>
      <c r="M58" s="8"/>
      <c r="N58" s="45" t="n">
        <f aca="false">IF(K58="","",(L58/K58)/LOOKUP(RIGHT($D$2,3),定数!$A$6:$A$13,定数!$B$6:$B$13))</f>
        <v>6.44339566096041</v>
      </c>
      <c r="O58" s="6" t="n">
        <v>2019</v>
      </c>
      <c r="P58" s="44" t="n">
        <v>44161</v>
      </c>
      <c r="Q58" s="6" t="n">
        <v>1.10245</v>
      </c>
      <c r="R58" s="6"/>
      <c r="S58" s="13" t="n">
        <f aca="false">IF(Q58="","",U58*N58*LOOKUP(RIGHT($D$2,3),定数!$A$6:$A$13,定数!$B$6:$B$13))</f>
        <v>-8582.60302039883</v>
      </c>
      <c r="T58" s="13"/>
      <c r="U58" s="15" t="n">
        <f aca="false">IF(Q58="","",IF(H58="買",(Q58-I58),(I58-Q58))*IF(RIGHT($D$2,3)="JPY",100,10000))</f>
        <v>-11.0999999999994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6</v>
      </c>
      <c r="Y58" s="46" t="n">
        <f aca="false">IF(C58&lt;&gt;"",MAX(Y57,C58),"")</f>
        <v>228749.137304211</v>
      </c>
      <c r="Z58" s="47" t="n">
        <f aca="false">IF(Y58&lt;&gt;"",1-(C58/Y58),"")</f>
        <v>0.256365958560388</v>
      </c>
      <c r="AA58" s="43" t="str">
        <f aca="false">IF(S58&gt;0,S58,"")</f>
        <v/>
      </c>
      <c r="AB58" s="42" t="n">
        <f aca="false">IF(S58&lt;0,S58,"")</f>
        <v>-8582.60302039883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161523.042428956</v>
      </c>
      <c r="D59" s="8"/>
      <c r="E59" s="6" t="n">
        <v>2020</v>
      </c>
      <c r="F59" s="6" t="n">
        <f aca="false">MONTH(G59)</f>
        <v>2</v>
      </c>
      <c r="G59" s="44" t="n">
        <v>43887</v>
      </c>
      <c r="H59" s="6" t="s">
        <v>38</v>
      </c>
      <c r="I59" s="6" t="n">
        <v>1.08786</v>
      </c>
      <c r="J59" s="6"/>
      <c r="K59" s="6" t="n">
        <v>16</v>
      </c>
      <c r="L59" s="8" t="n">
        <f aca="false">IF(K59="","",C59*0.05)</f>
        <v>8076.1521214478</v>
      </c>
      <c r="M59" s="8"/>
      <c r="N59" s="45" t="n">
        <f aca="false">IF(K59="","",(L59/K59)/LOOKUP(RIGHT($D$2,3),定数!$A$6:$A$13,定数!$B$6:$B$13))</f>
        <v>4.20632922992073</v>
      </c>
      <c r="O59" s="6" t="n">
        <v>2020</v>
      </c>
      <c r="P59" s="44" t="n">
        <v>43887</v>
      </c>
      <c r="Q59" s="6" t="n">
        <v>1.08622</v>
      </c>
      <c r="R59" s="6"/>
      <c r="S59" s="13" t="n">
        <f aca="false">IF(Q59="","",U59*N59*LOOKUP(RIGHT($D$2,3),定数!$A$6:$A$13,定数!$B$6:$B$13))</f>
        <v>-8278.05592448443</v>
      </c>
      <c r="T59" s="13"/>
      <c r="U59" s="15" t="n">
        <f aca="false">IF(Q59="","",IF(H59="買",(Q59-I59),(I59-Q59))*IF(RIGHT($D$2,3)="JPY",100,10000))</f>
        <v>-16.4000000000009</v>
      </c>
      <c r="V59" s="15"/>
      <c r="W59" s="42" t="str">
        <f aca="false">IF(T59&lt;&gt;"",IF(T59&lt;0,1+W58,0),"")</f>
        <v/>
      </c>
      <c r="X59" s="42" t="n">
        <f aca="false">IF(U59&lt;&gt;"",IF(U59&lt;0,1+X58,0),"")</f>
        <v>7</v>
      </c>
      <c r="Y59" s="46" t="n">
        <f aca="false">IF(C59&lt;&gt;"",MAX(Y58,C59),"")</f>
        <v>228749.137304211</v>
      </c>
      <c r="Z59" s="47" t="n">
        <f aca="false">IF(Y59&lt;&gt;"",1-(C59/Y59),"")</f>
        <v>0.293885676105749</v>
      </c>
      <c r="AA59" s="43" t="str">
        <f aca="false">IF(S59&gt;0,S59,"")</f>
        <v/>
      </c>
      <c r="AB59" s="42" t="n">
        <f aca="false">IF(S59&lt;0,S59,"")</f>
        <v>-8278.05592448443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153244.986504472</v>
      </c>
      <c r="D60" s="8"/>
      <c r="E60" s="6" t="n">
        <v>2020</v>
      </c>
      <c r="F60" s="6" t="n">
        <f aca="false">MONTH(G60)</f>
        <v>3</v>
      </c>
      <c r="G60" s="44" t="n">
        <v>43909</v>
      </c>
      <c r="H60" s="6" t="s">
        <v>37</v>
      </c>
      <c r="I60" s="6" t="n">
        <v>1.08991</v>
      </c>
      <c r="J60" s="6"/>
      <c r="K60" s="6" t="n">
        <v>81</v>
      </c>
      <c r="L60" s="8" t="n">
        <f aca="false">IF(K60="","",C60*0.05)</f>
        <v>7662.24932522358</v>
      </c>
      <c r="M60" s="8"/>
      <c r="N60" s="45" t="n">
        <f aca="false">IF(K60="","",(L60/K60)/LOOKUP(RIGHT($D$2,3),定数!$A$6:$A$13,定数!$B$6:$B$13))</f>
        <v>0.788297255681438</v>
      </c>
      <c r="O60" s="6" t="n">
        <v>2020</v>
      </c>
      <c r="P60" s="44" t="n">
        <v>43909</v>
      </c>
      <c r="Q60" s="6" t="n">
        <v>1.07955</v>
      </c>
      <c r="R60" s="6"/>
      <c r="S60" s="13" t="n">
        <f aca="false">IF(Q60="","",U60*N60*LOOKUP(RIGHT($D$2,3),定数!$A$6:$A$13,定数!$B$6:$B$13))</f>
        <v>9800.11148263157</v>
      </c>
      <c r="T60" s="13"/>
      <c r="U60" s="15" t="n">
        <f aca="false">IF(Q60="","",IF(H60="買",(Q60-I60),(I60-Q60))*IF(RIGHT($D$2,3)="JPY",100,10000))</f>
        <v>103.599999999999</v>
      </c>
      <c r="V60" s="15"/>
      <c r="W60" s="42" t="str">
        <f aca="false">IF(T60&lt;&gt;"",IF(T60&lt;0,1+W59,0),"")</f>
        <v/>
      </c>
      <c r="X60" s="42" t="n">
        <f aca="false">IF(U60&lt;&gt;"",IF(U60&lt;0,1+X59,0),"")</f>
        <v>0</v>
      </c>
      <c r="Y60" s="46" t="n">
        <f aca="false">IF(C60&lt;&gt;"",MAX(Y59,C60),"")</f>
        <v>228749.137304211</v>
      </c>
      <c r="Z60" s="47" t="n">
        <f aca="false">IF(Y60&lt;&gt;"",1-(C60/Y60),"")</f>
        <v>0.330074035205331</v>
      </c>
      <c r="AA60" s="43" t="n">
        <f aca="false">IF(S60&gt;0,S60,"")</f>
        <v>9800.11148263157</v>
      </c>
      <c r="AB60" s="42" t="str">
        <f aca="false">IF(S60&lt;0,S60,"")</f>
        <v/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163045.097987103</v>
      </c>
      <c r="D61" s="8"/>
      <c r="E61" s="6" t="n">
        <v>2020</v>
      </c>
      <c r="F61" s="6" t="n">
        <f aca="false">MONTH(G61)</f>
        <v>4</v>
      </c>
      <c r="G61" s="44" t="n">
        <v>43942</v>
      </c>
      <c r="H61" s="6" t="s">
        <v>37</v>
      </c>
      <c r="I61" s="6" t="n">
        <v>1.08532</v>
      </c>
      <c r="J61" s="6"/>
      <c r="K61" s="6" t="n">
        <v>16</v>
      </c>
      <c r="L61" s="8" t="n">
        <f aca="false">IF(K61="","",C61*0.05)</f>
        <v>8152.25489935516</v>
      </c>
      <c r="M61" s="8"/>
      <c r="N61" s="45" t="n">
        <f aca="false">IF(K61="","",(L61/K61)/LOOKUP(RIGHT($D$2,3),定数!$A$6:$A$13,定数!$B$6:$B$13))</f>
        <v>4.24596609341414</v>
      </c>
      <c r="O61" s="6" t="n">
        <v>2020</v>
      </c>
      <c r="P61" s="44" t="n">
        <v>43942</v>
      </c>
      <c r="Q61" s="6" t="n">
        <v>1.08323</v>
      </c>
      <c r="R61" s="6"/>
      <c r="S61" s="13" t="n">
        <f aca="false">IF(Q61="","",U61*N61*LOOKUP(RIGHT($D$2,3),定数!$A$6:$A$13,定数!$B$6:$B$13))</f>
        <v>10648.8829622834</v>
      </c>
      <c r="T61" s="13"/>
      <c r="U61" s="15" t="n">
        <f aca="false">IF(Q61="","",IF(H61="買",(Q61-I61),(I61-Q61))*IF(RIGHT($D$2,3)="JPY",100,10000))</f>
        <v>20.9000000000015</v>
      </c>
      <c r="V61" s="15"/>
      <c r="W61" s="42" t="str">
        <f aca="false">IF(T61&lt;&gt;"",IF(T61&lt;0,1+W60,0),"")</f>
        <v/>
      </c>
      <c r="X61" s="42" t="n">
        <f aca="false">IF(U61&lt;&gt;"",IF(U61&lt;0,1+X60,0),"")</f>
        <v>0</v>
      </c>
      <c r="Y61" s="46" t="n">
        <f aca="false">IF(C61&lt;&gt;"",MAX(Y60,C61),"")</f>
        <v>228749.137304211</v>
      </c>
      <c r="Z61" s="47" t="n">
        <f aca="false">IF(Y61&lt;&gt;"",1-(C61/Y61),"")</f>
        <v>0.287231856222166</v>
      </c>
      <c r="AA61" s="43" t="n">
        <f aca="false">IF(S61&gt;0,S61,"")</f>
        <v>10648.8829622834</v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n">
        <f aca="false">IF(S61="","",C61+S61)</f>
        <v>173693.980949387</v>
      </c>
      <c r="D62" s="8"/>
      <c r="E62" s="6" t="n">
        <v>2020</v>
      </c>
      <c r="F62" s="6" t="n">
        <f aca="false">MONTH(G62)</f>
        <v>7</v>
      </c>
      <c r="G62" s="44" t="n">
        <v>44041</v>
      </c>
      <c r="H62" s="6" t="s">
        <v>38</v>
      </c>
      <c r="I62" s="6" t="n">
        <v>1.17544</v>
      </c>
      <c r="J62" s="6"/>
      <c r="K62" s="6" t="n">
        <v>36</v>
      </c>
      <c r="L62" s="8" t="n">
        <f aca="false">IF(K62="","",C62*0.05)</f>
        <v>8684.69904746933</v>
      </c>
      <c r="M62" s="8"/>
      <c r="N62" s="45" t="n">
        <f aca="false">IF(K62="","",(L62/K62)/LOOKUP(RIGHT($D$2,3),定数!$A$6:$A$13,定数!$B$6:$B$13))</f>
        <v>2.01034700172901</v>
      </c>
      <c r="O62" s="6" t="n">
        <v>2020</v>
      </c>
      <c r="P62" s="44" t="n">
        <v>44041</v>
      </c>
      <c r="Q62" s="6" t="n">
        <v>1.18002</v>
      </c>
      <c r="R62" s="6"/>
      <c r="S62" s="13" t="n">
        <f aca="false">IF(Q62="","",U62*N62*LOOKUP(RIGHT($D$2,3),定数!$A$6:$A$13,定数!$B$6:$B$13))</f>
        <v>11048.8671215027</v>
      </c>
      <c r="T62" s="13"/>
      <c r="U62" s="15" t="n">
        <f aca="false">IF(Q62="","",IF(H62="買",(Q62-I62),(I62-Q62))*IF(RIGHT($D$2,3)="JPY",100,10000))</f>
        <v>45.8000000000003</v>
      </c>
      <c r="V62" s="15"/>
      <c r="W62" s="42" t="str">
        <f aca="false">IF(T62&lt;&gt;"",IF(T62&lt;0,1+W61,0),"")</f>
        <v/>
      </c>
      <c r="X62" s="42" t="n">
        <f aca="false">IF(U62&lt;&gt;"",IF(U62&lt;0,1+X61,0),"")</f>
        <v>0</v>
      </c>
      <c r="Y62" s="46" t="n">
        <f aca="false">IF(C62&lt;&gt;"",MAX(Y61,C62),"")</f>
        <v>228749.137304211</v>
      </c>
      <c r="Z62" s="47" t="n">
        <f aca="false">IF(Y62&lt;&gt;"",1-(C62/Y62),"")</f>
        <v>0.240679186831673</v>
      </c>
      <c r="AA62" s="43" t="n">
        <f aca="false">IF(S62&gt;0,S62,"")</f>
        <v>11048.8671215027</v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n">
        <f aca="false">IF(S62="","",C62+S62)</f>
        <v>184742.848070889</v>
      </c>
      <c r="D63" s="8"/>
      <c r="E63" s="6" t="n">
        <v>2020</v>
      </c>
      <c r="F63" s="6" t="n">
        <f aca="false">MONTH(G63)</f>
        <v>8</v>
      </c>
      <c r="G63" s="44" t="n">
        <v>44056</v>
      </c>
      <c r="H63" s="6" t="s">
        <v>38</v>
      </c>
      <c r="I63" s="6" t="n">
        <v>1.18209</v>
      </c>
      <c r="J63" s="6"/>
      <c r="K63" s="6" t="n">
        <v>27</v>
      </c>
      <c r="L63" s="8" t="n">
        <f aca="false">IF(K63="","",C63*0.05)</f>
        <v>9237.14240354446</v>
      </c>
      <c r="M63" s="8"/>
      <c r="N63" s="45" t="n">
        <f aca="false">IF(K63="","",(L63/K63)/LOOKUP(RIGHT($D$2,3),定数!$A$6:$A$13,定数!$B$6:$B$13))</f>
        <v>2.85096987763718</v>
      </c>
      <c r="O63" s="6" t="n">
        <v>2020</v>
      </c>
      <c r="P63" s="44" t="n">
        <v>44057</v>
      </c>
      <c r="Q63" s="6" t="n">
        <v>1.17936</v>
      </c>
      <c r="R63" s="6"/>
      <c r="S63" s="13" t="n">
        <f aca="false">IF(Q63="","",U63*N63*LOOKUP(RIGHT($D$2,3),定数!$A$6:$A$13,定数!$B$6:$B$13))</f>
        <v>-9339.77731913982</v>
      </c>
      <c r="T63" s="13"/>
      <c r="U63" s="15" t="n">
        <f aca="false">IF(Q63="","",IF(H63="買",(Q63-I63),(I63-Q63))*IF(RIGHT($D$2,3)="JPY",100,10000))</f>
        <v>-27.3000000000012</v>
      </c>
      <c r="V63" s="15"/>
      <c r="W63" s="42" t="str">
        <f aca="false">IF(T63&lt;&gt;"",IF(T63&lt;0,1+W62,0),"")</f>
        <v/>
      </c>
      <c r="X63" s="42" t="n">
        <f aca="false">IF(U63&lt;&gt;"",IF(U63&lt;0,1+X62,0),"")</f>
        <v>1</v>
      </c>
      <c r="Y63" s="46" t="n">
        <f aca="false">IF(C63&lt;&gt;"",MAX(Y62,C63),"")</f>
        <v>228749.137304211</v>
      </c>
      <c r="Z63" s="47" t="n">
        <f aca="false">IF(Y63&lt;&gt;"",1-(C63/Y63),"")</f>
        <v>0.192377946216243</v>
      </c>
      <c r="AA63" s="43" t="str">
        <f aca="false">IF(S63&gt;0,S63,"")</f>
        <v/>
      </c>
      <c r="AB63" s="42" t="n">
        <f aca="false">IF(S63&lt;0,S63,"")</f>
        <v>-9339.77731913982</v>
      </c>
    </row>
    <row r="64" customFormat="false" ht="13.5" hidden="false" customHeight="true" outlineLevel="0" collapsed="false">
      <c r="B64" s="6" t="n">
        <v>56</v>
      </c>
      <c r="C64" s="8" t="n">
        <f aca="false">IF(S63="","",C63+S63)</f>
        <v>175403.070751749</v>
      </c>
      <c r="D64" s="8"/>
      <c r="E64" s="6" t="n">
        <v>2020</v>
      </c>
      <c r="F64" s="6" t="n">
        <f aca="false">MONTH(G64)</f>
        <v>9</v>
      </c>
      <c r="G64" s="44" t="n">
        <v>44078</v>
      </c>
      <c r="H64" s="6" t="s">
        <v>37</v>
      </c>
      <c r="I64" s="6" t="n">
        <v>1.18317</v>
      </c>
      <c r="J64" s="6"/>
      <c r="K64" s="6" t="n">
        <v>23</v>
      </c>
      <c r="L64" s="8" t="n">
        <f aca="false">IF(K64="","",C64*0.05)</f>
        <v>8770.15353758747</v>
      </c>
      <c r="M64" s="8"/>
      <c r="N64" s="45" t="n">
        <f aca="false">IF(K64="","",(L64/K64)/LOOKUP(RIGHT($D$2,3),定数!$A$6:$A$13,定数!$B$6:$B$13))</f>
        <v>3.17759186144474</v>
      </c>
      <c r="O64" s="6" t="n">
        <v>2020</v>
      </c>
      <c r="P64" s="44" t="n">
        <v>44082</v>
      </c>
      <c r="Q64" s="6" t="n">
        <v>1.18025</v>
      </c>
      <c r="R64" s="6"/>
      <c r="S64" s="13" t="n">
        <f aca="false">IF(Q64="","",U64*N64*LOOKUP(RIGHT($D$2,3),定数!$A$6:$A$13,定数!$B$6:$B$13))</f>
        <v>11134.2818825025</v>
      </c>
      <c r="T64" s="13"/>
      <c r="U64" s="15" t="n">
        <f aca="false">IF(Q64="","",IF(H64="買",(Q64-I64),(I64-Q64))*IF(RIGHT($D$2,3)="JPY",100,10000))</f>
        <v>29.2000000000003</v>
      </c>
      <c r="V64" s="15"/>
      <c r="W64" s="42" t="str">
        <f aca="false">IF(T64&lt;&gt;"",IF(T64&lt;0,1+W63,0),"")</f>
        <v/>
      </c>
      <c r="X64" s="42" t="n">
        <f aca="false">IF(U64&lt;&gt;"",IF(U64&lt;0,1+X63,0),"")</f>
        <v>0</v>
      </c>
      <c r="Y64" s="46" t="n">
        <f aca="false">IF(C64&lt;&gt;"",MAX(Y63,C64),"")</f>
        <v>228749.137304211</v>
      </c>
      <c r="Z64" s="47" t="n">
        <f aca="false">IF(Y64&lt;&gt;"",1-(C64/Y64),"")</f>
        <v>0.233207727824201</v>
      </c>
      <c r="AA64" s="43" t="n">
        <f aca="false">IF(S64&gt;0,S64,"")</f>
        <v>11134.2818825025</v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n">
        <f aca="false">IF(S64="","",C64+S64)</f>
        <v>186537.352634252</v>
      </c>
      <c r="D65" s="8"/>
      <c r="E65" s="6" t="n">
        <v>2020</v>
      </c>
      <c r="F65" s="6" t="n">
        <f aca="false">MONTH(G65)</f>
        <v>9</v>
      </c>
      <c r="G65" s="44" t="n">
        <v>44099</v>
      </c>
      <c r="H65" s="6" t="s">
        <v>37</v>
      </c>
      <c r="I65" s="6" t="n">
        <v>1.16609</v>
      </c>
      <c r="J65" s="6"/>
      <c r="K65" s="6" t="n">
        <v>26</v>
      </c>
      <c r="L65" s="8" t="n">
        <f aca="false">IF(K65="","",C65*0.05)</f>
        <v>9326.86763171259</v>
      </c>
      <c r="M65" s="8"/>
      <c r="N65" s="45" t="n">
        <f aca="false">IF(K65="","",(L65/K65)/LOOKUP(RIGHT($D$2,3),定数!$A$6:$A$13,定数!$B$6:$B$13))</f>
        <v>2.98938065118993</v>
      </c>
      <c r="O65" s="6" t="n">
        <v>2020</v>
      </c>
      <c r="P65" s="44" t="n">
        <v>44099</v>
      </c>
      <c r="Q65" s="6" t="n">
        <v>1.1628</v>
      </c>
      <c r="R65" s="6"/>
      <c r="S65" s="13" t="n">
        <f aca="false">IF(Q65="","",U65*N65*LOOKUP(RIGHT($D$2,3),定数!$A$6:$A$13,定数!$B$6:$B$13))</f>
        <v>11802.0748108979</v>
      </c>
      <c r="T65" s="13"/>
      <c r="U65" s="15" t="n">
        <f aca="false">IF(Q65="","",IF(H65="買",(Q65-I65),(I65-Q65))*IF(RIGHT($D$2,3)="JPY",100,10000))</f>
        <v>32.9000000000001</v>
      </c>
      <c r="V65" s="15"/>
      <c r="W65" s="42" t="str">
        <f aca="false">IF(T65&lt;&gt;"",IF(T65&lt;0,1+W64,0),"")</f>
        <v/>
      </c>
      <c r="X65" s="42" t="n">
        <f aca="false">IF(U65&lt;&gt;"",IF(U65&lt;0,1+X64,0),"")</f>
        <v>0</v>
      </c>
      <c r="Y65" s="46" t="n">
        <f aca="false">IF(C65&lt;&gt;"",MAX(Y64,C65),"")</f>
        <v>228749.137304211</v>
      </c>
      <c r="Z65" s="47" t="n">
        <f aca="false">IF(Y65&lt;&gt;"",1-(C65/Y65),"")</f>
        <v>0.184533087938259</v>
      </c>
      <c r="AA65" s="43" t="n">
        <f aca="false">IF(S65&gt;0,S65,"")</f>
        <v>11802.0748108979</v>
      </c>
      <c r="AB65" s="42" t="str">
        <f aca="false">IF(S65&lt;0,S65,"")</f>
        <v/>
      </c>
    </row>
    <row r="66" customFormat="false" ht="13.5" hidden="false" customHeight="true" outlineLevel="0" collapsed="false">
      <c r="B66" s="6" t="n">
        <v>58</v>
      </c>
      <c r="C66" s="8" t="n">
        <f aca="false">IF(S65="","",C65+S65)</f>
        <v>198339.42744515</v>
      </c>
      <c r="D66" s="8"/>
      <c r="E66" s="6" t="n">
        <v>2020</v>
      </c>
      <c r="F66" s="6" t="n">
        <f aca="false">MONTH(G66)</f>
        <v>10</v>
      </c>
      <c r="G66" s="44" t="n">
        <v>44116</v>
      </c>
      <c r="H66" s="6" t="s">
        <v>38</v>
      </c>
      <c r="I66" s="6" t="n">
        <v>1.18137</v>
      </c>
      <c r="J66" s="6"/>
      <c r="K66" s="6" t="n">
        <v>27</v>
      </c>
      <c r="L66" s="8" t="n">
        <f aca="false">IF(K66="","",C66*0.05)</f>
        <v>9916.97137225749</v>
      </c>
      <c r="M66" s="8"/>
      <c r="N66" s="45" t="n">
        <f aca="false">IF(K66="","",(L66/K66)/LOOKUP(RIGHT($D$2,3),定数!$A$6:$A$13,定数!$B$6:$B$13))</f>
        <v>3.06079363341281</v>
      </c>
      <c r="O66" s="6" t="n">
        <v>2020</v>
      </c>
      <c r="P66" s="44" t="n">
        <v>44117</v>
      </c>
      <c r="Q66" s="6" t="n">
        <v>1.17864</v>
      </c>
      <c r="R66" s="6"/>
      <c r="S66" s="13" t="n">
        <f aca="false">IF(Q66="","",U66*N66*LOOKUP(RIGHT($D$2,3),定数!$A$6:$A$13,定数!$B$6:$B$13))</f>
        <v>-10027.1599430608</v>
      </c>
      <c r="T66" s="13"/>
      <c r="U66" s="15" t="n">
        <f aca="false">IF(Q66="","",IF(H66="買",(Q66-I66),(I66-Q66))*IF(RIGHT($D$2,3)="JPY",100,10000))</f>
        <v>-27.3000000000012</v>
      </c>
      <c r="V66" s="15"/>
      <c r="W66" s="42" t="str">
        <f aca="false">IF(T66&lt;&gt;"",IF(T66&lt;0,1+W65,0),"")</f>
        <v/>
      </c>
      <c r="X66" s="42" t="n">
        <f aca="false">IF(U66&lt;&gt;"",IF(U66&lt;0,1+X65,0),"")</f>
        <v>1</v>
      </c>
      <c r="Y66" s="46" t="n">
        <f aca="false">IF(C66&lt;&gt;"",MAX(Y65,C66),"")</f>
        <v>228749.137304211</v>
      </c>
      <c r="Z66" s="47" t="n">
        <f aca="false">IF(Y66&lt;&gt;"",1-(C66/Y66),"")</f>
        <v>0.132939123694352</v>
      </c>
      <c r="AA66" s="43" t="str">
        <f aca="false">IF(S66&gt;0,S66,"")</f>
        <v/>
      </c>
      <c r="AB66" s="42" t="n">
        <f aca="false">IF(S66&lt;0,S66,"")</f>
        <v>-10027.1599430608</v>
      </c>
    </row>
    <row r="67" customFormat="false" ht="13.5" hidden="false" customHeight="true" outlineLevel="0" collapsed="false">
      <c r="B67" s="6" t="n">
        <v>59</v>
      </c>
      <c r="C67" s="8" t="n">
        <f aca="false">IF(S66="","",C66+S66)</f>
        <v>188312.267502089</v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5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6" t="n">
        <f aca="false">IF(C67&lt;&gt;"",MAX(Y66,C67),"")</f>
        <v>228749.137304211</v>
      </c>
      <c r="Z67" s="47" t="n">
        <f aca="false">IF(Y67&lt;&gt;"",1-(C67/Y67),"")</f>
        <v>0.176773867996473</v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5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6" t="str">
        <f aca="false">IF(C68&lt;&gt;"",MAX(Y67,C68),"")</f>
        <v/>
      </c>
      <c r="Z68" s="47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5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6" t="str">
        <f aca="false">IF(C69&lt;&gt;"",MAX(Y68,C69),"")</f>
        <v/>
      </c>
      <c r="Z69" s="47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5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6" t="str">
        <f aca="false">IF(C70&lt;&gt;"",MAX(Y69,C70),"")</f>
        <v/>
      </c>
      <c r="Z70" s="47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5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6" t="str">
        <f aca="false">IF(C71&lt;&gt;"",MAX(Y70,C71),"")</f>
        <v/>
      </c>
      <c r="Z71" s="47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5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6" t="str">
        <f aca="false">IF(C72&lt;&gt;"",MAX(Y71,C72),"")</f>
        <v/>
      </c>
      <c r="Z72" s="47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5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6" t="str">
        <f aca="false">IF(C73&lt;&gt;"",MAX(Y72,C73),"")</f>
        <v/>
      </c>
      <c r="Z73" s="47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5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6" t="str">
        <f aca="false">IF(C74&lt;&gt;"",MAX(Y73,C74),"")</f>
        <v/>
      </c>
      <c r="Z74" s="47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5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6" t="str">
        <f aca="false">IF(C75&lt;&gt;"",MAX(Y74,C75),"")</f>
        <v/>
      </c>
      <c r="Z75" s="47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5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6" t="str">
        <f aca="false">IF(C76&lt;&gt;"",MAX(Y75,C76),"")</f>
        <v/>
      </c>
      <c r="Z76" s="47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5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6" t="str">
        <f aca="false">IF(C77&lt;&gt;"",MAX(Y76,C77),"")</f>
        <v/>
      </c>
      <c r="Z77" s="47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5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6" t="str">
        <f aca="false">IF(C78&lt;&gt;"",MAX(Y77,C78),"")</f>
        <v/>
      </c>
      <c r="Z78" s="47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5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6" t="str">
        <f aca="false">IF(C79&lt;&gt;"",MAX(Y78,C79),"")</f>
        <v/>
      </c>
      <c r="Z79" s="47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5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6" t="str">
        <f aca="false">IF(C80&lt;&gt;"",MAX(Y79,C80),"")</f>
        <v/>
      </c>
      <c r="Z80" s="47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5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6" t="str">
        <f aca="false">IF(C81&lt;&gt;"",MAX(Y80,C81),"")</f>
        <v/>
      </c>
      <c r="Z81" s="47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5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6" t="str">
        <f aca="false">IF(C82&lt;&gt;"",MAX(Y81,C82),"")</f>
        <v/>
      </c>
      <c r="Z82" s="47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5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6" t="str">
        <f aca="false">IF(C83&lt;&gt;"",MAX(Y82,C83),"")</f>
        <v/>
      </c>
      <c r="Z83" s="47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5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6" t="str">
        <f aca="false">IF(C84&lt;&gt;"",MAX(Y83,C84),"")</f>
        <v/>
      </c>
      <c r="Z84" s="47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5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6" t="str">
        <f aca="false">IF(C85&lt;&gt;"",MAX(Y84,C85),"")</f>
        <v/>
      </c>
      <c r="Z85" s="47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5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6" t="str">
        <f aca="false">IF(C86&lt;&gt;"",MAX(Y85,C86),"")</f>
        <v/>
      </c>
      <c r="Z86" s="47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5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6" t="str">
        <f aca="false">IF(C87&lt;&gt;"",MAX(Y86,C87),"")</f>
        <v/>
      </c>
      <c r="Z87" s="47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5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6" t="str">
        <f aca="false">IF(C88&lt;&gt;"",MAX(Y87,C88),"")</f>
        <v/>
      </c>
      <c r="Z88" s="47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5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6" t="str">
        <f aca="false">IF(C89&lt;&gt;"",MAX(Y88,C89),"")</f>
        <v/>
      </c>
      <c r="Z89" s="47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5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6" t="str">
        <f aca="false">IF(C90&lt;&gt;"",MAX(Y89,C90),"")</f>
        <v/>
      </c>
      <c r="Z90" s="47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5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6" t="str">
        <f aca="false">IF(C91&lt;&gt;"",MAX(Y90,C91),"")</f>
        <v/>
      </c>
      <c r="Z91" s="47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5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6" t="str">
        <f aca="false">IF(C92&lt;&gt;"",MAX(Y91,C92),"")</f>
        <v/>
      </c>
      <c r="Z92" s="47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5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6" t="str">
        <f aca="false">IF(C93&lt;&gt;"",MAX(Y92,C93),"")</f>
        <v/>
      </c>
      <c r="Z93" s="47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5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6" t="str">
        <f aca="false">IF(C94&lt;&gt;"",MAX(Y93,C94),"")</f>
        <v/>
      </c>
      <c r="Z94" s="47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5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6" t="str">
        <f aca="false">IF(C95&lt;&gt;"",MAX(Y94,C95),"")</f>
        <v/>
      </c>
      <c r="Z95" s="47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5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6" t="str">
        <f aca="false">IF(C96&lt;&gt;"",MAX(Y95,C96),"")</f>
        <v/>
      </c>
      <c r="Z96" s="47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5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6" t="str">
        <f aca="false">IF(C97&lt;&gt;"",MAX(Y96,C97),"")</f>
        <v/>
      </c>
      <c r="Z97" s="47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5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6" t="str">
        <f aca="false">IF(C98&lt;&gt;"",MAX(Y97,C98),"")</f>
        <v/>
      </c>
      <c r="Z98" s="47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5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6" t="str">
        <f aca="false">IF(C99&lt;&gt;"",MAX(Y98,C99),"")</f>
        <v/>
      </c>
      <c r="Z99" s="47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5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6" t="str">
        <f aca="false">IF(C100&lt;&gt;"",MAX(Y99,C100),"")</f>
        <v/>
      </c>
      <c r="Z100" s="47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5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6" t="str">
        <f aca="false">IF(C101&lt;&gt;"",MAX(Y100,C101),"")</f>
        <v/>
      </c>
      <c r="Z101" s="47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5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6" t="str">
        <f aca="false">IF(C102&lt;&gt;"",MAX(Y101,C102),"")</f>
        <v/>
      </c>
      <c r="Z102" s="47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5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6" t="str">
        <f aca="false">IF(C103&lt;&gt;"",MAX(Y102,C103),"")</f>
        <v/>
      </c>
      <c r="Z103" s="47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5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6" t="str">
        <f aca="false">IF(C104&lt;&gt;"",MAX(Y103,C104),"")</f>
        <v/>
      </c>
      <c r="Z104" s="47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5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6" t="str">
        <f aca="false">IF(C105&lt;&gt;"",MAX(Y104,C105),"")</f>
        <v/>
      </c>
      <c r="Z105" s="47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5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6" t="str">
        <f aca="false">IF(C106&lt;&gt;"",MAX(Y105,C106),"")</f>
        <v/>
      </c>
      <c r="Z106" s="47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5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6" t="str">
        <f aca="false">IF(C107&lt;&gt;"",MAX(Y106,C107),"")</f>
        <v/>
      </c>
      <c r="Z107" s="47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5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6" t="str">
        <f aca="false">IF(C108&lt;&gt;"",MAX(Y107,C108),"")</f>
        <v/>
      </c>
      <c r="Z108" s="47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" type="list">
      <formula1>"買,売"</formula1>
      <formula2>0</formula2>
    </dataValidation>
    <dataValidation allowBlank="true" operator="equal" showDropDown="false" showErrorMessage="true" showInputMessage="false" sqref="H61:H108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8046875" defaultRowHeight="12.8" zeroHeight="false" outlineLevelRow="0" outlineLevelCol="0"/>
  <sheetData>
    <row r="1" customFormat="false" ht="12.8" hidden="false" customHeight="false" outlineLevel="0" collapsed="false">
      <c r="A1" s="58" t="s">
        <v>44</v>
      </c>
      <c r="B1" s="59" t="s">
        <v>29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1"/>
    </row>
    <row r="2" customFormat="false" ht="12.8" hidden="false" customHeight="false" outlineLevel="0" collapsed="false">
      <c r="A2" s="62" t="s">
        <v>28</v>
      </c>
      <c r="B2" s="63" t="n">
        <v>1</v>
      </c>
      <c r="C2" s="64" t="n">
        <v>2</v>
      </c>
      <c r="D2" s="64" t="n">
        <v>3</v>
      </c>
      <c r="E2" s="64" t="n">
        <v>4</v>
      </c>
      <c r="F2" s="64" t="n">
        <v>5</v>
      </c>
      <c r="G2" s="64" t="n">
        <v>6</v>
      </c>
      <c r="H2" s="64" t="n">
        <v>7</v>
      </c>
      <c r="I2" s="64" t="n">
        <v>8</v>
      </c>
      <c r="J2" s="64" t="n">
        <v>9</v>
      </c>
      <c r="K2" s="64" t="n">
        <v>10</v>
      </c>
      <c r="L2" s="64" t="n">
        <v>11</v>
      </c>
      <c r="M2" s="64" t="n">
        <v>12</v>
      </c>
      <c r="N2" s="65" t="s">
        <v>45</v>
      </c>
    </row>
    <row r="3" customFormat="false" ht="12.8" hidden="false" customHeight="false" outlineLevel="0" collapsed="false">
      <c r="A3" s="66" t="n">
        <v>2016</v>
      </c>
      <c r="B3" s="67"/>
      <c r="C3" s="68"/>
      <c r="D3" s="68"/>
      <c r="E3" s="68"/>
      <c r="F3" s="69" t="n">
        <v>1</v>
      </c>
      <c r="G3" s="69" t="n">
        <v>2</v>
      </c>
      <c r="H3" s="69" t="n">
        <v>3</v>
      </c>
      <c r="I3" s="68"/>
      <c r="J3" s="69" t="n">
        <v>2</v>
      </c>
      <c r="K3" s="69" t="n">
        <v>3</v>
      </c>
      <c r="L3" s="69" t="n">
        <v>1</v>
      </c>
      <c r="M3" s="70" t="n">
        <v>1</v>
      </c>
      <c r="N3" s="71" t="n">
        <v>13</v>
      </c>
    </row>
    <row r="4" customFormat="false" ht="12.8" hidden="false" customHeight="false" outlineLevel="0" collapsed="false">
      <c r="A4" s="72" t="n">
        <v>2017</v>
      </c>
      <c r="B4" s="73" t="n">
        <v>2</v>
      </c>
      <c r="C4" s="74" t="n">
        <v>2</v>
      </c>
      <c r="D4" s="75"/>
      <c r="E4" s="75"/>
      <c r="F4" s="75"/>
      <c r="G4" s="75"/>
      <c r="H4" s="74" t="n">
        <v>3</v>
      </c>
      <c r="I4" s="75"/>
      <c r="J4" s="75"/>
      <c r="K4" s="74" t="n">
        <v>1</v>
      </c>
      <c r="L4" s="74" t="n">
        <v>1</v>
      </c>
      <c r="M4" s="76" t="n">
        <v>1</v>
      </c>
      <c r="N4" s="77" t="n">
        <v>10</v>
      </c>
    </row>
    <row r="5" customFormat="false" ht="12.8" hidden="false" customHeight="false" outlineLevel="0" collapsed="false">
      <c r="A5" s="72" t="n">
        <v>2018</v>
      </c>
      <c r="B5" s="78"/>
      <c r="C5" s="74" t="n">
        <v>1</v>
      </c>
      <c r="D5" s="74" t="n">
        <v>4</v>
      </c>
      <c r="E5" s="74" t="n">
        <v>1</v>
      </c>
      <c r="F5" s="74" t="n">
        <v>6</v>
      </c>
      <c r="G5" s="75"/>
      <c r="H5" s="75"/>
      <c r="I5" s="74" t="n">
        <v>2</v>
      </c>
      <c r="J5" s="75"/>
      <c r="K5" s="74" t="n">
        <v>2</v>
      </c>
      <c r="L5" s="75"/>
      <c r="M5" s="76" t="n">
        <v>1</v>
      </c>
      <c r="N5" s="77" t="n">
        <v>17</v>
      </c>
    </row>
    <row r="6" customFormat="false" ht="12.8" hidden="false" customHeight="false" outlineLevel="0" collapsed="false">
      <c r="A6" s="72" t="n">
        <v>2019</v>
      </c>
      <c r="B6" s="78"/>
      <c r="C6" s="75"/>
      <c r="D6" s="74" t="n">
        <v>1</v>
      </c>
      <c r="E6" s="75"/>
      <c r="F6" s="74" t="n">
        <v>1</v>
      </c>
      <c r="G6" s="74" t="n">
        <v>1</v>
      </c>
      <c r="H6" s="74" t="n">
        <v>2</v>
      </c>
      <c r="I6" s="75"/>
      <c r="J6" s="75"/>
      <c r="K6" s="74" t="n">
        <v>3</v>
      </c>
      <c r="L6" s="74" t="n">
        <v>2</v>
      </c>
      <c r="M6" s="79"/>
      <c r="N6" s="77" t="n">
        <v>10</v>
      </c>
    </row>
    <row r="7" customFormat="false" ht="12.8" hidden="false" customHeight="false" outlineLevel="0" collapsed="false">
      <c r="A7" s="72" t="n">
        <v>2020</v>
      </c>
      <c r="B7" s="80"/>
      <c r="C7" s="81" t="n">
        <v>1</v>
      </c>
      <c r="D7" s="81" t="n">
        <v>1</v>
      </c>
      <c r="E7" s="81" t="n">
        <v>1</v>
      </c>
      <c r="F7" s="82"/>
      <c r="G7" s="82"/>
      <c r="H7" s="81" t="n">
        <v>1</v>
      </c>
      <c r="I7" s="81" t="n">
        <v>1</v>
      </c>
      <c r="J7" s="81" t="n">
        <v>2</v>
      </c>
      <c r="K7" s="81" t="n">
        <v>1</v>
      </c>
      <c r="L7" s="82"/>
      <c r="M7" s="83"/>
      <c r="N7" s="84" t="n">
        <v>8</v>
      </c>
    </row>
    <row r="8" customFormat="false" ht="12.8" hidden="false" customHeight="false" outlineLevel="0" collapsed="false">
      <c r="A8" s="85" t="s">
        <v>45</v>
      </c>
      <c r="B8" s="86" t="n">
        <v>2</v>
      </c>
      <c r="C8" s="87" t="n">
        <v>4</v>
      </c>
      <c r="D8" s="87" t="n">
        <v>6</v>
      </c>
      <c r="E8" s="87" t="n">
        <v>2</v>
      </c>
      <c r="F8" s="87" t="n">
        <v>8</v>
      </c>
      <c r="G8" s="87" t="n">
        <v>3</v>
      </c>
      <c r="H8" s="87" t="n">
        <v>9</v>
      </c>
      <c r="I8" s="87" t="n">
        <v>3</v>
      </c>
      <c r="J8" s="87" t="n">
        <v>4</v>
      </c>
      <c r="K8" s="87" t="n">
        <v>10</v>
      </c>
      <c r="L8" s="87" t="n">
        <v>4</v>
      </c>
      <c r="M8" s="88" t="n">
        <v>3</v>
      </c>
      <c r="N8" s="89" t="n">
        <v>58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Roman,標準"&amp;12&amp;A</oddHeader>
    <oddFooter>&amp;C&amp;"Times New Roman,標準"&amp;12ページ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8046875" defaultRowHeight="12.8" zeroHeight="false" outlineLevelRow="0" outlineLevelCol="0"/>
  <sheetData>
    <row r="1" customFormat="false" ht="12.8" hidden="false" customHeight="false" outlineLevel="0" collapsed="false">
      <c r="A1" s="58" t="s">
        <v>49</v>
      </c>
      <c r="B1" s="59" t="s">
        <v>54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1"/>
    </row>
    <row r="2" customFormat="false" ht="12.8" hidden="false" customHeight="false" outlineLevel="0" collapsed="false">
      <c r="A2" s="62" t="s">
        <v>28</v>
      </c>
      <c r="B2" s="63" t="n">
        <v>1</v>
      </c>
      <c r="C2" s="64" t="n">
        <v>2</v>
      </c>
      <c r="D2" s="64" t="n">
        <v>3</v>
      </c>
      <c r="E2" s="64" t="n">
        <v>4</v>
      </c>
      <c r="F2" s="64" t="n">
        <v>5</v>
      </c>
      <c r="G2" s="64" t="n">
        <v>6</v>
      </c>
      <c r="H2" s="64" t="n">
        <v>7</v>
      </c>
      <c r="I2" s="64" t="n">
        <v>8</v>
      </c>
      <c r="J2" s="64" t="n">
        <v>9</v>
      </c>
      <c r="K2" s="64" t="n">
        <v>10</v>
      </c>
      <c r="L2" s="64" t="n">
        <v>11</v>
      </c>
      <c r="M2" s="64" t="n">
        <v>12</v>
      </c>
      <c r="N2" s="65" t="s">
        <v>45</v>
      </c>
    </row>
    <row r="3" customFormat="false" ht="12.8" hidden="false" customHeight="false" outlineLevel="0" collapsed="false">
      <c r="A3" s="66" t="n">
        <v>2016</v>
      </c>
      <c r="B3" s="67"/>
      <c r="C3" s="68"/>
      <c r="D3" s="68"/>
      <c r="E3" s="68"/>
      <c r="F3" s="91" t="n">
        <v>-38.4999999999991</v>
      </c>
      <c r="G3" s="91" t="n">
        <v>112.000000000001</v>
      </c>
      <c r="H3" s="91" t="n">
        <v>-4.6999999999997</v>
      </c>
      <c r="I3" s="68"/>
      <c r="J3" s="91" t="n">
        <v>-44.9999999999995</v>
      </c>
      <c r="K3" s="91" t="n">
        <v>-73.9999999999985</v>
      </c>
      <c r="L3" s="91" t="n">
        <v>-25.9000000000009</v>
      </c>
      <c r="M3" s="92" t="n">
        <v>-51.3999999999992</v>
      </c>
      <c r="N3" s="93" t="n">
        <v>-127.499999999996</v>
      </c>
    </row>
    <row r="4" customFormat="false" ht="12.8" hidden="false" customHeight="false" outlineLevel="0" collapsed="false">
      <c r="A4" s="72" t="n">
        <v>2017</v>
      </c>
      <c r="B4" s="94" t="n">
        <v>-25.2000000000008</v>
      </c>
      <c r="C4" s="95" t="n">
        <v>27.9000000000029</v>
      </c>
      <c r="D4" s="75"/>
      <c r="E4" s="75"/>
      <c r="F4" s="75"/>
      <c r="G4" s="75"/>
      <c r="H4" s="95" t="n">
        <v>73.9000000000001</v>
      </c>
      <c r="I4" s="75"/>
      <c r="J4" s="75"/>
      <c r="K4" s="95" t="n">
        <v>-13.1999999999999</v>
      </c>
      <c r="L4" s="95" t="n">
        <v>26.8000000000002</v>
      </c>
      <c r="M4" s="96" t="n">
        <v>-11.6000000000005</v>
      </c>
      <c r="N4" s="97" t="n">
        <v>78.600000000002</v>
      </c>
    </row>
    <row r="5" customFormat="false" ht="12.8" hidden="false" customHeight="false" outlineLevel="0" collapsed="false">
      <c r="A5" s="72" t="n">
        <v>2018</v>
      </c>
      <c r="B5" s="78"/>
      <c r="C5" s="95" t="n">
        <v>-35.1000000000012</v>
      </c>
      <c r="D5" s="95" t="n">
        <v>-69.7999999999977</v>
      </c>
      <c r="E5" s="95" t="n">
        <v>-25.4999999999983</v>
      </c>
      <c r="F5" s="95" t="n">
        <v>309.000000000002</v>
      </c>
      <c r="G5" s="75"/>
      <c r="H5" s="75"/>
      <c r="I5" s="95" t="n">
        <v>122.900000000001</v>
      </c>
      <c r="J5" s="75"/>
      <c r="K5" s="95" t="n">
        <v>6.39999999999974</v>
      </c>
      <c r="L5" s="75"/>
      <c r="M5" s="96" t="n">
        <v>-61.9999999999998</v>
      </c>
      <c r="N5" s="97" t="n">
        <v>245.900000000006</v>
      </c>
    </row>
    <row r="6" customFormat="false" ht="12.8" hidden="false" customHeight="false" outlineLevel="0" collapsed="false">
      <c r="A6" s="72" t="n">
        <v>2019</v>
      </c>
      <c r="B6" s="78"/>
      <c r="C6" s="75"/>
      <c r="D6" s="95" t="n">
        <v>41.7000000000001</v>
      </c>
      <c r="E6" s="75"/>
      <c r="F6" s="95" t="n">
        <v>-8.00000000000134</v>
      </c>
      <c r="G6" s="95" t="n">
        <v>-55.7000000000008</v>
      </c>
      <c r="H6" s="95" t="n">
        <v>44.8000000000004</v>
      </c>
      <c r="I6" s="75"/>
      <c r="J6" s="75"/>
      <c r="K6" s="95" t="n">
        <v>-65.599999999999</v>
      </c>
      <c r="L6" s="95" t="n">
        <v>-32.5999999999982</v>
      </c>
      <c r="M6" s="79"/>
      <c r="N6" s="97" t="n">
        <v>-75.3999999999988</v>
      </c>
    </row>
    <row r="7" customFormat="false" ht="12.8" hidden="false" customHeight="false" outlineLevel="0" collapsed="false">
      <c r="A7" s="72" t="n">
        <v>2020</v>
      </c>
      <c r="B7" s="80"/>
      <c r="C7" s="98" t="n">
        <v>-16.4000000000009</v>
      </c>
      <c r="D7" s="98" t="n">
        <v>163.099999999998</v>
      </c>
      <c r="E7" s="98" t="n">
        <v>32.9000000000001</v>
      </c>
      <c r="F7" s="82"/>
      <c r="G7" s="82"/>
      <c r="H7" s="98" t="n">
        <v>72.0999999999994</v>
      </c>
      <c r="I7" s="98" t="n">
        <v>-27.3000000000012</v>
      </c>
      <c r="J7" s="98" t="n">
        <v>20.2000000000013</v>
      </c>
      <c r="K7" s="98" t="n">
        <v>-27.3000000000012</v>
      </c>
      <c r="L7" s="82"/>
      <c r="M7" s="83"/>
      <c r="N7" s="99" t="n">
        <v>217.299999999996</v>
      </c>
    </row>
    <row r="8" customFormat="false" ht="12.8" hidden="false" customHeight="false" outlineLevel="0" collapsed="false">
      <c r="A8" s="85" t="s">
        <v>45</v>
      </c>
      <c r="B8" s="100" t="n">
        <v>-25.2000000000008</v>
      </c>
      <c r="C8" s="101" t="n">
        <v>-23.5999999999992</v>
      </c>
      <c r="D8" s="101" t="n">
        <v>135.000000000001</v>
      </c>
      <c r="E8" s="101" t="n">
        <v>7.40000000000185</v>
      </c>
      <c r="F8" s="101" t="n">
        <v>262.500000000001</v>
      </c>
      <c r="G8" s="101" t="n">
        <v>56.3000000000002</v>
      </c>
      <c r="H8" s="101" t="n">
        <v>186.1</v>
      </c>
      <c r="I8" s="101" t="n">
        <v>95.6000000000001</v>
      </c>
      <c r="J8" s="101" t="n">
        <v>-24.7999999999982</v>
      </c>
      <c r="K8" s="101" t="n">
        <v>-173.699999999999</v>
      </c>
      <c r="L8" s="101" t="n">
        <v>-31.699999999999</v>
      </c>
      <c r="M8" s="102" t="n">
        <v>-125</v>
      </c>
      <c r="N8" s="103" t="n">
        <v>338.900000000009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Roman,標準"&amp;12&amp;A</oddHeader>
    <oddFooter>&amp;C&amp;"Times New Roman,標準"&amp;12ページ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8" topLeftCell="A9" activePane="bottomLeft" state="frozen"/>
      <selection pane="topLeft" activeCell="A1" activeCellId="0" sqref="A1"/>
      <selection pane="bottomLeft" activeCell="B7" activeCellId="0" sqref="B7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5" min="11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207519.863522423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39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107519.863522423</v>
      </c>
      <c r="E4" s="13"/>
      <c r="F4" s="13"/>
      <c r="G4" s="14" t="s">
        <v>11</v>
      </c>
      <c r="H4" s="14"/>
      <c r="I4" s="15" t="n">
        <f aca="false">SUM($U$9:$V$108)</f>
        <v>440.400000000003</v>
      </c>
      <c r="J4" s="15"/>
      <c r="K4" s="16" t="s">
        <v>12</v>
      </c>
      <c r="L4" s="16"/>
      <c r="M4" s="8" t="e">
        <f aca="false">AA8/AB8</f>
        <v>#DIV/0!</v>
      </c>
      <c r="N4" s="8"/>
      <c r="O4" s="17" t="s">
        <v>13</v>
      </c>
      <c r="P4" s="17"/>
      <c r="Q4" s="18" t="n">
        <f aca="false">MAX(Z:Z)</f>
        <v>0.322859604217856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30</v>
      </c>
      <c r="D5" s="4" t="s">
        <v>15</v>
      </c>
      <c r="E5" s="21" t="n">
        <f aca="false">COUNTIF($S$9:$S$990,"&lt;0")</f>
        <v>28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0.517241379310345</v>
      </c>
      <c r="K5" s="4" t="s">
        <v>18</v>
      </c>
      <c r="L5" s="4"/>
      <c r="M5" s="6" t="n">
        <f aca="false">MAX(W9:W993)</f>
        <v>4</v>
      </c>
      <c r="N5" s="6"/>
      <c r="O5" s="22" t="s">
        <v>19</v>
      </c>
      <c r="P5" s="23"/>
      <c r="Q5" s="6" t="n">
        <f aca="false">MAX(X9:X993)</f>
        <v>7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2016</v>
      </c>
      <c r="F9" s="6" t="n">
        <f aca="false">MONTH(G9)</f>
        <v>5</v>
      </c>
      <c r="G9" s="44" t="n">
        <v>43961</v>
      </c>
      <c r="H9" s="6" t="s">
        <v>37</v>
      </c>
      <c r="I9" s="6" t="n">
        <v>1.13714</v>
      </c>
      <c r="J9" s="6"/>
      <c r="K9" s="6" t="n">
        <v>38</v>
      </c>
      <c r="L9" s="8" t="n">
        <f aca="false">IF(K9="","",C9*0.05)</f>
        <v>5000</v>
      </c>
      <c r="M9" s="8"/>
      <c r="N9" s="45" t="n">
        <f aca="false">IF(K9="","",(L9/K9)/LOOKUP(RIGHT($D$2,3),定数!$A$6:$A$13,定数!$B$6:$B$13))</f>
        <v>1.09649122807018</v>
      </c>
      <c r="O9" s="6" t="n">
        <v>2016</v>
      </c>
      <c r="P9" s="44" t="n">
        <v>43962</v>
      </c>
      <c r="Q9" s="6" t="n">
        <v>1.14099</v>
      </c>
      <c r="R9" s="6"/>
      <c r="S9" s="13" t="n">
        <f aca="false">IF(Q9="","",U9*N9*LOOKUP(RIGHT($D$2,3),定数!$A$6:$A$13,定数!$B$6:$B$13))</f>
        <v>-5065.78947368409</v>
      </c>
      <c r="T9" s="13"/>
      <c r="U9" s="15" t="n">
        <f aca="false">IF(Q9="","",IF(H9="買",(Q9-I9),(I9-Q9))*IF(RIGHT($D$2,3)="JPY",100,10000))</f>
        <v>-38.4999999999991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3" t="str">
        <f aca="false">IF(S9&gt;0,S9,"")</f>
        <v/>
      </c>
      <c r="AB9" s="42" t="n">
        <f aca="false">IF(S9&lt;0,S9,"")</f>
        <v>-5065.78947368409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94934.2105263159</v>
      </c>
      <c r="D10" s="8"/>
      <c r="E10" s="6" t="n">
        <v>2016</v>
      </c>
      <c r="F10" s="6" t="n">
        <f aca="false">MONTH(G10)</f>
        <v>6</v>
      </c>
      <c r="G10" s="44" t="n">
        <v>43990</v>
      </c>
      <c r="H10" s="6" t="s">
        <v>38</v>
      </c>
      <c r="I10" s="6" t="n">
        <v>1.1377</v>
      </c>
      <c r="J10" s="6"/>
      <c r="K10" s="6" t="n">
        <v>16</v>
      </c>
      <c r="L10" s="8" t="n">
        <f aca="false">IF(K10="","",C10*0.05)</f>
        <v>4746.7105263158</v>
      </c>
      <c r="M10" s="8"/>
      <c r="N10" s="45" t="n">
        <f aca="false">IF(K10="","",(L10/K10)/LOOKUP(RIGHT($D$2,3),定数!$A$6:$A$13,定数!$B$6:$B$13))</f>
        <v>2.47224506578948</v>
      </c>
      <c r="O10" s="6" t="n">
        <v>2016</v>
      </c>
      <c r="P10" s="44" t="n">
        <v>43990</v>
      </c>
      <c r="Q10" s="6" t="n">
        <v>1.14006</v>
      </c>
      <c r="R10" s="6"/>
      <c r="S10" s="13" t="n">
        <f aca="false">IF(Q10="","",U10*N10*LOOKUP(RIGHT($D$2,3),定数!$A$6:$A$13,定数!$B$6:$B$13))</f>
        <v>7001.39802631621</v>
      </c>
      <c r="T10" s="13"/>
      <c r="U10" s="15" t="n">
        <f aca="false">IF(Q10="","",IF(H10="買",(Q10-I10),(I10-Q10))*IF(RIGHT($D$2,3)="JPY",100,10000))</f>
        <v>23.6000000000014</v>
      </c>
      <c r="V10" s="15"/>
      <c r="W10" s="3" t="n">
        <f aca="false">IF(U10&lt;&gt;"",IF(U10&gt;0,1+W9,0),"")</f>
        <v>1</v>
      </c>
      <c r="X10" s="42" t="n">
        <f aca="false">IF(U10&lt;&gt;"",IF(U10&lt;0,1+X9,0),"")</f>
        <v>0</v>
      </c>
      <c r="Y10" s="46" t="n">
        <f aca="false">IF(C10&lt;&gt;"",MAX(C10,C9),"")</f>
        <v>100000</v>
      </c>
      <c r="AA10" s="43" t="n">
        <f aca="false">IF(S10&gt;0,S10,"")</f>
        <v>7001.39802631621</v>
      </c>
      <c r="AB10" s="42" t="str">
        <f aca="false">IF(S10&lt;0,S10,"")</f>
        <v/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101935.608552632</v>
      </c>
      <c r="D11" s="8"/>
      <c r="E11" s="6" t="n">
        <v>2016</v>
      </c>
      <c r="F11" s="6" t="n">
        <f aca="false">MONTH(G11)</f>
        <v>6</v>
      </c>
      <c r="G11" s="44" t="n">
        <v>43999</v>
      </c>
      <c r="H11" s="6" t="s">
        <v>38</v>
      </c>
      <c r="I11" s="6" t="n">
        <v>1.12632</v>
      </c>
      <c r="J11" s="6"/>
      <c r="K11" s="6" t="n">
        <v>40</v>
      </c>
      <c r="L11" s="8" t="n">
        <f aca="false">IF(K11="","",C11*0.05)</f>
        <v>5096.78042763161</v>
      </c>
      <c r="M11" s="8"/>
      <c r="N11" s="45" t="n">
        <f aca="false">IF(K11="","",(L11/K11)/LOOKUP(RIGHT($D$2,3),定数!$A$6:$A$13,定数!$B$6:$B$13))</f>
        <v>1.06182925575658</v>
      </c>
      <c r="O11" s="6" t="n">
        <v>2016</v>
      </c>
      <c r="P11" s="44" t="n">
        <v>44002</v>
      </c>
      <c r="Q11" s="6" t="n">
        <v>1.13236</v>
      </c>
      <c r="R11" s="6"/>
      <c r="S11" s="13" t="n">
        <f aca="false">IF(Q11="","",U11*N11*LOOKUP(RIGHT($D$2,3),定数!$A$6:$A$13,定数!$B$6:$B$13))</f>
        <v>7696.13844572378</v>
      </c>
      <c r="T11" s="13"/>
      <c r="U11" s="15" t="n">
        <f aca="false">IF(Q11="","",IF(H11="買",(Q11-I11),(I11-Q11))*IF(RIGHT($D$2,3)="JPY",100,10000))</f>
        <v>60.4000000000005</v>
      </c>
      <c r="V11" s="15"/>
      <c r="W11" s="3" t="n">
        <f aca="false">IF(U11&lt;&gt;"",IF(U11&gt;0,1+W10,0),"")</f>
        <v>2</v>
      </c>
      <c r="X11" s="42" t="n">
        <f aca="false">IF(U11&lt;&gt;"",IF(U11&lt;0,1+X10,0),"")</f>
        <v>0</v>
      </c>
      <c r="Y11" s="46" t="n">
        <f aca="false">IF(C11&lt;&gt;"",MAX(Y10,C11),"")</f>
        <v>101935.608552632</v>
      </c>
      <c r="Z11" s="47" t="n">
        <f aca="false">IF(Y11&lt;&gt;"",1-(C11/Y11),"")</f>
        <v>0</v>
      </c>
      <c r="AA11" s="43" t="n">
        <f aca="false">IF(S11&gt;0,S11,"")</f>
        <v>7696.13844572378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109631.746998356</v>
      </c>
      <c r="D12" s="8"/>
      <c r="E12" s="6" t="n">
        <v>2016</v>
      </c>
      <c r="F12" s="6" t="n">
        <f aca="false">MONTH(G12)</f>
        <v>7</v>
      </c>
      <c r="G12" s="44" t="n">
        <v>44027</v>
      </c>
      <c r="H12" s="6" t="s">
        <v>38</v>
      </c>
      <c r="I12" s="6" t="n">
        <v>1.11197</v>
      </c>
      <c r="J12" s="6"/>
      <c r="K12" s="6" t="n">
        <v>18</v>
      </c>
      <c r="L12" s="8" t="n">
        <f aca="false">IF(K12="","",C12*0.05)</f>
        <v>5481.5873499178</v>
      </c>
      <c r="M12" s="8"/>
      <c r="N12" s="45" t="n">
        <f aca="false">IF(K12="","",(L12/K12)/LOOKUP(RIGHT($D$2,3),定数!$A$6:$A$13,定数!$B$6:$B$13))</f>
        <v>2.53777192125824</v>
      </c>
      <c r="O12" s="6" t="n">
        <v>2016</v>
      </c>
      <c r="P12" s="44" t="n">
        <v>44027</v>
      </c>
      <c r="Q12" s="6" t="n">
        <v>1.11462</v>
      </c>
      <c r="R12" s="6"/>
      <c r="S12" s="13" t="n">
        <f aca="false">IF(Q12="","",U12*N12*LOOKUP(RIGHT($D$2,3),定数!$A$6:$A$13,定数!$B$6:$B$13))</f>
        <v>8070.11470960133</v>
      </c>
      <c r="T12" s="13"/>
      <c r="U12" s="15" t="n">
        <f aca="false">IF(Q12="","",IF(H12="買",(Q12-I12),(I12-Q12))*IF(RIGHT($D$2,3)="JPY",100,10000))</f>
        <v>26.5000000000004</v>
      </c>
      <c r="V12" s="15"/>
      <c r="W12" s="3" t="n">
        <f aca="false">IF(U12&lt;&gt;"",IF(U12&gt;0,1+W11,0),"")</f>
        <v>3</v>
      </c>
      <c r="X12" s="42" t="n">
        <f aca="false">IF(U12&lt;&gt;"",IF(U12&lt;0,1+X11,0),"")</f>
        <v>0</v>
      </c>
      <c r="Y12" s="46" t="n">
        <f aca="false">IF(C12&lt;&gt;"",MAX(Y11,C12),"")</f>
        <v>109631.746998356</v>
      </c>
      <c r="Z12" s="47" t="n">
        <f aca="false">IF(Y12&lt;&gt;"",1-(C12/Y12),"")</f>
        <v>0</v>
      </c>
      <c r="AA12" s="43" t="n">
        <f aca="false">IF(S12&gt;0,S12,"")</f>
        <v>8070.11470960133</v>
      </c>
      <c r="AB12" s="42" t="str">
        <f aca="false">IF(S12&lt;0,S12,"")</f>
        <v/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117701.861707957</v>
      </c>
      <c r="D13" s="8"/>
      <c r="E13" s="6" t="n">
        <v>2016</v>
      </c>
      <c r="F13" s="6" t="n">
        <f aca="false">MONTH(G13)</f>
        <v>7</v>
      </c>
      <c r="G13" s="44" t="n">
        <v>44030</v>
      </c>
      <c r="H13" s="6" t="s">
        <v>37</v>
      </c>
      <c r="I13" s="6" t="n">
        <v>1.10677</v>
      </c>
      <c r="J13" s="6"/>
      <c r="K13" s="6" t="n">
        <v>15</v>
      </c>
      <c r="L13" s="8" t="n">
        <f aca="false">IF(K13="","",C13*0.05)</f>
        <v>5885.09308539786</v>
      </c>
      <c r="M13" s="8"/>
      <c r="N13" s="45" t="n">
        <f aca="false">IF(K13="","",(L13/K13)/LOOKUP(RIGHT($D$2,3),定数!$A$6:$A$13,定数!$B$6:$B$13))</f>
        <v>3.26949615855437</v>
      </c>
      <c r="O13" s="6" t="n">
        <v>2016</v>
      </c>
      <c r="P13" s="44" t="n">
        <v>44031</v>
      </c>
      <c r="Q13" s="6" t="n">
        <v>1.10459</v>
      </c>
      <c r="R13" s="6"/>
      <c r="S13" s="13" t="n">
        <f aca="false">IF(Q13="","",U13*N13*LOOKUP(RIGHT($D$2,3),定数!$A$6:$A$13,定数!$B$6:$B$13))</f>
        <v>8553.0019507785</v>
      </c>
      <c r="T13" s="13"/>
      <c r="U13" s="15" t="n">
        <f aca="false">IF(Q13="","",IF(H13="買",(Q13-I13),(I13-Q13))*IF(RIGHT($D$2,3)="JPY",100,10000))</f>
        <v>21.8000000000007</v>
      </c>
      <c r="V13" s="15"/>
      <c r="W13" s="3" t="n">
        <f aca="false">IF(U13&lt;&gt;"",IF(U13&gt;0,1+W12,0),"")</f>
        <v>4</v>
      </c>
      <c r="X13" s="42" t="n">
        <f aca="false">IF(U13&lt;&gt;"",IF(U13&lt;0,1+X12,0),"")</f>
        <v>0</v>
      </c>
      <c r="Y13" s="46" t="n">
        <f aca="false">IF(C13&lt;&gt;"",MAX(Y12,C13),"")</f>
        <v>117701.861707957</v>
      </c>
      <c r="Z13" s="47" t="n">
        <f aca="false">IF(Y13&lt;&gt;"",1-(C13/Y13),"")</f>
        <v>0</v>
      </c>
      <c r="AA13" s="43" t="n">
        <f aca="false">IF(S13&gt;0,S13,"")</f>
        <v>8553.0019507785</v>
      </c>
      <c r="AB13" s="42" t="str">
        <f aca="false">IF(S13&lt;0,S13,"")</f>
        <v/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126254.863658736</v>
      </c>
      <c r="D14" s="8"/>
      <c r="E14" s="6" t="n">
        <v>2016</v>
      </c>
      <c r="F14" s="6" t="n">
        <f aca="false">MONTH(G14)</f>
        <v>7</v>
      </c>
      <c r="G14" s="44" t="n">
        <v>44033</v>
      </c>
      <c r="H14" s="6" t="s">
        <v>37</v>
      </c>
      <c r="I14" s="6" t="n">
        <v>1.10055</v>
      </c>
      <c r="J14" s="6"/>
      <c r="K14" s="6" t="n">
        <v>16</v>
      </c>
      <c r="L14" s="8" t="n">
        <f aca="false">IF(K14="","",C14*0.05)</f>
        <v>6312.74318293679</v>
      </c>
      <c r="M14" s="8"/>
      <c r="N14" s="45" t="n">
        <f aca="false">IF(K14="","",(L14/K14)/LOOKUP(RIGHT($D$2,3),定数!$A$6:$A$13,定数!$B$6:$B$13))</f>
        <v>3.28788707444624</v>
      </c>
      <c r="O14" s="6" t="n">
        <v>2016</v>
      </c>
      <c r="P14" s="44" t="n">
        <v>44033</v>
      </c>
      <c r="Q14" s="6" t="n">
        <v>1.10216</v>
      </c>
      <c r="R14" s="6"/>
      <c r="S14" s="13" t="n">
        <f aca="false">IF(Q14="","",U14*N14*LOOKUP(RIGHT($D$2,3),定数!$A$6:$A$13,定数!$B$6:$B$13))</f>
        <v>-6352.19782783058</v>
      </c>
      <c r="T14" s="13"/>
      <c r="U14" s="15" t="n">
        <f aca="false">IF(Q14="","",IF(H14="買",(Q14-I14),(I14-Q14))*IF(RIGHT($D$2,3)="JPY",100,10000))</f>
        <v>-16.1000000000011</v>
      </c>
      <c r="V14" s="15"/>
      <c r="W14" s="3" t="n">
        <f aca="false">IF(U14&lt;&gt;"",IF(U14&gt;0,1+W13,0),"")</f>
        <v>0</v>
      </c>
      <c r="X14" s="42" t="n">
        <f aca="false">IF(U14&lt;&gt;"",IF(U14&lt;0,1+X13,0),"")</f>
        <v>1</v>
      </c>
      <c r="Y14" s="46" t="n">
        <f aca="false">IF(C14&lt;&gt;"",MAX(Y13,C14),"")</f>
        <v>126254.863658736</v>
      </c>
      <c r="Z14" s="47" t="n">
        <f aca="false">IF(Y14&lt;&gt;"",1-(C14/Y14),"")</f>
        <v>0</v>
      </c>
      <c r="AA14" s="43" t="str">
        <f aca="false">IF(S14&gt;0,S14,"")</f>
        <v/>
      </c>
      <c r="AB14" s="42" t="n">
        <f aca="false">IF(S14&lt;0,S14,"")</f>
        <v>-6352.19782783058</v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119902.665830905</v>
      </c>
      <c r="D15" s="8"/>
      <c r="E15" s="6" t="n">
        <v>2016</v>
      </c>
      <c r="F15" s="6" t="n">
        <f aca="false">MONTH(G15)</f>
        <v>9</v>
      </c>
      <c r="G15" s="44" t="n">
        <v>44080</v>
      </c>
      <c r="H15" s="6" t="s">
        <v>37</v>
      </c>
      <c r="I15" s="6" t="n">
        <v>1.11407</v>
      </c>
      <c r="J15" s="6"/>
      <c r="K15" s="6" t="n">
        <v>17</v>
      </c>
      <c r="L15" s="8" t="n">
        <f aca="false">IF(K15="","",C15*0.05)</f>
        <v>5995.13329154526</v>
      </c>
      <c r="M15" s="8"/>
      <c r="N15" s="45" t="n">
        <f aca="false">IF(K15="","",(L15/K15)/LOOKUP(RIGHT($D$2,3),定数!$A$6:$A$13,定数!$B$6:$B$13))</f>
        <v>2.93879082918885</v>
      </c>
      <c r="O15" s="6" t="n">
        <v>2016</v>
      </c>
      <c r="P15" s="44" t="n">
        <v>44080</v>
      </c>
      <c r="Q15" s="6" t="n">
        <v>1.11577</v>
      </c>
      <c r="R15" s="6"/>
      <c r="S15" s="13" t="n">
        <f aca="false">IF(Q15="","",U15*N15*LOOKUP(RIGHT($D$2,3),定数!$A$6:$A$13,定数!$B$6:$B$13))</f>
        <v>-5995.13329154538</v>
      </c>
      <c r="T15" s="13"/>
      <c r="U15" s="15" t="n">
        <f aca="false">IF(Q15="","",IF(H15="買",(Q15-I15),(I15-Q15))*IF(RIGHT($D$2,3)="JPY",100,10000))</f>
        <v>-17.0000000000003</v>
      </c>
      <c r="V15" s="15"/>
      <c r="W15" s="3" t="n">
        <f aca="false">IF(U15&lt;&gt;"",IF(U15&gt;0,1+W14,0),"")</f>
        <v>0</v>
      </c>
      <c r="X15" s="42" t="n">
        <f aca="false">IF(U15&lt;&gt;"",IF(U15&lt;0,1+X14,0),"")</f>
        <v>2</v>
      </c>
      <c r="Y15" s="46" t="n">
        <f aca="false">IF(C15&lt;&gt;"",MAX(Y14,C15),"")</f>
        <v>126254.863658736</v>
      </c>
      <c r="Z15" s="47" t="n">
        <f aca="false">IF(Y15&lt;&gt;"",1-(C15/Y15),"")</f>
        <v>0.0503125000000034</v>
      </c>
      <c r="AA15" s="43" t="str">
        <f aca="false">IF(S15&gt;0,S15,"")</f>
        <v/>
      </c>
      <c r="AB15" s="42" t="n">
        <f aca="false">IF(S15&lt;0,S15,"")</f>
        <v>-5995.13329154538</v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113907.53253936</v>
      </c>
      <c r="D16" s="8"/>
      <c r="E16" s="6" t="n">
        <v>2016</v>
      </c>
      <c r="F16" s="6" t="n">
        <f aca="false">MONTH(G16)</f>
        <v>9</v>
      </c>
      <c r="G16" s="44" t="n">
        <v>44086</v>
      </c>
      <c r="H16" s="6" t="s">
        <v>37</v>
      </c>
      <c r="I16" s="6" t="n">
        <v>1.12358</v>
      </c>
      <c r="J16" s="6"/>
      <c r="K16" s="6" t="n">
        <v>28</v>
      </c>
      <c r="L16" s="8" t="n">
        <f aca="false">IF(K16="","",C16*0.05)</f>
        <v>5695.37662696799</v>
      </c>
      <c r="M16" s="8"/>
      <c r="N16" s="45" t="n">
        <f aca="false">IF(K16="","",(L16/K16)/LOOKUP(RIGHT($D$2,3),定数!$A$6:$A$13,定数!$B$6:$B$13))</f>
        <v>1.69505256755</v>
      </c>
      <c r="O16" s="6" t="n">
        <v>2016</v>
      </c>
      <c r="P16" s="44" t="n">
        <v>44086</v>
      </c>
      <c r="Q16" s="6" t="n">
        <v>1.12638</v>
      </c>
      <c r="R16" s="6"/>
      <c r="S16" s="13" t="n">
        <f aca="false">IF(Q16="","",U16*N16*LOOKUP(RIGHT($D$2,3),定数!$A$6:$A$13,定数!$B$6:$B$13))</f>
        <v>-5695.37662696781</v>
      </c>
      <c r="T16" s="13"/>
      <c r="U16" s="15" t="n">
        <f aca="false">IF(Q16="","",IF(H16="買",(Q16-I16),(I16-Q16))*IF(RIGHT($D$2,3)="JPY",100,10000))</f>
        <v>-27.9999999999991</v>
      </c>
      <c r="V16" s="15"/>
      <c r="W16" s="3" t="n">
        <f aca="false">IF(U16&lt;&gt;"",IF(U16&gt;0,1+W15,0),"")</f>
        <v>0</v>
      </c>
      <c r="X16" s="42" t="n">
        <f aca="false">IF(U16&lt;&gt;"",IF(U16&lt;0,1+X15,0),"")</f>
        <v>3</v>
      </c>
      <c r="Y16" s="46" t="n">
        <f aca="false">IF(C16&lt;&gt;"",MAX(Y15,C16),"")</f>
        <v>126254.863658736</v>
      </c>
      <c r="Z16" s="47" t="n">
        <f aca="false">IF(Y16&lt;&gt;"",1-(C16/Y16),"")</f>
        <v>0.0977968750000042</v>
      </c>
      <c r="AA16" s="43" t="str">
        <f aca="false">IF(S16&gt;0,S16,"")</f>
        <v/>
      </c>
      <c r="AB16" s="42" t="n">
        <f aca="false">IF(S16&lt;0,S16,"")</f>
        <v>-5695.37662696781</v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108212.155912392</v>
      </c>
      <c r="D17" s="8"/>
      <c r="E17" s="6" t="n">
        <v>2016</v>
      </c>
      <c r="F17" s="6" t="n">
        <f aca="false">MONTH(G17)</f>
        <v>10</v>
      </c>
      <c r="G17" s="44" t="n">
        <v>44110</v>
      </c>
      <c r="H17" s="6" t="s">
        <v>37</v>
      </c>
      <c r="I17" s="6" t="n">
        <v>1.12016</v>
      </c>
      <c r="J17" s="6"/>
      <c r="K17" s="6" t="n">
        <v>11</v>
      </c>
      <c r="L17" s="8" t="n">
        <f aca="false">IF(K17="","",C17*0.05)</f>
        <v>5410.6077956196</v>
      </c>
      <c r="M17" s="8"/>
      <c r="N17" s="45" t="n">
        <f aca="false">IF(K17="","",(L17/K17)/LOOKUP(RIGHT($D$2,3),定数!$A$6:$A$13,定数!$B$6:$B$13))</f>
        <v>4.09894529971182</v>
      </c>
      <c r="O17" s="6" t="n">
        <v>2016</v>
      </c>
      <c r="P17" s="44" t="n">
        <v>44110</v>
      </c>
      <c r="Q17" s="6" t="n">
        <v>1.11856</v>
      </c>
      <c r="R17" s="6"/>
      <c r="S17" s="13" t="n">
        <f aca="false">IF(Q17="","",U17*N17*LOOKUP(RIGHT($D$2,3),定数!$A$6:$A$13,定数!$B$6:$B$13))</f>
        <v>7869.97497544692</v>
      </c>
      <c r="T17" s="13"/>
      <c r="U17" s="15" t="n">
        <f aca="false">IF(Q17="","",IF(H17="買",(Q17-I17),(I17-Q17))*IF(RIGHT($D$2,3)="JPY",100,10000))</f>
        <v>16.0000000000005</v>
      </c>
      <c r="V17" s="15"/>
      <c r="W17" s="3" t="n">
        <f aca="false">IF(U17&lt;&gt;"",IF(U17&gt;0,1+W16,0),"")</f>
        <v>1</v>
      </c>
      <c r="X17" s="42" t="n">
        <f aca="false">IF(U17&lt;&gt;"",IF(U17&lt;0,1+X16,0),"")</f>
        <v>0</v>
      </c>
      <c r="Y17" s="46" t="n">
        <f aca="false">IF(C17&lt;&gt;"",MAX(Y16,C17),"")</f>
        <v>126254.863658736</v>
      </c>
      <c r="Z17" s="47" t="n">
        <f aca="false">IF(Y17&lt;&gt;"",1-(C17/Y17),"")</f>
        <v>0.142907031250003</v>
      </c>
      <c r="AA17" s="43" t="n">
        <f aca="false">IF(S17&gt;0,S17,"")</f>
        <v>7869.97497544692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116082.130887839</v>
      </c>
      <c r="D18" s="8"/>
      <c r="E18" s="6" t="n">
        <v>2016</v>
      </c>
      <c r="F18" s="6" t="n">
        <f aca="false">MONTH(G18)</f>
        <v>10</v>
      </c>
      <c r="G18" s="44" t="n">
        <v>44124</v>
      </c>
      <c r="H18" s="6" t="s">
        <v>37</v>
      </c>
      <c r="I18" s="6" t="n">
        <v>1.09612</v>
      </c>
      <c r="J18" s="6"/>
      <c r="K18" s="6" t="n">
        <v>18</v>
      </c>
      <c r="L18" s="8" t="n">
        <f aca="false">IF(K18="","",C18*0.05)</f>
        <v>5804.10654439194</v>
      </c>
      <c r="M18" s="8"/>
      <c r="N18" s="45" t="n">
        <f aca="false">IF(K18="","",(L18/K18)/LOOKUP(RIGHT($D$2,3),定数!$A$6:$A$13,定数!$B$6:$B$13))</f>
        <v>2.68708636314442</v>
      </c>
      <c r="O18" s="6" t="n">
        <v>2016</v>
      </c>
      <c r="P18" s="44" t="n">
        <v>44124</v>
      </c>
      <c r="Q18" s="6" t="n">
        <v>1.09796</v>
      </c>
      <c r="R18" s="6"/>
      <c r="S18" s="13" t="n">
        <f aca="false">IF(Q18="","",U18*N18*LOOKUP(RIGHT($D$2,3),定数!$A$6:$A$13,定数!$B$6:$B$13))</f>
        <v>-5933.08668982308</v>
      </c>
      <c r="T18" s="13"/>
      <c r="U18" s="15" t="n">
        <f aca="false">IF(Q18="","",IF(H18="買",(Q18-I18),(I18-Q18))*IF(RIGHT($D$2,3)="JPY",100,10000))</f>
        <v>-18.4000000000006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6" t="n">
        <f aca="false">IF(C18&lt;&gt;"",MAX(Y17,C18),"")</f>
        <v>126254.863658736</v>
      </c>
      <c r="Z18" s="47" t="n">
        <f aca="false">IF(Y18&lt;&gt;"",1-(C18/Y18),"")</f>
        <v>0.080572997159092</v>
      </c>
      <c r="AA18" s="43" t="str">
        <f aca="false">IF(S18&gt;0,S18,"")</f>
        <v/>
      </c>
      <c r="AB18" s="42" t="n">
        <f aca="false">IF(S18&lt;0,S18,"")</f>
        <v>-5933.08668982308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110149.044198016</v>
      </c>
      <c r="D19" s="8"/>
      <c r="E19" s="6" t="n">
        <v>2016</v>
      </c>
      <c r="F19" s="6" t="n">
        <f aca="false">MONTH(G19)</f>
        <v>10</v>
      </c>
      <c r="G19" s="44" t="n">
        <v>44124</v>
      </c>
      <c r="H19" s="6" t="s">
        <v>37</v>
      </c>
      <c r="I19" s="6" t="n">
        <v>1.0961</v>
      </c>
      <c r="J19" s="6"/>
      <c r="K19" s="6" t="n">
        <v>77</v>
      </c>
      <c r="L19" s="8" t="n">
        <f aca="false">IF(K19="","",C19*0.05)</f>
        <v>5507.45220990079</v>
      </c>
      <c r="M19" s="8"/>
      <c r="N19" s="45" t="n">
        <f aca="false">IF(K19="","",(L19/K19)/LOOKUP(RIGHT($D$2,3),定数!$A$6:$A$13,定数!$B$6:$B$13))</f>
        <v>0.596044611461124</v>
      </c>
      <c r="O19" s="6" t="n">
        <v>2016</v>
      </c>
      <c r="P19" s="44" t="n">
        <v>44136</v>
      </c>
      <c r="Q19" s="6" t="n">
        <v>1.1038</v>
      </c>
      <c r="R19" s="6"/>
      <c r="S19" s="13" t="n">
        <f aca="false">IF(Q19="","",U19*N19*LOOKUP(RIGHT($D$2,3),定数!$A$6:$A$13,定数!$B$6:$B$13))</f>
        <v>-5507.45220990066</v>
      </c>
      <c r="T19" s="13"/>
      <c r="U19" s="15" t="n">
        <f aca="false">IF(Q19="","",IF(H19="買",(Q19-I19),(I19-Q19))*IF(RIGHT($D$2,3)="JPY",100,10000))</f>
        <v>-76.9999999999982</v>
      </c>
      <c r="V19" s="15"/>
      <c r="W19" s="3" t="n">
        <f aca="false">IF(U19&lt;&gt;"",IF(U19&gt;0,1+W18,0),"")</f>
        <v>0</v>
      </c>
      <c r="X19" s="42" t="n">
        <f aca="false">IF(U19&lt;&gt;"",IF(U19&lt;0,1+X18,0),"")</f>
        <v>2</v>
      </c>
      <c r="Y19" s="46" t="n">
        <f aca="false">IF(C19&lt;&gt;"",MAX(Y18,C19),"")</f>
        <v>126254.863658736</v>
      </c>
      <c r="Z19" s="47" t="n">
        <f aca="false">IF(Y19&lt;&gt;"",1-(C19/Y19),"")</f>
        <v>0.127565932859851</v>
      </c>
      <c r="AA19" s="43" t="str">
        <f aca="false">IF(S19&gt;0,S19,"")</f>
        <v/>
      </c>
      <c r="AB19" s="42" t="n">
        <f aca="false">IF(S19&lt;0,S19,"")</f>
        <v>-5507.45220990066</v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104641.591988115</v>
      </c>
      <c r="D20" s="8"/>
      <c r="E20" s="6" t="n">
        <v>2016</v>
      </c>
      <c r="F20" s="6" t="n">
        <f aca="false">MONTH(G20)</f>
        <v>11</v>
      </c>
      <c r="G20" s="44" t="n">
        <v>44159</v>
      </c>
      <c r="H20" s="6" t="s">
        <v>37</v>
      </c>
      <c r="I20" s="6" t="n">
        <v>1.05538</v>
      </c>
      <c r="J20" s="6"/>
      <c r="K20" s="6" t="n">
        <v>26</v>
      </c>
      <c r="L20" s="8" t="n">
        <f aca="false">IF(K20="","",C20*0.05)</f>
        <v>5232.07959940576</v>
      </c>
      <c r="M20" s="8"/>
      <c r="N20" s="45" t="n">
        <f aca="false">IF(K20="","",(L20/K20)/LOOKUP(RIGHT($D$2,3),定数!$A$6:$A$13,定数!$B$6:$B$13))</f>
        <v>1.67694858955313</v>
      </c>
      <c r="O20" s="6" t="n">
        <v>2016</v>
      </c>
      <c r="P20" s="44" t="n">
        <v>44160</v>
      </c>
      <c r="Q20" s="6" t="n">
        <v>1.05797</v>
      </c>
      <c r="R20" s="6"/>
      <c r="S20" s="13" t="n">
        <f aca="false">IF(Q20="","",U20*N20*LOOKUP(RIGHT($D$2,3),定数!$A$6:$A$13,定数!$B$6:$B$13))</f>
        <v>-5211.95621633131</v>
      </c>
      <c r="T20" s="13"/>
      <c r="U20" s="15" t="n">
        <f aca="false">IF(Q20="","",IF(H20="買",(Q20-I20),(I20-Q20))*IF(RIGHT($D$2,3)="JPY",100,10000))</f>
        <v>-25.9000000000009</v>
      </c>
      <c r="V20" s="15"/>
      <c r="W20" s="3" t="n">
        <f aca="false">IF(U20&lt;&gt;"",IF(U20&gt;0,1+W19,0),"")</f>
        <v>0</v>
      </c>
      <c r="X20" s="42" t="n">
        <f aca="false">IF(U20&lt;&gt;"",IF(U20&lt;0,1+X19,0),"")</f>
        <v>3</v>
      </c>
      <c r="Y20" s="46" t="n">
        <f aca="false">IF(C20&lt;&gt;"",MAX(Y19,C20),"")</f>
        <v>126254.863658736</v>
      </c>
      <c r="Z20" s="47" t="n">
        <f aca="false">IF(Y20&lt;&gt;"",1-(C20/Y20),"")</f>
        <v>0.171187636216858</v>
      </c>
      <c r="AA20" s="43" t="str">
        <f aca="false">IF(S20&gt;0,S20,"")</f>
        <v/>
      </c>
      <c r="AB20" s="42" t="n">
        <f aca="false">IF(S20&lt;0,S20,"")</f>
        <v>-5211.95621633131</v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99429.6357717838</v>
      </c>
      <c r="D21" s="8"/>
      <c r="E21" s="6" t="n">
        <v>2016</v>
      </c>
      <c r="F21" s="6" t="n">
        <f aca="false">MONTH(G21)</f>
        <v>12</v>
      </c>
      <c r="G21" s="44" t="n">
        <v>44166</v>
      </c>
      <c r="H21" s="6" t="s">
        <v>38</v>
      </c>
      <c r="I21" s="6" t="n">
        <v>1.06357</v>
      </c>
      <c r="J21" s="6"/>
      <c r="K21" s="6" t="n">
        <v>51</v>
      </c>
      <c r="L21" s="8" t="n">
        <f aca="false">IF(K21="","",C21*0.05)</f>
        <v>4971.48178858919</v>
      </c>
      <c r="M21" s="8"/>
      <c r="N21" s="45" t="n">
        <f aca="false">IF(K21="","",(L21/K21)/LOOKUP(RIGHT($D$2,3),定数!$A$6:$A$13,定数!$B$6:$B$13))</f>
        <v>0.812333625586469</v>
      </c>
      <c r="O21" s="6" t="n">
        <v>2016</v>
      </c>
      <c r="P21" s="44" t="n">
        <v>44170</v>
      </c>
      <c r="Q21" s="6" t="n">
        <v>1.05843</v>
      </c>
      <c r="R21" s="6"/>
      <c r="S21" s="13" t="n">
        <f aca="false">IF(Q21="","",U21*N21*LOOKUP(RIGHT($D$2,3),定数!$A$6:$A$13,定数!$B$6:$B$13))</f>
        <v>-5010.47380261727</v>
      </c>
      <c r="T21" s="13"/>
      <c r="U21" s="15" t="n">
        <f aca="false">IF(Q21="","",IF(H21="買",(Q21-I21),(I21-Q21))*IF(RIGHT($D$2,3)="JPY",100,10000))</f>
        <v>-51.3999999999992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4</v>
      </c>
      <c r="Y21" s="46" t="n">
        <f aca="false">IF(C21&lt;&gt;"",MAX(Y20,C21),"")</f>
        <v>126254.863658736</v>
      </c>
      <c r="Z21" s="47" t="n">
        <f aca="false">IF(Y21&lt;&gt;"",1-(C21/Y21),"")</f>
        <v>0.212468867412981</v>
      </c>
      <c r="AA21" s="43" t="str">
        <f aca="false">IF(S21&gt;0,S21,"")</f>
        <v/>
      </c>
      <c r="AB21" s="42" t="n">
        <f aca="false">IF(S21&lt;0,S21,"")</f>
        <v>-5010.47380261727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94419.1619691666</v>
      </c>
      <c r="D22" s="8"/>
      <c r="E22" s="6" t="n">
        <v>2017</v>
      </c>
      <c r="F22" s="6" t="n">
        <f aca="false">MONTH(G22)</f>
        <v>1</v>
      </c>
      <c r="G22" s="44" t="n">
        <v>43843</v>
      </c>
      <c r="H22" s="6" t="s">
        <v>38</v>
      </c>
      <c r="I22" s="6" t="n">
        <v>1.06189</v>
      </c>
      <c r="J22" s="6"/>
      <c r="K22" s="6" t="n">
        <v>15</v>
      </c>
      <c r="L22" s="8" t="n">
        <f aca="false">IF(K22="","",C22*0.05)</f>
        <v>4720.95809845833</v>
      </c>
      <c r="M22" s="8"/>
      <c r="N22" s="45" t="n">
        <f aca="false">IF(K22="","",(L22/K22)/LOOKUP(RIGHT($D$2,3),定数!$A$6:$A$13,定数!$B$6:$B$13))</f>
        <v>2.62275449914352</v>
      </c>
      <c r="O22" s="6" t="n">
        <v>2017</v>
      </c>
      <c r="P22" s="44" t="n">
        <v>43843</v>
      </c>
      <c r="Q22" s="6" t="n">
        <v>1.0642</v>
      </c>
      <c r="R22" s="6"/>
      <c r="S22" s="13" t="n">
        <f aca="false">IF(Q22="","",U22*N22*LOOKUP(RIGHT($D$2,3),定数!$A$6:$A$13,定数!$B$6:$B$13))</f>
        <v>7270.27547162593</v>
      </c>
      <c r="T22" s="13"/>
      <c r="U22" s="15" t="n">
        <f aca="false">IF(Q22="","",IF(H22="買",(Q22-I22),(I22-Q22))*IF(RIGHT($D$2,3)="JPY",100,10000))</f>
        <v>23.1000000000003</v>
      </c>
      <c r="V22" s="15"/>
      <c r="W22" s="3" t="n">
        <f aca="false">IF(U22&lt;&gt;"",IF(U22&gt;0,1+W21,0),"")</f>
        <v>1</v>
      </c>
      <c r="X22" s="42" t="n">
        <f aca="false">IF(U22&lt;&gt;"",IF(U22&lt;0,1+X21,0),"")</f>
        <v>0</v>
      </c>
      <c r="Y22" s="46" t="n">
        <f aca="false">IF(C22&lt;&gt;"",MAX(Y21,C22),"")</f>
        <v>126254.863658736</v>
      </c>
      <c r="Z22" s="47" t="n">
        <f aca="false">IF(Y22&lt;&gt;"",1-(C22/Y22),"")</f>
        <v>0.252154259780601</v>
      </c>
      <c r="AA22" s="43" t="n">
        <f aca="false">IF(S22&gt;0,S22,"")</f>
        <v>7270.27547162593</v>
      </c>
      <c r="AB22" s="42" t="str">
        <f aca="false">IF(S22&lt;0,S22,"")</f>
        <v/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101689.437440792</v>
      </c>
      <c r="D23" s="8"/>
      <c r="E23" s="6" t="n">
        <v>2017</v>
      </c>
      <c r="F23" s="6" t="n">
        <f aca="false">MONTH(G23)</f>
        <v>1</v>
      </c>
      <c r="G23" s="44" t="n">
        <v>43843</v>
      </c>
      <c r="H23" s="6" t="s">
        <v>38</v>
      </c>
      <c r="I23" s="6" t="n">
        <v>1.06522</v>
      </c>
      <c r="J23" s="6"/>
      <c r="K23" s="6" t="n">
        <v>56</v>
      </c>
      <c r="L23" s="8" t="n">
        <f aca="false">IF(K23="","",C23*0.05)</f>
        <v>5084.47187203963</v>
      </c>
      <c r="M23" s="8"/>
      <c r="N23" s="45" t="n">
        <f aca="false">IF(K23="","",(L23/K23)/LOOKUP(RIGHT($D$2,3),定数!$A$6:$A$13,定数!$B$6:$B$13))</f>
        <v>0.756617838101135</v>
      </c>
      <c r="O23" s="6" t="n">
        <v>2017</v>
      </c>
      <c r="P23" s="44" t="n">
        <v>43846</v>
      </c>
      <c r="Q23" s="6" t="n">
        <v>1.05961</v>
      </c>
      <c r="R23" s="6"/>
      <c r="S23" s="13" t="n">
        <f aca="false">IF(Q23="","",U23*N23*LOOKUP(RIGHT($D$2,3),定数!$A$6:$A$13,定数!$B$6:$B$13))</f>
        <v>-5093.55128609694</v>
      </c>
      <c r="T23" s="13"/>
      <c r="U23" s="15" t="n">
        <f aca="false">IF(Q23="","",IF(H23="買",(Q23-I23),(I23-Q23))*IF(RIGHT($D$2,3)="JPY",100,10000))</f>
        <v>-56.1000000000012</v>
      </c>
      <c r="V23" s="15"/>
      <c r="W23" s="42" t="str">
        <f aca="false">IF(T23&lt;&gt;"",IF(T23&lt;0,1+W22,0),"")</f>
        <v/>
      </c>
      <c r="X23" s="42" t="n">
        <f aca="false">IF(U23&lt;&gt;"",IF(U23&lt;0,1+X22,0),"")</f>
        <v>1</v>
      </c>
      <c r="Y23" s="46" t="n">
        <f aca="false">IF(C23&lt;&gt;"",MAX(Y22,C23),"")</f>
        <v>126254.863658736</v>
      </c>
      <c r="Z23" s="47" t="n">
        <f aca="false">IF(Y23&lt;&gt;"",1-(C23/Y23),"")</f>
        <v>0.194570137783706</v>
      </c>
      <c r="AA23" s="43" t="str">
        <f aca="false">IF(S23&gt;0,S23,"")</f>
        <v/>
      </c>
      <c r="AB23" s="42" t="n">
        <f aca="false">IF(S23&lt;0,S23,"")</f>
        <v>-5093.55128609694</v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96595.8861546955</v>
      </c>
      <c r="D24" s="8"/>
      <c r="E24" s="6" t="n">
        <v>2017</v>
      </c>
      <c r="F24" s="6" t="n">
        <f aca="false">MONTH(G24)</f>
        <v>2</v>
      </c>
      <c r="G24" s="44" t="n">
        <v>43875</v>
      </c>
      <c r="H24" s="6" t="s">
        <v>37</v>
      </c>
      <c r="I24" s="6" t="n">
        <v>1.06078</v>
      </c>
      <c r="J24" s="6"/>
      <c r="K24" s="6" t="n">
        <v>25</v>
      </c>
      <c r="L24" s="8" t="n">
        <f aca="false">IF(K24="","",C24*0.05)</f>
        <v>4829.79430773478</v>
      </c>
      <c r="M24" s="8"/>
      <c r="N24" s="45" t="n">
        <f aca="false">IF(K24="","",(L24/K24)/LOOKUP(RIGHT($D$2,3),定数!$A$6:$A$13,定数!$B$6:$B$13))</f>
        <v>1.60993143591159</v>
      </c>
      <c r="O24" s="6" t="n">
        <v>2017</v>
      </c>
      <c r="P24" s="44" t="n">
        <v>43875</v>
      </c>
      <c r="Q24" s="6" t="n">
        <v>1.05701</v>
      </c>
      <c r="R24" s="6"/>
      <c r="S24" s="13" t="n">
        <f aca="false">IF(Q24="","",U24*N24*LOOKUP(RIGHT($D$2,3),定数!$A$6:$A$13,定数!$B$6:$B$13))</f>
        <v>7283.32981606414</v>
      </c>
      <c r="T24" s="13"/>
      <c r="U24" s="15" t="n">
        <f aca="false">IF(Q24="","",IF(H24="買",(Q24-I24),(I24-Q24))*IF(RIGHT($D$2,3)="JPY",100,10000))</f>
        <v>37.7000000000005</v>
      </c>
      <c r="V24" s="15"/>
      <c r="W24" s="42" t="str">
        <f aca="false">IF(T24&lt;&gt;"",IF(T24&lt;0,1+W23,0),"")</f>
        <v/>
      </c>
      <c r="X24" s="42" t="n">
        <f aca="false">IF(U24&lt;&gt;"",IF(U24&lt;0,1+X23,0),"")</f>
        <v>0</v>
      </c>
      <c r="Y24" s="46" t="n">
        <f aca="false">IF(C24&lt;&gt;"",MAX(Y23,C24),"")</f>
        <v>126254.863658736</v>
      </c>
      <c r="Z24" s="47" t="n">
        <f aca="false">IF(Y24&lt;&gt;"",1-(C24/Y24),"")</f>
        <v>0.234913544275077</v>
      </c>
      <c r="AA24" s="43" t="n">
        <f aca="false">IF(S24&gt;0,S24,"")</f>
        <v>7283.32981606414</v>
      </c>
      <c r="AB24" s="42" t="str">
        <f aca="false">IF(S24&lt;0,S24,"")</f>
        <v/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103879.21597076</v>
      </c>
      <c r="D25" s="8"/>
      <c r="E25" s="6" t="n">
        <v>2017</v>
      </c>
      <c r="F25" s="6" t="n">
        <f aca="false">MONTH(G25)</f>
        <v>2</v>
      </c>
      <c r="G25" s="44" t="n">
        <v>43889</v>
      </c>
      <c r="H25" s="6" t="s">
        <v>38</v>
      </c>
      <c r="I25" s="6" t="n">
        <v>1.05896</v>
      </c>
      <c r="J25" s="6"/>
      <c r="K25" s="6" t="n">
        <v>22</v>
      </c>
      <c r="L25" s="8" t="n">
        <f aca="false">IF(K25="","",C25*0.05)</f>
        <v>5193.96079853799</v>
      </c>
      <c r="M25" s="8"/>
      <c r="N25" s="45" t="n">
        <f aca="false">IF(K25="","",(L25/K25)/LOOKUP(RIGHT($D$2,3),定数!$A$6:$A$13,定数!$B$6:$B$13))</f>
        <v>1.9674093933856</v>
      </c>
      <c r="O25" s="6" t="n">
        <v>2017</v>
      </c>
      <c r="P25" s="44" t="n">
        <v>43889</v>
      </c>
      <c r="Q25" s="6" t="n">
        <v>1.06233</v>
      </c>
      <c r="R25" s="6"/>
      <c r="S25" s="13" t="n">
        <f aca="false">IF(Q25="","",U25*N25*LOOKUP(RIGHT($D$2,3),定数!$A$6:$A$13,定数!$B$6:$B$13))</f>
        <v>7956.20358685159</v>
      </c>
      <c r="T25" s="13"/>
      <c r="U25" s="15" t="n">
        <f aca="false">IF(Q25="","",IF(H25="買",(Q25-I25),(I25-Q25))*IF(RIGHT($D$2,3)="JPY",100,10000))</f>
        <v>33.700000000001</v>
      </c>
      <c r="V25" s="15"/>
      <c r="W25" s="42" t="str">
        <f aca="false">IF(T25&lt;&gt;"",IF(T25&lt;0,1+W24,0),"")</f>
        <v/>
      </c>
      <c r="X25" s="42" t="n">
        <f aca="false">IF(U25&lt;&gt;"",IF(U25&lt;0,1+X24,0),"")</f>
        <v>0</v>
      </c>
      <c r="Y25" s="46" t="n">
        <f aca="false">IF(C25&lt;&gt;"",MAX(Y24,C25),"")</f>
        <v>126254.863658736</v>
      </c>
      <c r="Z25" s="47" t="n">
        <f aca="false">IF(Y25&lt;&gt;"",1-(C25/Y25),"")</f>
        <v>0.177226025513417</v>
      </c>
      <c r="AA25" s="43" t="n">
        <f aca="false">IF(S25&gt;0,S25,"")</f>
        <v>7956.20358685159</v>
      </c>
      <c r="AB25" s="42" t="str">
        <f aca="false">IF(S25&lt;0,S25,"")</f>
        <v/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111835.419557611</v>
      </c>
      <c r="D26" s="8"/>
      <c r="E26" s="6" t="n">
        <v>2017</v>
      </c>
      <c r="F26" s="6" t="n">
        <f aca="false">MONTH(G26)</f>
        <v>7</v>
      </c>
      <c r="G26" s="44" t="n">
        <v>44017</v>
      </c>
      <c r="H26" s="6" t="s">
        <v>37</v>
      </c>
      <c r="I26" s="6" t="n">
        <v>1.13531</v>
      </c>
      <c r="J26" s="6"/>
      <c r="K26" s="6" t="n">
        <v>15</v>
      </c>
      <c r="L26" s="8" t="n">
        <f aca="false">IF(K26="","",C26*0.05)</f>
        <v>5591.77097788056</v>
      </c>
      <c r="M26" s="8"/>
      <c r="N26" s="45" t="n">
        <f aca="false">IF(K26="","",(L26/K26)/LOOKUP(RIGHT($D$2,3),定数!$A$6:$A$13,定数!$B$6:$B$13))</f>
        <v>3.10653943215587</v>
      </c>
      <c r="O26" s="6" t="n">
        <v>2017</v>
      </c>
      <c r="P26" s="44" t="n">
        <v>44017</v>
      </c>
      <c r="Q26" s="6" t="n">
        <v>1.13299</v>
      </c>
      <c r="R26" s="6"/>
      <c r="S26" s="13" t="n">
        <f aca="false">IF(Q26="","",U26*N26*LOOKUP(RIGHT($D$2,3),定数!$A$6:$A$13,定数!$B$6:$B$13))</f>
        <v>8648.60577912231</v>
      </c>
      <c r="T26" s="13"/>
      <c r="U26" s="15" t="n">
        <f aca="false">IF(Q26="","",IF(H26="買",(Q26-I26),(I26-Q26))*IF(RIGHT($D$2,3)="JPY",100,10000))</f>
        <v>23.200000000001</v>
      </c>
      <c r="V26" s="15"/>
      <c r="W26" s="42" t="str">
        <f aca="false">IF(T26&lt;&gt;"",IF(T26&lt;0,1+W25,0),"")</f>
        <v/>
      </c>
      <c r="X26" s="42" t="n">
        <f aca="false">IF(U26&lt;&gt;"",IF(U26&lt;0,1+X25,0),"")</f>
        <v>0</v>
      </c>
      <c r="Y26" s="46" t="n">
        <f aca="false">IF(C26&lt;&gt;"",MAX(Y25,C26),"")</f>
        <v>126254.863658736</v>
      </c>
      <c r="Z26" s="47" t="n">
        <f aca="false">IF(Y26&lt;&gt;"",1-(C26/Y26),"")</f>
        <v>0.114209018831147</v>
      </c>
      <c r="AA26" s="43" t="n">
        <f aca="false">IF(S26&gt;0,S26,"")</f>
        <v>8648.60577912231</v>
      </c>
      <c r="AB26" s="42" t="str">
        <f aca="false">IF(S26&lt;0,S26,"")</f>
        <v/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120484.025336734</v>
      </c>
      <c r="D27" s="8"/>
      <c r="E27" s="6" t="n">
        <v>2017</v>
      </c>
      <c r="F27" s="6" t="n">
        <f aca="false">MONTH(G27)</f>
        <v>7</v>
      </c>
      <c r="G27" s="44" t="n">
        <v>44019</v>
      </c>
      <c r="H27" s="6" t="s">
        <v>38</v>
      </c>
      <c r="I27" s="6" t="n">
        <v>1.14087</v>
      </c>
      <c r="J27" s="6"/>
      <c r="K27" s="6" t="n">
        <v>29</v>
      </c>
      <c r="L27" s="8" t="n">
        <f aca="false">IF(K27="","",C27*0.05)</f>
        <v>6024.20126683668</v>
      </c>
      <c r="M27" s="8"/>
      <c r="N27" s="45" t="n">
        <f aca="false">IF(K27="","",(L27/K27)/LOOKUP(RIGHT($D$2,3),定数!$A$6:$A$13,定数!$B$6:$B$13))</f>
        <v>1.73109231805652</v>
      </c>
      <c r="O27" s="6" t="n">
        <v>2017</v>
      </c>
      <c r="P27" s="44" t="n">
        <v>44023</v>
      </c>
      <c r="Q27" s="6" t="n">
        <v>1.14526</v>
      </c>
      <c r="R27" s="6"/>
      <c r="S27" s="13" t="n">
        <f aca="false">IF(Q27="","",U27*N27*LOOKUP(RIGHT($D$2,3),定数!$A$6:$A$13,定数!$B$6:$B$13))</f>
        <v>9119.39433152151</v>
      </c>
      <c r="T27" s="13"/>
      <c r="U27" s="15" t="n">
        <f aca="false">IF(Q27="","",IF(H27="買",(Q27-I27),(I27-Q27))*IF(RIGHT($D$2,3)="JPY",100,10000))</f>
        <v>43.8999999999989</v>
      </c>
      <c r="V27" s="15"/>
      <c r="W27" s="42" t="str">
        <f aca="false">IF(T27&lt;&gt;"",IF(T27&lt;0,1+W26,0),"")</f>
        <v/>
      </c>
      <c r="X27" s="42" t="n">
        <f aca="false">IF(U27&lt;&gt;"",IF(U27&lt;0,1+X26,0),"")</f>
        <v>0</v>
      </c>
      <c r="Y27" s="46" t="n">
        <f aca="false">IF(C27&lt;&gt;"",MAX(Y26,C27),"")</f>
        <v>126254.863658736</v>
      </c>
      <c r="Z27" s="47" t="n">
        <f aca="false">IF(Y27&lt;&gt;"",1-(C27/Y27),"")</f>
        <v>0.0457078496207528</v>
      </c>
      <c r="AA27" s="43" t="n">
        <f aca="false">IF(S27&gt;0,S27,"")</f>
        <v>9119.39433152151</v>
      </c>
      <c r="AB27" s="42" t="str">
        <f aca="false">IF(S27&lt;0,S27,"")</f>
        <v/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129603.419668255</v>
      </c>
      <c r="D28" s="8"/>
      <c r="E28" s="6" t="n">
        <v>2017</v>
      </c>
      <c r="F28" s="6" t="n">
        <f aca="false">MONTH(G28)</f>
        <v>7</v>
      </c>
      <c r="G28" s="44" t="n">
        <v>44038</v>
      </c>
      <c r="H28" s="6" t="s">
        <v>37</v>
      </c>
      <c r="I28" s="6" t="n">
        <v>1.16381</v>
      </c>
      <c r="J28" s="6"/>
      <c r="K28" s="6" t="n">
        <v>15</v>
      </c>
      <c r="L28" s="8" t="n">
        <f aca="false">IF(K28="","",C28*0.05)</f>
        <v>6480.17098341276</v>
      </c>
      <c r="M28" s="8"/>
      <c r="N28" s="45" t="n">
        <f aca="false">IF(K28="","",(L28/K28)/LOOKUP(RIGHT($D$2,3),定数!$A$6:$A$13,定数!$B$6:$B$13))</f>
        <v>3.60009499078486</v>
      </c>
      <c r="O28" s="6" t="n">
        <v>2017</v>
      </c>
      <c r="P28" s="44" t="n">
        <v>44038</v>
      </c>
      <c r="Q28" s="6" t="n">
        <v>1.16148</v>
      </c>
      <c r="R28" s="6"/>
      <c r="S28" s="13" t="n">
        <f aca="false">IF(Q28="","",U28*N28*LOOKUP(RIGHT($D$2,3),定数!$A$6:$A$13,定数!$B$6:$B$13))</f>
        <v>10065.8655942342</v>
      </c>
      <c r="T28" s="13"/>
      <c r="U28" s="15" t="n">
        <f aca="false">IF(Q28="","",IF(H28="買",(Q28-I28),(I28-Q28))*IF(RIGHT($D$2,3)="JPY",100,10000))</f>
        <v>23.2999999999994</v>
      </c>
      <c r="V28" s="15"/>
      <c r="W28" s="42" t="str">
        <f aca="false">IF(T28&lt;&gt;"",IF(T28&lt;0,1+W27,0),"")</f>
        <v/>
      </c>
      <c r="X28" s="42" t="n">
        <f aca="false">IF(U28&lt;&gt;"",IF(U28&lt;0,1+X27,0),"")</f>
        <v>0</v>
      </c>
      <c r="Y28" s="46" t="n">
        <f aca="false">IF(C28&lt;&gt;"",MAX(Y27,C28),"")</f>
        <v>129603.419668255</v>
      </c>
      <c r="Z28" s="47" t="n">
        <f aca="false">IF(Y28&lt;&gt;"",1-(C28/Y28),"")</f>
        <v>0</v>
      </c>
      <c r="AA28" s="43" t="n">
        <f aca="false">IF(S28&gt;0,S28,"")</f>
        <v>10065.8655942342</v>
      </c>
      <c r="AB28" s="42" t="str">
        <f aca="false">IF(S28&lt;0,S28,"")</f>
        <v/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139669.285262489</v>
      </c>
      <c r="D29" s="8"/>
      <c r="E29" s="6" t="n">
        <v>2017</v>
      </c>
      <c r="F29" s="6" t="n">
        <f aca="false">MONTH(G29)</f>
        <v>10</v>
      </c>
      <c r="G29" s="44" t="n">
        <v>44128</v>
      </c>
      <c r="H29" s="6" t="s">
        <v>37</v>
      </c>
      <c r="I29" s="6" t="n">
        <v>1.17567</v>
      </c>
      <c r="J29" s="6"/>
      <c r="K29" s="6" t="n">
        <v>13</v>
      </c>
      <c r="L29" s="8" t="n">
        <f aca="false">IF(K29="","",C29*0.05)</f>
        <v>6983.46426312447</v>
      </c>
      <c r="M29" s="8"/>
      <c r="N29" s="45" t="n">
        <f aca="false">IF(K29="","",(L29/K29)/LOOKUP(RIGHT($D$2,3),定数!$A$6:$A$13,定数!$B$6:$B$13))</f>
        <v>4.47657965584902</v>
      </c>
      <c r="O29" s="6" t="n">
        <v>2017</v>
      </c>
      <c r="P29" s="44" t="n">
        <v>44128</v>
      </c>
      <c r="Q29" s="6" t="n">
        <v>1.17699</v>
      </c>
      <c r="R29" s="6"/>
      <c r="S29" s="13" t="n">
        <f aca="false">IF(Q29="","",U29*N29*LOOKUP(RIGHT($D$2,3),定数!$A$6:$A$13,定数!$B$6:$B$13))</f>
        <v>-7090.90217486478</v>
      </c>
      <c r="T29" s="13"/>
      <c r="U29" s="15" t="n">
        <f aca="false">IF(Q29="","",IF(H29="買",(Q29-I29),(I29-Q29))*IF(RIGHT($D$2,3)="JPY",100,10000))</f>
        <v>-13.1999999999999</v>
      </c>
      <c r="V29" s="15"/>
      <c r="W29" s="42" t="str">
        <f aca="false">IF(T29&lt;&gt;"",IF(T29&lt;0,1+W28,0),"")</f>
        <v/>
      </c>
      <c r="X29" s="42" t="n">
        <f aca="false">IF(U29&lt;&gt;"",IF(U29&lt;0,1+X28,0),"")</f>
        <v>1</v>
      </c>
      <c r="Y29" s="46" t="n">
        <f aca="false">IF(C29&lt;&gt;"",MAX(Y28,C29),"")</f>
        <v>139669.285262489</v>
      </c>
      <c r="Z29" s="47" t="n">
        <f aca="false">IF(Y29&lt;&gt;"",1-(C29/Y29),"")</f>
        <v>0</v>
      </c>
      <c r="AA29" s="43" t="str">
        <f aca="false">IF(S29&gt;0,S29,"")</f>
        <v/>
      </c>
      <c r="AB29" s="42" t="n">
        <f aca="false">IF(S29&lt;0,S29,"")</f>
        <v>-7090.90217486478</v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132578.383087625</v>
      </c>
      <c r="D30" s="8"/>
      <c r="E30" s="6" t="n">
        <v>2017</v>
      </c>
      <c r="F30" s="6" t="n">
        <f aca="false">MONTH(G30)</f>
        <v>11</v>
      </c>
      <c r="G30" s="44" t="n">
        <v>44142</v>
      </c>
      <c r="H30" s="6" t="s">
        <v>37</v>
      </c>
      <c r="I30" s="6" t="n">
        <v>1.16013</v>
      </c>
      <c r="J30" s="6"/>
      <c r="K30" s="6" t="n">
        <v>13</v>
      </c>
      <c r="L30" s="8" t="n">
        <f aca="false">IF(K30="","",C30*0.05)</f>
        <v>6628.91915438123</v>
      </c>
      <c r="M30" s="8"/>
      <c r="N30" s="45" t="n">
        <f aca="false">IF(K30="","",(L30/K30)/LOOKUP(RIGHT($D$2,3),定数!$A$6:$A$13,定数!$B$6:$B$13))</f>
        <v>4.24930715024438</v>
      </c>
      <c r="O30" s="6" t="n">
        <v>2017</v>
      </c>
      <c r="P30" s="44" t="n">
        <v>44142</v>
      </c>
      <c r="Q30" s="6" t="n">
        <v>1.15812</v>
      </c>
      <c r="R30" s="6"/>
      <c r="S30" s="13" t="n">
        <f aca="false">IF(Q30="","",U30*N30*LOOKUP(RIGHT($D$2,3),定数!$A$6:$A$13,定数!$B$6:$B$13))</f>
        <v>10249.3288463898</v>
      </c>
      <c r="T30" s="13"/>
      <c r="U30" s="15" t="n">
        <f aca="false">IF(Q30="","",IF(H30="買",(Q30-I30),(I30-Q30))*IF(RIGHT($D$2,3)="JPY",100,10000))</f>
        <v>20.1000000000007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6" t="n">
        <f aca="false">IF(C30&lt;&gt;"",MAX(Y29,C30),"")</f>
        <v>139669.285262489</v>
      </c>
      <c r="Z30" s="47" t="n">
        <f aca="false">IF(Y30&lt;&gt;"",1-(C30/Y30),"")</f>
        <v>0.0507692307692303</v>
      </c>
      <c r="AA30" s="43" t="n">
        <f aca="false">IF(S30&gt;0,S30,"")</f>
        <v>10249.3288463898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142827.711934014</v>
      </c>
      <c r="D31" s="8"/>
      <c r="E31" s="6" t="n">
        <v>2017</v>
      </c>
      <c r="F31" s="6" t="n">
        <f aca="false">MONTH(G31)</f>
        <v>12</v>
      </c>
      <c r="G31" s="44" t="n">
        <v>44177</v>
      </c>
      <c r="H31" s="6" t="s">
        <v>37</v>
      </c>
      <c r="I31" s="6" t="n">
        <v>1.17682</v>
      </c>
      <c r="J31" s="6"/>
      <c r="K31" s="6" t="n">
        <v>11</v>
      </c>
      <c r="L31" s="8" t="n">
        <f aca="false">IF(K31="","",C31*0.05)</f>
        <v>7141.38559670072</v>
      </c>
      <c r="M31" s="8"/>
      <c r="N31" s="45" t="n">
        <f aca="false">IF(K31="","",(L31/K31)/LOOKUP(RIGHT($D$2,3),定数!$A$6:$A$13,定数!$B$6:$B$13))</f>
        <v>5.41014060356115</v>
      </c>
      <c r="O31" s="6" t="n">
        <v>2017</v>
      </c>
      <c r="P31" s="44" t="n">
        <v>44177</v>
      </c>
      <c r="Q31" s="6" t="n">
        <v>1.17798</v>
      </c>
      <c r="R31" s="6"/>
      <c r="S31" s="13" t="n">
        <f aca="false">IF(Q31="","",U31*N31*LOOKUP(RIGHT($D$2,3),定数!$A$6:$A$13,定数!$B$6:$B$13))</f>
        <v>-7530.91572015744</v>
      </c>
      <c r="T31" s="13"/>
      <c r="U31" s="15" t="n">
        <f aca="false">IF(Q31="","",IF(H31="買",(Q31-I31),(I31-Q31))*IF(RIGHT($D$2,3)="JPY",100,10000))</f>
        <v>-11.6000000000005</v>
      </c>
      <c r="V31" s="15"/>
      <c r="W31" s="42" t="str">
        <f aca="false">IF(T31&lt;&gt;"",IF(T31&lt;0,1+W30,0),"")</f>
        <v/>
      </c>
      <c r="X31" s="42" t="n">
        <f aca="false">IF(U31&lt;&gt;"",IF(U31&lt;0,1+X30,0),"")</f>
        <v>1</v>
      </c>
      <c r="Y31" s="46" t="n">
        <f aca="false">IF(C31&lt;&gt;"",MAX(Y30,C31),"")</f>
        <v>142827.711934014</v>
      </c>
      <c r="Z31" s="47" t="n">
        <f aca="false">IF(Y31&lt;&gt;"",1-(C31/Y31),"")</f>
        <v>0</v>
      </c>
      <c r="AA31" s="43" t="str">
        <f aca="false">IF(S31&gt;0,S31,"")</f>
        <v/>
      </c>
      <c r="AB31" s="42" t="n">
        <f aca="false">IF(S31&lt;0,S31,"")</f>
        <v>-7530.91572015744</v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135296.796213857</v>
      </c>
      <c r="D32" s="8"/>
      <c r="E32" s="6" t="n">
        <v>2018</v>
      </c>
      <c r="F32" s="6" t="n">
        <f aca="false">MONTH(G32)</f>
        <v>2</v>
      </c>
      <c r="G32" s="44" t="n">
        <v>43870</v>
      </c>
      <c r="H32" s="6" t="s">
        <v>37</v>
      </c>
      <c r="I32" s="6" t="n">
        <v>1.22515</v>
      </c>
      <c r="J32" s="6"/>
      <c r="K32" s="6" t="n">
        <v>35</v>
      </c>
      <c r="L32" s="8" t="n">
        <f aca="false">IF(K32="","",C32*0.05)</f>
        <v>6764.83981069285</v>
      </c>
      <c r="M32" s="8"/>
      <c r="N32" s="45" t="n">
        <f aca="false">IF(K32="","",(L32/K32)/LOOKUP(RIGHT($D$2,3),定数!$A$6:$A$13,定数!$B$6:$B$13))</f>
        <v>1.61067614540306</v>
      </c>
      <c r="O32" s="6" t="n">
        <v>2018</v>
      </c>
      <c r="P32" s="44" t="n">
        <v>43870</v>
      </c>
      <c r="Q32" s="6" t="n">
        <v>1.22866</v>
      </c>
      <c r="R32" s="6"/>
      <c r="S32" s="13" t="n">
        <f aca="false">IF(Q32="","",U32*N32*LOOKUP(RIGHT($D$2,3),定数!$A$6:$A$13,定数!$B$6:$B$13))</f>
        <v>-6784.16792443792</v>
      </c>
      <c r="T32" s="13"/>
      <c r="U32" s="15" t="n">
        <f aca="false">IF(Q32="","",IF(H32="買",(Q32-I32),(I32-Q32))*IF(RIGHT($D$2,3)="JPY",100,10000))</f>
        <v>-35.1000000000012</v>
      </c>
      <c r="V32" s="15"/>
      <c r="W32" s="42" t="str">
        <f aca="false">IF(T32&lt;&gt;"",IF(T32&lt;0,1+W31,0),"")</f>
        <v/>
      </c>
      <c r="X32" s="42" t="n">
        <f aca="false">IF(U32&lt;&gt;"",IF(U32&lt;0,1+X31,0),"")</f>
        <v>2</v>
      </c>
      <c r="Y32" s="46" t="n">
        <f aca="false">IF(C32&lt;&gt;"",MAX(Y31,C32),"")</f>
        <v>142827.711934014</v>
      </c>
      <c r="Z32" s="47" t="n">
        <f aca="false">IF(Y32&lt;&gt;"",1-(C32/Y32),"")</f>
        <v>0.052727272727275</v>
      </c>
      <c r="AA32" s="43" t="str">
        <f aca="false">IF(S32&gt;0,S32,"")</f>
        <v/>
      </c>
      <c r="AB32" s="42" t="n">
        <f aca="false">IF(S32&lt;0,S32,"")</f>
        <v>-6784.16792443792</v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128512.628289419</v>
      </c>
      <c r="D33" s="8"/>
      <c r="E33" s="6" t="n">
        <v>2018</v>
      </c>
      <c r="F33" s="6" t="n">
        <f aca="false">MONTH(G33)</f>
        <v>3</v>
      </c>
      <c r="G33" s="44" t="n">
        <v>43891</v>
      </c>
      <c r="H33" s="6" t="s">
        <v>37</v>
      </c>
      <c r="I33" s="6" t="n">
        <v>1.21795</v>
      </c>
      <c r="J33" s="6"/>
      <c r="K33" s="6" t="n">
        <v>33</v>
      </c>
      <c r="L33" s="8" t="n">
        <f aca="false">IF(K33="","",C33*0.05)</f>
        <v>6425.63141447095</v>
      </c>
      <c r="M33" s="8"/>
      <c r="N33" s="45" t="n">
        <f aca="false">IF(K33="","",(L33/K33)/LOOKUP(RIGHT($D$2,3),定数!$A$6:$A$13,定数!$B$6:$B$13))</f>
        <v>1.62263419557347</v>
      </c>
      <c r="O33" s="6" t="n">
        <v>2018</v>
      </c>
      <c r="P33" s="44" t="n">
        <v>43891</v>
      </c>
      <c r="Q33" s="6" t="n">
        <v>1.22128</v>
      </c>
      <c r="R33" s="6"/>
      <c r="S33" s="13" t="n">
        <f aca="false">IF(Q33="","",U33*N33*LOOKUP(RIGHT($D$2,3),定数!$A$6:$A$13,定数!$B$6:$B$13))</f>
        <v>-6484.04624551127</v>
      </c>
      <c r="T33" s="13"/>
      <c r="U33" s="15" t="n">
        <f aca="false">IF(Q33="","",IF(H33="買",(Q33-I33),(I33-Q33))*IF(RIGHT($D$2,3)="JPY",100,10000))</f>
        <v>-33.2999999999983</v>
      </c>
      <c r="V33" s="15"/>
      <c r="W33" s="42" t="str">
        <f aca="false">IF(T33&lt;&gt;"",IF(T33&lt;0,1+W32,0),"")</f>
        <v/>
      </c>
      <c r="X33" s="42" t="n">
        <f aca="false">IF(U33&lt;&gt;"",IF(U33&lt;0,1+X32,0),"")</f>
        <v>3</v>
      </c>
      <c r="Y33" s="46" t="n">
        <f aca="false">IF(C33&lt;&gt;"",MAX(Y32,C33),"")</f>
        <v>142827.711934014</v>
      </c>
      <c r="Z33" s="47" t="n">
        <f aca="false">IF(Y33&lt;&gt;"",1-(C33/Y33),"")</f>
        <v>0.100226233766238</v>
      </c>
      <c r="AA33" s="43" t="str">
        <f aca="false">IF(S33&gt;0,S33,"")</f>
        <v/>
      </c>
      <c r="AB33" s="42" t="n">
        <f aca="false">IF(S33&lt;0,S33,"")</f>
        <v>-6484.04624551127</v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122028.582043908</v>
      </c>
      <c r="D34" s="8"/>
      <c r="E34" s="6" t="n">
        <v>2018</v>
      </c>
      <c r="F34" s="6" t="n">
        <f aca="false">MONTH(G34)</f>
        <v>3</v>
      </c>
      <c r="G34" s="44" t="n">
        <v>43895</v>
      </c>
      <c r="H34" s="6" t="s">
        <v>38</v>
      </c>
      <c r="I34" s="6" t="n">
        <v>1.23342</v>
      </c>
      <c r="J34" s="6"/>
      <c r="K34" s="6" t="n">
        <f aca="false">12334-12269</f>
        <v>65</v>
      </c>
      <c r="L34" s="8" t="n">
        <f aca="false">IF(K34="","",C34*0.05)</f>
        <v>6101.42910219539</v>
      </c>
      <c r="M34" s="8"/>
      <c r="N34" s="45" t="n">
        <f aca="false">IF(K34="","",(L34/K34)/LOOKUP(RIGHT($D$2,3),定数!$A$6:$A$13,定数!$B$6:$B$13))</f>
        <v>0.78223450028146</v>
      </c>
      <c r="O34" s="6" t="n">
        <v>2018</v>
      </c>
      <c r="P34" s="44" t="n">
        <v>43897</v>
      </c>
      <c r="Q34" s="6" t="n">
        <v>1.24321</v>
      </c>
      <c r="R34" s="6"/>
      <c r="S34" s="13" t="n">
        <f aca="false">IF(Q34="","",U34*N34*LOOKUP(RIGHT($D$2,3),定数!$A$6:$A$13,定数!$B$6:$B$13))</f>
        <v>9189.69090930656</v>
      </c>
      <c r="T34" s="13"/>
      <c r="U34" s="15" t="n">
        <f aca="false">IF(Q34="","",IF(H34="買",(Q34-I34),(I34-Q34))*IF(RIGHT($D$2,3)="JPY",100,10000))</f>
        <v>97.8999999999997</v>
      </c>
      <c r="V34" s="15"/>
      <c r="W34" s="42" t="str">
        <f aca="false">IF(T34&lt;&gt;"",IF(T34&lt;0,1+W33,0),"")</f>
        <v/>
      </c>
      <c r="X34" s="42" t="n">
        <f aca="false">IF(U34&lt;&gt;"",IF(U34&lt;0,1+X33,0),"")</f>
        <v>0</v>
      </c>
      <c r="Y34" s="46" t="n">
        <f aca="false">IF(C34&lt;&gt;"",MAX(Y33,C34),"")</f>
        <v>142827.711934014</v>
      </c>
      <c r="Z34" s="47" t="n">
        <f aca="false">IF(Y34&lt;&gt;"",1-(C34/Y34),"")</f>
        <v>0.145623910153484</v>
      </c>
      <c r="AA34" s="43" t="n">
        <f aca="false">IF(S34&gt;0,S34,"")</f>
        <v>9189.69090930656</v>
      </c>
      <c r="AB34" s="42" t="str">
        <f aca="false">IF(S34&lt;0,S34,"")</f>
        <v/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131218.272953214</v>
      </c>
      <c r="D35" s="8"/>
      <c r="E35" s="6" t="n">
        <v>2018</v>
      </c>
      <c r="F35" s="6" t="n">
        <f aca="false">MONTH(G35)</f>
        <v>3</v>
      </c>
      <c r="G35" s="44" t="n">
        <v>43896</v>
      </c>
      <c r="H35" s="6" t="s">
        <v>38</v>
      </c>
      <c r="I35" s="6" t="n">
        <v>1.2356</v>
      </c>
      <c r="J35" s="6"/>
      <c r="K35" s="6" t="n">
        <v>29</v>
      </c>
      <c r="L35" s="8" t="n">
        <f aca="false">IF(K35="","",C35*0.05)</f>
        <v>6560.91364766071</v>
      </c>
      <c r="M35" s="8"/>
      <c r="N35" s="45" t="n">
        <f aca="false">IF(K35="","",(L35/K35)/LOOKUP(RIGHT($D$2,3),定数!$A$6:$A$13,定数!$B$6:$B$13))</f>
        <v>1.88532001369561</v>
      </c>
      <c r="O35" s="6" t="n">
        <v>2018</v>
      </c>
      <c r="P35" s="44" t="n">
        <v>43896</v>
      </c>
      <c r="Q35" s="6" t="n">
        <v>1.23981</v>
      </c>
      <c r="R35" s="6"/>
      <c r="S35" s="13" t="n">
        <f aca="false">IF(Q35="","",U35*N35*LOOKUP(RIGHT($D$2,3),定数!$A$6:$A$13,定数!$B$6:$B$13))</f>
        <v>9524.63670919032</v>
      </c>
      <c r="T35" s="13"/>
      <c r="U35" s="15" t="n">
        <f aca="false">IF(Q35="","",IF(H35="買",(Q35-I35),(I35-Q35))*IF(RIGHT($D$2,3)="JPY",100,10000))</f>
        <v>42.1000000000005</v>
      </c>
      <c r="V35" s="15"/>
      <c r="W35" s="42" t="str">
        <f aca="false">IF(T35&lt;&gt;"",IF(T35&lt;0,1+W34,0),"")</f>
        <v/>
      </c>
      <c r="X35" s="42" t="n">
        <f aca="false">IF(U35&lt;&gt;"",IF(U35&lt;0,1+X34,0),"")</f>
        <v>0</v>
      </c>
      <c r="Y35" s="46" t="n">
        <f aca="false">IF(C35&lt;&gt;"",MAX(Y34,C35),"")</f>
        <v>142827.711934014</v>
      </c>
      <c r="Z35" s="47" t="n">
        <f aca="false">IF(Y35&lt;&gt;"",1-(C35/Y35),"")</f>
        <v>0.0812828184642738</v>
      </c>
      <c r="AA35" s="43" t="n">
        <f aca="false">IF(S35&gt;0,S35,"")</f>
        <v>9524.63670919032</v>
      </c>
      <c r="AB35" s="42" t="str">
        <f aca="false">IF(S35&lt;0,S35,"")</f>
        <v/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140742.909662405</v>
      </c>
      <c r="D36" s="8"/>
      <c r="E36" s="6" t="n">
        <v>2018</v>
      </c>
      <c r="F36" s="6" t="n">
        <f aca="false">MONTH(G36)</f>
        <v>3</v>
      </c>
      <c r="G36" s="44" t="n">
        <v>43906</v>
      </c>
      <c r="H36" s="6" t="s">
        <v>37</v>
      </c>
      <c r="I36" s="6" t="n">
        <v>1.23084</v>
      </c>
      <c r="J36" s="6"/>
      <c r="K36" s="6" t="n">
        <v>27</v>
      </c>
      <c r="L36" s="8" t="n">
        <f aca="false">IF(K36="","",C36*0.05)</f>
        <v>7037.14548312023</v>
      </c>
      <c r="M36" s="8"/>
      <c r="N36" s="45" t="n">
        <f aca="false">IF(K36="","",(L36/K36)/LOOKUP(RIGHT($D$2,3),定数!$A$6:$A$13,定数!$B$6:$B$13))</f>
        <v>2.17195848244452</v>
      </c>
      <c r="O36" s="6" t="n">
        <v>2018</v>
      </c>
      <c r="P36" s="44" t="n">
        <v>43906</v>
      </c>
      <c r="Q36" s="6" t="n">
        <v>1.22674</v>
      </c>
      <c r="R36" s="6"/>
      <c r="S36" s="13" t="n">
        <f aca="false">IF(Q36="","",U36*N36*LOOKUP(RIGHT($D$2,3),定数!$A$6:$A$13,定数!$B$6:$B$13))</f>
        <v>10686.035733627</v>
      </c>
      <c r="T36" s="13"/>
      <c r="U36" s="15" t="n">
        <f aca="false">IF(Q36="","",IF(H36="買",(Q36-I36),(I36-Q36))*IF(RIGHT($D$2,3)="JPY",100,10000))</f>
        <v>40.9999999999999</v>
      </c>
      <c r="V36" s="15"/>
      <c r="W36" s="42" t="str">
        <f aca="false">IF(T36&lt;&gt;"",IF(T36&lt;0,1+W35,0),"")</f>
        <v/>
      </c>
      <c r="X36" s="42" t="n">
        <f aca="false">IF(U36&lt;&gt;"",IF(U36&lt;0,1+X35,0),"")</f>
        <v>0</v>
      </c>
      <c r="Y36" s="46" t="n">
        <f aca="false">IF(C36&lt;&gt;"",MAX(Y35,C36),"")</f>
        <v>142827.711934014</v>
      </c>
      <c r="Z36" s="47" t="n">
        <f aca="false">IF(Y36&lt;&gt;"",1-(C36/Y36),"")</f>
        <v>0.0145966230459038</v>
      </c>
      <c r="AA36" s="43" t="n">
        <f aca="false">IF(S36&gt;0,S36,"")</f>
        <v>10686.035733627</v>
      </c>
      <c r="AB36" s="42" t="str">
        <f aca="false">IF(S36&lt;0,S36,"")</f>
        <v/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151428.945396032</v>
      </c>
      <c r="D37" s="8"/>
      <c r="E37" s="6" t="n">
        <v>2018</v>
      </c>
      <c r="F37" s="6" t="n">
        <f aca="false">MONTH(G37)</f>
        <v>4</v>
      </c>
      <c r="G37" s="44" t="n">
        <v>43939</v>
      </c>
      <c r="H37" s="6" t="s">
        <v>38</v>
      </c>
      <c r="I37" s="6" t="n">
        <v>1.23965</v>
      </c>
      <c r="J37" s="6"/>
      <c r="K37" s="6" t="n">
        <v>25</v>
      </c>
      <c r="L37" s="8" t="n">
        <f aca="false">IF(K37="","",C37*0.05)</f>
        <v>7571.44726980158</v>
      </c>
      <c r="M37" s="8"/>
      <c r="N37" s="45" t="n">
        <f aca="false">IF(K37="","",(L37/K37)/LOOKUP(RIGHT($D$2,3),定数!$A$6:$A$13,定数!$B$6:$B$13))</f>
        <v>2.52381575660053</v>
      </c>
      <c r="O37" s="6" t="n">
        <v>2018</v>
      </c>
      <c r="P37" s="44" t="n">
        <v>43940</v>
      </c>
      <c r="Q37" s="6" t="n">
        <v>1.2371</v>
      </c>
      <c r="R37" s="6"/>
      <c r="S37" s="13" t="n">
        <f aca="false">IF(Q37="","",U37*N37*LOOKUP(RIGHT($D$2,3),定数!$A$6:$A$13,定数!$B$6:$B$13))</f>
        <v>-7722.8762151971</v>
      </c>
      <c r="T37" s="13"/>
      <c r="U37" s="15" t="n">
        <f aca="false">IF(Q37="","",IF(H37="買",(Q37-I37),(I37-Q37))*IF(RIGHT($D$2,3)="JPY",100,10000))</f>
        <v>-25.4999999999983</v>
      </c>
      <c r="V37" s="15"/>
      <c r="W37" s="42" t="str">
        <f aca="false">IF(T37&lt;&gt;"",IF(T37&lt;0,1+W36,0),"")</f>
        <v/>
      </c>
      <c r="X37" s="42" t="n">
        <f aca="false">IF(U37&lt;&gt;"",IF(U37&lt;0,1+X36,0),"")</f>
        <v>1</v>
      </c>
      <c r="Y37" s="46" t="n">
        <f aca="false">IF(C37&lt;&gt;"",MAX(Y36,C37),"")</f>
        <v>151428.945396032</v>
      </c>
      <c r="Z37" s="47" t="n">
        <f aca="false">IF(Y37&lt;&gt;"",1-(C37/Y37),"")</f>
        <v>0</v>
      </c>
      <c r="AA37" s="43" t="str">
        <f aca="false">IF(S37&gt;0,S37,"")</f>
        <v/>
      </c>
      <c r="AB37" s="42" t="n">
        <f aca="false">IF(S37&lt;0,S37,"")</f>
        <v>-7722.8762151971</v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143706.069180835</v>
      </c>
      <c r="D38" s="8"/>
      <c r="E38" s="6" t="n">
        <v>2018</v>
      </c>
      <c r="F38" s="6" t="n">
        <f aca="false">MONTH(G38)</f>
        <v>5</v>
      </c>
      <c r="G38" s="44" t="n">
        <v>43953</v>
      </c>
      <c r="H38" s="6" t="s">
        <v>37</v>
      </c>
      <c r="I38" s="6" t="n">
        <v>1.19899</v>
      </c>
      <c r="J38" s="6"/>
      <c r="K38" s="6" t="n">
        <v>42</v>
      </c>
      <c r="L38" s="8" t="n">
        <f aca="false">IF(K38="","",C38*0.05)</f>
        <v>7185.30345904173</v>
      </c>
      <c r="M38" s="8"/>
      <c r="N38" s="45" t="n">
        <f aca="false">IF(K38="","",(L38/K38)/LOOKUP(RIGHT($D$2,3),定数!$A$6:$A$13,定数!$B$6:$B$13))</f>
        <v>1.42565544822256</v>
      </c>
      <c r="O38" s="6" t="n">
        <v>2018</v>
      </c>
      <c r="P38" s="44" t="n">
        <v>43955</v>
      </c>
      <c r="Q38" s="6" t="n">
        <v>1.1928</v>
      </c>
      <c r="R38" s="6"/>
      <c r="S38" s="13" t="n">
        <f aca="false">IF(Q38="","",U38*N38*LOOKUP(RIGHT($D$2,3),定数!$A$6:$A$13,定数!$B$6:$B$13))</f>
        <v>10589.7686693971</v>
      </c>
      <c r="T38" s="13"/>
      <c r="U38" s="15" t="n">
        <f aca="false">IF(Q38="","",IF(H38="買",(Q38-I38),(I38-Q38))*IF(RIGHT($D$2,3)="JPY",100,10000))</f>
        <v>61.8999999999992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6" t="n">
        <f aca="false">IF(C38&lt;&gt;"",MAX(Y37,C38),"")</f>
        <v>151428.945396032</v>
      </c>
      <c r="Z38" s="47" t="n">
        <f aca="false">IF(Y38&lt;&gt;"",1-(C38/Y38),"")</f>
        <v>0.0509999999999965</v>
      </c>
      <c r="AA38" s="43" t="n">
        <f aca="false">IF(S38&gt;0,S38,"")</f>
        <v>10589.7686693971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154295.837850232</v>
      </c>
      <c r="D39" s="8"/>
      <c r="E39" s="6" t="n">
        <v>2018</v>
      </c>
      <c r="F39" s="6" t="n">
        <f aca="false">MONTH(G39)</f>
        <v>5</v>
      </c>
      <c r="G39" s="44" t="n">
        <v>43955</v>
      </c>
      <c r="H39" s="6" t="s">
        <v>37</v>
      </c>
      <c r="I39" s="6" t="n">
        <v>1.19531</v>
      </c>
      <c r="J39" s="6"/>
      <c r="K39" s="6" t="n">
        <v>39</v>
      </c>
      <c r="L39" s="8" t="n">
        <f aca="false">IF(K39="","",C39*0.05)</f>
        <v>7714.79189251158</v>
      </c>
      <c r="M39" s="8"/>
      <c r="N39" s="45" t="n">
        <f aca="false">IF(K39="","",(L39/K39)/LOOKUP(RIGHT($D$2,3),定数!$A$6:$A$13,定数!$B$6:$B$13))</f>
        <v>1.64845980609222</v>
      </c>
      <c r="O39" s="6" t="n">
        <v>2018</v>
      </c>
      <c r="P39" s="44" t="n">
        <v>43959</v>
      </c>
      <c r="Q39" s="6" t="n">
        <v>1.18935</v>
      </c>
      <c r="R39" s="6"/>
      <c r="S39" s="13" t="n">
        <f aca="false">IF(Q39="","",U39*N39*LOOKUP(RIGHT($D$2,3),定数!$A$6:$A$13,定数!$B$6:$B$13))</f>
        <v>11789.7845331719</v>
      </c>
      <c r="T39" s="13"/>
      <c r="U39" s="15" t="n">
        <f aca="false">IF(Q39="","",IF(H39="買",(Q39-I39),(I39-Q39))*IF(RIGHT($D$2,3)="JPY",100,10000))</f>
        <v>59.6000000000019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6" t="n">
        <f aca="false">IF(C39&lt;&gt;"",MAX(Y38,C39),"")</f>
        <v>154295.837850232</v>
      </c>
      <c r="Z39" s="47" t="n">
        <f aca="false">IF(Y39&lt;&gt;"",1-(C39/Y39),"")</f>
        <v>0</v>
      </c>
      <c r="AA39" s="43" t="n">
        <f aca="false">IF(S39&gt;0,S39,"")</f>
        <v>11789.7845331719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166085.622383404</v>
      </c>
      <c r="D40" s="8"/>
      <c r="E40" s="6" t="n">
        <v>2018</v>
      </c>
      <c r="F40" s="6" t="n">
        <f aca="false">MONTH(G40)</f>
        <v>5</v>
      </c>
      <c r="G40" s="44" t="n">
        <v>43960</v>
      </c>
      <c r="H40" s="6" t="s">
        <v>37</v>
      </c>
      <c r="I40" s="6" t="n">
        <v>1.18472</v>
      </c>
      <c r="J40" s="6"/>
      <c r="K40" s="6" t="n">
        <v>20</v>
      </c>
      <c r="L40" s="8" t="n">
        <f aca="false">IF(K40="","",C40*0.05)</f>
        <v>8304.28111917018</v>
      </c>
      <c r="M40" s="8"/>
      <c r="N40" s="45" t="n">
        <f aca="false">IF(K40="","",(L40/K40)/LOOKUP(RIGHT($D$2,3),定数!$A$6:$A$13,定数!$B$6:$B$13))</f>
        <v>3.46011713298757</v>
      </c>
      <c r="O40" s="6" t="n">
        <v>2018</v>
      </c>
      <c r="P40" s="44" t="n">
        <v>43961</v>
      </c>
      <c r="Q40" s="6" t="n">
        <v>1.18676</v>
      </c>
      <c r="R40" s="6"/>
      <c r="S40" s="13" t="n">
        <f aca="false">IF(Q40="","",U40*N40*LOOKUP(RIGHT($D$2,3),定数!$A$6:$A$13,定数!$B$6:$B$13))</f>
        <v>-8470.36674155375</v>
      </c>
      <c r="T40" s="13"/>
      <c r="U40" s="15" t="n">
        <f aca="false">IF(Q40="","",IF(H40="買",(Q40-I40),(I40-Q40))*IF(RIGHT($D$2,3)="JPY",100,10000))</f>
        <v>-20.4000000000004</v>
      </c>
      <c r="V40" s="15"/>
      <c r="W40" s="42" t="str">
        <f aca="false">IF(T40&lt;&gt;"",IF(T40&lt;0,1+W39,0),"")</f>
        <v/>
      </c>
      <c r="X40" s="42" t="n">
        <f aca="false">IF(U40&lt;&gt;"",IF(U40&lt;0,1+X39,0),"")</f>
        <v>1</v>
      </c>
      <c r="Y40" s="46" t="n">
        <f aca="false">IF(C40&lt;&gt;"",MAX(Y39,C40),"")</f>
        <v>166085.622383404</v>
      </c>
      <c r="Z40" s="47" t="n">
        <f aca="false">IF(Y40&lt;&gt;"",1-(C40/Y40),"")</f>
        <v>0</v>
      </c>
      <c r="AA40" s="43" t="str">
        <f aca="false">IF(S40&gt;0,S40,"")</f>
        <v/>
      </c>
      <c r="AB40" s="42" t="n">
        <f aca="false">IF(S40&lt;0,S40,"")</f>
        <v>-8470.36674155375</v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157615.25564185</v>
      </c>
      <c r="D41" s="8"/>
      <c r="E41" s="6" t="n">
        <v>2018</v>
      </c>
      <c r="F41" s="6" t="n">
        <f aca="false">MONTH(G41)</f>
        <v>5</v>
      </c>
      <c r="G41" s="44" t="n">
        <v>43962</v>
      </c>
      <c r="H41" s="6" t="s">
        <v>38</v>
      </c>
      <c r="I41" s="6" t="n">
        <v>1.19253</v>
      </c>
      <c r="J41" s="6"/>
      <c r="K41" s="6" t="n">
        <v>34</v>
      </c>
      <c r="L41" s="8" t="n">
        <f aca="false">IF(K41="","",C41*0.05)</f>
        <v>7880.76278209249</v>
      </c>
      <c r="M41" s="8"/>
      <c r="N41" s="45" t="n">
        <f aca="false">IF(K41="","",(L41/K41)/LOOKUP(RIGHT($D$2,3),定数!$A$6:$A$13,定数!$B$6:$B$13))</f>
        <v>1.93155950541483</v>
      </c>
      <c r="O41" s="6" t="n">
        <v>2018</v>
      </c>
      <c r="P41" s="44" t="n">
        <v>43965</v>
      </c>
      <c r="Q41" s="6" t="n">
        <v>1.19761</v>
      </c>
      <c r="R41" s="6"/>
      <c r="S41" s="13" t="n">
        <f aca="false">IF(Q41="","",U41*N41*LOOKUP(RIGHT($D$2,3),定数!$A$6:$A$13,定数!$B$6:$B$13))</f>
        <v>11774.7867450087</v>
      </c>
      <c r="T41" s="13"/>
      <c r="U41" s="15" t="n">
        <f aca="false">IF(Q41="","",IF(H41="買",(Q41-I41),(I41-Q41))*IF(RIGHT($D$2,3)="JPY",100,10000))</f>
        <v>50.7999999999997</v>
      </c>
      <c r="V41" s="15"/>
      <c r="W41" s="42" t="str">
        <f aca="false">IF(T41&lt;&gt;"",IF(T41&lt;0,1+W40,0),"")</f>
        <v/>
      </c>
      <c r="X41" s="42" t="n">
        <f aca="false">IF(U41&lt;&gt;"",IF(U41&lt;0,1+X40,0),"")</f>
        <v>0</v>
      </c>
      <c r="Y41" s="46" t="n">
        <f aca="false">IF(C41&lt;&gt;"",MAX(Y40,C41),"")</f>
        <v>166085.622383404</v>
      </c>
      <c r="Z41" s="47" t="n">
        <f aca="false">IF(Y41&lt;&gt;"",1-(C41/Y41),"")</f>
        <v>0.0510000000000012</v>
      </c>
      <c r="AA41" s="43" t="n">
        <f aca="false">IF(S41&gt;0,S41,"")</f>
        <v>11774.7867450087</v>
      </c>
      <c r="AB41" s="42" t="str">
        <f aca="false">IF(S41&lt;0,S41,"")</f>
        <v/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169390.042386858</v>
      </c>
      <c r="D42" s="8"/>
      <c r="E42" s="6" t="n">
        <v>2018</v>
      </c>
      <c r="F42" s="6" t="n">
        <f aca="false">MONTH(G42)</f>
        <v>5</v>
      </c>
      <c r="G42" s="44" t="n">
        <v>43968</v>
      </c>
      <c r="H42" s="6" t="s">
        <v>37</v>
      </c>
      <c r="I42" s="6" t="n">
        <v>1.18064</v>
      </c>
      <c r="J42" s="6"/>
      <c r="K42" s="6" t="n">
        <v>31</v>
      </c>
      <c r="L42" s="8" t="n">
        <f aca="false">IF(K42="","",C42*0.05)</f>
        <v>8469.50211934292</v>
      </c>
      <c r="M42" s="8"/>
      <c r="N42" s="45" t="n">
        <f aca="false">IF(K42="","",(L42/K42)/LOOKUP(RIGHT($D$2,3),定数!$A$6:$A$13,定数!$B$6:$B$13))</f>
        <v>2.2767478815438</v>
      </c>
      <c r="O42" s="6" t="n">
        <v>2018</v>
      </c>
      <c r="P42" s="44" t="n">
        <v>43969</v>
      </c>
      <c r="Q42" s="6" t="n">
        <v>1.17602</v>
      </c>
      <c r="R42" s="6"/>
      <c r="S42" s="13" t="n">
        <f aca="false">IF(Q42="","",U42*N42*LOOKUP(RIGHT($D$2,3),定数!$A$6:$A$13,定数!$B$6:$B$13))</f>
        <v>12622.2902552784</v>
      </c>
      <c r="T42" s="13"/>
      <c r="U42" s="15" t="n">
        <f aca="false">IF(Q42="","",IF(H42="買",(Q42-I42),(I42-Q42))*IF(RIGHT($D$2,3)="JPY",100,10000))</f>
        <v>46.1999999999985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6" t="n">
        <f aca="false">IF(C42&lt;&gt;"",MAX(Y41,C42),"")</f>
        <v>169390.042386858</v>
      </c>
      <c r="Z42" s="47" t="n">
        <f aca="false">IF(Y42&lt;&gt;"",1-(C42/Y42),"")</f>
        <v>0</v>
      </c>
      <c r="AA42" s="43" t="n">
        <f aca="false">IF(S42&gt;0,S42,"")</f>
        <v>12622.2902552784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182012.332642137</v>
      </c>
      <c r="D43" s="8"/>
      <c r="E43" s="6" t="n">
        <v>2018</v>
      </c>
      <c r="F43" s="6" t="n">
        <f aca="false">MONTH(G43)</f>
        <v>5</v>
      </c>
      <c r="G43" s="44" t="n">
        <v>43969</v>
      </c>
      <c r="H43" s="6" t="s">
        <v>37</v>
      </c>
      <c r="I43" s="6" t="n">
        <v>1.18025</v>
      </c>
      <c r="J43" s="6"/>
      <c r="K43" s="6" t="n">
        <v>19</v>
      </c>
      <c r="L43" s="8" t="n">
        <f aca="false">IF(K43="","",C43*0.05)</f>
        <v>9100.61663210684</v>
      </c>
      <c r="M43" s="8"/>
      <c r="N43" s="45" t="n">
        <f aca="false">IF(K43="","",(L43/K43)/LOOKUP(RIGHT($D$2,3),定数!$A$6:$A$13,定数!$B$6:$B$13))</f>
        <v>3.99149852285388</v>
      </c>
      <c r="O43" s="6" t="n">
        <v>2018</v>
      </c>
      <c r="P43" s="44" t="n">
        <v>43969</v>
      </c>
      <c r="Q43" s="6" t="n">
        <v>1.1774</v>
      </c>
      <c r="R43" s="6"/>
      <c r="S43" s="13" t="n">
        <f aca="false">IF(Q43="","",U43*N43*LOOKUP(RIGHT($D$2,3),定数!$A$6:$A$13,定数!$B$6:$B$13))</f>
        <v>13650.9249481604</v>
      </c>
      <c r="T43" s="13"/>
      <c r="U43" s="15" t="n">
        <f aca="false">IF(Q43="","",IF(H43="買",(Q43-I43),(I43-Q43))*IF(RIGHT($D$2,3)="JPY",100,10000))</f>
        <v>28.5000000000002</v>
      </c>
      <c r="V43" s="15"/>
      <c r="W43" s="42" t="str">
        <f aca="false">IF(T43&lt;&gt;"",IF(T43&lt;0,1+W42,0),"")</f>
        <v/>
      </c>
      <c r="X43" s="42" t="n">
        <f aca="false">IF(U43&lt;&gt;"",IF(U43&lt;0,1+X42,0),"")</f>
        <v>0</v>
      </c>
      <c r="Y43" s="46" t="n">
        <f aca="false">IF(C43&lt;&gt;"",MAX(Y42,C43),"")</f>
        <v>182012.332642137</v>
      </c>
      <c r="Z43" s="47" t="n">
        <f aca="false">IF(Y43&lt;&gt;"",1-(C43/Y43),"")</f>
        <v>0</v>
      </c>
      <c r="AA43" s="43" t="n">
        <f aca="false">IF(S43&gt;0,S43,"")</f>
        <v>13650.9249481604</v>
      </c>
      <c r="AB43" s="42" t="str">
        <f aca="false">IF(S43&lt;0,S43,"")</f>
        <v/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195663.257590297</v>
      </c>
      <c r="D44" s="8"/>
      <c r="E44" s="6" t="n">
        <v>2018</v>
      </c>
      <c r="F44" s="6" t="n">
        <f aca="false">MONTH(G44)</f>
        <v>8</v>
      </c>
      <c r="G44" s="44" t="n">
        <v>44057</v>
      </c>
      <c r="H44" s="6" t="s">
        <v>37</v>
      </c>
      <c r="I44" s="6" t="n">
        <v>1.13799</v>
      </c>
      <c r="J44" s="6"/>
      <c r="K44" s="6" t="n">
        <v>38</v>
      </c>
      <c r="L44" s="8" t="n">
        <f aca="false">IF(K44="","",C44*0.05)</f>
        <v>9783.16287951486</v>
      </c>
      <c r="M44" s="8"/>
      <c r="N44" s="45" t="n">
        <f aca="false">IF(K44="","",(L44/K44)/LOOKUP(RIGHT($D$2,3),定数!$A$6:$A$13,定数!$B$6:$B$13))</f>
        <v>2.14543045603396</v>
      </c>
      <c r="O44" s="6" t="n">
        <v>2018</v>
      </c>
      <c r="P44" s="44" t="n">
        <v>44058</v>
      </c>
      <c r="Q44" s="6" t="n">
        <v>1.13229</v>
      </c>
      <c r="R44" s="6"/>
      <c r="S44" s="13" t="n">
        <f aca="false">IF(Q44="","",U44*N44*LOOKUP(RIGHT($D$2,3),定数!$A$6:$A$13,定数!$B$6:$B$13))</f>
        <v>14674.7443192724</v>
      </c>
      <c r="T44" s="13"/>
      <c r="U44" s="15" t="n">
        <f aca="false">IF(Q44="","",IF(H44="買",(Q44-I44),(I44-Q44))*IF(RIGHT($D$2,3)="JPY",100,10000))</f>
        <v>57.0000000000004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6" t="n">
        <f aca="false">IF(C44&lt;&gt;"",MAX(Y43,C44),"")</f>
        <v>195663.257590297</v>
      </c>
      <c r="Z44" s="47" t="n">
        <f aca="false">IF(Y44&lt;&gt;"",1-(C44/Y44),"")</f>
        <v>0</v>
      </c>
      <c r="AA44" s="43" t="n">
        <f aca="false">IF(S44&gt;0,S44,"")</f>
        <v>14674.7443192724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210338.00190957</v>
      </c>
      <c r="D45" s="8"/>
      <c r="E45" s="6" t="n">
        <v>2018</v>
      </c>
      <c r="F45" s="6" t="n">
        <f aca="false">MONTH(G45)</f>
        <v>8</v>
      </c>
      <c r="G45" s="44" t="n">
        <v>44074</v>
      </c>
      <c r="H45" s="6" t="s">
        <v>37</v>
      </c>
      <c r="I45" s="6" t="n">
        <v>1.1666</v>
      </c>
      <c r="J45" s="6"/>
      <c r="K45" s="6" t="n">
        <v>23</v>
      </c>
      <c r="L45" s="8" t="n">
        <f aca="false">IF(K45="","",C45*0.05)</f>
        <v>10516.9000954785</v>
      </c>
      <c r="M45" s="8"/>
      <c r="N45" s="45" t="n">
        <f aca="false">IF(K45="","",(L45/K45)/LOOKUP(RIGHT($D$2,3),定数!$A$6:$A$13,定数!$B$6:$B$13))</f>
        <v>3.81047104908641</v>
      </c>
      <c r="O45" s="6" t="n">
        <v>2018</v>
      </c>
      <c r="P45" s="44" t="n">
        <v>44074</v>
      </c>
      <c r="Q45" s="6" t="n">
        <v>1.16307</v>
      </c>
      <c r="R45" s="6"/>
      <c r="S45" s="13" t="n">
        <f aca="false">IF(Q45="","",U45*N45*LOOKUP(RIGHT($D$2,3),定数!$A$6:$A$13,定数!$B$6:$B$13))</f>
        <v>16141.1553639302</v>
      </c>
      <c r="T45" s="13"/>
      <c r="U45" s="15" t="n">
        <f aca="false">IF(Q45="","",IF(H45="買",(Q45-I45),(I45-Q45))*IF(RIGHT($D$2,3)="JPY",100,10000))</f>
        <v>35.3000000000003</v>
      </c>
      <c r="V45" s="15"/>
      <c r="W45" s="42" t="str">
        <f aca="false">IF(T45&lt;&gt;"",IF(T45&lt;0,1+W44,0),"")</f>
        <v/>
      </c>
      <c r="X45" s="42" t="n">
        <f aca="false">IF(U45&lt;&gt;"",IF(U45&lt;0,1+X44,0),"")</f>
        <v>0</v>
      </c>
      <c r="Y45" s="46" t="n">
        <f aca="false">IF(C45&lt;&gt;"",MAX(Y44,C45),"")</f>
        <v>210338.00190957</v>
      </c>
      <c r="Z45" s="47" t="n">
        <f aca="false">IF(Y45&lt;&gt;"",1-(C45/Y45),"")</f>
        <v>0</v>
      </c>
      <c r="AA45" s="43" t="n">
        <f aca="false">IF(S45&gt;0,S45,"")</f>
        <v>16141.1553639302</v>
      </c>
      <c r="AB45" s="42" t="str">
        <f aca="false">IF(S45&lt;0,S45,"")</f>
        <v/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226479.1572735</v>
      </c>
      <c r="D46" s="8"/>
      <c r="E46" s="6" t="n">
        <v>2018</v>
      </c>
      <c r="F46" s="6" t="n">
        <f aca="false">MONTH(G46)</f>
        <v>10</v>
      </c>
      <c r="G46" s="44" t="n">
        <v>44108</v>
      </c>
      <c r="H46" s="6" t="s">
        <v>37</v>
      </c>
      <c r="I46" s="6" t="n">
        <v>1.14991</v>
      </c>
      <c r="J46" s="6"/>
      <c r="K46" s="6" t="n">
        <v>42</v>
      </c>
      <c r="L46" s="8" t="n">
        <f aca="false">IF(K46="","",C46*0.05)</f>
        <v>11323.957863675</v>
      </c>
      <c r="M46" s="8"/>
      <c r="N46" s="45" t="n">
        <f aca="false">IF(K46="","",(L46/K46)/LOOKUP(RIGHT($D$2,3),定数!$A$6:$A$13,定数!$B$6:$B$13))</f>
        <v>2.24681703644345</v>
      </c>
      <c r="O46" s="6" t="n">
        <v>2018</v>
      </c>
      <c r="P46" s="44" t="n">
        <v>44109</v>
      </c>
      <c r="Q46" s="6" t="n">
        <v>1.15416</v>
      </c>
      <c r="R46" s="6"/>
      <c r="S46" s="13" t="n">
        <f aca="false">IF(Q46="","",U46*N46*LOOKUP(RIGHT($D$2,3),定数!$A$6:$A$13,定数!$B$6:$B$13))</f>
        <v>-11458.7668858618</v>
      </c>
      <c r="T46" s="13"/>
      <c r="U46" s="15" t="n">
        <f aca="false">IF(Q46="","",IF(H46="買",(Q46-I46),(I46-Q46))*IF(RIGHT($D$2,3)="JPY",100,10000))</f>
        <v>-42.5000000000009</v>
      </c>
      <c r="V46" s="15"/>
      <c r="W46" s="42" t="str">
        <f aca="false">IF(T46&lt;&gt;"",IF(T46&lt;0,1+W45,0),"")</f>
        <v/>
      </c>
      <c r="X46" s="42" t="n">
        <f aca="false">IF(U46&lt;&gt;"",IF(U46&lt;0,1+X45,0),"")</f>
        <v>1</v>
      </c>
      <c r="Y46" s="46" t="n">
        <f aca="false">IF(C46&lt;&gt;"",MAX(Y45,C46),"")</f>
        <v>226479.1572735</v>
      </c>
      <c r="Z46" s="47" t="n">
        <f aca="false">IF(Y46&lt;&gt;"",1-(C46/Y46),"")</f>
        <v>0</v>
      </c>
      <c r="AA46" s="43" t="str">
        <f aca="false">IF(S46&gt;0,S46,"")</f>
        <v/>
      </c>
      <c r="AB46" s="42" t="n">
        <f aca="false">IF(S46&lt;0,S46,"")</f>
        <v>-11458.7668858618</v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215020.390387638</v>
      </c>
      <c r="D47" s="8"/>
      <c r="E47" s="6" t="n">
        <v>2018</v>
      </c>
      <c r="F47" s="6" t="n">
        <f aca="false">MONTH(G47)</f>
        <v>10</v>
      </c>
      <c r="G47" s="44" t="n">
        <v>44133</v>
      </c>
      <c r="H47" s="6" t="s">
        <v>37</v>
      </c>
      <c r="I47" s="6" t="n">
        <v>1.1371</v>
      </c>
      <c r="J47" s="6"/>
      <c r="K47" s="6" t="n">
        <v>24</v>
      </c>
      <c r="L47" s="8" t="n">
        <f aca="false">IF(K47="","",C47*0.05)</f>
        <v>10751.0195193819</v>
      </c>
      <c r="M47" s="8"/>
      <c r="N47" s="45" t="n">
        <f aca="false">IF(K47="","",(L47/K47)/LOOKUP(RIGHT($D$2,3),定数!$A$6:$A$13,定数!$B$6:$B$13))</f>
        <v>3.73299288867427</v>
      </c>
      <c r="O47" s="6" t="n">
        <v>2018</v>
      </c>
      <c r="P47" s="44" t="n">
        <v>44135</v>
      </c>
      <c r="Q47" s="6" t="n">
        <v>1.13343</v>
      </c>
      <c r="R47" s="6"/>
      <c r="S47" s="13" t="n">
        <f aca="false">IF(Q47="","",U47*N47*LOOKUP(RIGHT($D$2,3),定数!$A$6:$A$13,定数!$B$6:$B$13))</f>
        <v>16440.1006817218</v>
      </c>
      <c r="T47" s="13"/>
      <c r="U47" s="15" t="n">
        <f aca="false">IF(Q47="","",IF(H47="買",(Q47-I47),(I47-Q47))*IF(RIGHT($D$2,3)="JPY",100,10000))</f>
        <v>36.7000000000006</v>
      </c>
      <c r="V47" s="15"/>
      <c r="W47" s="42" t="str">
        <f aca="false">IF(T47&lt;&gt;"",IF(T47&lt;0,1+W46,0),"")</f>
        <v/>
      </c>
      <c r="X47" s="42" t="n">
        <f aca="false">IF(U47&lt;&gt;"",IF(U47&lt;0,1+X46,0),"")</f>
        <v>0</v>
      </c>
      <c r="Y47" s="46" t="n">
        <f aca="false">IF(C47&lt;&gt;"",MAX(Y46,C47),"")</f>
        <v>226479.1572735</v>
      </c>
      <c r="Z47" s="47" t="n">
        <f aca="false">IF(Y47&lt;&gt;"",1-(C47/Y47),"")</f>
        <v>0.0505952380952391</v>
      </c>
      <c r="AA47" s="43" t="n">
        <f aca="false">IF(S47&gt;0,S47,"")</f>
        <v>16440.1006817218</v>
      </c>
      <c r="AB47" s="42" t="str">
        <f aca="false">IF(S47&lt;0,S47,"")</f>
        <v/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231460.49106936</v>
      </c>
      <c r="D48" s="8"/>
      <c r="E48" s="6" t="n">
        <v>2018</v>
      </c>
      <c r="F48" s="6" t="n">
        <f aca="false">MONTH(G48)</f>
        <v>12</v>
      </c>
      <c r="G48" s="44" t="n">
        <v>44185</v>
      </c>
      <c r="H48" s="6" t="s">
        <v>38</v>
      </c>
      <c r="I48" s="6" t="n">
        <v>1.14642</v>
      </c>
      <c r="J48" s="6"/>
      <c r="K48" s="6" t="n">
        <v>62</v>
      </c>
      <c r="L48" s="8" t="n">
        <f aca="false">IF(K48="","",C48*0.05)</f>
        <v>11573.024553468</v>
      </c>
      <c r="M48" s="8"/>
      <c r="N48" s="45" t="n">
        <f aca="false">IF(K48="","",(L48/K48)/LOOKUP(RIGHT($D$2,3),定数!$A$6:$A$13,定数!$B$6:$B$13))</f>
        <v>1.55551405288548</v>
      </c>
      <c r="O48" s="6" t="n">
        <v>2018</v>
      </c>
      <c r="P48" s="44" t="n">
        <v>44186</v>
      </c>
      <c r="Q48" s="6" t="n">
        <v>1.14022</v>
      </c>
      <c r="R48" s="6"/>
      <c r="S48" s="13" t="n">
        <f aca="false">IF(Q48="","",U48*N48*LOOKUP(RIGHT($D$2,3),定数!$A$6:$A$13,定数!$B$6:$B$13))</f>
        <v>-11573.024553468</v>
      </c>
      <c r="T48" s="13"/>
      <c r="U48" s="15" t="n">
        <f aca="false">IF(Q48="","",IF(H48="買",(Q48-I48),(I48-Q48))*IF(RIGHT($D$2,3)="JPY",100,10000))</f>
        <v>-61.9999999999998</v>
      </c>
      <c r="V48" s="15"/>
      <c r="W48" s="42" t="str">
        <f aca="false">IF(T48&lt;&gt;"",IF(T48&lt;0,1+W47,0),"")</f>
        <v/>
      </c>
      <c r="X48" s="42" t="n">
        <f aca="false">IF(U48&lt;&gt;"",IF(U48&lt;0,1+X47,0),"")</f>
        <v>1</v>
      </c>
      <c r="Y48" s="46" t="n">
        <f aca="false">IF(C48&lt;&gt;"",MAX(Y47,C48),"")</f>
        <v>231460.49106936</v>
      </c>
      <c r="Z48" s="47" t="n">
        <f aca="false">IF(Y48&lt;&gt;"",1-(C48/Y48),"")</f>
        <v>0</v>
      </c>
      <c r="AA48" s="43" t="str">
        <f aca="false">IF(S48&gt;0,S48,"")</f>
        <v/>
      </c>
      <c r="AB48" s="42" t="n">
        <f aca="false">IF(S48&lt;0,S48,"")</f>
        <v>-11573.024553468</v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219887.466515892</v>
      </c>
      <c r="D49" s="8"/>
      <c r="E49" s="6" t="n">
        <v>2019</v>
      </c>
      <c r="F49" s="6" t="n">
        <f aca="false">MONTH(G49)</f>
        <v>3</v>
      </c>
      <c r="G49" s="44" t="n">
        <v>43896</v>
      </c>
      <c r="H49" s="6" t="s">
        <v>37</v>
      </c>
      <c r="I49" s="6" t="n">
        <v>1.13036</v>
      </c>
      <c r="J49" s="6"/>
      <c r="K49" s="6" t="n">
        <v>21</v>
      </c>
      <c r="L49" s="8" t="n">
        <f aca="false">IF(K49="","",C49*0.05)</f>
        <v>10994.3733257946</v>
      </c>
      <c r="M49" s="8"/>
      <c r="N49" s="45" t="n">
        <f aca="false">IF(K49="","",(L49/K49)/LOOKUP(RIGHT($D$2,3),定数!$A$6:$A$13,定数!$B$6:$B$13))</f>
        <v>4.36284655785499</v>
      </c>
      <c r="O49" s="6" t="n">
        <v>2019</v>
      </c>
      <c r="P49" s="44" t="n">
        <v>43897</v>
      </c>
      <c r="Q49" s="6" t="n">
        <v>1.12723</v>
      </c>
      <c r="R49" s="6"/>
      <c r="S49" s="13" t="n">
        <f aca="false">IF(Q49="","",U49*N49*LOOKUP(RIGHT($D$2,3),定数!$A$6:$A$13,定数!$B$6:$B$13))</f>
        <v>16386.8516713038</v>
      </c>
      <c r="T49" s="13"/>
      <c r="U49" s="15" t="n">
        <f aca="false">IF(Q49="","",IF(H49="買",(Q49-I49),(I49-Q49))*IF(RIGHT($D$2,3)="JPY",100,10000))</f>
        <v>31.3000000000008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6" t="n">
        <f aca="false">IF(C49&lt;&gt;"",MAX(Y48,C49),"")</f>
        <v>231460.49106936</v>
      </c>
      <c r="Z49" s="47" t="n">
        <f aca="false">IF(Y49&lt;&gt;"",1-(C49/Y49),"")</f>
        <v>0.0499999999999999</v>
      </c>
      <c r="AA49" s="43" t="n">
        <f aca="false">IF(S49&gt;0,S49,"")</f>
        <v>16386.8516713038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236274.318187195</v>
      </c>
      <c r="D50" s="8"/>
      <c r="E50" s="6" t="n">
        <v>2019</v>
      </c>
      <c r="F50" s="6" t="n">
        <f aca="false">MONTH(G50)</f>
        <v>5</v>
      </c>
      <c r="G50" s="44" t="n">
        <v>43973</v>
      </c>
      <c r="H50" s="6" t="s">
        <v>37</v>
      </c>
      <c r="I50" s="6" t="n">
        <v>1.11581</v>
      </c>
      <c r="J50" s="6"/>
      <c r="K50" s="6" t="n">
        <v>8</v>
      </c>
      <c r="L50" s="8" t="n">
        <f aca="false">IF(K50="","",C50*0.05)</f>
        <v>11813.7159093598</v>
      </c>
      <c r="M50" s="8"/>
      <c r="N50" s="45" t="n">
        <f aca="false">IF(K50="","",(L50/K50)/LOOKUP(RIGHT($D$2,3),定数!$A$6:$A$13,定数!$B$6:$B$13))</f>
        <v>12.3059540722498</v>
      </c>
      <c r="O50" s="6" t="n">
        <v>2019</v>
      </c>
      <c r="P50" s="44" t="n">
        <v>43973</v>
      </c>
      <c r="Q50" s="6" t="n">
        <v>1.11661</v>
      </c>
      <c r="R50" s="6"/>
      <c r="S50" s="13" t="n">
        <f aca="false">IF(Q50="","",U50*N50*LOOKUP(RIGHT($D$2,3),定数!$A$6:$A$13,定数!$B$6:$B$13))</f>
        <v>-11813.7159093618</v>
      </c>
      <c r="T50" s="13"/>
      <c r="U50" s="15" t="n">
        <f aca="false">IF(Q50="","",IF(H50="買",(Q50-I50),(I50-Q50))*IF(RIGHT($D$2,3)="JPY",100,10000))</f>
        <v>-8.00000000000134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6" t="n">
        <f aca="false">IF(C50&lt;&gt;"",MAX(Y49,C50),"")</f>
        <v>236274.318187195</v>
      </c>
      <c r="Z50" s="47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-11813.7159093618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224460.602277834</v>
      </c>
      <c r="D51" s="8"/>
      <c r="E51" s="6" t="n">
        <v>2019</v>
      </c>
      <c r="F51" s="6" t="n">
        <f aca="false">MONTH(G51)</f>
        <v>6</v>
      </c>
      <c r="G51" s="44" t="n">
        <v>43988</v>
      </c>
      <c r="H51" s="6" t="s">
        <v>38</v>
      </c>
      <c r="I51" s="6" t="n">
        <v>1.12998</v>
      </c>
      <c r="J51" s="6"/>
      <c r="K51" s="6" t="n">
        <v>55</v>
      </c>
      <c r="L51" s="8" t="n">
        <f aca="false">IF(K51="","",C51*0.05)</f>
        <v>11223.0301138917</v>
      </c>
      <c r="M51" s="8"/>
      <c r="N51" s="45" t="n">
        <f aca="false">IF(K51="","",(L51/K51)/LOOKUP(RIGHT($D$2,3),定数!$A$6:$A$13,定数!$B$6:$B$13))</f>
        <v>1.70045910816541</v>
      </c>
      <c r="O51" s="6" t="n">
        <v>2019</v>
      </c>
      <c r="P51" s="44" t="n">
        <v>43996</v>
      </c>
      <c r="Q51" s="6" t="n">
        <v>1.12441</v>
      </c>
      <c r="R51" s="6"/>
      <c r="S51" s="13" t="n">
        <f aca="false">IF(Q51="","",U51*N51*LOOKUP(RIGHT($D$2,3),定数!$A$6:$A$13,定数!$B$6:$B$13))</f>
        <v>-11365.8686789777</v>
      </c>
      <c r="T51" s="13"/>
      <c r="U51" s="15" t="n">
        <f aca="false">IF(Q51="","",IF(H51="買",(Q51-I51),(I51-Q51))*IF(RIGHT($D$2,3)="JPY",100,10000))</f>
        <v>-55.7000000000008</v>
      </c>
      <c r="V51" s="15"/>
      <c r="W51" s="42" t="str">
        <f aca="false">IF(T51&lt;&gt;"",IF(T51&lt;0,1+W50,0),"")</f>
        <v/>
      </c>
      <c r="X51" s="42" t="n">
        <f aca="false">IF(U51&lt;&gt;"",IF(U51&lt;0,1+X50,0),"")</f>
        <v>2</v>
      </c>
      <c r="Y51" s="46" t="n">
        <f aca="false">IF(C51&lt;&gt;"",MAX(Y50,C51),"")</f>
        <v>236274.318187195</v>
      </c>
      <c r="Z51" s="47" t="n">
        <f aca="false">IF(Y51&lt;&gt;"",1-(C51/Y51),"")</f>
        <v>0.0500000000000084</v>
      </c>
      <c r="AA51" s="43" t="str">
        <f aca="false">IF(S51&gt;0,S51,"")</f>
        <v/>
      </c>
      <c r="AB51" s="42" t="n">
        <f aca="false">IF(S51&lt;0,S51,"")</f>
        <v>-11365.8686789777</v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213094.733598856</v>
      </c>
      <c r="D52" s="8"/>
      <c r="E52" s="6" t="n">
        <v>2019</v>
      </c>
      <c r="F52" s="6" t="n">
        <f aca="false">MONTH(G52)</f>
        <v>7</v>
      </c>
      <c r="G52" s="44" t="n">
        <v>44014</v>
      </c>
      <c r="H52" s="6" t="s">
        <v>37</v>
      </c>
      <c r="I52" s="6" t="n">
        <v>1.12894</v>
      </c>
      <c r="J52" s="6"/>
      <c r="K52" s="6" t="n">
        <v>31</v>
      </c>
      <c r="L52" s="8" t="n">
        <f aca="false">IF(K52="","",C52*0.05)</f>
        <v>10654.7366799428</v>
      </c>
      <c r="M52" s="8"/>
      <c r="N52" s="48" t="n">
        <f aca="false">IF(K52="","",(L52/K52)/LOOKUP(RIGHT($D$2,3),定数!$A$6:$A$13,定数!$B$6:$B$13))</f>
        <v>2.86417652686634</v>
      </c>
      <c r="O52" s="6" t="n">
        <v>2019</v>
      </c>
      <c r="P52" s="44" t="n">
        <v>44017</v>
      </c>
      <c r="Q52" s="6" t="n">
        <v>1.1243</v>
      </c>
      <c r="R52" s="6"/>
      <c r="S52" s="13" t="n">
        <f aca="false">IF(Q52="","",U52*N52*LOOKUP(RIGHT($D$2,3),定数!$A$6:$A$13,定数!$B$6:$B$13))</f>
        <v>15947.7349015917</v>
      </c>
      <c r="T52" s="13"/>
      <c r="U52" s="15" t="n">
        <f aca="false">IF(Q52="","",IF(H52="買",(Q52-I52),(I52-Q52))*IF(RIGHT($D$2,3)="JPY",100,10000))</f>
        <v>46.3999999999998</v>
      </c>
      <c r="V52" s="15"/>
      <c r="W52" s="42" t="str">
        <f aca="false">IF(T52&lt;&gt;"",IF(T52&lt;0,1+W51,0),"")</f>
        <v/>
      </c>
      <c r="X52" s="42" t="n">
        <f aca="false">IF(U52&lt;&gt;"",IF(U52&lt;0,1+X51,0),"")</f>
        <v>0</v>
      </c>
      <c r="Y52" s="46" t="n">
        <f aca="false">IF(C52&lt;&gt;"",MAX(Y51,C52),"")</f>
        <v>236274.318187195</v>
      </c>
      <c r="Z52" s="47" t="n">
        <f aca="false">IF(Y52&lt;&gt;"",1-(C52/Y52),"")</f>
        <v>0.0981045454545541</v>
      </c>
      <c r="AA52" s="43" t="n">
        <f aca="false">IF(S52&gt;0,S52,"")</f>
        <v>15947.7349015917</v>
      </c>
      <c r="AB52" s="42" t="str">
        <f aca="false">IF(S52&lt;0,S52,"")</f>
        <v/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229042.468500448</v>
      </c>
      <c r="D53" s="8"/>
      <c r="E53" s="6" t="n">
        <v>2019</v>
      </c>
      <c r="F53" s="6" t="n">
        <f aca="false">MONTH(G53)</f>
        <v>7</v>
      </c>
      <c r="G53" s="44" t="n">
        <v>44042</v>
      </c>
      <c r="H53" s="6" t="s">
        <v>38</v>
      </c>
      <c r="I53" s="6" t="n">
        <v>1.11551</v>
      </c>
      <c r="J53" s="6"/>
      <c r="K53" s="6" t="n">
        <v>17</v>
      </c>
      <c r="L53" s="8" t="n">
        <f aca="false">IF(K53="","",C53*0.05)</f>
        <v>11452.1234250224</v>
      </c>
      <c r="M53" s="8"/>
      <c r="N53" s="45" t="n">
        <f aca="false">IF(K53="","",(L53/K53)/LOOKUP(RIGHT($D$2,3),定数!$A$6:$A$13,定数!$B$6:$B$13))</f>
        <v>5.61378599265803</v>
      </c>
      <c r="O53" s="6" t="n">
        <v>2019</v>
      </c>
      <c r="P53" s="44" t="n">
        <v>44043</v>
      </c>
      <c r="Q53" s="6" t="n">
        <v>1.1138</v>
      </c>
      <c r="R53" s="6"/>
      <c r="S53" s="13" t="n">
        <f aca="false">IF(Q53="","",U53*N53*LOOKUP(RIGHT($D$2,3),定数!$A$6:$A$13,定数!$B$6:$B$13))</f>
        <v>-11519.488856935</v>
      </c>
      <c r="T53" s="13"/>
      <c r="U53" s="15" t="n">
        <f aca="false">IF(Q53="","",IF(H53="買",(Q53-I53),(I53-Q53))*IF(RIGHT($D$2,3)="JPY",100,10000))</f>
        <v>-17.100000000001</v>
      </c>
      <c r="V53" s="15"/>
      <c r="W53" s="42" t="str">
        <f aca="false">IF(T53&lt;&gt;"",IF(T53&lt;0,1+W52,0),"")</f>
        <v/>
      </c>
      <c r="X53" s="42" t="n">
        <f aca="false">IF(U53&lt;&gt;"",IF(U53&lt;0,1+X52,0),"")</f>
        <v>1</v>
      </c>
      <c r="Y53" s="46" t="n">
        <f aca="false">IF(C53&lt;&gt;"",MAX(Y52,C53),"")</f>
        <v>236274.318187195</v>
      </c>
      <c r="Z53" s="47" t="n">
        <f aca="false">IF(Y53&lt;&gt;"",1-(C53/Y53),"")</f>
        <v>0.0306078533724436</v>
      </c>
      <c r="AA53" s="43" t="str">
        <f aca="false">IF(S53&gt;0,S53,"")</f>
        <v/>
      </c>
      <c r="AB53" s="42" t="n">
        <f aca="false">IF(S53&lt;0,S53,"")</f>
        <v>-11519.488856935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217522.979643513</v>
      </c>
      <c r="D54" s="8"/>
      <c r="E54" s="6" t="n">
        <v>2019</v>
      </c>
      <c r="F54" s="6" t="n">
        <f aca="false">MONTH(G54)</f>
        <v>10</v>
      </c>
      <c r="G54" s="44" t="n">
        <v>44107</v>
      </c>
      <c r="H54" s="6" t="s">
        <v>38</v>
      </c>
      <c r="I54" s="6" t="n">
        <v>1.09699</v>
      </c>
      <c r="J54" s="6"/>
      <c r="K54" s="6" t="n">
        <v>25</v>
      </c>
      <c r="L54" s="8" t="n">
        <f aca="false">IF(K54="","",C54*0.05)</f>
        <v>10876.1489821756</v>
      </c>
      <c r="M54" s="8"/>
      <c r="N54" s="45" t="n">
        <f aca="false">IF(K54="","",(L54/K54)/LOOKUP(RIGHT($D$2,3),定数!$A$6:$A$13,定数!$B$6:$B$13))</f>
        <v>3.62538299405855</v>
      </c>
      <c r="O54" s="6" t="n">
        <v>2019</v>
      </c>
      <c r="P54" s="44" t="n">
        <v>44112</v>
      </c>
      <c r="Q54" s="6" t="n">
        <v>1.09446</v>
      </c>
      <c r="R54" s="6"/>
      <c r="S54" s="13" t="n">
        <f aca="false">IF(Q54="","",U54*N54*LOOKUP(RIGHT($D$2,3),定数!$A$6:$A$13,定数!$B$6:$B$13))</f>
        <v>-11006.6627699614</v>
      </c>
      <c r="T54" s="13"/>
      <c r="U54" s="15" t="n">
        <f aca="false">IF(Q54="","",IF(H54="買",(Q54-I54),(I54-Q54))*IF(RIGHT($D$2,3)="JPY",100,10000))</f>
        <v>-25.2999999999992</v>
      </c>
      <c r="V54" s="15"/>
      <c r="W54" s="42" t="str">
        <f aca="false">IF(T54&lt;&gt;"",IF(T54&lt;0,1+W53,0),"")</f>
        <v/>
      </c>
      <c r="X54" s="42" t="n">
        <f aca="false">IF(U54&lt;&gt;"",IF(U54&lt;0,1+X53,0),"")</f>
        <v>2</v>
      </c>
      <c r="Y54" s="46" t="n">
        <f aca="false">IF(C54&lt;&gt;"",MAX(Y53,C54),"")</f>
        <v>236274.318187195</v>
      </c>
      <c r="Z54" s="47" t="n">
        <f aca="false">IF(Y54&lt;&gt;"",1-(C54/Y54),"")</f>
        <v>0.0793625760410678</v>
      </c>
      <c r="AA54" s="43" t="str">
        <f aca="false">IF(S54&gt;0,S54,"")</f>
        <v/>
      </c>
      <c r="AB54" s="42" t="n">
        <f aca="false">IF(S54&lt;0,S54,"")</f>
        <v>-11006.6627699614</v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206516.316873551</v>
      </c>
      <c r="D55" s="8"/>
      <c r="E55" s="6" t="n">
        <v>2019</v>
      </c>
      <c r="F55" s="6" t="n">
        <f aca="false">MONTH(G55)</f>
        <v>10</v>
      </c>
      <c r="G55" s="44" t="n">
        <v>44118</v>
      </c>
      <c r="H55" s="6" t="s">
        <v>38</v>
      </c>
      <c r="I55" s="6" t="n">
        <v>1.10332</v>
      </c>
      <c r="J55" s="6"/>
      <c r="K55" s="6" t="n">
        <v>21</v>
      </c>
      <c r="L55" s="8" t="n">
        <f aca="false">IF(K55="","",C55*0.05)</f>
        <v>10325.8158436776</v>
      </c>
      <c r="M55" s="8"/>
      <c r="N55" s="45" t="n">
        <f aca="false">IF(K55="","",(L55/K55)/LOOKUP(RIGHT($D$2,3),定数!$A$6:$A$13,定数!$B$6:$B$13))</f>
        <v>4.09754596971332</v>
      </c>
      <c r="O55" s="6" t="n">
        <v>2019</v>
      </c>
      <c r="P55" s="44" t="n">
        <v>44119</v>
      </c>
      <c r="Q55" s="6" t="n">
        <v>1.10125</v>
      </c>
      <c r="R55" s="6"/>
      <c r="S55" s="13" t="n">
        <f aca="false">IF(Q55="","",U55*N55*LOOKUP(RIGHT($D$2,3),定数!$A$6:$A$13,定数!$B$6:$B$13))</f>
        <v>-10178.304188768</v>
      </c>
      <c r="T55" s="13"/>
      <c r="U55" s="15" t="n">
        <f aca="false">IF(Q55="","",IF(H55="買",(Q55-I55),(I55-Q55))*IF(RIGHT($D$2,3)="JPY",100,10000))</f>
        <v>-20.7000000000002</v>
      </c>
      <c r="V55" s="15"/>
      <c r="W55" s="42" t="str">
        <f aca="false">IF(T55&lt;&gt;"",IF(T55&lt;0,1+W54,0),"")</f>
        <v/>
      </c>
      <c r="X55" s="42" t="n">
        <f aca="false">IF(U55&lt;&gt;"",IF(U55&lt;0,1+X54,0),"")</f>
        <v>3</v>
      </c>
      <c r="Y55" s="46" t="n">
        <f aca="false">IF(C55&lt;&gt;"",MAX(Y54,C55),"")</f>
        <v>236274.318187195</v>
      </c>
      <c r="Z55" s="47" t="n">
        <f aca="false">IF(Y55&lt;&gt;"",1-(C55/Y55),"")</f>
        <v>0.125946829693388</v>
      </c>
      <c r="AA55" s="43" t="str">
        <f aca="false">IF(S55&gt;0,S55,"")</f>
        <v/>
      </c>
      <c r="AB55" s="42" t="n">
        <f aca="false">IF(S55&lt;0,S55,"")</f>
        <v>-10178.304188768</v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196338.012684783</v>
      </c>
      <c r="D56" s="8"/>
      <c r="E56" s="6" t="n">
        <v>2019</v>
      </c>
      <c r="F56" s="6" t="n">
        <f aca="false">MONTH(G56)</f>
        <v>10</v>
      </c>
      <c r="G56" s="44" t="n">
        <v>44132</v>
      </c>
      <c r="H56" s="6" t="s">
        <v>37</v>
      </c>
      <c r="I56" s="6" t="n">
        <v>1.10867</v>
      </c>
      <c r="J56" s="6"/>
      <c r="K56" s="6" t="n">
        <v>20</v>
      </c>
      <c r="L56" s="8" t="n">
        <f aca="false">IF(K56="","",C56*0.05)</f>
        <v>9816.90063423917</v>
      </c>
      <c r="M56" s="8"/>
      <c r="N56" s="45" t="n">
        <f aca="false">IF(K56="","",(L56/K56)/LOOKUP(RIGHT($D$2,3),定数!$A$6:$A$13,定数!$B$6:$B$13))</f>
        <v>4.09037526426632</v>
      </c>
      <c r="O56" s="6" t="n">
        <v>2019</v>
      </c>
      <c r="P56" s="44" t="n">
        <v>44133</v>
      </c>
      <c r="Q56" s="6" t="n">
        <v>1.11063</v>
      </c>
      <c r="R56" s="6"/>
      <c r="S56" s="13" t="n">
        <f aca="false">IF(Q56="","",U56*N56*LOOKUP(RIGHT($D$2,3),定数!$A$6:$A$13,定数!$B$6:$B$13))</f>
        <v>-9620.5626215542</v>
      </c>
      <c r="T56" s="13"/>
      <c r="U56" s="15" t="n">
        <f aca="false">IF(Q56="","",IF(H56="買",(Q56-I56),(I56-Q56))*IF(RIGHT($D$2,3)="JPY",100,10000))</f>
        <v>-19.5999999999996</v>
      </c>
      <c r="V56" s="15"/>
      <c r="W56" s="42" t="str">
        <f aca="false">IF(T56&lt;&gt;"",IF(T56&lt;0,1+W55,0),"")</f>
        <v/>
      </c>
      <c r="X56" s="42" t="n">
        <f aca="false">IF(U56&lt;&gt;"",IF(U56&lt;0,1+X55,0),"")</f>
        <v>4</v>
      </c>
      <c r="Y56" s="46" t="n">
        <f aca="false">IF(C56&lt;&gt;"",MAX(Y55,C56),"")</f>
        <v>236274.318187195</v>
      </c>
      <c r="Z56" s="47" t="n">
        <f aca="false">IF(Y56&lt;&gt;"",1-(C56/Y56),"")</f>
        <v>0.169025164515643</v>
      </c>
      <c r="AA56" s="43" t="str">
        <f aca="false">IF(S56&gt;0,S56,"")</f>
        <v/>
      </c>
      <c r="AB56" s="42" t="n">
        <f aca="false">IF(S56&lt;0,S56,"")</f>
        <v>-9620.5626215542</v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186717.450063229</v>
      </c>
      <c r="D57" s="8"/>
      <c r="E57" s="6" t="n">
        <v>2019</v>
      </c>
      <c r="F57" s="6" t="n">
        <f aca="false">MONTH(G57)</f>
        <v>11</v>
      </c>
      <c r="G57" s="44" t="n">
        <v>44150</v>
      </c>
      <c r="H57" s="6" t="s">
        <v>37</v>
      </c>
      <c r="I57" s="6" t="n">
        <v>1.09938</v>
      </c>
      <c r="J57" s="6"/>
      <c r="K57" s="6" t="n">
        <v>22</v>
      </c>
      <c r="L57" s="8" t="n">
        <f aca="false">IF(K57="","",C57*0.05)</f>
        <v>9335.87250316146</v>
      </c>
      <c r="M57" s="8"/>
      <c r="N57" s="45" t="n">
        <f aca="false">IF(K57="","",(L57/K57)/LOOKUP(RIGHT($D$2,3),定数!$A$6:$A$13,定数!$B$6:$B$13))</f>
        <v>3.53631534210661</v>
      </c>
      <c r="O57" s="6" t="n">
        <v>2019</v>
      </c>
      <c r="P57" s="44" t="n">
        <v>44149</v>
      </c>
      <c r="Q57" s="6" t="n">
        <v>1.10153</v>
      </c>
      <c r="R57" s="6"/>
      <c r="S57" s="13" t="n">
        <f aca="false">IF(Q57="","",U57*N57*LOOKUP(RIGHT($D$2,3),定数!$A$6:$A$13,定数!$B$6:$B$13))</f>
        <v>-9123.69358263453</v>
      </c>
      <c r="T57" s="13"/>
      <c r="U57" s="15" t="n">
        <f aca="false">IF(Q57="","",IF(H57="買",(Q57-I57),(I57-Q57))*IF(RIGHT($D$2,3)="JPY",100,10000))</f>
        <v>-21.4999999999987</v>
      </c>
      <c r="V57" s="15"/>
      <c r="W57" s="42" t="str">
        <f aca="false">IF(T57&lt;&gt;"",IF(T57&lt;0,1+W56,0),"")</f>
        <v/>
      </c>
      <c r="X57" s="42" t="n">
        <f aca="false">IF(U57&lt;&gt;"",IF(U57&lt;0,1+X56,0),"")</f>
        <v>5</v>
      </c>
      <c r="Y57" s="46" t="n">
        <f aca="false">IF(C57&lt;&gt;"",MAX(Y56,C57),"")</f>
        <v>236274.318187195</v>
      </c>
      <c r="Z57" s="47" t="n">
        <f aca="false">IF(Y57&lt;&gt;"",1-(C57/Y57),"")</f>
        <v>0.209742931454376</v>
      </c>
      <c r="AA57" s="43" t="str">
        <f aca="false">IF(S57&gt;0,S57,"")</f>
        <v/>
      </c>
      <c r="AB57" s="42" t="n">
        <f aca="false">IF(S57&lt;0,S57,"")</f>
        <v>-9123.69358263453</v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177593.756480595</v>
      </c>
      <c r="D58" s="8"/>
      <c r="E58" s="6" t="n">
        <v>2019</v>
      </c>
      <c r="F58" s="6" t="n">
        <f aca="false">MONTH(G58)</f>
        <v>11</v>
      </c>
      <c r="G58" s="44" t="n">
        <v>44161</v>
      </c>
      <c r="H58" s="6" t="s">
        <v>37</v>
      </c>
      <c r="I58" s="6" t="n">
        <v>1.10134</v>
      </c>
      <c r="J58" s="6"/>
      <c r="K58" s="6" t="n">
        <v>11</v>
      </c>
      <c r="L58" s="8" t="n">
        <f aca="false">IF(K58="","",C58*0.05)</f>
        <v>8879.68782402973</v>
      </c>
      <c r="M58" s="8"/>
      <c r="N58" s="45" t="n">
        <f aca="false">IF(K58="","",(L58/K58)/LOOKUP(RIGHT($D$2,3),定数!$A$6:$A$13,定数!$B$6:$B$13))</f>
        <v>6.72703623032556</v>
      </c>
      <c r="O58" s="6" t="n">
        <v>2019</v>
      </c>
      <c r="P58" s="44" t="n">
        <v>44161</v>
      </c>
      <c r="Q58" s="6" t="n">
        <v>1.10245</v>
      </c>
      <c r="R58" s="6"/>
      <c r="S58" s="13" t="n">
        <f aca="false">IF(Q58="","",U58*N58*LOOKUP(RIGHT($D$2,3),定数!$A$6:$A$13,定数!$B$6:$B$13))</f>
        <v>-8960.41225879319</v>
      </c>
      <c r="T58" s="13"/>
      <c r="U58" s="15" t="n">
        <f aca="false">IF(Q58="","",IF(H58="買",(Q58-I58),(I58-Q58))*IF(RIGHT($D$2,3)="JPY",100,10000))</f>
        <v>-11.0999999999994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6</v>
      </c>
      <c r="Y58" s="46" t="n">
        <f aca="false">IF(C58&lt;&gt;"",MAX(Y57,C58),"")</f>
        <v>236274.318187195</v>
      </c>
      <c r="Z58" s="47" t="n">
        <f aca="false">IF(Y58&lt;&gt;"",1-(C58/Y58),"")</f>
        <v>0.24835776548558</v>
      </c>
      <c r="AA58" s="43" t="str">
        <f aca="false">IF(S58&gt;0,S58,"")</f>
        <v/>
      </c>
      <c r="AB58" s="42" t="n">
        <f aca="false">IF(S58&lt;0,S58,"")</f>
        <v>-8960.41225879319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168633.344221801</v>
      </c>
      <c r="D59" s="8"/>
      <c r="E59" s="6" t="n">
        <v>2020</v>
      </c>
      <c r="F59" s="6" t="n">
        <f aca="false">MONTH(G59)</f>
        <v>2</v>
      </c>
      <c r="G59" s="44" t="n">
        <v>43887</v>
      </c>
      <c r="H59" s="6" t="s">
        <v>38</v>
      </c>
      <c r="I59" s="6" t="n">
        <v>1.08786</v>
      </c>
      <c r="J59" s="6"/>
      <c r="K59" s="6" t="n">
        <v>16</v>
      </c>
      <c r="L59" s="8" t="n">
        <f aca="false">IF(K59="","",C59*0.05)</f>
        <v>8431.66721109007</v>
      </c>
      <c r="M59" s="8"/>
      <c r="N59" s="45" t="n">
        <f aca="false">IF(K59="","",(L59/K59)/LOOKUP(RIGHT($D$2,3),定数!$A$6:$A$13,定数!$B$6:$B$13))</f>
        <v>4.39149333910941</v>
      </c>
      <c r="O59" s="6" t="n">
        <v>2020</v>
      </c>
      <c r="P59" s="44" t="n">
        <v>43887</v>
      </c>
      <c r="Q59" s="6" t="n">
        <v>1.08622</v>
      </c>
      <c r="R59" s="6"/>
      <c r="S59" s="13" t="n">
        <f aca="false">IF(Q59="","",U59*N59*LOOKUP(RIGHT($D$2,3),定数!$A$6:$A$13,定数!$B$6:$B$13))</f>
        <v>-8642.45889136778</v>
      </c>
      <c r="T59" s="13"/>
      <c r="U59" s="15" t="n">
        <f aca="false">IF(Q59="","",IF(H59="買",(Q59-I59),(I59-Q59))*IF(RIGHT($D$2,3)="JPY",100,10000))</f>
        <v>-16.4000000000009</v>
      </c>
      <c r="V59" s="15"/>
      <c r="W59" s="42" t="str">
        <f aca="false">IF(T59&lt;&gt;"",IF(T59&lt;0,1+W58,0),"")</f>
        <v/>
      </c>
      <c r="X59" s="42" t="n">
        <f aca="false">IF(U59&lt;&gt;"",IF(U59&lt;0,1+X58,0),"")</f>
        <v>7</v>
      </c>
      <c r="Y59" s="46" t="n">
        <f aca="false">IF(C59&lt;&gt;"",MAX(Y58,C59),"")</f>
        <v>236274.318187195</v>
      </c>
      <c r="Z59" s="47" t="n">
        <f aca="false">IF(Y59&lt;&gt;"",1-(C59/Y59),"")</f>
        <v>0.286281532772442</v>
      </c>
      <c r="AA59" s="43" t="str">
        <f aca="false">IF(S59&gt;0,S59,"")</f>
        <v/>
      </c>
      <c r="AB59" s="42" t="n">
        <f aca="false">IF(S59&lt;0,S59,"")</f>
        <v>-8642.45889136778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159990.885330434</v>
      </c>
      <c r="D60" s="8"/>
      <c r="E60" s="6" t="n">
        <v>2020</v>
      </c>
      <c r="F60" s="6" t="n">
        <f aca="false">MONTH(G60)</f>
        <v>3</v>
      </c>
      <c r="G60" s="44" t="n">
        <v>43909</v>
      </c>
      <c r="H60" s="6" t="s">
        <v>37</v>
      </c>
      <c r="I60" s="6" t="n">
        <v>1.08991</v>
      </c>
      <c r="J60" s="6"/>
      <c r="K60" s="6" t="n">
        <v>81</v>
      </c>
      <c r="L60" s="8" t="n">
        <f aca="false">IF(K60="","",C60*0.05)</f>
        <v>7999.54426652169</v>
      </c>
      <c r="M60" s="8"/>
      <c r="N60" s="45" t="n">
        <f aca="false">IF(K60="","",(L60/K60)/LOOKUP(RIGHT($D$2,3),定数!$A$6:$A$13,定数!$B$6:$B$13))</f>
        <v>0.822998381329392</v>
      </c>
      <c r="O60" s="6" t="n">
        <v>2020</v>
      </c>
      <c r="P60" s="44" t="n">
        <v>43909</v>
      </c>
      <c r="Q60" s="6" t="n">
        <v>1.07768</v>
      </c>
      <c r="R60" s="6"/>
      <c r="S60" s="13" t="n">
        <f aca="false">IF(Q60="","",U60*N60*LOOKUP(RIGHT($D$2,3),定数!$A$6:$A$13,定数!$B$6:$B$13))</f>
        <v>12078.3242443901</v>
      </c>
      <c r="T60" s="13"/>
      <c r="U60" s="15" t="n">
        <f aca="false">IF(Q60="","",IF(H60="買",(Q60-I60),(I60-Q60))*IF(RIGHT($D$2,3)="JPY",100,10000))</f>
        <v>122.3</v>
      </c>
      <c r="V60" s="15"/>
      <c r="W60" s="42" t="str">
        <f aca="false">IF(T60&lt;&gt;"",IF(T60&lt;0,1+W59,0),"")</f>
        <v/>
      </c>
      <c r="X60" s="42" t="n">
        <f aca="false">IF(U60&lt;&gt;"",IF(U60&lt;0,1+X59,0),"")</f>
        <v>0</v>
      </c>
      <c r="Y60" s="46" t="n">
        <f aca="false">IF(C60&lt;&gt;"",MAX(Y59,C60),"")</f>
        <v>236274.318187195</v>
      </c>
      <c r="Z60" s="47" t="n">
        <f aca="false">IF(Y60&lt;&gt;"",1-(C60/Y60),"")</f>
        <v>0.322859604217856</v>
      </c>
      <c r="AA60" s="43" t="n">
        <f aca="false">IF(S60&gt;0,S60,"")</f>
        <v>12078.3242443901</v>
      </c>
      <c r="AB60" s="42" t="str">
        <f aca="false">IF(S60&lt;0,S60,"")</f>
        <v/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172069.209574824</v>
      </c>
      <c r="D61" s="8"/>
      <c r="E61" s="6" t="n">
        <v>2020</v>
      </c>
      <c r="F61" s="6" t="n">
        <f aca="false">MONTH(G61)</f>
        <v>4</v>
      </c>
      <c r="G61" s="44" t="n">
        <v>43942</v>
      </c>
      <c r="H61" s="6" t="s">
        <v>37</v>
      </c>
      <c r="I61" s="6" t="n">
        <v>1.08532</v>
      </c>
      <c r="J61" s="6"/>
      <c r="K61" s="6" t="n">
        <v>16</v>
      </c>
      <c r="L61" s="8" t="n">
        <f aca="false">IF(K61="","",C61*0.05)</f>
        <v>8603.46047874119</v>
      </c>
      <c r="M61" s="8"/>
      <c r="N61" s="45" t="n">
        <f aca="false">IF(K61="","",(L61/K61)/LOOKUP(RIGHT($D$2,3),定数!$A$6:$A$13,定数!$B$6:$B$13))</f>
        <v>4.48096899934437</v>
      </c>
      <c r="O61" s="6" t="n">
        <v>2020</v>
      </c>
      <c r="P61" s="44" t="n">
        <v>43942</v>
      </c>
      <c r="Q61" s="6" t="n">
        <v>1.08285</v>
      </c>
      <c r="R61" s="6"/>
      <c r="S61" s="13" t="n">
        <f aca="false">IF(Q61="","",U61*N61*LOOKUP(RIGHT($D$2,3),定数!$A$6:$A$13,定数!$B$6:$B$13))</f>
        <v>13281.5921140566</v>
      </c>
      <c r="T61" s="13"/>
      <c r="U61" s="15" t="n">
        <f aca="false">IF(Q61="","",IF(H61="買",(Q61-I61),(I61-Q61))*IF(RIGHT($D$2,3)="JPY",100,10000))</f>
        <v>24.6999999999997</v>
      </c>
      <c r="V61" s="15"/>
      <c r="W61" s="42" t="str">
        <f aca="false">IF(T61&lt;&gt;"",IF(T61&lt;0,1+W60,0),"")</f>
        <v/>
      </c>
      <c r="X61" s="42" t="n">
        <f aca="false">IF(U61&lt;&gt;"",IF(U61&lt;0,1+X60,0),"")</f>
        <v>0</v>
      </c>
      <c r="Y61" s="46" t="n">
        <f aca="false">IF(C61&lt;&gt;"",MAX(Y60,C61),"")</f>
        <v>236274.318187195</v>
      </c>
      <c r="Z61" s="47" t="n">
        <f aca="false">IF(Y61&lt;&gt;"",1-(C61/Y61),"")</f>
        <v>0.271739684215291</v>
      </c>
      <c r="AA61" s="43" t="n">
        <f aca="false">IF(S61&gt;0,S61,"")</f>
        <v>13281.5921140566</v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n">
        <f aca="false">IF(S61="","",C61+S61)</f>
        <v>185350.80168888</v>
      </c>
      <c r="D62" s="8"/>
      <c r="E62" s="6" t="n">
        <v>2020</v>
      </c>
      <c r="F62" s="6" t="n">
        <f aca="false">MONTH(G62)</f>
        <v>7</v>
      </c>
      <c r="G62" s="44" t="n">
        <v>44041</v>
      </c>
      <c r="H62" s="6" t="s">
        <v>38</v>
      </c>
      <c r="I62" s="6" t="n">
        <v>1.17544</v>
      </c>
      <c r="J62" s="6"/>
      <c r="K62" s="6" t="n">
        <v>36</v>
      </c>
      <c r="L62" s="8" t="n">
        <f aca="false">IF(K62="","",C62*0.05)</f>
        <v>9267.54008444402</v>
      </c>
      <c r="M62" s="8"/>
      <c r="N62" s="45" t="n">
        <f aca="false">IF(K62="","",(L62/K62)/LOOKUP(RIGHT($D$2,3),定数!$A$6:$A$13,定数!$B$6:$B$13))</f>
        <v>2.14526390843612</v>
      </c>
      <c r="O62" s="6" t="n">
        <v>2020</v>
      </c>
      <c r="P62" s="44" t="n">
        <v>44042</v>
      </c>
      <c r="Q62" s="6" t="n">
        <v>1.18085</v>
      </c>
      <c r="R62" s="6"/>
      <c r="S62" s="13" t="n">
        <f aca="false">IF(Q62="","",U62*N62*LOOKUP(RIGHT($D$2,3),定数!$A$6:$A$13,定数!$B$6:$B$13))</f>
        <v>13927.053293567</v>
      </c>
      <c r="T62" s="13"/>
      <c r="U62" s="15" t="n">
        <f aca="false">IF(Q62="","",IF(H62="買",(Q62-I62),(I62-Q62))*IF(RIGHT($D$2,3)="JPY",100,10000))</f>
        <v>54.0999999999992</v>
      </c>
      <c r="V62" s="15"/>
      <c r="W62" s="42" t="str">
        <f aca="false">IF(T62&lt;&gt;"",IF(T62&lt;0,1+W61,0),"")</f>
        <v/>
      </c>
      <c r="X62" s="42" t="n">
        <f aca="false">IF(U62&lt;&gt;"",IF(U62&lt;0,1+X61,0),"")</f>
        <v>0</v>
      </c>
      <c r="Y62" s="46" t="n">
        <f aca="false">IF(C62&lt;&gt;"",MAX(Y61,C62),"")</f>
        <v>236274.318187195</v>
      </c>
      <c r="Z62" s="47" t="n">
        <f aca="false">IF(Y62&lt;&gt;"",1-(C62/Y62),"")</f>
        <v>0.215527091090659</v>
      </c>
      <c r="AA62" s="43" t="n">
        <f aca="false">IF(S62&gt;0,S62,"")</f>
        <v>13927.053293567</v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n">
        <f aca="false">IF(S62="","",C62+S62)</f>
        <v>199277.854982447</v>
      </c>
      <c r="D63" s="8"/>
      <c r="E63" s="6" t="n">
        <v>2020</v>
      </c>
      <c r="F63" s="6" t="n">
        <f aca="false">MONTH(G63)</f>
        <v>8</v>
      </c>
      <c r="G63" s="44" t="n">
        <v>44056</v>
      </c>
      <c r="H63" s="6" t="s">
        <v>38</v>
      </c>
      <c r="I63" s="6" t="n">
        <v>1.18209</v>
      </c>
      <c r="J63" s="6"/>
      <c r="K63" s="6" t="n">
        <v>27</v>
      </c>
      <c r="L63" s="8" t="n">
        <f aca="false">IF(K63="","",C63*0.05)</f>
        <v>9963.89274912237</v>
      </c>
      <c r="M63" s="8"/>
      <c r="N63" s="45" t="n">
        <f aca="false">IF(K63="","",(L63/K63)/LOOKUP(RIGHT($D$2,3),定数!$A$6:$A$13,定数!$B$6:$B$13))</f>
        <v>3.07527553985258</v>
      </c>
      <c r="O63" s="6" t="n">
        <v>2020</v>
      </c>
      <c r="P63" s="44" t="n">
        <v>44057</v>
      </c>
      <c r="Q63" s="6" t="n">
        <v>1.17936</v>
      </c>
      <c r="R63" s="6"/>
      <c r="S63" s="13" t="n">
        <f aca="false">IF(Q63="","",U63*N63*LOOKUP(RIGHT($D$2,3),定数!$A$6:$A$13,定数!$B$6:$B$13))</f>
        <v>-10074.6026685575</v>
      </c>
      <c r="T63" s="13"/>
      <c r="U63" s="15" t="n">
        <f aca="false">IF(Q63="","",IF(H63="買",(Q63-I63),(I63-Q63))*IF(RIGHT($D$2,3)="JPY",100,10000))</f>
        <v>-27.3000000000012</v>
      </c>
      <c r="V63" s="15"/>
      <c r="W63" s="42" t="str">
        <f aca="false">IF(T63&lt;&gt;"",IF(T63&lt;0,1+W62,0),"")</f>
        <v/>
      </c>
      <c r="X63" s="42" t="n">
        <f aca="false">IF(U63&lt;&gt;"",IF(U63&lt;0,1+X62,0),"")</f>
        <v>1</v>
      </c>
      <c r="Y63" s="46" t="n">
        <f aca="false">IF(C63&lt;&gt;"",MAX(Y62,C63),"")</f>
        <v>236274.318187195</v>
      </c>
      <c r="Z63" s="47" t="n">
        <f aca="false">IF(Y63&lt;&gt;"",1-(C63/Y63),"")</f>
        <v>0.156582668351778</v>
      </c>
      <c r="AA63" s="43" t="str">
        <f aca="false">IF(S63&gt;0,S63,"")</f>
        <v/>
      </c>
      <c r="AB63" s="42" t="n">
        <f aca="false">IF(S63&lt;0,S63,"")</f>
        <v>-10074.6026685575</v>
      </c>
    </row>
    <row r="64" customFormat="false" ht="13.5" hidden="false" customHeight="true" outlineLevel="0" collapsed="false">
      <c r="B64" s="6" t="n">
        <v>56</v>
      </c>
      <c r="C64" s="8" t="n">
        <f aca="false">IF(S63="","",C63+S63)</f>
        <v>189203.25231389</v>
      </c>
      <c r="D64" s="8"/>
      <c r="E64" s="6" t="n">
        <v>2020</v>
      </c>
      <c r="F64" s="6" t="n">
        <f aca="false">MONTH(G64)</f>
        <v>9</v>
      </c>
      <c r="G64" s="44" t="n">
        <v>44078</v>
      </c>
      <c r="H64" s="6" t="s">
        <v>37</v>
      </c>
      <c r="I64" s="6" t="n">
        <v>1.18317</v>
      </c>
      <c r="J64" s="6"/>
      <c r="K64" s="6" t="n">
        <v>23</v>
      </c>
      <c r="L64" s="8" t="n">
        <f aca="false">IF(K64="","",C64*0.05)</f>
        <v>9460.1626156945</v>
      </c>
      <c r="M64" s="8"/>
      <c r="N64" s="45" t="n">
        <f aca="false">IF(K64="","",(L64/K64)/LOOKUP(RIGHT($D$2,3),定数!$A$6:$A$13,定数!$B$6:$B$13))</f>
        <v>3.42759515061395</v>
      </c>
      <c r="O64" s="6" t="n">
        <v>2020</v>
      </c>
      <c r="P64" s="44" t="n">
        <v>44082</v>
      </c>
      <c r="Q64" s="6" t="n">
        <v>1.17972</v>
      </c>
      <c r="R64" s="6"/>
      <c r="S64" s="13" t="n">
        <f aca="false">IF(Q64="","",U64*N64*LOOKUP(RIGHT($D$2,3),定数!$A$6:$A$13,定数!$B$6:$B$13))</f>
        <v>14190.2439235416</v>
      </c>
      <c r="T64" s="13"/>
      <c r="U64" s="15" t="n">
        <f aca="false">IF(Q64="","",IF(H64="買",(Q64-I64),(I64-Q64))*IF(RIGHT($D$2,3)="JPY",100,10000))</f>
        <v>34.4999999999995</v>
      </c>
      <c r="V64" s="15"/>
      <c r="W64" s="42" t="str">
        <f aca="false">IF(T64&lt;&gt;"",IF(T64&lt;0,1+W63,0),"")</f>
        <v/>
      </c>
      <c r="X64" s="42" t="n">
        <f aca="false">IF(U64&lt;&gt;"",IF(U64&lt;0,1+X63,0),"")</f>
        <v>0</v>
      </c>
      <c r="Y64" s="46" t="n">
        <f aca="false">IF(C64&lt;&gt;"",MAX(Y63,C64),"")</f>
        <v>236274.318187195</v>
      </c>
      <c r="Z64" s="47" t="n">
        <f aca="false">IF(Y64&lt;&gt;"",1-(C64/Y64),"")</f>
        <v>0.19922210011844</v>
      </c>
      <c r="AA64" s="43" t="n">
        <f aca="false">IF(S64&gt;0,S64,"")</f>
        <v>14190.2439235416</v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n">
        <f aca="false">IF(S64="","",C64+S64)</f>
        <v>203393.496237431</v>
      </c>
      <c r="D65" s="8"/>
      <c r="E65" s="6" t="n">
        <v>2020</v>
      </c>
      <c r="F65" s="6" t="n">
        <f aca="false">MONTH(G65)</f>
        <v>9</v>
      </c>
      <c r="G65" s="44" t="n">
        <v>44099</v>
      </c>
      <c r="H65" s="6" t="s">
        <v>37</v>
      </c>
      <c r="I65" s="6" t="n">
        <v>1.16609</v>
      </c>
      <c r="J65" s="6"/>
      <c r="K65" s="6" t="n">
        <v>26</v>
      </c>
      <c r="L65" s="8" t="n">
        <f aca="false">IF(K65="","",C65*0.05)</f>
        <v>10169.6748118716</v>
      </c>
      <c r="M65" s="8"/>
      <c r="N65" s="45" t="n">
        <f aca="false">IF(K65="","",(L65/K65)/LOOKUP(RIGHT($D$2,3),定数!$A$6:$A$13,定数!$B$6:$B$13))</f>
        <v>3.25951115765115</v>
      </c>
      <c r="O65" s="6" t="n">
        <v>2020</v>
      </c>
      <c r="P65" s="44" t="n">
        <v>44099</v>
      </c>
      <c r="Q65" s="6" t="n">
        <v>1.16221</v>
      </c>
      <c r="R65" s="6"/>
      <c r="S65" s="13" t="n">
        <f aca="false">IF(Q65="","",U65*N65*LOOKUP(RIGHT($D$2,3),定数!$A$6:$A$13,定数!$B$6:$B$13))</f>
        <v>15176.2839500241</v>
      </c>
      <c r="T65" s="13"/>
      <c r="U65" s="15" t="n">
        <f aca="false">IF(Q65="","",IF(H65="買",(Q65-I65),(I65-Q65))*IF(RIGHT($D$2,3)="JPY",100,10000))</f>
        <v>38.8000000000011</v>
      </c>
      <c r="V65" s="15"/>
      <c r="W65" s="42" t="str">
        <f aca="false">IF(T65&lt;&gt;"",IF(T65&lt;0,1+W64,0),"")</f>
        <v/>
      </c>
      <c r="X65" s="42" t="n">
        <f aca="false">IF(U65&lt;&gt;"",IF(U65&lt;0,1+X64,0),"")</f>
        <v>0</v>
      </c>
      <c r="Y65" s="46" t="n">
        <f aca="false">IF(C65&lt;&gt;"",MAX(Y64,C65),"")</f>
        <v>236274.318187195</v>
      </c>
      <c r="Z65" s="47" t="n">
        <f aca="false">IF(Y65&lt;&gt;"",1-(C65/Y65),"")</f>
        <v>0.139163757627324</v>
      </c>
      <c r="AA65" s="43" t="n">
        <f aca="false">IF(S65&gt;0,S65,"")</f>
        <v>15176.2839500241</v>
      </c>
      <c r="AB65" s="42" t="str">
        <f aca="false">IF(S65&lt;0,S65,"")</f>
        <v/>
      </c>
    </row>
    <row r="66" customFormat="false" ht="13.5" hidden="false" customHeight="true" outlineLevel="0" collapsed="false">
      <c r="B66" s="6" t="n">
        <v>58</v>
      </c>
      <c r="C66" s="8" t="n">
        <f aca="false">IF(S65="","",C65+S65)</f>
        <v>218569.780187456</v>
      </c>
      <c r="D66" s="8"/>
      <c r="E66" s="6" t="n">
        <v>2020</v>
      </c>
      <c r="F66" s="6" t="n">
        <f aca="false">MONTH(G66)</f>
        <v>10</v>
      </c>
      <c r="G66" s="44" t="n">
        <v>44116</v>
      </c>
      <c r="H66" s="6" t="s">
        <v>38</v>
      </c>
      <c r="I66" s="6" t="n">
        <v>1.18137</v>
      </c>
      <c r="J66" s="6"/>
      <c r="K66" s="6" t="n">
        <v>27</v>
      </c>
      <c r="L66" s="8" t="n">
        <f aca="false">IF(K66="","",C66*0.05)</f>
        <v>10928.4890093728</v>
      </c>
      <c r="M66" s="8"/>
      <c r="N66" s="45" t="n">
        <f aca="false">IF(K66="","",(L66/K66)/LOOKUP(RIGHT($D$2,3),定数!$A$6:$A$13,定数!$B$6:$B$13))</f>
        <v>3.3729904349916</v>
      </c>
      <c r="O66" s="6" t="n">
        <v>2020</v>
      </c>
      <c r="P66" s="44" t="n">
        <v>44117</v>
      </c>
      <c r="Q66" s="6" t="n">
        <v>1.17864</v>
      </c>
      <c r="R66" s="6"/>
      <c r="S66" s="13" t="n">
        <f aca="false">IF(Q66="","",U66*N66*LOOKUP(RIGHT($D$2,3),定数!$A$6:$A$13,定数!$B$6:$B$13))</f>
        <v>-11049.916665033</v>
      </c>
      <c r="T66" s="13"/>
      <c r="U66" s="15" t="n">
        <f aca="false">IF(Q66="","",IF(H66="買",(Q66-I66),(I66-Q66))*IF(RIGHT($D$2,3)="JPY",100,10000))</f>
        <v>-27.3000000000012</v>
      </c>
      <c r="V66" s="15"/>
      <c r="W66" s="42" t="str">
        <f aca="false">IF(T66&lt;&gt;"",IF(T66&lt;0,1+W65,0),"")</f>
        <v/>
      </c>
      <c r="X66" s="42" t="n">
        <f aca="false">IF(U66&lt;&gt;"",IF(U66&lt;0,1+X65,0),"")</f>
        <v>1</v>
      </c>
      <c r="Y66" s="46" t="n">
        <f aca="false">IF(C66&lt;&gt;"",MAX(Y65,C66),"")</f>
        <v>236274.318187195</v>
      </c>
      <c r="Z66" s="47" t="n">
        <f aca="false">IF(Y66&lt;&gt;"",1-(C66/Y66),"")</f>
        <v>0.0749321303118222</v>
      </c>
      <c r="AA66" s="43" t="str">
        <f aca="false">IF(S66&gt;0,S66,"")</f>
        <v/>
      </c>
      <c r="AB66" s="42" t="n">
        <f aca="false">IF(S66&lt;0,S66,"")</f>
        <v>-11049.916665033</v>
      </c>
    </row>
    <row r="67" customFormat="false" ht="13.5" hidden="false" customHeight="true" outlineLevel="0" collapsed="false">
      <c r="B67" s="6" t="n">
        <v>59</v>
      </c>
      <c r="C67" s="8" t="n">
        <f aca="false">IF(S66="","",C66+S66)</f>
        <v>207519.863522423</v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5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6" t="n">
        <f aca="false">IF(C67&lt;&gt;"",MAX(Y66,C67),"")</f>
        <v>236274.318187195</v>
      </c>
      <c r="Z67" s="47" t="n">
        <f aca="false">IF(Y67&lt;&gt;"",1-(C67/Y67),"")</f>
        <v>0.121699450390504</v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5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6" t="str">
        <f aca="false">IF(C68&lt;&gt;"",MAX(Y67,C68),"")</f>
        <v/>
      </c>
      <c r="Z68" s="47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5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6" t="str">
        <f aca="false">IF(C69&lt;&gt;"",MAX(Y68,C69),"")</f>
        <v/>
      </c>
      <c r="Z69" s="47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5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6" t="str">
        <f aca="false">IF(C70&lt;&gt;"",MAX(Y69,C70),"")</f>
        <v/>
      </c>
      <c r="Z70" s="47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5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6" t="str">
        <f aca="false">IF(C71&lt;&gt;"",MAX(Y70,C71),"")</f>
        <v/>
      </c>
      <c r="Z71" s="47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5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6" t="str">
        <f aca="false">IF(C72&lt;&gt;"",MAX(Y71,C72),"")</f>
        <v/>
      </c>
      <c r="Z72" s="47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5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6" t="str">
        <f aca="false">IF(C73&lt;&gt;"",MAX(Y72,C73),"")</f>
        <v/>
      </c>
      <c r="Z73" s="47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5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6" t="str">
        <f aca="false">IF(C74&lt;&gt;"",MAX(Y73,C74),"")</f>
        <v/>
      </c>
      <c r="Z74" s="47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5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6" t="str">
        <f aca="false">IF(C75&lt;&gt;"",MAX(Y74,C75),"")</f>
        <v/>
      </c>
      <c r="Z75" s="47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5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6" t="str">
        <f aca="false">IF(C76&lt;&gt;"",MAX(Y75,C76),"")</f>
        <v/>
      </c>
      <c r="Z76" s="47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5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6" t="str">
        <f aca="false">IF(C77&lt;&gt;"",MAX(Y76,C77),"")</f>
        <v/>
      </c>
      <c r="Z77" s="47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5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6" t="str">
        <f aca="false">IF(C78&lt;&gt;"",MAX(Y77,C78),"")</f>
        <v/>
      </c>
      <c r="Z78" s="47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5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6" t="str">
        <f aca="false">IF(C79&lt;&gt;"",MAX(Y78,C79),"")</f>
        <v/>
      </c>
      <c r="Z79" s="47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5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6" t="str">
        <f aca="false">IF(C80&lt;&gt;"",MAX(Y79,C80),"")</f>
        <v/>
      </c>
      <c r="Z80" s="47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5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6" t="str">
        <f aca="false">IF(C81&lt;&gt;"",MAX(Y80,C81),"")</f>
        <v/>
      </c>
      <c r="Z81" s="47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5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6" t="str">
        <f aca="false">IF(C82&lt;&gt;"",MAX(Y81,C82),"")</f>
        <v/>
      </c>
      <c r="Z82" s="47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5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6" t="str">
        <f aca="false">IF(C83&lt;&gt;"",MAX(Y82,C83),"")</f>
        <v/>
      </c>
      <c r="Z83" s="47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5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6" t="str">
        <f aca="false">IF(C84&lt;&gt;"",MAX(Y83,C84),"")</f>
        <v/>
      </c>
      <c r="Z84" s="47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5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6" t="str">
        <f aca="false">IF(C85&lt;&gt;"",MAX(Y84,C85),"")</f>
        <v/>
      </c>
      <c r="Z85" s="47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5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6" t="str">
        <f aca="false">IF(C86&lt;&gt;"",MAX(Y85,C86),"")</f>
        <v/>
      </c>
      <c r="Z86" s="47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5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6" t="str">
        <f aca="false">IF(C87&lt;&gt;"",MAX(Y86,C87),"")</f>
        <v/>
      </c>
      <c r="Z87" s="47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5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6" t="str">
        <f aca="false">IF(C88&lt;&gt;"",MAX(Y87,C88),"")</f>
        <v/>
      </c>
      <c r="Z88" s="47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5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6" t="str">
        <f aca="false">IF(C89&lt;&gt;"",MAX(Y88,C89),"")</f>
        <v/>
      </c>
      <c r="Z89" s="47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5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6" t="str">
        <f aca="false">IF(C90&lt;&gt;"",MAX(Y89,C90),"")</f>
        <v/>
      </c>
      <c r="Z90" s="47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5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6" t="str">
        <f aca="false">IF(C91&lt;&gt;"",MAX(Y90,C91),"")</f>
        <v/>
      </c>
      <c r="Z91" s="47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5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6" t="str">
        <f aca="false">IF(C92&lt;&gt;"",MAX(Y91,C92),"")</f>
        <v/>
      </c>
      <c r="Z92" s="47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5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6" t="str">
        <f aca="false">IF(C93&lt;&gt;"",MAX(Y92,C93),"")</f>
        <v/>
      </c>
      <c r="Z93" s="47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5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6" t="str">
        <f aca="false">IF(C94&lt;&gt;"",MAX(Y93,C94),"")</f>
        <v/>
      </c>
      <c r="Z94" s="47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5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6" t="str">
        <f aca="false">IF(C95&lt;&gt;"",MAX(Y94,C95),"")</f>
        <v/>
      </c>
      <c r="Z95" s="47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5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6" t="str">
        <f aca="false">IF(C96&lt;&gt;"",MAX(Y95,C96),"")</f>
        <v/>
      </c>
      <c r="Z96" s="47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5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6" t="str">
        <f aca="false">IF(C97&lt;&gt;"",MAX(Y96,C97),"")</f>
        <v/>
      </c>
      <c r="Z97" s="47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5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6" t="str">
        <f aca="false">IF(C98&lt;&gt;"",MAX(Y97,C98),"")</f>
        <v/>
      </c>
      <c r="Z98" s="47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5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6" t="str">
        <f aca="false">IF(C99&lt;&gt;"",MAX(Y98,C99),"")</f>
        <v/>
      </c>
      <c r="Z99" s="47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5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6" t="str">
        <f aca="false">IF(C100&lt;&gt;"",MAX(Y99,C100),"")</f>
        <v/>
      </c>
      <c r="Z100" s="47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5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6" t="str">
        <f aca="false">IF(C101&lt;&gt;"",MAX(Y100,C101),"")</f>
        <v/>
      </c>
      <c r="Z101" s="47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5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6" t="str">
        <f aca="false">IF(C102&lt;&gt;"",MAX(Y101,C102),"")</f>
        <v/>
      </c>
      <c r="Z102" s="47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5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6" t="str">
        <f aca="false">IF(C103&lt;&gt;"",MAX(Y102,C103),"")</f>
        <v/>
      </c>
      <c r="Z103" s="47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5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6" t="str">
        <f aca="false">IF(C104&lt;&gt;"",MAX(Y103,C104),"")</f>
        <v/>
      </c>
      <c r="Z104" s="47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5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6" t="str">
        <f aca="false">IF(C105&lt;&gt;"",MAX(Y104,C105),"")</f>
        <v/>
      </c>
      <c r="Z105" s="47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5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6" t="str">
        <f aca="false">IF(C106&lt;&gt;"",MAX(Y105,C106),"")</f>
        <v/>
      </c>
      <c r="Z106" s="47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5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6" t="str">
        <f aca="false">IF(C107&lt;&gt;"",MAX(Y106,C107),"")</f>
        <v/>
      </c>
      <c r="Z107" s="47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5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6" t="str">
        <f aca="false">IF(C108&lt;&gt;"",MAX(Y107,C108),"")</f>
        <v/>
      </c>
      <c r="Z108" s="47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 H67:H108" type="list">
      <formula1>"買,売"</formula1>
      <formula2>0</formula2>
    </dataValidation>
    <dataValidation allowBlank="true" operator="equal" showDropDown="false" showErrorMessage="true" showInputMessage="false" sqref="H61:H66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8" topLeftCell="A9" activePane="bottomLeft" state="frozen"/>
      <selection pane="topLeft" activeCell="A1" activeCellId="0" sqref="A1"/>
      <selection pane="bottomLeft" activeCell="B7" activeCellId="0" sqref="B7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5" min="11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170903.539060622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40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70903.5390606222</v>
      </c>
      <c r="E4" s="13"/>
      <c r="F4" s="13"/>
      <c r="G4" s="14" t="s">
        <v>11</v>
      </c>
      <c r="H4" s="14"/>
      <c r="I4" s="15" t="n">
        <f aca="false">SUM($U$9:$V$108)</f>
        <v>338.900000000008</v>
      </c>
      <c r="J4" s="15"/>
      <c r="K4" s="16" t="s">
        <v>12</v>
      </c>
      <c r="L4" s="16"/>
      <c r="M4" s="8" t="e">
        <f aca="false">AA8/AB8</f>
        <v>#DIV/0!</v>
      </c>
      <c r="N4" s="8"/>
      <c r="O4" s="17" t="s">
        <v>13</v>
      </c>
      <c r="P4" s="17"/>
      <c r="Q4" s="18" t="n">
        <f aca="false">MAX(Z:Z)</f>
        <v>0.307109790090269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24</v>
      </c>
      <c r="D5" s="4" t="s">
        <v>15</v>
      </c>
      <c r="E5" s="21" t="n">
        <f aca="false">COUNTIF($S$9:$S$990,"&lt;0")</f>
        <v>34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0.413793103448276</v>
      </c>
      <c r="K5" s="4" t="s">
        <v>18</v>
      </c>
      <c r="L5" s="4"/>
      <c r="M5" s="6" t="n">
        <f aca="false">MAX(W9:W993)</f>
        <v>2</v>
      </c>
      <c r="N5" s="6"/>
      <c r="O5" s="22" t="s">
        <v>19</v>
      </c>
      <c r="P5" s="23"/>
      <c r="Q5" s="6" t="n">
        <f aca="false">MAX(X9:X993)</f>
        <v>7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2016</v>
      </c>
      <c r="F9" s="6" t="n">
        <f aca="false">MONTH(G9)</f>
        <v>5</v>
      </c>
      <c r="G9" s="44" t="n">
        <v>43961</v>
      </c>
      <c r="H9" s="6" t="s">
        <v>37</v>
      </c>
      <c r="I9" s="6" t="n">
        <v>1.13714</v>
      </c>
      <c r="J9" s="6"/>
      <c r="K9" s="6" t="n">
        <v>38</v>
      </c>
      <c r="L9" s="8" t="n">
        <f aca="false">IF(K9="","",C9*0.05)</f>
        <v>5000</v>
      </c>
      <c r="M9" s="8"/>
      <c r="N9" s="48" t="n">
        <f aca="false">IF(K9="","",(L9/K9)/LOOKUP(RIGHT($D$2,3),定数!$A$6:$A$13,定数!$B$6:$B$13))</f>
        <v>1.09649122807018</v>
      </c>
      <c r="O9" s="6" t="n">
        <v>2016</v>
      </c>
      <c r="P9" s="44" t="n">
        <v>43962</v>
      </c>
      <c r="Q9" s="6" t="n">
        <v>1.14099</v>
      </c>
      <c r="R9" s="6"/>
      <c r="S9" s="13" t="n">
        <f aca="false">IF(Q9="","",U9*N9*LOOKUP(RIGHT($D$2,3),定数!$A$6:$A$13,定数!$B$6:$B$13))</f>
        <v>-5065.78947368409</v>
      </c>
      <c r="T9" s="13"/>
      <c r="U9" s="15" t="n">
        <f aca="false">IF(Q9="","",IF(H9="買",(Q9-I9),(I9-Q9))*IF(RIGHT($D$2,3)="JPY",100,10000))</f>
        <v>-38.4999999999991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3" t="str">
        <f aca="false">IF(S9&gt;0,S9,"")</f>
        <v/>
      </c>
      <c r="AB9" s="42" t="n">
        <f aca="false">IF(S9&lt;0,S9,"")</f>
        <v>-5065.78947368409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94934.2105263159</v>
      </c>
      <c r="D10" s="8"/>
      <c r="E10" s="6" t="n">
        <v>2016</v>
      </c>
      <c r="F10" s="6" t="n">
        <f aca="false">MONTH(G10)</f>
        <v>6</v>
      </c>
      <c r="G10" s="44" t="n">
        <v>43990</v>
      </c>
      <c r="H10" s="6" t="s">
        <v>38</v>
      </c>
      <c r="I10" s="6" t="n">
        <v>1.1377</v>
      </c>
      <c r="J10" s="6"/>
      <c r="K10" s="6" t="n">
        <v>16</v>
      </c>
      <c r="L10" s="8" t="n">
        <f aca="false">IF(K10="","",C10*0.05)</f>
        <v>4746.7105263158</v>
      </c>
      <c r="M10" s="8"/>
      <c r="N10" s="48" t="n">
        <f aca="false">IF(K10="","",(L10/K10)/LOOKUP(RIGHT($D$2,3),定数!$A$6:$A$13,定数!$B$6:$B$13))</f>
        <v>2.47224506578948</v>
      </c>
      <c r="O10" s="6" t="n">
        <v>2016</v>
      </c>
      <c r="P10" s="44" t="n">
        <v>43990</v>
      </c>
      <c r="Q10" s="6" t="n">
        <v>1.14085</v>
      </c>
      <c r="R10" s="6"/>
      <c r="S10" s="13" t="n">
        <f aca="false">IF(Q10="","",U10*N10*LOOKUP(RIGHT($D$2,3),定数!$A$6:$A$13,定数!$B$6:$B$13))</f>
        <v>9345.08634868418</v>
      </c>
      <c r="T10" s="13"/>
      <c r="U10" s="15" t="n">
        <f aca="false">IF(Q10="","",IF(H10="買",(Q10-I10),(I10-Q10))*IF(RIGHT($D$2,3)="JPY",100,10000))</f>
        <v>31.4999999999999</v>
      </c>
      <c r="V10" s="15"/>
      <c r="W10" s="3" t="n">
        <f aca="false">IF(U10&lt;&gt;"",IF(U10&gt;0,1+W9,0),"")</f>
        <v>1</v>
      </c>
      <c r="X10" s="42" t="n">
        <f aca="false">IF(U10&lt;&gt;"",IF(U10&lt;0,1+X9,0),"")</f>
        <v>0</v>
      </c>
      <c r="Y10" s="46" t="n">
        <f aca="false">IF(C10&lt;&gt;"",MAX(C10,C9),"")</f>
        <v>100000</v>
      </c>
      <c r="AA10" s="43" t="n">
        <f aca="false">IF(S10&gt;0,S10,"")</f>
        <v>9345.08634868418</v>
      </c>
      <c r="AB10" s="42" t="str">
        <f aca="false">IF(S10&lt;0,S10,"")</f>
        <v/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104279.296875</v>
      </c>
      <c r="D11" s="8"/>
      <c r="E11" s="6" t="n">
        <v>2016</v>
      </c>
      <c r="F11" s="6" t="n">
        <f aca="false">MONTH(G11)</f>
        <v>6</v>
      </c>
      <c r="G11" s="44" t="n">
        <v>43999</v>
      </c>
      <c r="H11" s="6" t="s">
        <v>38</v>
      </c>
      <c r="I11" s="6" t="n">
        <v>1.12632</v>
      </c>
      <c r="J11" s="6"/>
      <c r="K11" s="6" t="n">
        <v>40</v>
      </c>
      <c r="L11" s="8" t="n">
        <f aca="false">IF(K11="","",C11*0.05)</f>
        <v>5213.96484375001</v>
      </c>
      <c r="M11" s="8"/>
      <c r="N11" s="48" t="n">
        <f aca="false">IF(K11="","",(L11/K11)/LOOKUP(RIGHT($D$2,3),定数!$A$6:$A$13,定数!$B$6:$B$13))</f>
        <v>1.08624267578125</v>
      </c>
      <c r="O11" s="6" t="n">
        <v>2016</v>
      </c>
      <c r="P11" s="44" t="n">
        <v>44002</v>
      </c>
      <c r="Q11" s="6" t="n">
        <v>1.13437</v>
      </c>
      <c r="R11" s="6"/>
      <c r="S11" s="13" t="n">
        <f aca="false">IF(Q11="","",U11*N11*LOOKUP(RIGHT($D$2,3),定数!$A$6:$A$13,定数!$B$6:$B$13))</f>
        <v>10493.104248047</v>
      </c>
      <c r="T11" s="13"/>
      <c r="U11" s="15" t="n">
        <f aca="false">IF(Q11="","",IF(H11="買",(Q11-I11),(I11-Q11))*IF(RIGHT($D$2,3)="JPY",100,10000))</f>
        <v>80.5000000000011</v>
      </c>
      <c r="V11" s="15"/>
      <c r="W11" s="3" t="n">
        <f aca="false">IF(U11&lt;&gt;"",IF(U11&gt;0,1+W10,0),"")</f>
        <v>2</v>
      </c>
      <c r="X11" s="42" t="n">
        <f aca="false">IF(U11&lt;&gt;"",IF(U11&lt;0,1+X10,0),"")</f>
        <v>0</v>
      </c>
      <c r="Y11" s="46" t="n">
        <f aca="false">IF(C11&lt;&gt;"",MAX(Y10,C11),"")</f>
        <v>104279.296875</v>
      </c>
      <c r="Z11" s="47" t="n">
        <f aca="false">IF(Y11&lt;&gt;"",1-(C11/Y11),"")</f>
        <v>0</v>
      </c>
      <c r="AA11" s="43" t="n">
        <f aca="false">IF(S11&gt;0,S11,"")</f>
        <v>10493.104248047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114772.401123047</v>
      </c>
      <c r="D12" s="8"/>
      <c r="E12" s="6" t="n">
        <v>2016</v>
      </c>
      <c r="F12" s="6" t="n">
        <f aca="false">MONTH(G12)</f>
        <v>7</v>
      </c>
      <c r="G12" s="44" t="n">
        <v>44027</v>
      </c>
      <c r="H12" s="6" t="s">
        <v>38</v>
      </c>
      <c r="I12" s="6" t="n">
        <v>1.11197</v>
      </c>
      <c r="J12" s="6"/>
      <c r="K12" s="6" t="n">
        <v>18</v>
      </c>
      <c r="L12" s="8" t="n">
        <f aca="false">IF(K12="","",C12*0.05)</f>
        <v>5738.62005615236</v>
      </c>
      <c r="M12" s="8"/>
      <c r="N12" s="48" t="n">
        <f aca="false">IF(K12="","",(L12/K12)/LOOKUP(RIGHT($D$2,3),定数!$A$6:$A$13,定数!$B$6:$B$13))</f>
        <v>2.65676854451498</v>
      </c>
      <c r="O12" s="6" t="n">
        <v>2016</v>
      </c>
      <c r="P12" s="44" t="n">
        <v>44027</v>
      </c>
      <c r="Q12" s="6" t="n">
        <v>1.1102</v>
      </c>
      <c r="R12" s="6"/>
      <c r="S12" s="13" t="n">
        <f aca="false">IF(Q12="","",U12*N12*LOOKUP(RIGHT($D$2,3),定数!$A$6:$A$13,定数!$B$6:$B$13))</f>
        <v>-5642.97638854927</v>
      </c>
      <c r="T12" s="13"/>
      <c r="U12" s="15" t="n">
        <f aca="false">IF(Q12="","",IF(H12="買",(Q12-I12),(I12-Q12))*IF(RIGHT($D$2,3)="JPY",100,10000))</f>
        <v>-17.6999999999983</v>
      </c>
      <c r="V12" s="15"/>
      <c r="W12" s="3" t="n">
        <f aca="false">IF(U12&lt;&gt;"",IF(U12&gt;0,1+W11,0),"")</f>
        <v>0</v>
      </c>
      <c r="X12" s="42" t="n">
        <f aca="false">IF(U12&lt;&gt;"",IF(U12&lt;0,1+X11,0),"")</f>
        <v>1</v>
      </c>
      <c r="Y12" s="46" t="n">
        <f aca="false">IF(C12&lt;&gt;"",MAX(Y11,C12),"")</f>
        <v>114772.401123047</v>
      </c>
      <c r="Z12" s="47" t="n">
        <f aca="false">IF(Y12&lt;&gt;"",1-(C12/Y12),"")</f>
        <v>0</v>
      </c>
      <c r="AA12" s="43" t="str">
        <f aca="false">IF(S12&gt;0,S12,"")</f>
        <v/>
      </c>
      <c r="AB12" s="42" t="n">
        <f aca="false">IF(S12&lt;0,S12,"")</f>
        <v>-5642.97638854927</v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109129.424734498</v>
      </c>
      <c r="D13" s="8"/>
      <c r="E13" s="6" t="n">
        <v>2016</v>
      </c>
      <c r="F13" s="6" t="n">
        <f aca="false">MONTH(G13)</f>
        <v>7</v>
      </c>
      <c r="G13" s="44" t="n">
        <v>44030</v>
      </c>
      <c r="H13" s="6" t="s">
        <v>37</v>
      </c>
      <c r="I13" s="6" t="n">
        <v>1.10677</v>
      </c>
      <c r="J13" s="6"/>
      <c r="K13" s="6" t="n">
        <v>15</v>
      </c>
      <c r="L13" s="8" t="n">
        <f aca="false">IF(K13="","",C13*0.05)</f>
        <v>5456.47123672489</v>
      </c>
      <c r="M13" s="8"/>
      <c r="N13" s="48" t="n">
        <f aca="false">IF(K13="","",(L13/K13)/LOOKUP(RIGHT($D$2,3),定数!$A$6:$A$13,定数!$B$6:$B$13))</f>
        <v>3.03137290929161</v>
      </c>
      <c r="O13" s="6" t="n">
        <v>2016</v>
      </c>
      <c r="P13" s="44" t="n">
        <v>44031</v>
      </c>
      <c r="Q13" s="6" t="n">
        <v>1.10386</v>
      </c>
      <c r="R13" s="6"/>
      <c r="S13" s="13" t="n">
        <f aca="false">IF(Q13="","",U13*N13*LOOKUP(RIGHT($D$2,3),定数!$A$6:$A$13,定数!$B$6:$B$13))</f>
        <v>10585.5541992462</v>
      </c>
      <c r="T13" s="13"/>
      <c r="U13" s="15" t="n">
        <f aca="false">IF(Q13="","",IF(H13="買",(Q13-I13),(I13-Q13))*IF(RIGHT($D$2,3)="JPY",100,10000))</f>
        <v>29.0999999999997</v>
      </c>
      <c r="V13" s="15"/>
      <c r="W13" s="3" t="n">
        <f aca="false">IF(U13&lt;&gt;"",IF(U13&gt;0,1+W12,0),"")</f>
        <v>1</v>
      </c>
      <c r="X13" s="42" t="n">
        <f aca="false">IF(U13&lt;&gt;"",IF(U13&lt;0,1+X12,0),"")</f>
        <v>0</v>
      </c>
      <c r="Y13" s="46" t="n">
        <f aca="false">IF(C13&lt;&gt;"",MAX(Y12,C13),"")</f>
        <v>114772.401123047</v>
      </c>
      <c r="Z13" s="47" t="n">
        <f aca="false">IF(Y13&lt;&gt;"",1-(C13/Y13),"")</f>
        <v>0.0491666666666619</v>
      </c>
      <c r="AA13" s="43" t="n">
        <f aca="false">IF(S13&gt;0,S13,"")</f>
        <v>10585.5541992462</v>
      </c>
      <c r="AB13" s="42" t="str">
        <f aca="false">IF(S13&lt;0,S13,"")</f>
        <v/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119714.978933744</v>
      </c>
      <c r="D14" s="8"/>
      <c r="E14" s="6" t="n">
        <v>2016</v>
      </c>
      <c r="F14" s="6" t="n">
        <f aca="false">MONTH(G14)</f>
        <v>7</v>
      </c>
      <c r="G14" s="44" t="n">
        <v>44033</v>
      </c>
      <c r="H14" s="6" t="s">
        <v>37</v>
      </c>
      <c r="I14" s="6" t="n">
        <v>1.10055</v>
      </c>
      <c r="J14" s="6"/>
      <c r="K14" s="6" t="n">
        <v>16</v>
      </c>
      <c r="L14" s="8" t="n">
        <f aca="false">IF(K14="","",C14*0.05)</f>
        <v>5985.7489466872</v>
      </c>
      <c r="M14" s="8"/>
      <c r="N14" s="48" t="n">
        <f aca="false">IF(K14="","",(L14/K14)/LOOKUP(RIGHT($D$2,3),定数!$A$6:$A$13,定数!$B$6:$B$13))</f>
        <v>3.11757757639958</v>
      </c>
      <c r="O14" s="6" t="n">
        <v>2016</v>
      </c>
      <c r="P14" s="44" t="n">
        <v>44033</v>
      </c>
      <c r="Q14" s="6" t="n">
        <v>1.10216</v>
      </c>
      <c r="R14" s="6"/>
      <c r="S14" s="13" t="n">
        <f aca="false">IF(Q14="","",U14*N14*LOOKUP(RIGHT($D$2,3),定数!$A$6:$A$13,定数!$B$6:$B$13))</f>
        <v>-6023.15987760441</v>
      </c>
      <c r="T14" s="13"/>
      <c r="U14" s="15" t="n">
        <f aca="false">IF(Q14="","",IF(H14="買",(Q14-I14),(I14-Q14))*IF(RIGHT($D$2,3)="JPY",100,10000))</f>
        <v>-16.1000000000011</v>
      </c>
      <c r="V14" s="15"/>
      <c r="W14" s="3" t="n">
        <f aca="false">IF(U14&lt;&gt;"",IF(U14&gt;0,1+W13,0),"")</f>
        <v>0</v>
      </c>
      <c r="X14" s="42" t="n">
        <f aca="false">IF(U14&lt;&gt;"",IF(U14&lt;0,1+X13,0),"")</f>
        <v>1</v>
      </c>
      <c r="Y14" s="46" t="n">
        <f aca="false">IF(C14&lt;&gt;"",MAX(Y13,C14),"")</f>
        <v>119714.978933744</v>
      </c>
      <c r="Z14" s="47" t="n">
        <f aca="false">IF(Y14&lt;&gt;"",1-(C14/Y14),"")</f>
        <v>0</v>
      </c>
      <c r="AA14" s="43" t="str">
        <f aca="false">IF(S14&gt;0,S14,"")</f>
        <v/>
      </c>
      <c r="AB14" s="42" t="n">
        <f aca="false">IF(S14&lt;0,S14,"")</f>
        <v>-6023.15987760441</v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113691.81905614</v>
      </c>
      <c r="D15" s="8"/>
      <c r="E15" s="6" t="n">
        <v>2016</v>
      </c>
      <c r="F15" s="6" t="n">
        <f aca="false">MONTH(G15)</f>
        <v>9</v>
      </c>
      <c r="G15" s="44" t="n">
        <v>44080</v>
      </c>
      <c r="H15" s="6" t="s">
        <v>37</v>
      </c>
      <c r="I15" s="6" t="n">
        <v>1.11407</v>
      </c>
      <c r="J15" s="6"/>
      <c r="K15" s="6" t="n">
        <v>17</v>
      </c>
      <c r="L15" s="8" t="n">
        <f aca="false">IF(K15="","",C15*0.05)</f>
        <v>5684.59095280698</v>
      </c>
      <c r="M15" s="8"/>
      <c r="N15" s="48" t="n">
        <f aca="false">IF(K15="","",(L15/K15)/LOOKUP(RIGHT($D$2,3),定数!$A$6:$A$13,定数!$B$6:$B$13))</f>
        <v>2.78656419255244</v>
      </c>
      <c r="O15" s="6" t="n">
        <v>2016</v>
      </c>
      <c r="P15" s="44" t="n">
        <v>44080</v>
      </c>
      <c r="Q15" s="6" t="n">
        <v>1.11577</v>
      </c>
      <c r="R15" s="6"/>
      <c r="S15" s="13" t="n">
        <f aca="false">IF(Q15="","",U15*N15*LOOKUP(RIGHT($D$2,3),定数!$A$6:$A$13,定数!$B$6:$B$13))</f>
        <v>-5684.5909528071</v>
      </c>
      <c r="T15" s="13"/>
      <c r="U15" s="15" t="n">
        <f aca="false">IF(Q15="","",IF(H15="買",(Q15-I15),(I15-Q15))*IF(RIGHT($D$2,3)="JPY",100,10000))</f>
        <v>-17.0000000000003</v>
      </c>
      <c r="V15" s="15"/>
      <c r="W15" s="3" t="n">
        <f aca="false">IF(U15&lt;&gt;"",IF(U15&gt;0,1+W14,0),"")</f>
        <v>0</v>
      </c>
      <c r="X15" s="42" t="n">
        <f aca="false">IF(U15&lt;&gt;"",IF(U15&lt;0,1+X14,0),"")</f>
        <v>2</v>
      </c>
      <c r="Y15" s="46" t="n">
        <f aca="false">IF(C15&lt;&gt;"",MAX(Y14,C15),"")</f>
        <v>119714.978933744</v>
      </c>
      <c r="Z15" s="47" t="n">
        <f aca="false">IF(Y15&lt;&gt;"",1-(C15/Y15),"")</f>
        <v>0.0503125000000034</v>
      </c>
      <c r="AA15" s="43" t="str">
        <f aca="false">IF(S15&gt;0,S15,"")</f>
        <v/>
      </c>
      <c r="AB15" s="42" t="n">
        <f aca="false">IF(S15&lt;0,S15,"")</f>
        <v>-5684.5909528071</v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108007.228103333</v>
      </c>
      <c r="D16" s="8"/>
      <c r="E16" s="6" t="n">
        <v>2016</v>
      </c>
      <c r="F16" s="6" t="n">
        <f aca="false">MONTH(G16)</f>
        <v>9</v>
      </c>
      <c r="G16" s="44" t="n">
        <v>44086</v>
      </c>
      <c r="H16" s="6" t="s">
        <v>37</v>
      </c>
      <c r="I16" s="6" t="n">
        <v>1.12358</v>
      </c>
      <c r="J16" s="6"/>
      <c r="K16" s="6" t="n">
        <v>28</v>
      </c>
      <c r="L16" s="8" t="n">
        <f aca="false">IF(K16="","",C16*0.05)</f>
        <v>5400.36140516663</v>
      </c>
      <c r="M16" s="8"/>
      <c r="N16" s="48" t="n">
        <f aca="false">IF(K16="","",(L16/K16)/LOOKUP(RIGHT($D$2,3),定数!$A$6:$A$13,定数!$B$6:$B$13))</f>
        <v>1.60725041820435</v>
      </c>
      <c r="O16" s="6" t="n">
        <v>2016</v>
      </c>
      <c r="P16" s="44" t="n">
        <v>44086</v>
      </c>
      <c r="Q16" s="6" t="n">
        <v>1.12638</v>
      </c>
      <c r="R16" s="6"/>
      <c r="S16" s="13" t="n">
        <f aca="false">IF(Q16="","",U16*N16*LOOKUP(RIGHT($D$2,3),定数!$A$6:$A$13,定数!$B$6:$B$13))</f>
        <v>-5400.36140516646</v>
      </c>
      <c r="T16" s="13"/>
      <c r="U16" s="15" t="n">
        <f aca="false">IF(Q16="","",IF(H16="買",(Q16-I16),(I16-Q16))*IF(RIGHT($D$2,3)="JPY",100,10000))</f>
        <v>-27.9999999999991</v>
      </c>
      <c r="V16" s="15"/>
      <c r="W16" s="3" t="n">
        <f aca="false">IF(U16&lt;&gt;"",IF(U16&gt;0,1+W15,0),"")</f>
        <v>0</v>
      </c>
      <c r="X16" s="42" t="n">
        <f aca="false">IF(U16&lt;&gt;"",IF(U16&lt;0,1+X15,0),"")</f>
        <v>3</v>
      </c>
      <c r="Y16" s="46" t="n">
        <f aca="false">IF(C16&lt;&gt;"",MAX(Y15,C16),"")</f>
        <v>119714.978933744</v>
      </c>
      <c r="Z16" s="47" t="n">
        <f aca="false">IF(Y16&lt;&gt;"",1-(C16/Y16),"")</f>
        <v>0.0977968750000042</v>
      </c>
      <c r="AA16" s="43" t="str">
        <f aca="false">IF(S16&gt;0,S16,"")</f>
        <v/>
      </c>
      <c r="AB16" s="42" t="n">
        <f aca="false">IF(S16&lt;0,S16,"")</f>
        <v>-5400.36140516646</v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102606.866698166</v>
      </c>
      <c r="D17" s="8"/>
      <c r="E17" s="6" t="n">
        <v>2016</v>
      </c>
      <c r="F17" s="6" t="n">
        <f aca="false">MONTH(G17)</f>
        <v>10</v>
      </c>
      <c r="G17" s="44" t="n">
        <v>44110</v>
      </c>
      <c r="H17" s="6" t="s">
        <v>37</v>
      </c>
      <c r="I17" s="6" t="n">
        <v>1.12016</v>
      </c>
      <c r="J17" s="6"/>
      <c r="K17" s="6" t="n">
        <v>11</v>
      </c>
      <c r="L17" s="8" t="n">
        <f aca="false">IF(K17="","",C17*0.05)</f>
        <v>5130.3433349083</v>
      </c>
      <c r="M17" s="8"/>
      <c r="N17" s="48" t="n">
        <f aca="false">IF(K17="","",(L17/K17)/LOOKUP(RIGHT($D$2,3),定数!$A$6:$A$13,定数!$B$6:$B$13))</f>
        <v>3.8866237385669</v>
      </c>
      <c r="O17" s="6" t="n">
        <v>2016</v>
      </c>
      <c r="P17" s="44" t="n">
        <v>44110</v>
      </c>
      <c r="Q17" s="6" t="n">
        <v>1.11802</v>
      </c>
      <c r="R17" s="6"/>
      <c r="S17" s="13" t="n">
        <f aca="false">IF(Q17="","",U17*N17*LOOKUP(RIGHT($D$2,3),定数!$A$6:$A$13,定数!$B$6:$B$13))</f>
        <v>9980.84976063993</v>
      </c>
      <c r="T17" s="13"/>
      <c r="U17" s="15" t="n">
        <f aca="false">IF(Q17="","",IF(H17="買",(Q17-I17),(I17-Q17))*IF(RIGHT($D$2,3)="JPY",100,10000))</f>
        <v>21.4000000000003</v>
      </c>
      <c r="V17" s="15"/>
      <c r="W17" s="3" t="n">
        <f aca="false">IF(U17&lt;&gt;"",IF(U17&gt;0,1+W16,0),"")</f>
        <v>1</v>
      </c>
      <c r="X17" s="42" t="n">
        <f aca="false">IF(U17&lt;&gt;"",IF(U17&lt;0,1+X16,0),"")</f>
        <v>0</v>
      </c>
      <c r="Y17" s="46" t="n">
        <f aca="false">IF(C17&lt;&gt;"",MAX(Y16,C17),"")</f>
        <v>119714.978933744</v>
      </c>
      <c r="Z17" s="47" t="n">
        <f aca="false">IF(Y17&lt;&gt;"",1-(C17/Y17),"")</f>
        <v>0.142907031250003</v>
      </c>
      <c r="AA17" s="43" t="n">
        <f aca="false">IF(S17&gt;0,S17,"")</f>
        <v>9980.84976063993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112587.716458806</v>
      </c>
      <c r="D18" s="8"/>
      <c r="E18" s="6" t="n">
        <v>2016</v>
      </c>
      <c r="F18" s="6" t="n">
        <f aca="false">MONTH(G18)</f>
        <v>10</v>
      </c>
      <c r="G18" s="44" t="n">
        <v>44124</v>
      </c>
      <c r="H18" s="6" t="s">
        <v>37</v>
      </c>
      <c r="I18" s="6" t="n">
        <v>1.09612</v>
      </c>
      <c r="J18" s="6"/>
      <c r="K18" s="6" t="n">
        <v>18</v>
      </c>
      <c r="L18" s="8" t="n">
        <f aca="false">IF(K18="","",C18*0.05)</f>
        <v>5629.3858229403</v>
      </c>
      <c r="M18" s="8"/>
      <c r="N18" s="48" t="n">
        <f aca="false">IF(K18="","",(L18/K18)/LOOKUP(RIGHT($D$2,3),定数!$A$6:$A$13,定数!$B$6:$B$13))</f>
        <v>2.60619714025014</v>
      </c>
      <c r="O18" s="6" t="n">
        <v>2016</v>
      </c>
      <c r="P18" s="44" t="n">
        <v>44124</v>
      </c>
      <c r="Q18" s="6" t="n">
        <v>1.09796</v>
      </c>
      <c r="R18" s="6"/>
      <c r="S18" s="13" t="n">
        <f aca="false">IF(Q18="","",U18*N18*LOOKUP(RIGHT($D$2,3),定数!$A$6:$A$13,定数!$B$6:$B$13))</f>
        <v>-5754.48328567251</v>
      </c>
      <c r="T18" s="13"/>
      <c r="U18" s="15" t="n">
        <f aca="false">IF(Q18="","",IF(H18="買",(Q18-I18),(I18-Q18))*IF(RIGHT($D$2,3)="JPY",100,10000))</f>
        <v>-18.4000000000006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6" t="n">
        <f aca="false">IF(C18&lt;&gt;"",MAX(Y17,C18),"")</f>
        <v>119714.978933744</v>
      </c>
      <c r="Z18" s="47" t="n">
        <f aca="false">IF(Y18&lt;&gt;"",1-(C18/Y18),"")</f>
        <v>0.0595352606534108</v>
      </c>
      <c r="AA18" s="43" t="str">
        <f aca="false">IF(S18&gt;0,S18,"")</f>
        <v/>
      </c>
      <c r="AB18" s="42" t="n">
        <f aca="false">IF(S18&lt;0,S18,"")</f>
        <v>-5754.48328567251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106833.233173134</v>
      </c>
      <c r="D19" s="8"/>
      <c r="E19" s="6" t="n">
        <v>2016</v>
      </c>
      <c r="F19" s="6" t="n">
        <f aca="false">MONTH(G19)</f>
        <v>10</v>
      </c>
      <c r="G19" s="44" t="n">
        <v>44124</v>
      </c>
      <c r="H19" s="6" t="s">
        <v>37</v>
      </c>
      <c r="I19" s="6" t="n">
        <v>1.0961</v>
      </c>
      <c r="J19" s="6"/>
      <c r="K19" s="6" t="n">
        <v>77</v>
      </c>
      <c r="L19" s="8" t="n">
        <f aca="false">IF(K19="","",C19*0.05)</f>
        <v>5341.66165865667</v>
      </c>
      <c r="M19" s="8"/>
      <c r="N19" s="48" t="n">
        <f aca="false">IF(K19="","",(L19/K19)/LOOKUP(RIGHT($D$2,3),定数!$A$6:$A$13,定数!$B$6:$B$13))</f>
        <v>0.57810191111003</v>
      </c>
      <c r="O19" s="6" t="n">
        <v>2016</v>
      </c>
      <c r="P19" s="44" t="n">
        <v>44136</v>
      </c>
      <c r="Q19" s="6" t="n">
        <v>1.1038</v>
      </c>
      <c r="R19" s="6"/>
      <c r="S19" s="13" t="n">
        <f aca="false">IF(Q19="","",U19*N19*LOOKUP(RIGHT($D$2,3),定数!$A$6:$A$13,定数!$B$6:$B$13))</f>
        <v>-5341.66165865655</v>
      </c>
      <c r="T19" s="13"/>
      <c r="U19" s="15" t="n">
        <f aca="false">IF(Q19="","",IF(H19="買",(Q19-I19),(I19-Q19))*IF(RIGHT($D$2,3)="JPY",100,10000))</f>
        <v>-76.9999999999982</v>
      </c>
      <c r="V19" s="15"/>
      <c r="W19" s="3" t="n">
        <f aca="false">IF(U19&lt;&gt;"",IF(U19&gt;0,1+W18,0),"")</f>
        <v>0</v>
      </c>
      <c r="X19" s="42" t="n">
        <f aca="false">IF(U19&lt;&gt;"",IF(U19&lt;0,1+X18,0),"")</f>
        <v>2</v>
      </c>
      <c r="Y19" s="46" t="n">
        <f aca="false">IF(C19&lt;&gt;"",MAX(Y18,C19),"")</f>
        <v>119714.978933744</v>
      </c>
      <c r="Z19" s="47" t="n">
        <f aca="false">IF(Y19&lt;&gt;"",1-(C19/Y19),"")</f>
        <v>0.107603458442238</v>
      </c>
      <c r="AA19" s="43" t="str">
        <f aca="false">IF(S19&gt;0,S19,"")</f>
        <v/>
      </c>
      <c r="AB19" s="42" t="n">
        <f aca="false">IF(S19&lt;0,S19,"")</f>
        <v>-5341.66165865655</v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101491.571514477</v>
      </c>
      <c r="D20" s="8"/>
      <c r="E20" s="6" t="n">
        <v>2016</v>
      </c>
      <c r="F20" s="6" t="n">
        <f aca="false">MONTH(G20)</f>
        <v>11</v>
      </c>
      <c r="G20" s="44" t="n">
        <v>44159</v>
      </c>
      <c r="H20" s="6" t="s">
        <v>37</v>
      </c>
      <c r="I20" s="6" t="n">
        <v>1.05538</v>
      </c>
      <c r="J20" s="6"/>
      <c r="K20" s="6" t="n">
        <v>26</v>
      </c>
      <c r="L20" s="8" t="n">
        <f aca="false">IF(K20="","",C20*0.05)</f>
        <v>5074.57857572385</v>
      </c>
      <c r="M20" s="8"/>
      <c r="N20" s="48" t="n">
        <f aca="false">IF(K20="","",(L20/K20)/LOOKUP(RIGHT($D$2,3),定数!$A$6:$A$13,定数!$B$6:$B$13))</f>
        <v>1.62646749221918</v>
      </c>
      <c r="O20" s="6" t="n">
        <v>2016</v>
      </c>
      <c r="P20" s="44" t="n">
        <v>44160</v>
      </c>
      <c r="Q20" s="6" t="n">
        <v>1.05797</v>
      </c>
      <c r="R20" s="6"/>
      <c r="S20" s="13" t="n">
        <f aca="false">IF(Q20="","",U20*N20*LOOKUP(RIGHT($D$2,3),定数!$A$6:$A$13,定数!$B$6:$B$13))</f>
        <v>-5055.0609658174</v>
      </c>
      <c r="T20" s="13"/>
      <c r="U20" s="15" t="n">
        <f aca="false">IF(Q20="","",IF(H20="買",(Q20-I20),(I20-Q20))*IF(RIGHT($D$2,3)="JPY",100,10000))</f>
        <v>-25.9000000000009</v>
      </c>
      <c r="V20" s="15"/>
      <c r="W20" s="3" t="n">
        <f aca="false">IF(U20&lt;&gt;"",IF(U20&gt;0,1+W19,0),"")</f>
        <v>0</v>
      </c>
      <c r="X20" s="42" t="n">
        <f aca="false">IF(U20&lt;&gt;"",IF(U20&lt;0,1+X19,0),"")</f>
        <v>3</v>
      </c>
      <c r="Y20" s="46" t="n">
        <f aca="false">IF(C20&lt;&gt;"",MAX(Y19,C20),"")</f>
        <v>119714.978933744</v>
      </c>
      <c r="Z20" s="47" t="n">
        <f aca="false">IF(Y20&lt;&gt;"",1-(C20/Y20),"")</f>
        <v>0.152223285520125</v>
      </c>
      <c r="AA20" s="43" t="str">
        <f aca="false">IF(S20&gt;0,S20,"")</f>
        <v/>
      </c>
      <c r="AB20" s="42" t="n">
        <f aca="false">IF(S20&lt;0,S20,"")</f>
        <v>-5055.0609658174</v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96436.5105486595</v>
      </c>
      <c r="D21" s="8"/>
      <c r="E21" s="6" t="n">
        <v>2016</v>
      </c>
      <c r="F21" s="6" t="n">
        <f aca="false">MONTH(G21)</f>
        <v>12</v>
      </c>
      <c r="G21" s="44" t="n">
        <v>44166</v>
      </c>
      <c r="H21" s="6" t="s">
        <v>38</v>
      </c>
      <c r="I21" s="6" t="n">
        <v>1.06357</v>
      </c>
      <c r="J21" s="6"/>
      <c r="K21" s="6" t="n">
        <v>51</v>
      </c>
      <c r="L21" s="8" t="n">
        <f aca="false">IF(K21="","",C21*0.05)</f>
        <v>4821.82552743298</v>
      </c>
      <c r="M21" s="8"/>
      <c r="N21" s="48" t="n">
        <f aca="false">IF(K21="","",(L21/K21)/LOOKUP(RIGHT($D$2,3),定数!$A$6:$A$13,定数!$B$6:$B$13))</f>
        <v>0.787879988142643</v>
      </c>
      <c r="O21" s="6" t="n">
        <v>2016</v>
      </c>
      <c r="P21" s="44" t="n">
        <v>44170</v>
      </c>
      <c r="Q21" s="6" t="n">
        <v>1.05843</v>
      </c>
      <c r="R21" s="6"/>
      <c r="S21" s="13" t="n">
        <f aca="false">IF(Q21="","",U21*N21*LOOKUP(RIGHT($D$2,3),定数!$A$6:$A$13,定数!$B$6:$B$13))</f>
        <v>-4859.64376686375</v>
      </c>
      <c r="T21" s="13"/>
      <c r="U21" s="15" t="n">
        <f aca="false">IF(Q21="","",IF(H21="買",(Q21-I21),(I21-Q21))*IF(RIGHT($D$2,3)="JPY",100,10000))</f>
        <v>-51.3999999999992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4</v>
      </c>
      <c r="Y21" s="46" t="n">
        <f aca="false">IF(C21&lt;&gt;"",MAX(Y20,C21),"")</f>
        <v>119714.978933744</v>
      </c>
      <c r="Z21" s="47" t="n">
        <f aca="false">IF(Y21&lt;&gt;"",1-(C21/Y21),"")</f>
        <v>0.194449087260567</v>
      </c>
      <c r="AA21" s="43" t="str">
        <f aca="false">IF(S21&gt;0,S21,"")</f>
        <v/>
      </c>
      <c r="AB21" s="42" t="n">
        <f aca="false">IF(S21&lt;0,S21,"")</f>
        <v>-4859.64376686375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91576.8667817958</v>
      </c>
      <c r="D22" s="8"/>
      <c r="E22" s="6" t="n">
        <v>2017</v>
      </c>
      <c r="F22" s="6" t="n">
        <f aca="false">MONTH(G22)</f>
        <v>1</v>
      </c>
      <c r="G22" s="44" t="n">
        <v>43843</v>
      </c>
      <c r="H22" s="6" t="s">
        <v>38</v>
      </c>
      <c r="I22" s="6" t="n">
        <v>1.06189</v>
      </c>
      <c r="J22" s="6"/>
      <c r="K22" s="6" t="n">
        <v>15</v>
      </c>
      <c r="L22" s="8" t="n">
        <f aca="false">IF(K22="","",C22*0.05)</f>
        <v>4578.84333908979</v>
      </c>
      <c r="M22" s="8"/>
      <c r="N22" s="48" t="n">
        <f aca="false">IF(K22="","",(L22/K22)/LOOKUP(RIGHT($D$2,3),定数!$A$6:$A$13,定数!$B$6:$B$13))</f>
        <v>2.54380185504988</v>
      </c>
      <c r="O22" s="6" t="n">
        <v>2017</v>
      </c>
      <c r="P22" s="44" t="n">
        <v>43843</v>
      </c>
      <c r="Q22" s="6" t="n">
        <v>1.06498</v>
      </c>
      <c r="R22" s="6"/>
      <c r="S22" s="13" t="n">
        <f aca="false">IF(Q22="","",U22*N22*LOOKUP(RIGHT($D$2,3),定数!$A$6:$A$13,定数!$B$6:$B$13))</f>
        <v>9432.41727852508</v>
      </c>
      <c r="T22" s="13"/>
      <c r="U22" s="15" t="n">
        <f aca="false">IF(Q22="","",IF(H22="買",(Q22-I22),(I22-Q22))*IF(RIGHT($D$2,3)="JPY",100,10000))</f>
        <v>30.9000000000004</v>
      </c>
      <c r="V22" s="15"/>
      <c r="W22" s="3" t="n">
        <f aca="false">IF(U22&lt;&gt;"",IF(U22&gt;0,1+W21,0),"")</f>
        <v>1</v>
      </c>
      <c r="X22" s="42" t="n">
        <f aca="false">IF(U22&lt;&gt;"",IF(U22&lt;0,1+X21,0),"")</f>
        <v>0</v>
      </c>
      <c r="Y22" s="46" t="n">
        <f aca="false">IF(C22&lt;&gt;"",MAX(Y21,C22),"")</f>
        <v>119714.978933744</v>
      </c>
      <c r="Z22" s="47" t="n">
        <f aca="false">IF(Y22&lt;&gt;"",1-(C22/Y22),"")</f>
        <v>0.235042535216259</v>
      </c>
      <c r="AA22" s="43" t="n">
        <f aca="false">IF(S22&gt;0,S22,"")</f>
        <v>9432.41727852508</v>
      </c>
      <c r="AB22" s="42" t="str">
        <f aca="false">IF(S22&lt;0,S22,"")</f>
        <v/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101009.284060321</v>
      </c>
      <c r="D23" s="8"/>
      <c r="E23" s="6" t="n">
        <v>2017</v>
      </c>
      <c r="F23" s="6" t="n">
        <f aca="false">MONTH(G23)</f>
        <v>1</v>
      </c>
      <c r="G23" s="44" t="n">
        <v>43843</v>
      </c>
      <c r="H23" s="6" t="s">
        <v>38</v>
      </c>
      <c r="I23" s="6" t="n">
        <v>1.06522</v>
      </c>
      <c r="J23" s="6"/>
      <c r="K23" s="6" t="n">
        <v>56</v>
      </c>
      <c r="L23" s="8" t="n">
        <f aca="false">IF(K23="","",C23*0.05)</f>
        <v>5050.46420301604</v>
      </c>
      <c r="M23" s="8"/>
      <c r="N23" s="48" t="n">
        <f aca="false">IF(K23="","",(L23/K23)/LOOKUP(RIGHT($D$2,3),定数!$A$6:$A$13,定数!$B$6:$B$13))</f>
        <v>0.751557173067864</v>
      </c>
      <c r="O23" s="6" t="n">
        <v>2017</v>
      </c>
      <c r="P23" s="44" t="n">
        <v>43846</v>
      </c>
      <c r="Q23" s="6" t="n">
        <v>1.05961</v>
      </c>
      <c r="R23" s="6"/>
      <c r="S23" s="13" t="n">
        <f aca="false">IF(Q23="","",U23*N23*LOOKUP(RIGHT($D$2,3),定数!$A$6:$A$13,定数!$B$6:$B$13))</f>
        <v>-5059.48288909296</v>
      </c>
      <c r="T23" s="13"/>
      <c r="U23" s="15" t="n">
        <f aca="false">IF(Q23="","",IF(H23="買",(Q23-I23),(I23-Q23))*IF(RIGHT($D$2,3)="JPY",100,10000))</f>
        <v>-56.1000000000012</v>
      </c>
      <c r="V23" s="15"/>
      <c r="W23" s="42" t="str">
        <f aca="false">IF(T23&lt;&gt;"",IF(T23&lt;0,1+W22,0),"")</f>
        <v/>
      </c>
      <c r="X23" s="42" t="n">
        <f aca="false">IF(U23&lt;&gt;"",IF(U23&lt;0,1+X22,0),"")</f>
        <v>1</v>
      </c>
      <c r="Y23" s="46" t="n">
        <f aca="false">IF(C23&lt;&gt;"",MAX(Y22,C23),"")</f>
        <v>119714.978933744</v>
      </c>
      <c r="Z23" s="47" t="n">
        <f aca="false">IF(Y23&lt;&gt;"",1-(C23/Y23),"")</f>
        <v>0.156251916343533</v>
      </c>
      <c r="AA23" s="43" t="str">
        <f aca="false">IF(S23&gt;0,S23,"")</f>
        <v/>
      </c>
      <c r="AB23" s="42" t="n">
        <f aca="false">IF(S23&lt;0,S23,"")</f>
        <v>-5059.48288909296</v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95949.8011712279</v>
      </c>
      <c r="D24" s="8"/>
      <c r="E24" s="6" t="n">
        <v>2017</v>
      </c>
      <c r="F24" s="6" t="n">
        <f aca="false">MONTH(G24)</f>
        <v>2</v>
      </c>
      <c r="G24" s="44" t="n">
        <v>43875</v>
      </c>
      <c r="H24" s="6" t="s">
        <v>37</v>
      </c>
      <c r="I24" s="6" t="n">
        <v>1.06078</v>
      </c>
      <c r="J24" s="6"/>
      <c r="K24" s="6" t="n">
        <v>25</v>
      </c>
      <c r="L24" s="8" t="n">
        <f aca="false">IF(K24="","",C24*0.05)</f>
        <v>4797.4900585614</v>
      </c>
      <c r="M24" s="8"/>
      <c r="N24" s="48" t="n">
        <f aca="false">IF(K24="","",(L24/K24)/LOOKUP(RIGHT($D$2,3),定数!$A$6:$A$13,定数!$B$6:$B$13))</f>
        <v>1.5991633528538</v>
      </c>
      <c r="O24" s="6" t="n">
        <v>2017</v>
      </c>
      <c r="P24" s="44" t="n">
        <v>43875</v>
      </c>
      <c r="Q24" s="6" t="n">
        <v>1.05575</v>
      </c>
      <c r="R24" s="6"/>
      <c r="S24" s="13" t="n">
        <f aca="false">IF(Q24="","",U24*N24*LOOKUP(RIGHT($D$2,3),定数!$A$6:$A$13,定数!$B$6:$B$13))</f>
        <v>9652.5499978257</v>
      </c>
      <c r="T24" s="13"/>
      <c r="U24" s="15" t="n">
        <f aca="false">IF(Q24="","",IF(H24="買",(Q24-I24),(I24-Q24))*IF(RIGHT($D$2,3)="JPY",100,10000))</f>
        <v>50.3000000000009</v>
      </c>
      <c r="V24" s="15"/>
      <c r="W24" s="42" t="str">
        <f aca="false">IF(T24&lt;&gt;"",IF(T24&lt;0,1+W23,0),"")</f>
        <v/>
      </c>
      <c r="X24" s="42" t="n">
        <f aca="false">IF(U24&lt;&gt;"",IF(U24&lt;0,1+X23,0),"")</f>
        <v>0</v>
      </c>
      <c r="Y24" s="46" t="n">
        <f aca="false">IF(C24&lt;&gt;"",MAX(Y23,C24),"")</f>
        <v>119714.978933744</v>
      </c>
      <c r="Z24" s="47" t="n">
        <f aca="false">IF(Y24&lt;&gt;"",1-(C24/Y24),"")</f>
        <v>0.198514655176683</v>
      </c>
      <c r="AA24" s="43" t="n">
        <f aca="false">IF(S24&gt;0,S24,"")</f>
        <v>9652.5499978257</v>
      </c>
      <c r="AB24" s="42" t="str">
        <f aca="false">IF(S24&lt;0,S24,"")</f>
        <v/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105602.351169054</v>
      </c>
      <c r="D25" s="8"/>
      <c r="E25" s="6" t="n">
        <v>2017</v>
      </c>
      <c r="F25" s="6" t="n">
        <f aca="false">MONTH(G25)</f>
        <v>2</v>
      </c>
      <c r="G25" s="44" t="n">
        <v>43889</v>
      </c>
      <c r="H25" s="6" t="s">
        <v>38</v>
      </c>
      <c r="I25" s="6" t="n">
        <v>1.05896</v>
      </c>
      <c r="J25" s="6"/>
      <c r="K25" s="6" t="n">
        <v>22</v>
      </c>
      <c r="L25" s="8" t="n">
        <f aca="false">IF(K25="","",C25*0.05)</f>
        <v>5280.11755845268</v>
      </c>
      <c r="M25" s="8"/>
      <c r="N25" s="48" t="n">
        <f aca="false">IF(K25="","",(L25/K25)/LOOKUP(RIGHT($D$2,3),定数!$A$6:$A$13,定数!$B$6:$B$13))</f>
        <v>2.00004452971692</v>
      </c>
      <c r="O25" s="6" t="n">
        <v>2017</v>
      </c>
      <c r="P25" s="44" t="n">
        <v>43892</v>
      </c>
      <c r="Q25" s="6" t="n">
        <v>1.05672</v>
      </c>
      <c r="R25" s="6"/>
      <c r="S25" s="13" t="n">
        <f aca="false">IF(Q25="","",U25*N25*LOOKUP(RIGHT($D$2,3),定数!$A$6:$A$13,定数!$B$6:$B$13))</f>
        <v>-5376.11969587861</v>
      </c>
      <c r="T25" s="13"/>
      <c r="U25" s="15" t="n">
        <f aca="false">IF(Q25="","",IF(H25="買",(Q25-I25),(I25-Q25))*IF(RIGHT($D$2,3)="JPY",100,10000))</f>
        <v>-22.399999999998</v>
      </c>
      <c r="V25" s="15"/>
      <c r="W25" s="42" t="str">
        <f aca="false">IF(T25&lt;&gt;"",IF(T25&lt;0,1+W24,0),"")</f>
        <v/>
      </c>
      <c r="X25" s="42" t="n">
        <f aca="false">IF(U25&lt;&gt;"",IF(U25&lt;0,1+X24,0),"")</f>
        <v>1</v>
      </c>
      <c r="Y25" s="46" t="n">
        <f aca="false">IF(C25&lt;&gt;"",MAX(Y24,C25),"")</f>
        <v>119714.978933744</v>
      </c>
      <c r="Z25" s="47" t="n">
        <f aca="false">IF(Y25&lt;&gt;"",1-(C25/Y25),"")</f>
        <v>0.117885229487456</v>
      </c>
      <c r="AA25" s="43" t="str">
        <f aca="false">IF(S25&gt;0,S25,"")</f>
        <v/>
      </c>
      <c r="AB25" s="42" t="n">
        <f aca="false">IF(S25&lt;0,S25,"")</f>
        <v>-5376.11969587861</v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100226.231473175</v>
      </c>
      <c r="D26" s="8"/>
      <c r="E26" s="6" t="n">
        <v>2017</v>
      </c>
      <c r="F26" s="6" t="n">
        <f aca="false">MONTH(G26)</f>
        <v>7</v>
      </c>
      <c r="G26" s="44" t="n">
        <v>44017</v>
      </c>
      <c r="H26" s="6" t="s">
        <v>37</v>
      </c>
      <c r="I26" s="6" t="n">
        <v>1.13531</v>
      </c>
      <c r="J26" s="6"/>
      <c r="K26" s="6" t="n">
        <v>15</v>
      </c>
      <c r="L26" s="8" t="n">
        <f aca="false">IF(K26="","",C26*0.05)</f>
        <v>5011.31157365875</v>
      </c>
      <c r="M26" s="8"/>
      <c r="N26" s="48" t="n">
        <f aca="false">IF(K26="","",(L26/K26)/LOOKUP(RIGHT($D$2,3),定数!$A$6:$A$13,定数!$B$6:$B$13))</f>
        <v>2.78406198536597</v>
      </c>
      <c r="O26" s="6" t="n">
        <v>2017</v>
      </c>
      <c r="P26" s="44" t="n">
        <v>44017</v>
      </c>
      <c r="Q26" s="6" t="n">
        <v>1.13222</v>
      </c>
      <c r="R26" s="6"/>
      <c r="S26" s="13" t="n">
        <f aca="false">IF(Q26="","",U26*N26*LOOKUP(RIGHT($D$2,3),定数!$A$6:$A$13,定数!$B$6:$B$13))</f>
        <v>10323.3018417372</v>
      </c>
      <c r="T26" s="13"/>
      <c r="U26" s="15" t="n">
        <f aca="false">IF(Q26="","",IF(H26="買",(Q26-I26),(I26-Q26))*IF(RIGHT($D$2,3)="JPY",100,10000))</f>
        <v>30.9000000000004</v>
      </c>
      <c r="V26" s="15"/>
      <c r="W26" s="42" t="str">
        <f aca="false">IF(T26&lt;&gt;"",IF(T26&lt;0,1+W25,0),"")</f>
        <v/>
      </c>
      <c r="X26" s="42" t="n">
        <f aca="false">IF(U26&lt;&gt;"",IF(U26&lt;0,1+X25,0),"")</f>
        <v>0</v>
      </c>
      <c r="Y26" s="46" t="n">
        <f aca="false">IF(C26&lt;&gt;"",MAX(Y25,C26),"")</f>
        <v>119714.978933744</v>
      </c>
      <c r="Z26" s="47" t="n">
        <f aca="false">IF(Y26&lt;&gt;"",1-(C26/Y26),"")</f>
        <v>0.162792890531727</v>
      </c>
      <c r="AA26" s="43" t="n">
        <f aca="false">IF(S26&gt;0,S26,"")</f>
        <v>10323.3018417372</v>
      </c>
      <c r="AB26" s="42" t="str">
        <f aca="false">IF(S26&lt;0,S26,"")</f>
        <v/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110549.533314912</v>
      </c>
      <c r="D27" s="8"/>
      <c r="E27" s="6" t="n">
        <v>2017</v>
      </c>
      <c r="F27" s="6" t="n">
        <f aca="false">MONTH(G27)</f>
        <v>7</v>
      </c>
      <c r="G27" s="44" t="n">
        <v>44019</v>
      </c>
      <c r="H27" s="6" t="s">
        <v>38</v>
      </c>
      <c r="I27" s="6" t="n">
        <v>1.14087</v>
      </c>
      <c r="J27" s="6"/>
      <c r="K27" s="6" t="n">
        <v>29</v>
      </c>
      <c r="L27" s="8" t="n">
        <f aca="false">IF(K27="","",C27*0.05)</f>
        <v>5527.47666574561</v>
      </c>
      <c r="M27" s="8"/>
      <c r="N27" s="48" t="n">
        <f aca="false">IF(K27="","",(L27/K27)/LOOKUP(RIGHT($D$2,3),定数!$A$6:$A$13,定数!$B$6:$B$13))</f>
        <v>1.58835536372</v>
      </c>
      <c r="O27" s="6" t="n">
        <v>2017</v>
      </c>
      <c r="P27" s="44" t="n">
        <v>44023</v>
      </c>
      <c r="Q27" s="6" t="n">
        <v>1.14672</v>
      </c>
      <c r="R27" s="6"/>
      <c r="S27" s="13" t="n">
        <f aca="false">IF(Q27="","",U27*N27*LOOKUP(RIGHT($D$2,3),定数!$A$6:$A$13,定数!$B$6:$B$13))</f>
        <v>11150.2546533142</v>
      </c>
      <c r="T27" s="13"/>
      <c r="U27" s="15" t="n">
        <f aca="false">IF(Q27="","",IF(H27="買",(Q27-I27),(I27-Q27))*IF(RIGHT($D$2,3)="JPY",100,10000))</f>
        <v>58.4999999999991</v>
      </c>
      <c r="V27" s="15"/>
      <c r="W27" s="42" t="str">
        <f aca="false">IF(T27&lt;&gt;"",IF(T27&lt;0,1+W26,0),"")</f>
        <v/>
      </c>
      <c r="X27" s="42" t="n">
        <f aca="false">IF(U27&lt;&gt;"",IF(U27&lt;0,1+X26,0),"")</f>
        <v>0</v>
      </c>
      <c r="Y27" s="46" t="n">
        <f aca="false">IF(C27&lt;&gt;"",MAX(Y26,C27),"")</f>
        <v>119714.978933744</v>
      </c>
      <c r="Z27" s="47" t="n">
        <f aca="false">IF(Y27&lt;&gt;"",1-(C27/Y27),"")</f>
        <v>0.0765605582564941</v>
      </c>
      <c r="AA27" s="43" t="n">
        <f aca="false">IF(S27&gt;0,S27,"")</f>
        <v>11150.2546533142</v>
      </c>
      <c r="AB27" s="42" t="str">
        <f aca="false">IF(S27&lt;0,S27,"")</f>
        <v/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121699.787968226</v>
      </c>
      <c r="D28" s="8"/>
      <c r="E28" s="6" t="n">
        <v>2017</v>
      </c>
      <c r="F28" s="6" t="n">
        <f aca="false">MONTH(G28)</f>
        <v>7</v>
      </c>
      <c r="G28" s="44" t="n">
        <v>44038</v>
      </c>
      <c r="H28" s="6" t="s">
        <v>37</v>
      </c>
      <c r="I28" s="6" t="n">
        <v>1.16381</v>
      </c>
      <c r="J28" s="6"/>
      <c r="K28" s="6" t="n">
        <v>15</v>
      </c>
      <c r="L28" s="8" t="n">
        <f aca="false">IF(K28="","",C28*0.05)</f>
        <v>6084.98939841132</v>
      </c>
      <c r="M28" s="8"/>
      <c r="N28" s="48" t="n">
        <f aca="false">IF(K28="","",(L28/K28)/LOOKUP(RIGHT($D$2,3),定数!$A$6:$A$13,定数!$B$6:$B$13))</f>
        <v>3.38054966578407</v>
      </c>
      <c r="O28" s="6" t="n">
        <v>2017</v>
      </c>
      <c r="P28" s="44" t="n">
        <v>44038</v>
      </c>
      <c r="Q28" s="6" t="n">
        <v>1.16536</v>
      </c>
      <c r="R28" s="6"/>
      <c r="S28" s="13" t="n">
        <f aca="false">IF(Q28="","",U28*N28*LOOKUP(RIGHT($D$2,3),定数!$A$6:$A$13,定数!$B$6:$B$13))</f>
        <v>-6287.82237835812</v>
      </c>
      <c r="T28" s="13"/>
      <c r="U28" s="15" t="n">
        <f aca="false">IF(Q28="","",IF(H28="買",(Q28-I28),(I28-Q28))*IF(RIGHT($D$2,3)="JPY",100,10000))</f>
        <v>-15.4999999999994</v>
      </c>
      <c r="V28" s="15"/>
      <c r="W28" s="42" t="str">
        <f aca="false">IF(T28&lt;&gt;"",IF(T28&lt;0,1+W27,0),"")</f>
        <v/>
      </c>
      <c r="X28" s="42" t="n">
        <f aca="false">IF(U28&lt;&gt;"",IF(U28&lt;0,1+X27,0),"")</f>
        <v>1</v>
      </c>
      <c r="Y28" s="46" t="n">
        <f aca="false">IF(C28&lt;&gt;"",MAX(Y27,C28),"")</f>
        <v>121699.787968226</v>
      </c>
      <c r="Z28" s="47" t="n">
        <f aca="false">IF(Y28&lt;&gt;"",1-(C28/Y28),"")</f>
        <v>0</v>
      </c>
      <c r="AA28" s="43" t="str">
        <f aca="false">IF(S28&gt;0,S28,"")</f>
        <v/>
      </c>
      <c r="AB28" s="42" t="n">
        <f aca="false">IF(S28&lt;0,S28,"")</f>
        <v>-6287.82237835812</v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115411.965589868</v>
      </c>
      <c r="D29" s="8"/>
      <c r="E29" s="6" t="n">
        <v>2017</v>
      </c>
      <c r="F29" s="6" t="n">
        <f aca="false">MONTH(G29)</f>
        <v>10</v>
      </c>
      <c r="G29" s="44" t="n">
        <v>44128</v>
      </c>
      <c r="H29" s="6" t="s">
        <v>37</v>
      </c>
      <c r="I29" s="6" t="n">
        <v>1.17567</v>
      </c>
      <c r="J29" s="6"/>
      <c r="K29" s="6" t="n">
        <v>13</v>
      </c>
      <c r="L29" s="8" t="n">
        <f aca="false">IF(K29="","",C29*0.05)</f>
        <v>5770.59827949342</v>
      </c>
      <c r="M29" s="8"/>
      <c r="N29" s="48" t="n">
        <f aca="false">IF(K29="","",(L29/K29)/LOOKUP(RIGHT($D$2,3),定数!$A$6:$A$13,定数!$B$6:$B$13))</f>
        <v>3.69910146121373</v>
      </c>
      <c r="O29" s="6" t="n">
        <v>2017</v>
      </c>
      <c r="P29" s="44" t="n">
        <v>44128</v>
      </c>
      <c r="Q29" s="6" t="n">
        <v>1.17699</v>
      </c>
      <c r="R29" s="6"/>
      <c r="S29" s="13" t="n">
        <f aca="false">IF(Q29="","",U29*N29*LOOKUP(RIGHT($D$2,3),定数!$A$6:$A$13,定数!$B$6:$B$13))</f>
        <v>-5859.37671456249</v>
      </c>
      <c r="T29" s="13"/>
      <c r="U29" s="15" t="n">
        <f aca="false">IF(Q29="","",IF(H29="買",(Q29-I29),(I29-Q29))*IF(RIGHT($D$2,3)="JPY",100,10000))</f>
        <v>-13.1999999999999</v>
      </c>
      <c r="V29" s="15"/>
      <c r="W29" s="42" t="str">
        <f aca="false">IF(T29&lt;&gt;"",IF(T29&lt;0,1+W28,0),"")</f>
        <v/>
      </c>
      <c r="X29" s="42" t="n">
        <f aca="false">IF(U29&lt;&gt;"",IF(U29&lt;0,1+X28,0),"")</f>
        <v>2</v>
      </c>
      <c r="Y29" s="46" t="n">
        <f aca="false">IF(C29&lt;&gt;"",MAX(Y28,C29),"")</f>
        <v>121699.787968226</v>
      </c>
      <c r="Z29" s="47" t="n">
        <f aca="false">IF(Y29&lt;&gt;"",1-(C29/Y29),"")</f>
        <v>0.0516666666666646</v>
      </c>
      <c r="AA29" s="43" t="str">
        <f aca="false">IF(S29&gt;0,S29,"")</f>
        <v/>
      </c>
      <c r="AB29" s="42" t="n">
        <f aca="false">IF(S29&lt;0,S29,"")</f>
        <v>-5859.37671456249</v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109552.588875306</v>
      </c>
      <c r="D30" s="8"/>
      <c r="E30" s="6" t="n">
        <v>2017</v>
      </c>
      <c r="F30" s="6" t="n">
        <f aca="false">MONTH(G30)</f>
        <v>11</v>
      </c>
      <c r="G30" s="44" t="n">
        <v>44142</v>
      </c>
      <c r="H30" s="6" t="s">
        <v>37</v>
      </c>
      <c r="I30" s="6" t="n">
        <v>1.16013</v>
      </c>
      <c r="J30" s="6"/>
      <c r="K30" s="6" t="n">
        <v>13</v>
      </c>
      <c r="L30" s="8" t="n">
        <f aca="false">IF(K30="","",C30*0.05)</f>
        <v>5477.62944376529</v>
      </c>
      <c r="M30" s="8"/>
      <c r="N30" s="48" t="n">
        <f aca="false">IF(K30="","",(L30/K30)/LOOKUP(RIGHT($D$2,3),定数!$A$6:$A$13,定数!$B$6:$B$13))</f>
        <v>3.51130092549057</v>
      </c>
      <c r="O30" s="6" t="n">
        <v>2017</v>
      </c>
      <c r="P30" s="44" t="n">
        <v>44142</v>
      </c>
      <c r="Q30" s="6" t="n">
        <v>1.15745</v>
      </c>
      <c r="R30" s="6"/>
      <c r="S30" s="13" t="n">
        <f aca="false">IF(Q30="","",U30*N30*LOOKUP(RIGHT($D$2,3),定数!$A$6:$A$13,定数!$B$6:$B$13))</f>
        <v>11292.3437763777</v>
      </c>
      <c r="T30" s="13"/>
      <c r="U30" s="15" t="n">
        <f aca="false">IF(Q30="","",IF(H30="買",(Q30-I30),(I30-Q30))*IF(RIGHT($D$2,3)="JPY",100,10000))</f>
        <v>26.8000000000002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6" t="n">
        <f aca="false">IF(C30&lt;&gt;"",MAX(Y29,C30),"")</f>
        <v>121699.787968226</v>
      </c>
      <c r="Z30" s="47" t="n">
        <f aca="false">IF(Y30&lt;&gt;"",1-(C30/Y30),"")</f>
        <v>0.0998128205128181</v>
      </c>
      <c r="AA30" s="43" t="n">
        <f aca="false">IF(S30&gt;0,S30,"")</f>
        <v>11292.3437763777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120844.932651684</v>
      </c>
      <c r="D31" s="8"/>
      <c r="E31" s="6" t="n">
        <v>2017</v>
      </c>
      <c r="F31" s="6" t="n">
        <f aca="false">MONTH(G31)</f>
        <v>12</v>
      </c>
      <c r="G31" s="44" t="n">
        <v>44177</v>
      </c>
      <c r="H31" s="6" t="s">
        <v>37</v>
      </c>
      <c r="I31" s="6" t="n">
        <v>1.17682</v>
      </c>
      <c r="J31" s="6"/>
      <c r="K31" s="6" t="n">
        <v>11</v>
      </c>
      <c r="L31" s="8" t="n">
        <f aca="false">IF(K31="","",C31*0.05)</f>
        <v>6042.24663258418</v>
      </c>
      <c r="M31" s="8"/>
      <c r="N31" s="48" t="n">
        <f aca="false">IF(K31="","",(L31/K31)/LOOKUP(RIGHT($D$2,3),定数!$A$6:$A$13,定数!$B$6:$B$13))</f>
        <v>4.57745957013953</v>
      </c>
      <c r="O31" s="6" t="n">
        <v>2017</v>
      </c>
      <c r="P31" s="44" t="n">
        <v>44177</v>
      </c>
      <c r="Q31" s="6" t="n">
        <v>1.17798</v>
      </c>
      <c r="R31" s="6"/>
      <c r="S31" s="13" t="n">
        <f aca="false">IF(Q31="","",U31*N31*LOOKUP(RIGHT($D$2,3),定数!$A$6:$A$13,定数!$B$6:$B$13))</f>
        <v>-6371.8237216345</v>
      </c>
      <c r="T31" s="13"/>
      <c r="U31" s="15" t="n">
        <f aca="false">IF(Q31="","",IF(H31="買",(Q31-I31),(I31-Q31))*IF(RIGHT($D$2,3)="JPY",100,10000))</f>
        <v>-11.6000000000005</v>
      </c>
      <c r="V31" s="15"/>
      <c r="W31" s="42" t="str">
        <f aca="false">IF(T31&lt;&gt;"",IF(T31&lt;0,1+W30,0),"")</f>
        <v/>
      </c>
      <c r="X31" s="42" t="n">
        <f aca="false">IF(U31&lt;&gt;"",IF(U31&lt;0,1+X30,0),"")</f>
        <v>1</v>
      </c>
      <c r="Y31" s="46" t="n">
        <f aca="false">IF(C31&lt;&gt;"",MAX(Y30,C31),"")</f>
        <v>121699.787968226</v>
      </c>
      <c r="Z31" s="47" t="n">
        <f aca="false">IF(Y31&lt;&gt;"",1-(C31/Y31),"")</f>
        <v>0.00702429585798492</v>
      </c>
      <c r="AA31" s="43" t="str">
        <f aca="false">IF(S31&gt;0,S31,"")</f>
        <v/>
      </c>
      <c r="AB31" s="42" t="n">
        <f aca="false">IF(S31&lt;0,S31,"")</f>
        <v>-6371.8237216345</v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114473.108930049</v>
      </c>
      <c r="D32" s="8"/>
      <c r="E32" s="6" t="n">
        <v>2018</v>
      </c>
      <c r="F32" s="6" t="n">
        <f aca="false">MONTH(G32)</f>
        <v>2</v>
      </c>
      <c r="G32" s="44" t="n">
        <v>43870</v>
      </c>
      <c r="H32" s="6" t="s">
        <v>37</v>
      </c>
      <c r="I32" s="6" t="n">
        <v>1.22515</v>
      </c>
      <c r="J32" s="6"/>
      <c r="K32" s="6" t="n">
        <v>35</v>
      </c>
      <c r="L32" s="8" t="n">
        <f aca="false">IF(K32="","",C32*0.05)</f>
        <v>5723.65544650245</v>
      </c>
      <c r="M32" s="8"/>
      <c r="N32" s="48" t="n">
        <f aca="false">IF(K32="","",(L32/K32)/LOOKUP(RIGHT($D$2,3),定数!$A$6:$A$13,定数!$B$6:$B$13))</f>
        <v>1.36277510631011</v>
      </c>
      <c r="O32" s="6" t="n">
        <v>2018</v>
      </c>
      <c r="P32" s="44" t="n">
        <v>43870</v>
      </c>
      <c r="Q32" s="6" t="n">
        <v>1.22866</v>
      </c>
      <c r="R32" s="6"/>
      <c r="S32" s="13" t="n">
        <f aca="false">IF(Q32="","",U32*N32*LOOKUP(RIGHT($D$2,3),定数!$A$6:$A$13,定数!$B$6:$B$13))</f>
        <v>-5740.00874777838</v>
      </c>
      <c r="T32" s="13"/>
      <c r="U32" s="15" t="n">
        <f aca="false">IF(Q32="","",IF(H32="買",(Q32-I32),(I32-Q32))*IF(RIGHT($D$2,3)="JPY",100,10000))</f>
        <v>-35.1000000000012</v>
      </c>
      <c r="V32" s="15"/>
      <c r="W32" s="42" t="str">
        <f aca="false">IF(T32&lt;&gt;"",IF(T32&lt;0,1+W31,0),"")</f>
        <v/>
      </c>
      <c r="X32" s="42" t="n">
        <f aca="false">IF(U32&lt;&gt;"",IF(U32&lt;0,1+X31,0),"")</f>
        <v>2</v>
      </c>
      <c r="Y32" s="46" t="n">
        <f aca="false">IF(C32&lt;&gt;"",MAX(Y31,C32),"")</f>
        <v>121699.787968226</v>
      </c>
      <c r="Z32" s="47" t="n">
        <f aca="false">IF(Y32&lt;&gt;"",1-(C32/Y32),"")</f>
        <v>0.0593811966218389</v>
      </c>
      <c r="AA32" s="43" t="str">
        <f aca="false">IF(S32&gt;0,S32,"")</f>
        <v/>
      </c>
      <c r="AB32" s="42" t="n">
        <f aca="false">IF(S32&lt;0,S32,"")</f>
        <v>-5740.00874777838</v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108733.100182271</v>
      </c>
      <c r="D33" s="8"/>
      <c r="E33" s="6" t="n">
        <v>2018</v>
      </c>
      <c r="F33" s="6" t="n">
        <f aca="false">MONTH(G33)</f>
        <v>3</v>
      </c>
      <c r="G33" s="44" t="n">
        <v>43891</v>
      </c>
      <c r="H33" s="6" t="s">
        <v>37</v>
      </c>
      <c r="I33" s="6" t="n">
        <v>1.21795</v>
      </c>
      <c r="J33" s="6"/>
      <c r="K33" s="6" t="n">
        <v>33</v>
      </c>
      <c r="L33" s="8" t="n">
        <f aca="false">IF(K33="","",C33*0.05)</f>
        <v>5436.65500911353</v>
      </c>
      <c r="M33" s="8"/>
      <c r="N33" s="48" t="n">
        <f aca="false">IF(K33="","",(L33/K33)/LOOKUP(RIGHT($D$2,3),定数!$A$6:$A$13,定数!$B$6:$B$13))</f>
        <v>1.37289267906907</v>
      </c>
      <c r="O33" s="6" t="n">
        <v>2018</v>
      </c>
      <c r="P33" s="44" t="n">
        <v>43891</v>
      </c>
      <c r="Q33" s="6" t="n">
        <v>1.22128</v>
      </c>
      <c r="R33" s="6"/>
      <c r="S33" s="13" t="n">
        <f aca="false">IF(Q33="","",U33*N33*LOOKUP(RIGHT($D$2,3),定数!$A$6:$A$13,定数!$B$6:$B$13))</f>
        <v>-5486.07914555975</v>
      </c>
      <c r="T33" s="13"/>
      <c r="U33" s="15" t="n">
        <f aca="false">IF(Q33="","",IF(H33="買",(Q33-I33),(I33-Q33))*IF(RIGHT($D$2,3)="JPY",100,10000))</f>
        <v>-33.2999999999983</v>
      </c>
      <c r="V33" s="15"/>
      <c r="W33" s="42" t="str">
        <f aca="false">IF(T33&lt;&gt;"",IF(T33&lt;0,1+W32,0),"")</f>
        <v/>
      </c>
      <c r="X33" s="42" t="n">
        <f aca="false">IF(U33&lt;&gt;"",IF(U33&lt;0,1+X32,0),"")</f>
        <v>3</v>
      </c>
      <c r="Y33" s="46" t="n">
        <f aca="false">IF(C33&lt;&gt;"",MAX(Y32,C33),"")</f>
        <v>121699.787968226</v>
      </c>
      <c r="Z33" s="47" t="n">
        <f aca="false">IF(Y33&lt;&gt;"",1-(C33/Y33),"")</f>
        <v>0.106546510905517</v>
      </c>
      <c r="AA33" s="43" t="str">
        <f aca="false">IF(S33&gt;0,S33,"")</f>
        <v/>
      </c>
      <c r="AB33" s="42" t="n">
        <f aca="false">IF(S33&lt;0,S33,"")</f>
        <v>-5486.07914555975</v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103247.021036711</v>
      </c>
      <c r="D34" s="8"/>
      <c r="E34" s="6" t="n">
        <v>2018</v>
      </c>
      <c r="F34" s="6" t="n">
        <f aca="false">MONTH(G34)</f>
        <v>3</v>
      </c>
      <c r="G34" s="44" t="n">
        <v>43895</v>
      </c>
      <c r="H34" s="6" t="s">
        <v>38</v>
      </c>
      <c r="I34" s="6" t="n">
        <v>1.23342</v>
      </c>
      <c r="J34" s="6"/>
      <c r="K34" s="6" t="n">
        <f aca="false">12334-12269</f>
        <v>65</v>
      </c>
      <c r="L34" s="8" t="n">
        <f aca="false">IF(K34="","",C34*0.05)</f>
        <v>5162.35105183555</v>
      </c>
      <c r="M34" s="8"/>
      <c r="N34" s="48" t="n">
        <f aca="false">IF(K34="","",(L34/K34)/LOOKUP(RIGHT($D$2,3),定数!$A$6:$A$13,定数!$B$6:$B$13))</f>
        <v>0.661839878440455</v>
      </c>
      <c r="O34" s="6" t="n">
        <v>2018</v>
      </c>
      <c r="P34" s="44" t="n">
        <v>43906</v>
      </c>
      <c r="Q34" s="6" t="n">
        <v>1.2269</v>
      </c>
      <c r="R34" s="6"/>
      <c r="S34" s="13" t="n">
        <f aca="false">IF(Q34="","",U34*N34*LOOKUP(RIGHT($D$2,3),定数!$A$6:$A$13,定数!$B$6:$B$13))</f>
        <v>-5178.23520891801</v>
      </c>
      <c r="T34" s="13"/>
      <c r="U34" s="15" t="n">
        <f aca="false">IF(Q34="","",IF(H34="買",(Q34-I34),(I34-Q34))*IF(RIGHT($D$2,3)="JPY",100,10000))</f>
        <v>-65.1999999999986</v>
      </c>
      <c r="V34" s="15"/>
      <c r="W34" s="42" t="str">
        <f aca="false">IF(T34&lt;&gt;"",IF(T34&lt;0,1+W33,0),"")</f>
        <v/>
      </c>
      <c r="X34" s="42" t="n">
        <f aca="false">IF(U34&lt;&gt;"",IF(U34&lt;0,1+X33,0),"")</f>
        <v>4</v>
      </c>
      <c r="Y34" s="46" t="n">
        <f aca="false">IF(C34&lt;&gt;"",MAX(Y33,C34),"")</f>
        <v>121699.787968226</v>
      </c>
      <c r="Z34" s="47" t="n">
        <f aca="false">IF(Y34&lt;&gt;"",1-(C34/Y34),"")</f>
        <v>0.151625300582555</v>
      </c>
      <c r="AA34" s="43" t="str">
        <f aca="false">IF(S34&gt;0,S34,"")</f>
        <v/>
      </c>
      <c r="AB34" s="42" t="n">
        <f aca="false">IF(S34&lt;0,S34,"")</f>
        <v>-5178.23520891801</v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98068.7858277929</v>
      </c>
      <c r="D35" s="8"/>
      <c r="E35" s="6" t="n">
        <v>2018</v>
      </c>
      <c r="F35" s="6" t="n">
        <f aca="false">MONTH(G35)</f>
        <v>3</v>
      </c>
      <c r="G35" s="44" t="n">
        <v>43896</v>
      </c>
      <c r="H35" s="6" t="s">
        <v>38</v>
      </c>
      <c r="I35" s="6" t="n">
        <v>1.2356</v>
      </c>
      <c r="J35" s="6"/>
      <c r="K35" s="6" t="n">
        <v>29</v>
      </c>
      <c r="L35" s="8" t="n">
        <f aca="false">IF(K35="","",C35*0.05)</f>
        <v>4903.43929138965</v>
      </c>
      <c r="M35" s="8"/>
      <c r="N35" s="48" t="n">
        <f aca="false">IF(K35="","",(L35/K35)/LOOKUP(RIGHT($D$2,3),定数!$A$6:$A$13,定数!$B$6:$B$13))</f>
        <v>1.40903427913496</v>
      </c>
      <c r="O35" s="6" t="n">
        <v>2018</v>
      </c>
      <c r="P35" s="44" t="n">
        <v>43896</v>
      </c>
      <c r="Q35" s="6" t="n">
        <v>1.24121</v>
      </c>
      <c r="R35" s="6"/>
      <c r="S35" s="13" t="n">
        <f aca="false">IF(Q35="","",U35*N35*LOOKUP(RIGHT($D$2,3),定数!$A$6:$A$13,定数!$B$6:$B$13))</f>
        <v>9485.61876713634</v>
      </c>
      <c r="T35" s="13"/>
      <c r="U35" s="15" t="n">
        <f aca="false">IF(Q35="","",IF(H35="買",(Q35-I35),(I35-Q35))*IF(RIGHT($D$2,3)="JPY",100,10000))</f>
        <v>56.0999999999989</v>
      </c>
      <c r="V35" s="15"/>
      <c r="W35" s="42" t="str">
        <f aca="false">IF(T35&lt;&gt;"",IF(T35&lt;0,1+W34,0),"")</f>
        <v/>
      </c>
      <c r="X35" s="42" t="n">
        <f aca="false">IF(U35&lt;&gt;"",IF(U35&lt;0,1+X34,0),"")</f>
        <v>0</v>
      </c>
      <c r="Y35" s="46" t="n">
        <f aca="false">IF(C35&lt;&gt;"",MAX(Y34,C35),"")</f>
        <v>121699.787968226</v>
      </c>
      <c r="Z35" s="47" t="n">
        <f aca="false">IF(Y35&lt;&gt;"",1-(C35/Y35),"")</f>
        <v>0.194174554737952</v>
      </c>
      <c r="AA35" s="43" t="n">
        <f aca="false">IF(S35&gt;0,S35,"")</f>
        <v>9485.61876713634</v>
      </c>
      <c r="AB35" s="42" t="str">
        <f aca="false">IF(S35&lt;0,S35,"")</f>
        <v/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107554.404594929</v>
      </c>
      <c r="D36" s="8"/>
      <c r="E36" s="6" t="n">
        <v>2018</v>
      </c>
      <c r="F36" s="6" t="n">
        <f aca="false">MONTH(G36)</f>
        <v>3</v>
      </c>
      <c r="G36" s="44" t="n">
        <v>43906</v>
      </c>
      <c r="H36" s="6" t="s">
        <v>37</v>
      </c>
      <c r="I36" s="6" t="n">
        <v>1.23084</v>
      </c>
      <c r="J36" s="6"/>
      <c r="K36" s="6" t="n">
        <v>27</v>
      </c>
      <c r="L36" s="8" t="n">
        <f aca="false">IF(K36="","",C36*0.05)</f>
        <v>5377.72022974646</v>
      </c>
      <c r="M36" s="8"/>
      <c r="N36" s="48" t="n">
        <f aca="false">IF(K36="","",(L36/K36)/LOOKUP(RIGHT($D$2,3),定数!$A$6:$A$13,定数!$B$6:$B$13))</f>
        <v>1.65979019436619</v>
      </c>
      <c r="O36" s="6" t="n">
        <v>2018</v>
      </c>
      <c r="P36" s="44" t="n">
        <v>43909</v>
      </c>
      <c r="Q36" s="6" t="n">
        <v>1.23358</v>
      </c>
      <c r="R36" s="6"/>
      <c r="S36" s="13" t="n">
        <f aca="false">IF(Q36="","",U36*N36*LOOKUP(RIGHT($D$2,3),定数!$A$6:$A$13,定数!$B$6:$B$13))</f>
        <v>-5457.39015907597</v>
      </c>
      <c r="T36" s="13"/>
      <c r="U36" s="15" t="n">
        <f aca="false">IF(Q36="","",IF(H36="買",(Q36-I36),(I36-Q36))*IF(RIGHT($D$2,3)="JPY",100,10000))</f>
        <v>-27.3999999999996</v>
      </c>
      <c r="V36" s="15"/>
      <c r="W36" s="42" t="str">
        <f aca="false">IF(T36&lt;&gt;"",IF(T36&lt;0,1+W35,0),"")</f>
        <v/>
      </c>
      <c r="X36" s="42" t="n">
        <f aca="false">IF(U36&lt;&gt;"",IF(U36&lt;0,1+X35,0),"")</f>
        <v>1</v>
      </c>
      <c r="Y36" s="46" t="n">
        <f aca="false">IF(C36&lt;&gt;"",MAX(Y35,C36),"")</f>
        <v>121699.787968226</v>
      </c>
      <c r="Z36" s="47" t="n">
        <f aca="false">IF(Y36&lt;&gt;"",1-(C36/Y36),"")</f>
        <v>0.11623178322209</v>
      </c>
      <c r="AA36" s="43" t="str">
        <f aca="false">IF(S36&gt;0,S36,"")</f>
        <v/>
      </c>
      <c r="AB36" s="42" t="n">
        <f aca="false">IF(S36&lt;0,S36,"")</f>
        <v>-5457.39015907597</v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102097.014435853</v>
      </c>
      <c r="D37" s="8"/>
      <c r="E37" s="6" t="n">
        <v>2018</v>
      </c>
      <c r="F37" s="6" t="n">
        <f aca="false">MONTH(G37)</f>
        <v>4</v>
      </c>
      <c r="G37" s="44" t="n">
        <v>43939</v>
      </c>
      <c r="H37" s="6" t="s">
        <v>38</v>
      </c>
      <c r="I37" s="6" t="n">
        <v>1.23965</v>
      </c>
      <c r="J37" s="6"/>
      <c r="K37" s="6" t="n">
        <v>25</v>
      </c>
      <c r="L37" s="8" t="n">
        <f aca="false">IF(K37="","",C37*0.05)</f>
        <v>5104.85072179266</v>
      </c>
      <c r="M37" s="8"/>
      <c r="N37" s="48" t="n">
        <f aca="false">IF(K37="","",(L37/K37)/LOOKUP(RIGHT($D$2,3),定数!$A$6:$A$13,定数!$B$6:$B$13))</f>
        <v>1.70161690726422</v>
      </c>
      <c r="O37" s="6" t="n">
        <v>2018</v>
      </c>
      <c r="P37" s="44" t="n">
        <v>43940</v>
      </c>
      <c r="Q37" s="6" t="n">
        <v>1.2371</v>
      </c>
      <c r="R37" s="6"/>
      <c r="S37" s="13" t="n">
        <f aca="false">IF(Q37="","",U37*N37*LOOKUP(RIGHT($D$2,3),定数!$A$6:$A$13,定数!$B$6:$B$13))</f>
        <v>-5206.94773622817</v>
      </c>
      <c r="T37" s="13"/>
      <c r="U37" s="15" t="n">
        <f aca="false">IF(Q37="","",IF(H37="買",(Q37-I37),(I37-Q37))*IF(RIGHT($D$2,3)="JPY",100,10000))</f>
        <v>-25.4999999999983</v>
      </c>
      <c r="V37" s="15"/>
      <c r="W37" s="42" t="str">
        <f aca="false">IF(T37&lt;&gt;"",IF(T37&lt;0,1+W36,0),"")</f>
        <v/>
      </c>
      <c r="X37" s="42" t="n">
        <f aca="false">IF(U37&lt;&gt;"",IF(U37&lt;0,1+X36,0),"")</f>
        <v>2</v>
      </c>
      <c r="Y37" s="46" t="n">
        <f aca="false">IF(C37&lt;&gt;"",MAX(Y36,C37),"")</f>
        <v>121699.787968226</v>
      </c>
      <c r="Z37" s="47" t="n">
        <f aca="false">IF(Y37&lt;&gt;"",1-(C37/Y37),"")</f>
        <v>0.161074837184524</v>
      </c>
      <c r="AA37" s="43" t="str">
        <f aca="false">IF(S37&gt;0,S37,"")</f>
        <v/>
      </c>
      <c r="AB37" s="42" t="n">
        <f aca="false">IF(S37&lt;0,S37,"")</f>
        <v>-5206.94773622817</v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96890.0666996251</v>
      </c>
      <c r="D38" s="8"/>
      <c r="E38" s="6" t="n">
        <v>2018</v>
      </c>
      <c r="F38" s="6" t="n">
        <f aca="false">MONTH(G38)</f>
        <v>5</v>
      </c>
      <c r="G38" s="44" t="n">
        <v>43953</v>
      </c>
      <c r="H38" s="6" t="s">
        <v>37</v>
      </c>
      <c r="I38" s="6" t="n">
        <v>1.19899</v>
      </c>
      <c r="J38" s="6"/>
      <c r="K38" s="6" t="n">
        <v>42</v>
      </c>
      <c r="L38" s="8" t="n">
        <f aca="false">IF(K38="","",C38*0.05)</f>
        <v>4844.50333498126</v>
      </c>
      <c r="M38" s="8"/>
      <c r="N38" s="48" t="n">
        <f aca="false">IF(K38="","",(L38/K38)/LOOKUP(RIGHT($D$2,3),定数!$A$6:$A$13,定数!$B$6:$B$13))</f>
        <v>0.961210979162948</v>
      </c>
      <c r="O38" s="6" t="n">
        <v>2018</v>
      </c>
      <c r="P38" s="44" t="n">
        <v>43958</v>
      </c>
      <c r="Q38" s="6" t="n">
        <v>1.19074</v>
      </c>
      <c r="R38" s="6"/>
      <c r="S38" s="13" t="n">
        <f aca="false">IF(Q38="","",U38*N38*LOOKUP(RIGHT($D$2,3),定数!$A$6:$A$13,定数!$B$6:$B$13))</f>
        <v>9515.98869371328</v>
      </c>
      <c r="T38" s="13"/>
      <c r="U38" s="15" t="n">
        <f aca="false">IF(Q38="","",IF(H38="買",(Q38-I38),(I38-Q38))*IF(RIGHT($D$2,3)="JPY",100,10000))</f>
        <v>82.5000000000009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6" t="n">
        <f aca="false">IF(C38&lt;&gt;"",MAX(Y37,C38),"")</f>
        <v>121699.787968226</v>
      </c>
      <c r="Z38" s="47" t="n">
        <f aca="false">IF(Y38&lt;&gt;"",1-(C38/Y38),"")</f>
        <v>0.20386002048811</v>
      </c>
      <c r="AA38" s="43" t="n">
        <f aca="false">IF(S38&gt;0,S38,"")</f>
        <v>9515.98869371328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106406.055393338</v>
      </c>
      <c r="D39" s="8"/>
      <c r="E39" s="6" t="n">
        <v>2018</v>
      </c>
      <c r="F39" s="6" t="n">
        <f aca="false">MONTH(G39)</f>
        <v>5</v>
      </c>
      <c r="G39" s="44" t="n">
        <v>43955</v>
      </c>
      <c r="H39" s="6" t="s">
        <v>37</v>
      </c>
      <c r="I39" s="6" t="n">
        <v>1.19531</v>
      </c>
      <c r="J39" s="6"/>
      <c r="K39" s="6" t="n">
        <v>39</v>
      </c>
      <c r="L39" s="8" t="n">
        <f aca="false">IF(K39="","",C39*0.05)</f>
        <v>5320.30276966692</v>
      </c>
      <c r="M39" s="8"/>
      <c r="N39" s="48" t="n">
        <f aca="false">IF(K39="","",(L39/K39)/LOOKUP(RIGHT($D$2,3),定数!$A$6:$A$13,定数!$B$6:$B$13))</f>
        <v>1.13681683112541</v>
      </c>
      <c r="O39" s="6" t="n">
        <v>2018</v>
      </c>
      <c r="P39" s="44" t="n">
        <v>43959</v>
      </c>
      <c r="Q39" s="6" t="n">
        <v>1.18736</v>
      </c>
      <c r="R39" s="6"/>
      <c r="S39" s="13" t="n">
        <f aca="false">IF(Q39="","",U39*N39*LOOKUP(RIGHT($D$2,3),定数!$A$6:$A$13,定数!$B$6:$B$13))</f>
        <v>10845.2325689366</v>
      </c>
      <c r="T39" s="13"/>
      <c r="U39" s="15" t="n">
        <f aca="false">IF(Q39="","",IF(H39="買",(Q39-I39),(I39-Q39))*IF(RIGHT($D$2,3)="JPY",100,10000))</f>
        <v>79.5000000000012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6" t="n">
        <f aca="false">IF(C39&lt;&gt;"",MAX(Y38,C39),"")</f>
        <v>121699.787968226</v>
      </c>
      <c r="Z39" s="47" t="n">
        <f aca="false">IF(Y39&lt;&gt;"",1-(C39/Y39),"")</f>
        <v>0.125667701071763</v>
      </c>
      <c r="AA39" s="43" t="n">
        <f aca="false">IF(S39&gt;0,S39,"")</f>
        <v>10845.2325689366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117251.287962275</v>
      </c>
      <c r="D40" s="8"/>
      <c r="E40" s="6" t="n">
        <v>2018</v>
      </c>
      <c r="F40" s="6" t="n">
        <f aca="false">MONTH(G40)</f>
        <v>5</v>
      </c>
      <c r="G40" s="44" t="n">
        <v>43960</v>
      </c>
      <c r="H40" s="6" t="s">
        <v>37</v>
      </c>
      <c r="I40" s="6" t="n">
        <v>1.18472</v>
      </c>
      <c r="J40" s="6"/>
      <c r="K40" s="6" t="n">
        <v>20</v>
      </c>
      <c r="L40" s="8" t="n">
        <f aca="false">IF(K40="","",C40*0.05)</f>
        <v>5862.56439811375</v>
      </c>
      <c r="M40" s="8"/>
      <c r="N40" s="48" t="n">
        <f aca="false">IF(K40="","",(L40/K40)/LOOKUP(RIGHT($D$2,3),定数!$A$6:$A$13,定数!$B$6:$B$13))</f>
        <v>2.44273516588073</v>
      </c>
      <c r="O40" s="6" t="n">
        <v>2018</v>
      </c>
      <c r="P40" s="44" t="n">
        <v>43961</v>
      </c>
      <c r="Q40" s="6" t="n">
        <v>1.18676</v>
      </c>
      <c r="R40" s="6"/>
      <c r="S40" s="13" t="n">
        <f aca="false">IF(Q40="","",U40*N40*LOOKUP(RIGHT($D$2,3),定数!$A$6:$A$13,定数!$B$6:$B$13))</f>
        <v>-5979.81568607615</v>
      </c>
      <c r="T40" s="13"/>
      <c r="U40" s="15" t="n">
        <f aca="false">IF(Q40="","",IF(H40="買",(Q40-I40),(I40-Q40))*IF(RIGHT($D$2,3)="JPY",100,10000))</f>
        <v>-20.4000000000004</v>
      </c>
      <c r="V40" s="15"/>
      <c r="W40" s="42" t="str">
        <f aca="false">IF(T40&lt;&gt;"",IF(T40&lt;0,1+W39,0),"")</f>
        <v/>
      </c>
      <c r="X40" s="42" t="n">
        <f aca="false">IF(U40&lt;&gt;"",IF(U40&lt;0,1+X39,0),"")</f>
        <v>1</v>
      </c>
      <c r="Y40" s="46" t="n">
        <f aca="false">IF(C40&lt;&gt;"",MAX(Y39,C40),"")</f>
        <v>121699.787968226</v>
      </c>
      <c r="Z40" s="47" t="n">
        <f aca="false">IF(Y40&lt;&gt;"",1-(C40/Y40),"")</f>
        <v>0.0365530629117682</v>
      </c>
      <c r="AA40" s="43" t="str">
        <f aca="false">IF(S40&gt;0,S40,"")</f>
        <v/>
      </c>
      <c r="AB40" s="42" t="n">
        <f aca="false">IF(S40&lt;0,S40,"")</f>
        <v>-5979.81568607615</v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111271.472276199</v>
      </c>
      <c r="D41" s="8"/>
      <c r="E41" s="6" t="n">
        <v>2018</v>
      </c>
      <c r="F41" s="6" t="n">
        <f aca="false">MONTH(G41)</f>
        <v>5</v>
      </c>
      <c r="G41" s="44" t="n">
        <v>43962</v>
      </c>
      <c r="H41" s="6" t="s">
        <v>38</v>
      </c>
      <c r="I41" s="6" t="n">
        <v>1.19253</v>
      </c>
      <c r="J41" s="6"/>
      <c r="K41" s="6" t="n">
        <v>34</v>
      </c>
      <c r="L41" s="8" t="n">
        <f aca="false">IF(K41="","",C41*0.05)</f>
        <v>5563.57361380994</v>
      </c>
      <c r="M41" s="8"/>
      <c r="N41" s="48" t="n">
        <f aca="false">IF(K41="","",(L41/K41)/LOOKUP(RIGHT($D$2,3),定数!$A$6:$A$13,定数!$B$6:$B$13))</f>
        <v>1.36362098377695</v>
      </c>
      <c r="O41" s="6" t="n">
        <v>2018</v>
      </c>
      <c r="P41" s="44" t="n">
        <v>43965</v>
      </c>
      <c r="Q41" s="6" t="n">
        <v>1.1993</v>
      </c>
      <c r="R41" s="6"/>
      <c r="S41" s="13" t="n">
        <f aca="false">IF(Q41="","",U41*N41*LOOKUP(RIGHT($D$2,3),定数!$A$6:$A$13,定数!$B$6:$B$13))</f>
        <v>11078.0568722038</v>
      </c>
      <c r="T41" s="13"/>
      <c r="U41" s="15" t="n">
        <f aca="false">IF(Q41="","",IF(H41="買",(Q41-I41),(I41-Q41))*IF(RIGHT($D$2,3)="JPY",100,10000))</f>
        <v>67.6999999999994</v>
      </c>
      <c r="V41" s="15"/>
      <c r="W41" s="42" t="str">
        <f aca="false">IF(T41&lt;&gt;"",IF(T41&lt;0,1+W40,0),"")</f>
        <v/>
      </c>
      <c r="X41" s="42" t="n">
        <f aca="false">IF(U41&lt;&gt;"",IF(U41&lt;0,1+X40,0),"")</f>
        <v>0</v>
      </c>
      <c r="Y41" s="46" t="n">
        <f aca="false">IF(C41&lt;&gt;"",MAX(Y40,C41),"")</f>
        <v>121699.787968226</v>
      </c>
      <c r="Z41" s="47" t="n">
        <f aca="false">IF(Y41&lt;&gt;"",1-(C41/Y41),"")</f>
        <v>0.0856888567032691</v>
      </c>
      <c r="AA41" s="43" t="n">
        <f aca="false">IF(S41&gt;0,S41,"")</f>
        <v>11078.0568722038</v>
      </c>
      <c r="AB41" s="42" t="str">
        <f aca="false">IF(S41&lt;0,S41,"")</f>
        <v/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122349.529148403</v>
      </c>
      <c r="D42" s="8"/>
      <c r="E42" s="6" t="n">
        <v>2018</v>
      </c>
      <c r="F42" s="6" t="n">
        <f aca="false">MONTH(G42)</f>
        <v>5</v>
      </c>
      <c r="G42" s="44" t="n">
        <v>43968</v>
      </c>
      <c r="H42" s="6" t="s">
        <v>37</v>
      </c>
      <c r="I42" s="6" t="n">
        <v>1.18064</v>
      </c>
      <c r="J42" s="6"/>
      <c r="K42" s="6" t="n">
        <v>31</v>
      </c>
      <c r="L42" s="8" t="n">
        <f aca="false">IF(K42="","",C42*0.05)</f>
        <v>6117.47645742013</v>
      </c>
      <c r="M42" s="8"/>
      <c r="N42" s="48" t="n">
        <f aca="false">IF(K42="","",(L42/K42)/LOOKUP(RIGHT($D$2,3),定数!$A$6:$A$13,定数!$B$6:$B$13))</f>
        <v>1.64448291866133</v>
      </c>
      <c r="O42" s="6" t="n">
        <v>2018</v>
      </c>
      <c r="P42" s="44" t="n">
        <v>43972</v>
      </c>
      <c r="Q42" s="6" t="n">
        <v>1.17448</v>
      </c>
      <c r="R42" s="6"/>
      <c r="S42" s="13" t="n">
        <f aca="false">IF(Q42="","",U42*N42*LOOKUP(RIGHT($D$2,3),定数!$A$6:$A$13,定数!$B$6:$B$13))</f>
        <v>12156.0177347444</v>
      </c>
      <c r="T42" s="13"/>
      <c r="U42" s="15" t="n">
        <f aca="false">IF(Q42="","",IF(H42="買",(Q42-I42),(I42-Q42))*IF(RIGHT($D$2,3)="JPY",100,10000))</f>
        <v>61.5999999999994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6" t="n">
        <f aca="false">IF(C42&lt;&gt;"",MAX(Y41,C42),"")</f>
        <v>122349.529148403</v>
      </c>
      <c r="Z42" s="47" t="n">
        <f aca="false">IF(Y42&lt;&gt;"",1-(C42/Y42),"")</f>
        <v>0</v>
      </c>
      <c r="AA42" s="43" t="n">
        <f aca="false">IF(S42&gt;0,S42,"")</f>
        <v>12156.0177347444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134505.546883147</v>
      </c>
      <c r="D43" s="8"/>
      <c r="E43" s="6" t="n">
        <v>2018</v>
      </c>
      <c r="F43" s="6" t="n">
        <f aca="false">MONTH(G43)</f>
        <v>5</v>
      </c>
      <c r="G43" s="44" t="n">
        <v>43969</v>
      </c>
      <c r="H43" s="6" t="s">
        <v>37</v>
      </c>
      <c r="I43" s="6" t="n">
        <v>1.18025</v>
      </c>
      <c r="J43" s="6"/>
      <c r="K43" s="6" t="n">
        <v>19</v>
      </c>
      <c r="L43" s="8" t="n">
        <f aca="false">IF(K43="","",C43*0.05)</f>
        <v>6725.27734415735</v>
      </c>
      <c r="M43" s="8"/>
      <c r="N43" s="48" t="n">
        <f aca="false">IF(K43="","",(L43/K43)/LOOKUP(RIGHT($D$2,3),定数!$A$6:$A$13,定数!$B$6:$B$13))</f>
        <v>2.94968304568305</v>
      </c>
      <c r="O43" s="6" t="n">
        <v>2018</v>
      </c>
      <c r="P43" s="44" t="n">
        <v>43969</v>
      </c>
      <c r="Q43" s="6" t="n">
        <v>1.17644</v>
      </c>
      <c r="R43" s="6"/>
      <c r="S43" s="13" t="n">
        <f aca="false">IF(Q43="","",U43*N43*LOOKUP(RIGHT($D$2,3),定数!$A$6:$A$13,定数!$B$6:$B$13))</f>
        <v>13485.9508848632</v>
      </c>
      <c r="T43" s="13"/>
      <c r="U43" s="15" t="n">
        <f aca="false">IF(Q43="","",IF(H43="買",(Q43-I43),(I43-Q43))*IF(RIGHT($D$2,3)="JPY",100,10000))</f>
        <v>38.1000000000009</v>
      </c>
      <c r="V43" s="15"/>
      <c r="W43" s="42" t="str">
        <f aca="false">IF(T43&lt;&gt;"",IF(T43&lt;0,1+W42,0),"")</f>
        <v/>
      </c>
      <c r="X43" s="42" t="n">
        <f aca="false">IF(U43&lt;&gt;"",IF(U43&lt;0,1+X42,0),"")</f>
        <v>0</v>
      </c>
      <c r="Y43" s="46" t="n">
        <f aca="false">IF(C43&lt;&gt;"",MAX(Y42,C43),"")</f>
        <v>134505.546883147</v>
      </c>
      <c r="Z43" s="47" t="n">
        <f aca="false">IF(Y43&lt;&gt;"",1-(C43/Y43),"")</f>
        <v>0</v>
      </c>
      <c r="AA43" s="43" t="n">
        <f aca="false">IF(S43&gt;0,S43,"")</f>
        <v>13485.9508848632</v>
      </c>
      <c r="AB43" s="42" t="str">
        <f aca="false">IF(S43&lt;0,S43,"")</f>
        <v/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147991.49776801</v>
      </c>
      <c r="D44" s="8"/>
      <c r="E44" s="6" t="n">
        <v>2018</v>
      </c>
      <c r="F44" s="6" t="n">
        <f aca="false">MONTH(G44)</f>
        <v>8</v>
      </c>
      <c r="G44" s="44" t="n">
        <v>44057</v>
      </c>
      <c r="H44" s="6" t="s">
        <v>37</v>
      </c>
      <c r="I44" s="6" t="n">
        <v>1.13799</v>
      </c>
      <c r="J44" s="6"/>
      <c r="K44" s="6" t="n">
        <v>38</v>
      </c>
      <c r="L44" s="8" t="n">
        <f aca="false">IF(K44="","",C44*0.05)</f>
        <v>7399.57488840051</v>
      </c>
      <c r="M44" s="8"/>
      <c r="N44" s="48" t="n">
        <f aca="false">IF(K44="","",(L44/K44)/LOOKUP(RIGHT($D$2,3),定数!$A$6:$A$13,定数!$B$6:$B$13))</f>
        <v>1.6227137913159</v>
      </c>
      <c r="O44" s="6" t="n">
        <v>2018</v>
      </c>
      <c r="P44" s="44" t="n">
        <v>44058</v>
      </c>
      <c r="Q44" s="6" t="n">
        <v>1.1304</v>
      </c>
      <c r="R44" s="6"/>
      <c r="S44" s="13" t="n">
        <f aca="false">IF(Q44="","",U44*N44*LOOKUP(RIGHT($D$2,3),定数!$A$6:$A$13,定数!$B$6:$B$13))</f>
        <v>14779.6772113052</v>
      </c>
      <c r="T44" s="13"/>
      <c r="U44" s="15" t="n">
        <f aca="false">IF(Q44="","",IF(H44="買",(Q44-I44),(I44-Q44))*IF(RIGHT($D$2,3)="JPY",100,10000))</f>
        <v>75.8999999999999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6" t="n">
        <f aca="false">IF(C44&lt;&gt;"",MAX(Y43,C44),"")</f>
        <v>147991.49776801</v>
      </c>
      <c r="Z44" s="47" t="n">
        <f aca="false">IF(Y44&lt;&gt;"",1-(C44/Y44),"")</f>
        <v>0</v>
      </c>
      <c r="AA44" s="43" t="n">
        <f aca="false">IF(S44&gt;0,S44,"")</f>
        <v>14779.6772113052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162771.174979315</v>
      </c>
      <c r="D45" s="8"/>
      <c r="E45" s="6" t="n">
        <v>2018</v>
      </c>
      <c r="F45" s="6" t="n">
        <f aca="false">MONTH(G45)</f>
        <v>8</v>
      </c>
      <c r="G45" s="44" t="n">
        <v>44074</v>
      </c>
      <c r="H45" s="6" t="s">
        <v>37</v>
      </c>
      <c r="I45" s="6" t="n">
        <v>1.1666</v>
      </c>
      <c r="J45" s="6"/>
      <c r="K45" s="6" t="n">
        <v>23</v>
      </c>
      <c r="L45" s="8" t="n">
        <f aca="false">IF(K45="","",C45*0.05)</f>
        <v>8138.55874896577</v>
      </c>
      <c r="M45" s="8"/>
      <c r="N45" s="48" t="n">
        <f aca="false">IF(K45="","",(L45/K45)/LOOKUP(RIGHT($D$2,3),定数!$A$6:$A$13,定数!$B$6:$B$13))</f>
        <v>2.94875316991514</v>
      </c>
      <c r="O45" s="6" t="n">
        <v>2018</v>
      </c>
      <c r="P45" s="44" t="n">
        <v>44074</v>
      </c>
      <c r="Q45" s="6" t="n">
        <v>1.1619</v>
      </c>
      <c r="R45" s="6"/>
      <c r="S45" s="13" t="n">
        <f aca="false">IF(Q45="","",U45*N45*LOOKUP(RIGHT($D$2,3),定数!$A$6:$A$13,定数!$B$6:$B$13))</f>
        <v>16630.9678783219</v>
      </c>
      <c r="T45" s="13"/>
      <c r="U45" s="15" t="n">
        <f aca="false">IF(Q45="","",IF(H45="買",(Q45-I45),(I45-Q45))*IF(RIGHT($D$2,3)="JPY",100,10000))</f>
        <v>47.0000000000015</v>
      </c>
      <c r="V45" s="15"/>
      <c r="W45" s="42" t="str">
        <f aca="false">IF(T45&lt;&gt;"",IF(T45&lt;0,1+W44,0),"")</f>
        <v/>
      </c>
      <c r="X45" s="42" t="n">
        <f aca="false">IF(U45&lt;&gt;"",IF(U45&lt;0,1+X44,0),"")</f>
        <v>0</v>
      </c>
      <c r="Y45" s="46" t="n">
        <f aca="false">IF(C45&lt;&gt;"",MAX(Y44,C45),"")</f>
        <v>162771.174979315</v>
      </c>
      <c r="Z45" s="47" t="n">
        <f aca="false">IF(Y45&lt;&gt;"",1-(C45/Y45),"")</f>
        <v>0</v>
      </c>
      <c r="AA45" s="43" t="n">
        <f aca="false">IF(S45&gt;0,S45,"")</f>
        <v>16630.9678783219</v>
      </c>
      <c r="AB45" s="42" t="str">
        <f aca="false">IF(S45&lt;0,S45,"")</f>
        <v/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179402.142857637</v>
      </c>
      <c r="D46" s="8"/>
      <c r="E46" s="6" t="n">
        <v>2018</v>
      </c>
      <c r="F46" s="6" t="n">
        <f aca="false">MONTH(G46)</f>
        <v>10</v>
      </c>
      <c r="G46" s="44" t="n">
        <v>44108</v>
      </c>
      <c r="H46" s="6" t="s">
        <v>37</v>
      </c>
      <c r="I46" s="6" t="n">
        <v>1.14991</v>
      </c>
      <c r="J46" s="6"/>
      <c r="K46" s="6" t="n">
        <v>42</v>
      </c>
      <c r="L46" s="8" t="n">
        <f aca="false">IF(K46="","",C46*0.05)</f>
        <v>8970.10714288187</v>
      </c>
      <c r="M46" s="8"/>
      <c r="N46" s="48" t="n">
        <f aca="false">IF(K46="","",(L46/K46)/LOOKUP(RIGHT($D$2,3),定数!$A$6:$A$13,定数!$B$6:$B$13))</f>
        <v>1.77978316327021</v>
      </c>
      <c r="O46" s="6" t="n">
        <v>2018</v>
      </c>
      <c r="P46" s="44" t="n">
        <v>44109</v>
      </c>
      <c r="Q46" s="6" t="n">
        <v>1.15416</v>
      </c>
      <c r="R46" s="6"/>
      <c r="S46" s="13" t="n">
        <f aca="false">IF(Q46="","",U46*N46*LOOKUP(RIGHT($D$2,3),定数!$A$6:$A$13,定数!$B$6:$B$13))</f>
        <v>-9076.89413267826</v>
      </c>
      <c r="T46" s="13"/>
      <c r="U46" s="15" t="n">
        <f aca="false">IF(Q46="","",IF(H46="買",(Q46-I46),(I46-Q46))*IF(RIGHT($D$2,3)="JPY",100,10000))</f>
        <v>-42.5000000000009</v>
      </c>
      <c r="V46" s="15"/>
      <c r="W46" s="42" t="str">
        <f aca="false">IF(T46&lt;&gt;"",IF(T46&lt;0,1+W45,0),"")</f>
        <v/>
      </c>
      <c r="X46" s="42" t="n">
        <f aca="false">IF(U46&lt;&gt;"",IF(U46&lt;0,1+X45,0),"")</f>
        <v>1</v>
      </c>
      <c r="Y46" s="46" t="n">
        <f aca="false">IF(C46&lt;&gt;"",MAX(Y45,C46),"")</f>
        <v>179402.142857637</v>
      </c>
      <c r="Z46" s="47" t="n">
        <f aca="false">IF(Y46&lt;&gt;"",1-(C46/Y46),"")</f>
        <v>0</v>
      </c>
      <c r="AA46" s="43" t="str">
        <f aca="false">IF(S46&gt;0,S46,"")</f>
        <v/>
      </c>
      <c r="AB46" s="42" t="n">
        <f aca="false">IF(S46&lt;0,S46,"")</f>
        <v>-9076.89413267826</v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170325.248724959</v>
      </c>
      <c r="D47" s="8"/>
      <c r="E47" s="6" t="n">
        <v>2018</v>
      </c>
      <c r="F47" s="6" t="n">
        <f aca="false">MONTH(G47)</f>
        <v>10</v>
      </c>
      <c r="G47" s="44" t="n">
        <v>44133</v>
      </c>
      <c r="H47" s="6" t="s">
        <v>37</v>
      </c>
      <c r="I47" s="6" t="n">
        <v>1.1371</v>
      </c>
      <c r="J47" s="6"/>
      <c r="K47" s="6" t="n">
        <v>24</v>
      </c>
      <c r="L47" s="8" t="n">
        <f aca="false">IF(K47="","",C47*0.05)</f>
        <v>8516.26243624795</v>
      </c>
      <c r="M47" s="8"/>
      <c r="N47" s="48" t="n">
        <f aca="false">IF(K47="","",(L47/K47)/LOOKUP(RIGHT($D$2,3),定数!$A$6:$A$13,定数!$B$6:$B$13))</f>
        <v>2.95703556814165</v>
      </c>
      <c r="O47" s="6" t="n">
        <v>2018</v>
      </c>
      <c r="P47" s="44" t="n">
        <v>44135</v>
      </c>
      <c r="Q47" s="6" t="n">
        <v>1.13221</v>
      </c>
      <c r="R47" s="6"/>
      <c r="S47" s="13" t="n">
        <f aca="false">IF(Q47="","",U47*N47*LOOKUP(RIGHT($D$2,3),定数!$A$6:$A$13,定数!$B$6:$B$13))</f>
        <v>17351.8847138554</v>
      </c>
      <c r="T47" s="13"/>
      <c r="U47" s="15" t="n">
        <f aca="false">IF(Q47="","",IF(H47="買",(Q47-I47),(I47-Q47))*IF(RIGHT($D$2,3)="JPY",100,10000))</f>
        <v>48.9000000000006</v>
      </c>
      <c r="V47" s="15"/>
      <c r="W47" s="42" t="str">
        <f aca="false">IF(T47&lt;&gt;"",IF(T47&lt;0,1+W46,0),"")</f>
        <v/>
      </c>
      <c r="X47" s="42" t="n">
        <f aca="false">IF(U47&lt;&gt;"",IF(U47&lt;0,1+X46,0),"")</f>
        <v>0</v>
      </c>
      <c r="Y47" s="46" t="n">
        <f aca="false">IF(C47&lt;&gt;"",MAX(Y46,C47),"")</f>
        <v>179402.142857637</v>
      </c>
      <c r="Z47" s="47" t="n">
        <f aca="false">IF(Y47&lt;&gt;"",1-(C47/Y47),"")</f>
        <v>0.050595238095239</v>
      </c>
      <c r="AA47" s="43" t="n">
        <f aca="false">IF(S47&gt;0,S47,"")</f>
        <v>17351.8847138554</v>
      </c>
      <c r="AB47" s="42" t="str">
        <f aca="false">IF(S47&lt;0,S47,"")</f>
        <v/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187677.133438815</v>
      </c>
      <c r="D48" s="8"/>
      <c r="E48" s="6" t="n">
        <v>2018</v>
      </c>
      <c r="F48" s="6" t="n">
        <f aca="false">MONTH(G48)</f>
        <v>12</v>
      </c>
      <c r="G48" s="44" t="n">
        <v>44185</v>
      </c>
      <c r="H48" s="6" t="s">
        <v>38</v>
      </c>
      <c r="I48" s="6" t="n">
        <v>1.14642</v>
      </c>
      <c r="J48" s="6"/>
      <c r="K48" s="6" t="n">
        <v>62</v>
      </c>
      <c r="L48" s="8" t="n">
        <f aca="false">IF(K48="","",C48*0.05)</f>
        <v>9383.85667194073</v>
      </c>
      <c r="M48" s="8"/>
      <c r="N48" s="48" t="n">
        <f aca="false">IF(K48="","",(L48/K48)/LOOKUP(RIGHT($D$2,3),定数!$A$6:$A$13,定数!$B$6:$B$13))</f>
        <v>1.26127105805655</v>
      </c>
      <c r="O48" s="6" t="n">
        <v>2018</v>
      </c>
      <c r="P48" s="44" t="n">
        <v>44186</v>
      </c>
      <c r="Q48" s="6" t="n">
        <v>1.14022</v>
      </c>
      <c r="R48" s="6"/>
      <c r="S48" s="13" t="n">
        <f aca="false">IF(Q48="","",U48*N48*LOOKUP(RIGHT($D$2,3),定数!$A$6:$A$13,定数!$B$6:$B$13))</f>
        <v>-9383.8566719407</v>
      </c>
      <c r="T48" s="13"/>
      <c r="U48" s="15" t="n">
        <f aca="false">IF(Q48="","",IF(H48="買",(Q48-I48),(I48-Q48))*IF(RIGHT($D$2,3)="JPY",100,10000))</f>
        <v>-61.9999999999998</v>
      </c>
      <c r="V48" s="15"/>
      <c r="W48" s="42" t="str">
        <f aca="false">IF(T48&lt;&gt;"",IF(T48&lt;0,1+W47,0),"")</f>
        <v/>
      </c>
      <c r="X48" s="42" t="n">
        <f aca="false">IF(U48&lt;&gt;"",IF(U48&lt;0,1+X47,0),"")</f>
        <v>1</v>
      </c>
      <c r="Y48" s="46" t="n">
        <f aca="false">IF(C48&lt;&gt;"",MAX(Y47,C48),"")</f>
        <v>187677.133438815</v>
      </c>
      <c r="Z48" s="47" t="n">
        <f aca="false">IF(Y48&lt;&gt;"",1-(C48/Y48),"")</f>
        <v>0</v>
      </c>
      <c r="AA48" s="43" t="str">
        <f aca="false">IF(S48&gt;0,S48,"")</f>
        <v/>
      </c>
      <c r="AB48" s="42" t="n">
        <f aca="false">IF(S48&lt;0,S48,"")</f>
        <v>-9383.8566719407</v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178293.276766874</v>
      </c>
      <c r="D49" s="8"/>
      <c r="E49" s="6" t="n">
        <v>2019</v>
      </c>
      <c r="F49" s="6" t="n">
        <f aca="false">MONTH(G49)</f>
        <v>3</v>
      </c>
      <c r="G49" s="44" t="n">
        <v>43896</v>
      </c>
      <c r="H49" s="6" t="s">
        <v>37</v>
      </c>
      <c r="I49" s="6" t="n">
        <v>1.13036</v>
      </c>
      <c r="J49" s="6"/>
      <c r="K49" s="6" t="n">
        <v>21</v>
      </c>
      <c r="L49" s="8" t="n">
        <f aca="false">IF(K49="","",C49*0.05)</f>
        <v>8914.66383834369</v>
      </c>
      <c r="M49" s="8"/>
      <c r="N49" s="48" t="n">
        <f aca="false">IF(K49="","",(L49/K49)/LOOKUP(RIGHT($D$2,3),定数!$A$6:$A$13,定数!$B$6:$B$13))</f>
        <v>3.53756501521575</v>
      </c>
      <c r="O49" s="6" t="n">
        <v>2019</v>
      </c>
      <c r="P49" s="44" t="n">
        <v>43897</v>
      </c>
      <c r="Q49" s="6" t="n">
        <v>1.12619</v>
      </c>
      <c r="R49" s="6"/>
      <c r="S49" s="13" t="n">
        <f aca="false">IF(Q49="","",U49*N49*LOOKUP(RIGHT($D$2,3),定数!$A$6:$A$13,定数!$B$6:$B$13))</f>
        <v>17701.9753361396</v>
      </c>
      <c r="T49" s="13"/>
      <c r="U49" s="15" t="n">
        <f aca="false">IF(Q49="","",IF(H49="買",(Q49-I49),(I49-Q49))*IF(RIGHT($D$2,3)="JPY",100,10000))</f>
        <v>41.7000000000001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6" t="n">
        <f aca="false">IF(C49&lt;&gt;"",MAX(Y48,C49),"")</f>
        <v>187677.133438815</v>
      </c>
      <c r="Z49" s="47" t="n">
        <f aca="false">IF(Y49&lt;&gt;"",1-(C49/Y49),"")</f>
        <v>0.0499999999999999</v>
      </c>
      <c r="AA49" s="43" t="n">
        <f aca="false">IF(S49&gt;0,S49,"")</f>
        <v>17701.9753361396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195995.252103013</v>
      </c>
      <c r="D50" s="8"/>
      <c r="E50" s="6" t="n">
        <v>2019</v>
      </c>
      <c r="F50" s="6" t="n">
        <f aca="false">MONTH(G50)</f>
        <v>5</v>
      </c>
      <c r="G50" s="44" t="n">
        <v>43973</v>
      </c>
      <c r="H50" s="6" t="s">
        <v>37</v>
      </c>
      <c r="I50" s="6" t="n">
        <v>1.11581</v>
      </c>
      <c r="J50" s="6"/>
      <c r="K50" s="6" t="n">
        <v>8</v>
      </c>
      <c r="L50" s="8" t="n">
        <f aca="false">IF(K50="","",C50*0.05)</f>
        <v>9799.76260515067</v>
      </c>
      <c r="M50" s="8"/>
      <c r="N50" s="45" t="n">
        <f aca="false">IF(K50="","",(L50/K50)/LOOKUP(RIGHT($D$2,3),定数!$A$6:$A$13,定数!$B$6:$B$13))</f>
        <v>10.208086047032</v>
      </c>
      <c r="O50" s="6" t="n">
        <v>2019</v>
      </c>
      <c r="P50" s="44" t="n">
        <v>43973</v>
      </c>
      <c r="Q50" s="6" t="n">
        <v>1.11661</v>
      </c>
      <c r="R50" s="6"/>
      <c r="S50" s="13" t="n">
        <f aca="false">IF(Q50="","",U50*N50*LOOKUP(RIGHT($D$2,3),定数!$A$6:$A$13,定数!$B$6:$B$13))</f>
        <v>-9799.76260515231</v>
      </c>
      <c r="T50" s="13"/>
      <c r="U50" s="15" t="n">
        <f aca="false">IF(Q50="","",IF(H50="買",(Q50-I50),(I50-Q50))*IF(RIGHT($D$2,3)="JPY",100,10000))</f>
        <v>-8.00000000000134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6" t="n">
        <f aca="false">IF(C50&lt;&gt;"",MAX(Y49,C50),"")</f>
        <v>195995.252103013</v>
      </c>
      <c r="Z50" s="47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-9799.76260515231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186195.489497861</v>
      </c>
      <c r="D51" s="8"/>
      <c r="E51" s="6" t="n">
        <v>2019</v>
      </c>
      <c r="F51" s="6" t="n">
        <f aca="false">MONTH(G51)</f>
        <v>6</v>
      </c>
      <c r="G51" s="44" t="n">
        <v>43988</v>
      </c>
      <c r="H51" s="6" t="s">
        <v>38</v>
      </c>
      <c r="I51" s="6" t="n">
        <v>1.12998</v>
      </c>
      <c r="J51" s="6"/>
      <c r="K51" s="6" t="n">
        <v>55</v>
      </c>
      <c r="L51" s="8" t="n">
        <f aca="false">IF(K51="","",C51*0.05)</f>
        <v>9309.77447489306</v>
      </c>
      <c r="M51" s="8"/>
      <c r="N51" s="45" t="n">
        <f aca="false">IF(K51="","",(L51/K51)/LOOKUP(RIGHT($D$2,3),定数!$A$6:$A$13,定数!$B$6:$B$13))</f>
        <v>1.41057189013531</v>
      </c>
      <c r="O51" s="6" t="n">
        <v>2019</v>
      </c>
      <c r="P51" s="44" t="n">
        <v>43996</v>
      </c>
      <c r="Q51" s="6" t="n">
        <v>1.12441</v>
      </c>
      <c r="R51" s="6"/>
      <c r="S51" s="13" t="n">
        <f aca="false">IF(Q51="","",U51*N51*LOOKUP(RIGHT($D$2,3),定数!$A$6:$A$13,定数!$B$6:$B$13))</f>
        <v>-9428.26251366455</v>
      </c>
      <c r="T51" s="13"/>
      <c r="U51" s="15" t="n">
        <f aca="false">IF(Q51="","",IF(H51="買",(Q51-I51),(I51-Q51))*IF(RIGHT($D$2,3)="JPY",100,10000))</f>
        <v>-55.7000000000008</v>
      </c>
      <c r="V51" s="15"/>
      <c r="W51" s="42" t="str">
        <f aca="false">IF(T51&lt;&gt;"",IF(T51&lt;0,1+W50,0),"")</f>
        <v/>
      </c>
      <c r="X51" s="42" t="n">
        <f aca="false">IF(U51&lt;&gt;"",IF(U51&lt;0,1+X50,0),"")</f>
        <v>2</v>
      </c>
      <c r="Y51" s="46" t="n">
        <f aca="false">IF(C51&lt;&gt;"",MAX(Y50,C51),"")</f>
        <v>195995.252103013</v>
      </c>
      <c r="Z51" s="47" t="n">
        <f aca="false">IF(Y51&lt;&gt;"",1-(C51/Y51),"")</f>
        <v>0.0500000000000085</v>
      </c>
      <c r="AA51" s="43" t="str">
        <f aca="false">IF(S51&gt;0,S51,"")</f>
        <v/>
      </c>
      <c r="AB51" s="42" t="n">
        <f aca="false">IF(S51&lt;0,S51,"")</f>
        <v>-9428.26251366455</v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176767.226984197</v>
      </c>
      <c r="D52" s="8"/>
      <c r="E52" s="6" t="n">
        <v>2019</v>
      </c>
      <c r="F52" s="6" t="n">
        <f aca="false">MONTH(G52)</f>
        <v>7</v>
      </c>
      <c r="G52" s="44" t="n">
        <v>44014</v>
      </c>
      <c r="H52" s="6" t="s">
        <v>37</v>
      </c>
      <c r="I52" s="6" t="n">
        <v>1.12894</v>
      </c>
      <c r="J52" s="6"/>
      <c r="K52" s="6" t="n">
        <v>31</v>
      </c>
      <c r="L52" s="8" t="n">
        <f aca="false">IF(K52="","",C52*0.05)</f>
        <v>8838.36134920983</v>
      </c>
      <c r="M52" s="8"/>
      <c r="N52" s="48" t="n">
        <f aca="false">IF(K52="","",(L52/K52)/LOOKUP(RIGHT($D$2,3),定数!$A$6:$A$13,定数!$B$6:$B$13))</f>
        <v>2.37590358849727</v>
      </c>
      <c r="O52" s="6" t="n">
        <v>2019</v>
      </c>
      <c r="P52" s="44" t="n">
        <v>44017</v>
      </c>
      <c r="Q52" s="6" t="n">
        <v>1.12275</v>
      </c>
      <c r="R52" s="6"/>
      <c r="S52" s="13" t="n">
        <f aca="false">IF(Q52="","",U52*N52*LOOKUP(RIGHT($D$2,3),定数!$A$6:$A$13,定数!$B$6:$B$13))</f>
        <v>17648.2118553581</v>
      </c>
      <c r="T52" s="13"/>
      <c r="U52" s="15" t="n">
        <f aca="false">IF(Q52="","",IF(H52="買",(Q52-I52),(I52-Q52))*IF(RIGHT($D$2,3)="JPY",100,10000))</f>
        <v>61.9000000000014</v>
      </c>
      <c r="V52" s="15"/>
      <c r="W52" s="42" t="str">
        <f aca="false">IF(T52&lt;&gt;"",IF(T52&lt;0,1+W51,0),"")</f>
        <v/>
      </c>
      <c r="X52" s="42" t="n">
        <f aca="false">IF(U52&lt;&gt;"",IF(U52&lt;0,1+X51,0),"")</f>
        <v>0</v>
      </c>
      <c r="Y52" s="46" t="n">
        <f aca="false">IF(C52&lt;&gt;"",MAX(Y51,C52),"")</f>
        <v>195995.252103013</v>
      </c>
      <c r="Z52" s="47" t="n">
        <f aca="false">IF(Y52&lt;&gt;"",1-(C52/Y52),"")</f>
        <v>0.0981045454545542</v>
      </c>
      <c r="AA52" s="43" t="n">
        <f aca="false">IF(S52&gt;0,S52,"")</f>
        <v>17648.2118553581</v>
      </c>
      <c r="AB52" s="42" t="str">
        <f aca="false">IF(S52&lt;0,S52,"")</f>
        <v/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194415.438839555</v>
      </c>
      <c r="D53" s="8"/>
      <c r="E53" s="6" t="n">
        <v>2019</v>
      </c>
      <c r="F53" s="6" t="n">
        <f aca="false">MONTH(G53)</f>
        <v>7</v>
      </c>
      <c r="G53" s="44" t="n">
        <v>44042</v>
      </c>
      <c r="H53" s="6" t="s">
        <v>38</v>
      </c>
      <c r="I53" s="6" t="n">
        <v>1.11551</v>
      </c>
      <c r="J53" s="6"/>
      <c r="K53" s="6" t="n">
        <v>17</v>
      </c>
      <c r="L53" s="8" t="n">
        <f aca="false">IF(K53="","",C53*0.05)</f>
        <v>9720.77194197773</v>
      </c>
      <c r="M53" s="8"/>
      <c r="N53" s="45" t="n">
        <f aca="false">IF(K53="","",(L53/K53)/LOOKUP(RIGHT($D$2,3),定数!$A$6:$A$13,定数!$B$6:$B$13))</f>
        <v>4.7650842852832</v>
      </c>
      <c r="O53" s="6" t="n">
        <v>2019</v>
      </c>
      <c r="P53" s="44" t="n">
        <v>44043</v>
      </c>
      <c r="Q53" s="6" t="n">
        <v>1.1138</v>
      </c>
      <c r="R53" s="6"/>
      <c r="S53" s="13" t="n">
        <f aca="false">IF(Q53="","",U53*N53*LOOKUP(RIGHT($D$2,3),定数!$A$6:$A$13,定数!$B$6:$B$13))</f>
        <v>-9777.95295340171</v>
      </c>
      <c r="T53" s="13"/>
      <c r="U53" s="15" t="n">
        <f aca="false">IF(Q53="","",IF(H53="買",(Q53-I53),(I53-Q53))*IF(RIGHT($D$2,3)="JPY",100,10000))</f>
        <v>-17.100000000001</v>
      </c>
      <c r="V53" s="15"/>
      <c r="W53" s="42" t="str">
        <f aca="false">IF(T53&lt;&gt;"",IF(T53&lt;0,1+W52,0),"")</f>
        <v/>
      </c>
      <c r="X53" s="42" t="n">
        <f aca="false">IF(U53&lt;&gt;"",IF(U53&lt;0,1+X52,0),"")</f>
        <v>1</v>
      </c>
      <c r="Y53" s="46" t="n">
        <f aca="false">IF(C53&lt;&gt;"",MAX(Y52,C53),"")</f>
        <v>195995.252103013</v>
      </c>
      <c r="Z53" s="47" t="n">
        <f aca="false">IF(Y53&lt;&gt;"",1-(C53/Y53),"")</f>
        <v>0.00806046700880514</v>
      </c>
      <c r="AA53" s="43" t="str">
        <f aca="false">IF(S53&gt;0,S53,"")</f>
        <v/>
      </c>
      <c r="AB53" s="42" t="n">
        <f aca="false">IF(S53&lt;0,S53,"")</f>
        <v>-9777.95295340171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184637.485886153</v>
      </c>
      <c r="D54" s="8"/>
      <c r="E54" s="6" t="n">
        <v>2019</v>
      </c>
      <c r="F54" s="6" t="n">
        <f aca="false">MONTH(G54)</f>
        <v>10</v>
      </c>
      <c r="G54" s="44" t="n">
        <v>44107</v>
      </c>
      <c r="H54" s="6" t="s">
        <v>38</v>
      </c>
      <c r="I54" s="6" t="n">
        <v>1.09699</v>
      </c>
      <c r="J54" s="6"/>
      <c r="K54" s="6" t="n">
        <v>25</v>
      </c>
      <c r="L54" s="8" t="n">
        <f aca="false">IF(K54="","",C54*0.05)</f>
        <v>9231.87429430765</v>
      </c>
      <c r="M54" s="8"/>
      <c r="N54" s="45" t="n">
        <f aca="false">IF(K54="","",(L54/K54)/LOOKUP(RIGHT($D$2,3),定数!$A$6:$A$13,定数!$B$6:$B$13))</f>
        <v>3.07729143143588</v>
      </c>
      <c r="O54" s="6" t="n">
        <v>2019</v>
      </c>
      <c r="P54" s="44" t="n">
        <v>44112</v>
      </c>
      <c r="Q54" s="6" t="n">
        <v>1.09446</v>
      </c>
      <c r="R54" s="6"/>
      <c r="S54" s="13" t="n">
        <f aca="false">IF(Q54="","",U54*N54*LOOKUP(RIGHT($D$2,3),定数!$A$6:$A$13,定数!$B$6:$B$13))</f>
        <v>-9342.65678583905</v>
      </c>
      <c r="T54" s="13"/>
      <c r="U54" s="15" t="n">
        <f aca="false">IF(Q54="","",IF(H54="買",(Q54-I54),(I54-Q54))*IF(RIGHT($D$2,3)="JPY",100,10000))</f>
        <v>-25.2999999999992</v>
      </c>
      <c r="V54" s="15"/>
      <c r="W54" s="42" t="str">
        <f aca="false">IF(T54&lt;&gt;"",IF(T54&lt;0,1+W53,0),"")</f>
        <v/>
      </c>
      <c r="X54" s="42" t="n">
        <f aca="false">IF(U54&lt;&gt;"",IF(U54&lt;0,1+X53,0),"")</f>
        <v>2</v>
      </c>
      <c r="Y54" s="46" t="n">
        <f aca="false">IF(C54&lt;&gt;"",MAX(Y53,C54),"")</f>
        <v>195995.252103013</v>
      </c>
      <c r="Z54" s="47" t="n">
        <f aca="false">IF(Y54&lt;&gt;"",1-(C54/Y54),"")</f>
        <v>0.0579491905798358</v>
      </c>
      <c r="AA54" s="43" t="str">
        <f aca="false">IF(S54&gt;0,S54,"")</f>
        <v/>
      </c>
      <c r="AB54" s="42" t="n">
        <f aca="false">IF(S54&lt;0,S54,"")</f>
        <v>-9342.65678583905</v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175294.829100314</v>
      </c>
      <c r="D55" s="8"/>
      <c r="E55" s="6" t="n">
        <v>2019</v>
      </c>
      <c r="F55" s="6" t="n">
        <f aca="false">MONTH(G55)</f>
        <v>10</v>
      </c>
      <c r="G55" s="44" t="n">
        <v>44118</v>
      </c>
      <c r="H55" s="6" t="s">
        <v>38</v>
      </c>
      <c r="I55" s="6" t="n">
        <v>1.10332</v>
      </c>
      <c r="J55" s="6"/>
      <c r="K55" s="6" t="n">
        <v>21</v>
      </c>
      <c r="L55" s="8" t="n">
        <f aca="false">IF(K55="","",C55*0.05)</f>
        <v>8764.7414550157</v>
      </c>
      <c r="M55" s="8"/>
      <c r="N55" s="45" t="n">
        <f aca="false">IF(K55="","",(L55/K55)/LOOKUP(RIGHT($D$2,3),定数!$A$6:$A$13,定数!$B$6:$B$13))</f>
        <v>3.47807200595861</v>
      </c>
      <c r="O55" s="6" t="n">
        <v>2019</v>
      </c>
      <c r="P55" s="44" t="n">
        <v>44119</v>
      </c>
      <c r="Q55" s="6" t="n">
        <v>1.10125</v>
      </c>
      <c r="R55" s="6"/>
      <c r="S55" s="13" t="n">
        <f aca="false">IF(Q55="","",U55*N55*LOOKUP(RIGHT($D$2,3),定数!$A$6:$A$13,定数!$B$6:$B$13))</f>
        <v>-8639.53086280125</v>
      </c>
      <c r="T55" s="13"/>
      <c r="U55" s="15" t="n">
        <f aca="false">IF(Q55="","",IF(H55="買",(Q55-I55),(I55-Q55))*IF(RIGHT($D$2,3)="JPY",100,10000))</f>
        <v>-20.7000000000002</v>
      </c>
      <c r="V55" s="15"/>
      <c r="W55" s="42" t="str">
        <f aca="false">IF(T55&lt;&gt;"",IF(T55&lt;0,1+W54,0),"")</f>
        <v/>
      </c>
      <c r="X55" s="42" t="n">
        <f aca="false">IF(U55&lt;&gt;"",IF(U55&lt;0,1+X54,0),"")</f>
        <v>3</v>
      </c>
      <c r="Y55" s="46" t="n">
        <f aca="false">IF(C55&lt;&gt;"",MAX(Y54,C55),"")</f>
        <v>195995.252103013</v>
      </c>
      <c r="Z55" s="47" t="n">
        <f aca="false">IF(Y55&lt;&gt;"",1-(C55/Y55),"")</f>
        <v>0.105616961536495</v>
      </c>
      <c r="AA55" s="43" t="str">
        <f aca="false">IF(S55&gt;0,S55,"")</f>
        <v/>
      </c>
      <c r="AB55" s="42" t="n">
        <f aca="false">IF(S55&lt;0,S55,"")</f>
        <v>-8639.53086280125</v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166655.298237513</v>
      </c>
      <c r="D56" s="8"/>
      <c r="E56" s="6" t="n">
        <v>2019</v>
      </c>
      <c r="F56" s="6" t="n">
        <f aca="false">MONTH(G56)</f>
        <v>10</v>
      </c>
      <c r="G56" s="44" t="n">
        <v>44132</v>
      </c>
      <c r="H56" s="6" t="s">
        <v>37</v>
      </c>
      <c r="I56" s="6" t="n">
        <v>1.10867</v>
      </c>
      <c r="J56" s="6"/>
      <c r="K56" s="6" t="n">
        <v>20</v>
      </c>
      <c r="L56" s="8" t="n">
        <f aca="false">IF(K56="","",C56*0.05)</f>
        <v>8332.76491187563</v>
      </c>
      <c r="M56" s="8"/>
      <c r="N56" s="45" t="n">
        <f aca="false">IF(K56="","",(L56/K56)/LOOKUP(RIGHT($D$2,3),定数!$A$6:$A$13,定数!$B$6:$B$13))</f>
        <v>3.47198537994818</v>
      </c>
      <c r="O56" s="6" t="n">
        <v>2019</v>
      </c>
      <c r="P56" s="44" t="n">
        <v>44133</v>
      </c>
      <c r="Q56" s="6" t="n">
        <v>1.11063</v>
      </c>
      <c r="R56" s="6"/>
      <c r="S56" s="13" t="n">
        <f aca="false">IF(Q56="","",U56*N56*LOOKUP(RIGHT($D$2,3),定数!$A$6:$A$13,定数!$B$6:$B$13))</f>
        <v>-8166.10961363796</v>
      </c>
      <c r="T56" s="13"/>
      <c r="U56" s="15" t="n">
        <f aca="false">IF(Q56="","",IF(H56="買",(Q56-I56),(I56-Q56))*IF(RIGHT($D$2,3)="JPY",100,10000))</f>
        <v>-19.5999999999996</v>
      </c>
      <c r="V56" s="15"/>
      <c r="W56" s="42" t="str">
        <f aca="false">IF(T56&lt;&gt;"",IF(T56&lt;0,1+W55,0),"")</f>
        <v/>
      </c>
      <c r="X56" s="42" t="n">
        <f aca="false">IF(U56&lt;&gt;"",IF(U56&lt;0,1+X55,0),"")</f>
        <v>4</v>
      </c>
      <c r="Y56" s="46" t="n">
        <f aca="false">IF(C56&lt;&gt;"",MAX(Y55,C56),"")</f>
        <v>195995.252103013</v>
      </c>
      <c r="Z56" s="47" t="n">
        <f aca="false">IF(Y56&lt;&gt;"",1-(C56/Y56),"")</f>
        <v>0.149697268432196</v>
      </c>
      <c r="AA56" s="43" t="str">
        <f aca="false">IF(S56&gt;0,S56,"")</f>
        <v/>
      </c>
      <c r="AB56" s="42" t="n">
        <f aca="false">IF(S56&lt;0,S56,"")</f>
        <v>-8166.10961363796</v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158489.188623875</v>
      </c>
      <c r="D57" s="8"/>
      <c r="E57" s="6" t="n">
        <v>2019</v>
      </c>
      <c r="F57" s="6" t="n">
        <f aca="false">MONTH(G57)</f>
        <v>11</v>
      </c>
      <c r="G57" s="44" t="n">
        <v>44150</v>
      </c>
      <c r="H57" s="6" t="s">
        <v>37</v>
      </c>
      <c r="I57" s="6" t="n">
        <v>1.09938</v>
      </c>
      <c r="J57" s="6"/>
      <c r="K57" s="6" t="n">
        <v>22</v>
      </c>
      <c r="L57" s="8" t="n">
        <f aca="false">IF(K57="","",C57*0.05)</f>
        <v>7924.45943119373</v>
      </c>
      <c r="M57" s="8"/>
      <c r="N57" s="45" t="n">
        <f aca="false">IF(K57="","",(L57/K57)/LOOKUP(RIGHT($D$2,3),定数!$A$6:$A$13,定数!$B$6:$B$13))</f>
        <v>3.00168917848247</v>
      </c>
      <c r="O57" s="6" t="n">
        <v>2019</v>
      </c>
      <c r="P57" s="44" t="n">
        <v>44149</v>
      </c>
      <c r="Q57" s="6" t="n">
        <v>1.10153</v>
      </c>
      <c r="R57" s="6"/>
      <c r="S57" s="13" t="n">
        <f aca="false">IF(Q57="","",U57*N57*LOOKUP(RIGHT($D$2,3),定数!$A$6:$A$13,定数!$B$6:$B$13))</f>
        <v>-7744.35808048433</v>
      </c>
      <c r="T57" s="13"/>
      <c r="U57" s="15" t="n">
        <f aca="false">IF(Q57="","",IF(H57="買",(Q57-I57),(I57-Q57))*IF(RIGHT($D$2,3)="JPY",100,10000))</f>
        <v>-21.4999999999987</v>
      </c>
      <c r="V57" s="15"/>
      <c r="W57" s="42" t="str">
        <f aca="false">IF(T57&lt;&gt;"",IF(T57&lt;0,1+W56,0),"")</f>
        <v/>
      </c>
      <c r="X57" s="42" t="n">
        <f aca="false">IF(U57&lt;&gt;"",IF(U57&lt;0,1+X56,0),"")</f>
        <v>5</v>
      </c>
      <c r="Y57" s="46" t="n">
        <f aca="false">IF(C57&lt;&gt;"",MAX(Y56,C57),"")</f>
        <v>195995.252103013</v>
      </c>
      <c r="Z57" s="47" t="n">
        <f aca="false">IF(Y57&lt;&gt;"",1-(C57/Y57),"")</f>
        <v>0.191362102279018</v>
      </c>
      <c r="AA57" s="43" t="str">
        <f aca="false">IF(S57&gt;0,S57,"")</f>
        <v/>
      </c>
      <c r="AB57" s="42" t="n">
        <f aca="false">IF(S57&lt;0,S57,"")</f>
        <v>-7744.35808048433</v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150744.83054339</v>
      </c>
      <c r="D58" s="8"/>
      <c r="E58" s="6" t="n">
        <v>2019</v>
      </c>
      <c r="F58" s="6" t="n">
        <f aca="false">MONTH(G58)</f>
        <v>11</v>
      </c>
      <c r="G58" s="44" t="n">
        <v>44161</v>
      </c>
      <c r="H58" s="6" t="s">
        <v>37</v>
      </c>
      <c r="I58" s="6" t="n">
        <v>1.10134</v>
      </c>
      <c r="J58" s="6"/>
      <c r="K58" s="6" t="n">
        <v>11</v>
      </c>
      <c r="L58" s="8" t="n">
        <f aca="false">IF(K58="","",C58*0.05)</f>
        <v>7537.24152716952</v>
      </c>
      <c r="M58" s="8"/>
      <c r="N58" s="45" t="n">
        <f aca="false">IF(K58="","",(L58/K58)/LOOKUP(RIGHT($D$2,3),定数!$A$6:$A$13,定数!$B$6:$B$13))</f>
        <v>5.71003145997691</v>
      </c>
      <c r="O58" s="6" t="n">
        <v>2019</v>
      </c>
      <c r="P58" s="44" t="n">
        <v>44161</v>
      </c>
      <c r="Q58" s="6" t="n">
        <v>1.10245</v>
      </c>
      <c r="R58" s="6"/>
      <c r="S58" s="13" t="n">
        <f aca="false">IF(Q58="","",U58*N58*LOOKUP(RIGHT($D$2,3),定数!$A$6:$A$13,定数!$B$6:$B$13))</f>
        <v>-7605.76190468886</v>
      </c>
      <c r="T58" s="13"/>
      <c r="U58" s="15" t="n">
        <f aca="false">IF(Q58="","",IF(H58="買",(Q58-I58),(I58-Q58))*IF(RIGHT($D$2,3)="JPY",100,10000))</f>
        <v>-11.0999999999994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6</v>
      </c>
      <c r="Y58" s="46" t="n">
        <f aca="false">IF(C58&lt;&gt;"",MAX(Y57,C58),"")</f>
        <v>195995.252103013</v>
      </c>
      <c r="Z58" s="47" t="n">
        <f aca="false">IF(Y58&lt;&gt;"",1-(C58/Y58),"")</f>
        <v>0.230875090463109</v>
      </c>
      <c r="AA58" s="43" t="str">
        <f aca="false">IF(S58&gt;0,S58,"")</f>
        <v/>
      </c>
      <c r="AB58" s="42" t="n">
        <f aca="false">IF(S58&lt;0,S58,"")</f>
        <v>-7605.76190468886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143139.068638702</v>
      </c>
      <c r="D59" s="8"/>
      <c r="E59" s="6" t="n">
        <v>2020</v>
      </c>
      <c r="F59" s="6" t="n">
        <f aca="false">MONTH(G59)</f>
        <v>2</v>
      </c>
      <c r="G59" s="44" t="n">
        <v>43887</v>
      </c>
      <c r="H59" s="6" t="s">
        <v>38</v>
      </c>
      <c r="I59" s="6" t="n">
        <v>1.08786</v>
      </c>
      <c r="J59" s="6"/>
      <c r="K59" s="6" t="n">
        <v>16</v>
      </c>
      <c r="L59" s="8" t="n">
        <f aca="false">IF(K59="","",C59*0.05)</f>
        <v>7156.95343193508</v>
      </c>
      <c r="M59" s="8"/>
      <c r="N59" s="45" t="n">
        <f aca="false">IF(K59="","",(L59/K59)/LOOKUP(RIGHT($D$2,3),定数!$A$6:$A$13,定数!$B$6:$B$13))</f>
        <v>3.72757991246618</v>
      </c>
      <c r="O59" s="6" t="n">
        <v>2020</v>
      </c>
      <c r="P59" s="44" t="n">
        <v>43887</v>
      </c>
      <c r="Q59" s="6" t="n">
        <v>1.08622</v>
      </c>
      <c r="R59" s="6"/>
      <c r="S59" s="13" t="n">
        <f aca="false">IF(Q59="","",U59*N59*LOOKUP(RIGHT($D$2,3),定数!$A$6:$A$13,定数!$B$6:$B$13))</f>
        <v>-7335.87726773384</v>
      </c>
      <c r="T59" s="13"/>
      <c r="U59" s="15" t="n">
        <f aca="false">IF(Q59="","",IF(H59="買",(Q59-I59),(I59-Q59))*IF(RIGHT($D$2,3)="JPY",100,10000))</f>
        <v>-16.4000000000009</v>
      </c>
      <c r="V59" s="15"/>
      <c r="W59" s="42" t="str">
        <f aca="false">IF(T59&lt;&gt;"",IF(T59&lt;0,1+W58,0),"")</f>
        <v/>
      </c>
      <c r="X59" s="42" t="n">
        <f aca="false">IF(U59&lt;&gt;"",IF(U59&lt;0,1+X58,0),"")</f>
        <v>7</v>
      </c>
      <c r="Y59" s="46" t="n">
        <f aca="false">IF(C59&lt;&gt;"",MAX(Y58,C59),"")</f>
        <v>195995.252103013</v>
      </c>
      <c r="Z59" s="47" t="n">
        <f aca="false">IF(Y59&lt;&gt;"",1-(C59/Y59),"")</f>
        <v>0.269680938171559</v>
      </c>
      <c r="AA59" s="43" t="str">
        <f aca="false">IF(S59&gt;0,S59,"")</f>
        <v/>
      </c>
      <c r="AB59" s="42" t="n">
        <f aca="false">IF(S59&lt;0,S59,"")</f>
        <v>-7335.87726773384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135803.191370968</v>
      </c>
      <c r="D60" s="8"/>
      <c r="E60" s="6" t="n">
        <v>2020</v>
      </c>
      <c r="F60" s="6" t="n">
        <f aca="false">MONTH(G60)</f>
        <v>3</v>
      </c>
      <c r="G60" s="44" t="n">
        <v>43909</v>
      </c>
      <c r="H60" s="6" t="s">
        <v>37</v>
      </c>
      <c r="I60" s="6" t="n">
        <v>1.08991</v>
      </c>
      <c r="J60" s="6"/>
      <c r="K60" s="6" t="n">
        <v>81</v>
      </c>
      <c r="L60" s="8" t="n">
        <f aca="false">IF(K60="","",C60*0.05)</f>
        <v>6790.15956854838</v>
      </c>
      <c r="M60" s="8"/>
      <c r="N60" s="45" t="n">
        <f aca="false">IF(K60="","",(L60/K60)/LOOKUP(RIGHT($D$2,3),定数!$A$6:$A$13,定数!$B$6:$B$13))</f>
        <v>0.698576087299216</v>
      </c>
      <c r="O60" s="6" t="n">
        <v>2020</v>
      </c>
      <c r="P60" s="44" t="n">
        <v>43909</v>
      </c>
      <c r="Q60" s="6" t="n">
        <v>1.0736</v>
      </c>
      <c r="R60" s="6"/>
      <c r="S60" s="13" t="n">
        <f aca="false">IF(Q60="","",U60*N60*LOOKUP(RIGHT($D$2,3),定数!$A$6:$A$13,定数!$B$6:$B$13))</f>
        <v>13672.5311806201</v>
      </c>
      <c r="T60" s="13"/>
      <c r="U60" s="15" t="n">
        <f aca="false">IF(Q60="","",IF(H60="買",(Q60-I60),(I60-Q60))*IF(RIGHT($D$2,3)="JPY",100,10000))</f>
        <v>163.099999999998</v>
      </c>
      <c r="V60" s="15"/>
      <c r="W60" s="42" t="str">
        <f aca="false">IF(T60&lt;&gt;"",IF(T60&lt;0,1+W59,0),"")</f>
        <v/>
      </c>
      <c r="X60" s="42" t="n">
        <f aca="false">IF(U60&lt;&gt;"",IF(U60&lt;0,1+X59,0),"")</f>
        <v>0</v>
      </c>
      <c r="Y60" s="46" t="n">
        <f aca="false">IF(C60&lt;&gt;"",MAX(Y59,C60),"")</f>
        <v>195995.252103013</v>
      </c>
      <c r="Z60" s="47" t="n">
        <f aca="false">IF(Y60&lt;&gt;"",1-(C60/Y60),"")</f>
        <v>0.307109790090269</v>
      </c>
      <c r="AA60" s="43" t="n">
        <f aca="false">IF(S60&gt;0,S60,"")</f>
        <v>13672.5311806201</v>
      </c>
      <c r="AB60" s="42" t="str">
        <f aca="false">IF(S60&lt;0,S60,"")</f>
        <v/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149475.722551588</v>
      </c>
      <c r="D61" s="8"/>
      <c r="E61" s="6" t="n">
        <v>2020</v>
      </c>
      <c r="F61" s="6" t="n">
        <f aca="false">MONTH(G61)</f>
        <v>4</v>
      </c>
      <c r="G61" s="44" t="n">
        <v>43942</v>
      </c>
      <c r="H61" s="6" t="s">
        <v>37</v>
      </c>
      <c r="I61" s="6" t="n">
        <v>1.08532</v>
      </c>
      <c r="J61" s="6"/>
      <c r="K61" s="6" t="n">
        <v>16</v>
      </c>
      <c r="L61" s="8" t="n">
        <f aca="false">IF(K61="","",C61*0.05)</f>
        <v>7473.78612757939</v>
      </c>
      <c r="M61" s="8"/>
      <c r="N61" s="45" t="n">
        <f aca="false">IF(K61="","",(L61/K61)/LOOKUP(RIGHT($D$2,3),定数!$A$6:$A$13,定数!$B$6:$B$13))</f>
        <v>3.8925969414476</v>
      </c>
      <c r="O61" s="6" t="n">
        <v>2020</v>
      </c>
      <c r="P61" s="44" t="n">
        <v>43942</v>
      </c>
      <c r="Q61" s="6" t="n">
        <v>1.08203</v>
      </c>
      <c r="R61" s="6"/>
      <c r="S61" s="13" t="n">
        <f aca="false">IF(Q61="","",U61*N61*LOOKUP(RIGHT($D$2,3),定数!$A$6:$A$13,定数!$B$6:$B$13))</f>
        <v>15367.9727248352</v>
      </c>
      <c r="T61" s="13"/>
      <c r="U61" s="15" t="n">
        <f aca="false">IF(Q61="","",IF(H61="買",(Q61-I61),(I61-Q61))*IF(RIGHT($D$2,3)="JPY",100,10000))</f>
        <v>32.9000000000001</v>
      </c>
      <c r="V61" s="15"/>
      <c r="W61" s="42" t="str">
        <f aca="false">IF(T61&lt;&gt;"",IF(T61&lt;0,1+W60,0),"")</f>
        <v/>
      </c>
      <c r="X61" s="42" t="n">
        <f aca="false">IF(U61&lt;&gt;"",IF(U61&lt;0,1+X60,0),"")</f>
        <v>0</v>
      </c>
      <c r="Y61" s="46" t="n">
        <f aca="false">IF(C61&lt;&gt;"",MAX(Y60,C61),"")</f>
        <v>195995.252103013</v>
      </c>
      <c r="Z61" s="47" t="n">
        <f aca="false">IF(Y61&lt;&gt;"",1-(C61/Y61),"")</f>
        <v>0.237350288092568</v>
      </c>
      <c r="AA61" s="43" t="n">
        <f aca="false">IF(S61&gt;0,S61,"")</f>
        <v>15367.9727248352</v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n">
        <f aca="false">IF(S61="","",C61+S61)</f>
        <v>164843.695276423</v>
      </c>
      <c r="D62" s="8"/>
      <c r="E62" s="6" t="n">
        <v>2020</v>
      </c>
      <c r="F62" s="6" t="n">
        <f aca="false">MONTH(G62)</f>
        <v>7</v>
      </c>
      <c r="G62" s="44" t="n">
        <v>44041</v>
      </c>
      <c r="H62" s="6" t="s">
        <v>38</v>
      </c>
      <c r="I62" s="6" t="n">
        <v>1.17544</v>
      </c>
      <c r="J62" s="6"/>
      <c r="K62" s="6" t="n">
        <v>36</v>
      </c>
      <c r="L62" s="8" t="n">
        <f aca="false">IF(K62="","",C62*0.05)</f>
        <v>8242.18476382115</v>
      </c>
      <c r="M62" s="8"/>
      <c r="N62" s="45" t="n">
        <f aca="false">IF(K62="","",(L62/K62)/LOOKUP(RIGHT($D$2,3),定数!$A$6:$A$13,定数!$B$6:$B$13))</f>
        <v>1.90791313977341</v>
      </c>
      <c r="O62" s="6" t="n">
        <v>2020</v>
      </c>
      <c r="P62" s="44" t="n">
        <v>44042</v>
      </c>
      <c r="Q62" s="6" t="n">
        <v>1.18265</v>
      </c>
      <c r="R62" s="6"/>
      <c r="S62" s="13" t="n">
        <f aca="false">IF(Q62="","",U62*N62*LOOKUP(RIGHT($D$2,3),定数!$A$6:$A$13,定数!$B$6:$B$13))</f>
        <v>16507.2644853194</v>
      </c>
      <c r="T62" s="13"/>
      <c r="U62" s="15" t="n">
        <f aca="false">IF(Q62="","",IF(H62="買",(Q62-I62),(I62-Q62))*IF(RIGHT($D$2,3)="JPY",100,10000))</f>
        <v>72.0999999999994</v>
      </c>
      <c r="V62" s="15"/>
      <c r="W62" s="42" t="str">
        <f aca="false">IF(T62&lt;&gt;"",IF(T62&lt;0,1+W61,0),"")</f>
        <v/>
      </c>
      <c r="X62" s="42" t="n">
        <f aca="false">IF(U62&lt;&gt;"",IF(U62&lt;0,1+X61,0),"")</f>
        <v>0</v>
      </c>
      <c r="Y62" s="46" t="n">
        <f aca="false">IF(C62&lt;&gt;"",MAX(Y61,C62),"")</f>
        <v>195995.252103013</v>
      </c>
      <c r="Z62" s="47" t="n">
        <f aca="false">IF(Y62&lt;&gt;"",1-(C62/Y62),"")</f>
        <v>0.158940364587085</v>
      </c>
      <c r="AA62" s="43" t="n">
        <f aca="false">IF(S62&gt;0,S62,"")</f>
        <v>16507.2644853194</v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n">
        <f aca="false">IF(S62="","",C62+S62)</f>
        <v>181350.959761742</v>
      </c>
      <c r="D63" s="8"/>
      <c r="E63" s="6" t="n">
        <v>2020</v>
      </c>
      <c r="F63" s="6" t="n">
        <f aca="false">MONTH(G63)</f>
        <v>8</v>
      </c>
      <c r="G63" s="44" t="n">
        <v>44056</v>
      </c>
      <c r="H63" s="6" t="s">
        <v>38</v>
      </c>
      <c r="I63" s="6" t="n">
        <v>1.18209</v>
      </c>
      <c r="J63" s="6"/>
      <c r="K63" s="6" t="n">
        <v>27</v>
      </c>
      <c r="L63" s="8" t="n">
        <f aca="false">IF(K63="","",C63*0.05)</f>
        <v>9067.54798808712</v>
      </c>
      <c r="M63" s="8"/>
      <c r="N63" s="45" t="n">
        <f aca="false">IF(K63="","",(L63/K63)/LOOKUP(RIGHT($D$2,3),定数!$A$6:$A$13,定数!$B$6:$B$13))</f>
        <v>2.79862592224911</v>
      </c>
      <c r="O63" s="6" t="n">
        <v>2020</v>
      </c>
      <c r="P63" s="44" t="n">
        <v>44057</v>
      </c>
      <c r="Q63" s="6" t="n">
        <v>1.17936</v>
      </c>
      <c r="R63" s="6"/>
      <c r="S63" s="13" t="n">
        <f aca="false">IF(Q63="","",U63*N63*LOOKUP(RIGHT($D$2,3),定数!$A$6:$A$13,定数!$B$6:$B$13))</f>
        <v>-9168.29852128849</v>
      </c>
      <c r="T63" s="13"/>
      <c r="U63" s="15" t="n">
        <f aca="false">IF(Q63="","",IF(H63="買",(Q63-I63),(I63-Q63))*IF(RIGHT($D$2,3)="JPY",100,10000))</f>
        <v>-27.3000000000012</v>
      </c>
      <c r="V63" s="15"/>
      <c r="W63" s="42" t="str">
        <f aca="false">IF(T63&lt;&gt;"",IF(T63&lt;0,1+W62,0),"")</f>
        <v/>
      </c>
      <c r="X63" s="42" t="n">
        <f aca="false">IF(U63&lt;&gt;"",IF(U63&lt;0,1+X62,0),"")</f>
        <v>1</v>
      </c>
      <c r="Y63" s="46" t="n">
        <f aca="false">IF(C63&lt;&gt;"",MAX(Y62,C63),"")</f>
        <v>195995.252103013</v>
      </c>
      <c r="Z63" s="47" t="n">
        <f aca="false">IF(Y63&lt;&gt;"",1-(C63/Y63),"")</f>
        <v>0.0747175872075419</v>
      </c>
      <c r="AA63" s="43" t="str">
        <f aca="false">IF(S63&gt;0,S63,"")</f>
        <v/>
      </c>
      <c r="AB63" s="42" t="n">
        <f aca="false">IF(S63&lt;0,S63,"")</f>
        <v>-9168.29852128849</v>
      </c>
    </row>
    <row r="64" customFormat="false" ht="13.5" hidden="false" customHeight="true" outlineLevel="0" collapsed="false">
      <c r="B64" s="6" t="n">
        <v>56</v>
      </c>
      <c r="C64" s="8" t="n">
        <f aca="false">IF(S63="","",C63+S63)</f>
        <v>172182.661240454</v>
      </c>
      <c r="D64" s="8"/>
      <c r="E64" s="6" t="n">
        <v>2020</v>
      </c>
      <c r="F64" s="6" t="n">
        <f aca="false">MONTH(G64)</f>
        <v>9</v>
      </c>
      <c r="G64" s="44" t="n">
        <v>44078</v>
      </c>
      <c r="H64" s="6" t="s">
        <v>37</v>
      </c>
      <c r="I64" s="6" t="n">
        <v>1.18317</v>
      </c>
      <c r="J64" s="6"/>
      <c r="K64" s="6" t="n">
        <v>23</v>
      </c>
      <c r="L64" s="8" t="n">
        <f aca="false">IF(K64="","",C64*0.05)</f>
        <v>8609.13306202269</v>
      </c>
      <c r="M64" s="8"/>
      <c r="N64" s="45" t="n">
        <f aca="false">IF(K64="","",(L64/K64)/LOOKUP(RIGHT($D$2,3),定数!$A$6:$A$13,定数!$B$6:$B$13))</f>
        <v>3.11925110942851</v>
      </c>
      <c r="O64" s="6" t="n">
        <v>2020</v>
      </c>
      <c r="P64" s="44" t="n">
        <v>44082</v>
      </c>
      <c r="Q64" s="6" t="n">
        <v>1.17857</v>
      </c>
      <c r="R64" s="6"/>
      <c r="S64" s="13" t="n">
        <f aca="false">IF(Q64="","",U64*N64*LOOKUP(RIGHT($D$2,3),定数!$A$6:$A$13,定数!$B$6:$B$13))</f>
        <v>17218.266124046</v>
      </c>
      <c r="T64" s="13"/>
      <c r="U64" s="15" t="n">
        <f aca="false">IF(Q64="","",IF(H64="買",(Q64-I64),(I64-Q64))*IF(RIGHT($D$2,3)="JPY",100,10000))</f>
        <v>46.0000000000016</v>
      </c>
      <c r="V64" s="15"/>
      <c r="W64" s="42" t="str">
        <f aca="false">IF(T64&lt;&gt;"",IF(T64&lt;0,1+W63,0),"")</f>
        <v/>
      </c>
      <c r="X64" s="42" t="n">
        <f aca="false">IF(U64&lt;&gt;"",IF(U64&lt;0,1+X63,0),"")</f>
        <v>0</v>
      </c>
      <c r="Y64" s="46" t="n">
        <f aca="false">IF(C64&lt;&gt;"",MAX(Y63,C64),"")</f>
        <v>195995.252103013</v>
      </c>
      <c r="Z64" s="47" t="n">
        <f aca="false">IF(Y64&lt;&gt;"",1-(C64/Y64),"")</f>
        <v>0.121495753632052</v>
      </c>
      <c r="AA64" s="43" t="n">
        <f aca="false">IF(S64&gt;0,S64,"")</f>
        <v>17218.266124046</v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n">
        <f aca="false">IF(S64="","",C64+S64)</f>
        <v>189400.9273645</v>
      </c>
      <c r="D65" s="8"/>
      <c r="E65" s="6" t="n">
        <v>2020</v>
      </c>
      <c r="F65" s="6" t="n">
        <f aca="false">MONTH(G65)</f>
        <v>9</v>
      </c>
      <c r="G65" s="44" t="n">
        <v>44099</v>
      </c>
      <c r="H65" s="6" t="s">
        <v>37</v>
      </c>
      <c r="I65" s="6" t="n">
        <v>1.16609</v>
      </c>
      <c r="J65" s="6"/>
      <c r="K65" s="6" t="n">
        <v>26</v>
      </c>
      <c r="L65" s="8" t="n">
        <f aca="false">IF(K65="","",C65*0.05)</f>
        <v>9470.04636822499</v>
      </c>
      <c r="M65" s="8"/>
      <c r="N65" s="45" t="n">
        <f aca="false">IF(K65="","",(L65/K65)/LOOKUP(RIGHT($D$2,3),定数!$A$6:$A$13,定数!$B$6:$B$13))</f>
        <v>3.03527127186699</v>
      </c>
      <c r="O65" s="6" t="n">
        <v>2020</v>
      </c>
      <c r="P65" s="44" t="n">
        <v>44103</v>
      </c>
      <c r="Q65" s="6" t="n">
        <v>1.16867</v>
      </c>
      <c r="R65" s="6"/>
      <c r="S65" s="13" t="n">
        <f aca="false">IF(Q65="","",U65*N65*LOOKUP(RIGHT($D$2,3),定数!$A$6:$A$13,定数!$B$6:$B$13))</f>
        <v>-9397.19985770028</v>
      </c>
      <c r="T65" s="13"/>
      <c r="U65" s="15" t="n">
        <f aca="false">IF(Q65="","",IF(H65="買",(Q65-I65),(I65-Q65))*IF(RIGHT($D$2,3)="JPY",100,10000))</f>
        <v>-25.8000000000003</v>
      </c>
      <c r="V65" s="15"/>
      <c r="W65" s="42" t="str">
        <f aca="false">IF(T65&lt;&gt;"",IF(T65&lt;0,1+W64,0),"")</f>
        <v/>
      </c>
      <c r="X65" s="42" t="n">
        <f aca="false">IF(U65&lt;&gt;"",IF(U65&lt;0,1+X64,0),"")</f>
        <v>1</v>
      </c>
      <c r="Y65" s="46" t="n">
        <f aca="false">IF(C65&lt;&gt;"",MAX(Y64,C65),"")</f>
        <v>195995.252103013</v>
      </c>
      <c r="Z65" s="47" t="n">
        <f aca="false">IF(Y65&lt;&gt;"",1-(C65/Y65),"")</f>
        <v>0.0336453289952537</v>
      </c>
      <c r="AA65" s="43" t="str">
        <f aca="false">IF(S65&gt;0,S65,"")</f>
        <v/>
      </c>
      <c r="AB65" s="42" t="n">
        <f aca="false">IF(S65&lt;0,S65,"")</f>
        <v>-9397.19985770028</v>
      </c>
    </row>
    <row r="66" customFormat="false" ht="13.5" hidden="false" customHeight="true" outlineLevel="0" collapsed="false">
      <c r="B66" s="6" t="n">
        <v>58</v>
      </c>
      <c r="C66" s="8" t="n">
        <f aca="false">IF(S65="","",C65+S65)</f>
        <v>180003.7275068</v>
      </c>
      <c r="D66" s="8"/>
      <c r="E66" s="6" t="n">
        <v>2020</v>
      </c>
      <c r="F66" s="6" t="n">
        <f aca="false">MONTH(G66)</f>
        <v>10</v>
      </c>
      <c r="G66" s="44" t="n">
        <v>44116</v>
      </c>
      <c r="H66" s="6" t="s">
        <v>38</v>
      </c>
      <c r="I66" s="6" t="n">
        <v>1.18137</v>
      </c>
      <c r="J66" s="6"/>
      <c r="K66" s="6" t="n">
        <v>27</v>
      </c>
      <c r="L66" s="8" t="n">
        <f aca="false">IF(K66="","",C66*0.05)</f>
        <v>9000.18637533998</v>
      </c>
      <c r="M66" s="8"/>
      <c r="N66" s="45" t="n">
        <f aca="false">IF(K66="","",(L66/K66)/LOOKUP(RIGHT($D$2,3),定数!$A$6:$A$13,定数!$B$6:$B$13))</f>
        <v>2.77783530103086</v>
      </c>
      <c r="O66" s="6" t="n">
        <v>2020</v>
      </c>
      <c r="P66" s="44" t="n">
        <v>44117</v>
      </c>
      <c r="Q66" s="6" t="n">
        <v>1.17864</v>
      </c>
      <c r="R66" s="6"/>
      <c r="S66" s="13" t="n">
        <f aca="false">IF(Q66="","",U66*N66*LOOKUP(RIGHT($D$2,3),定数!$A$6:$A$13,定数!$B$6:$B$13))</f>
        <v>-9100.18844617749</v>
      </c>
      <c r="T66" s="13"/>
      <c r="U66" s="15" t="n">
        <f aca="false">IF(Q66="","",IF(H66="買",(Q66-I66),(I66-Q66))*IF(RIGHT($D$2,3)="JPY",100,10000))</f>
        <v>-27.3000000000012</v>
      </c>
      <c r="V66" s="15"/>
      <c r="W66" s="42" t="str">
        <f aca="false">IF(T66&lt;&gt;"",IF(T66&lt;0,1+W65,0),"")</f>
        <v/>
      </c>
      <c r="X66" s="42" t="n">
        <f aca="false">IF(U66&lt;&gt;"",IF(U66&lt;0,1+X65,0),"")</f>
        <v>2</v>
      </c>
      <c r="Y66" s="46" t="n">
        <f aca="false">IF(C66&lt;&gt;"",MAX(Y65,C66),"")</f>
        <v>195995.252103013</v>
      </c>
      <c r="Z66" s="47" t="n">
        <f aca="false">IF(Y66&lt;&gt;"",1-(C66/Y66),"")</f>
        <v>0.0815913876720283</v>
      </c>
      <c r="AA66" s="43" t="str">
        <f aca="false">IF(S66&gt;0,S66,"")</f>
        <v/>
      </c>
      <c r="AB66" s="42" t="n">
        <f aca="false">IF(S66&lt;0,S66,"")</f>
        <v>-9100.18844617749</v>
      </c>
    </row>
    <row r="67" customFormat="false" ht="13.5" hidden="false" customHeight="true" outlineLevel="0" collapsed="false">
      <c r="B67" s="6" t="n">
        <v>59</v>
      </c>
      <c r="C67" s="8" t="n">
        <f aca="false">IF(S66="","",C66+S66)</f>
        <v>170903.539060622</v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8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6" t="n">
        <f aca="false">IF(C67&lt;&gt;"",MAX(Y66,C67),"")</f>
        <v>195995.252103013</v>
      </c>
      <c r="Z67" s="47" t="n">
        <f aca="false">IF(Y67&lt;&gt;"",1-(C67/Y67),"")</f>
        <v>0.128022045295278</v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8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6" t="str">
        <f aca="false">IF(C68&lt;&gt;"",MAX(Y67,C68),"")</f>
        <v/>
      </c>
      <c r="Z68" s="47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8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6" t="str">
        <f aca="false">IF(C69&lt;&gt;"",MAX(Y68,C69),"")</f>
        <v/>
      </c>
      <c r="Z69" s="47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8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6" t="str">
        <f aca="false">IF(C70&lt;&gt;"",MAX(Y69,C70),"")</f>
        <v/>
      </c>
      <c r="Z70" s="47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8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6" t="str">
        <f aca="false">IF(C71&lt;&gt;"",MAX(Y70,C71),"")</f>
        <v/>
      </c>
      <c r="Z71" s="47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8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6" t="str">
        <f aca="false">IF(C72&lt;&gt;"",MAX(Y71,C72),"")</f>
        <v/>
      </c>
      <c r="Z72" s="47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8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6" t="str">
        <f aca="false">IF(C73&lt;&gt;"",MAX(Y72,C73),"")</f>
        <v/>
      </c>
      <c r="Z73" s="47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8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6" t="str">
        <f aca="false">IF(C74&lt;&gt;"",MAX(Y73,C74),"")</f>
        <v/>
      </c>
      <c r="Z74" s="47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8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6" t="str">
        <f aca="false">IF(C75&lt;&gt;"",MAX(Y74,C75),"")</f>
        <v/>
      </c>
      <c r="Z75" s="47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8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6" t="str">
        <f aca="false">IF(C76&lt;&gt;"",MAX(Y75,C76),"")</f>
        <v/>
      </c>
      <c r="Z76" s="47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8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6" t="str">
        <f aca="false">IF(C77&lt;&gt;"",MAX(Y76,C77),"")</f>
        <v/>
      </c>
      <c r="Z77" s="47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8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6" t="str">
        <f aca="false">IF(C78&lt;&gt;"",MAX(Y77,C78),"")</f>
        <v/>
      </c>
      <c r="Z78" s="47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8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6" t="str">
        <f aca="false">IF(C79&lt;&gt;"",MAX(Y78,C79),"")</f>
        <v/>
      </c>
      <c r="Z79" s="47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8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6" t="str">
        <f aca="false">IF(C80&lt;&gt;"",MAX(Y79,C80),"")</f>
        <v/>
      </c>
      <c r="Z80" s="47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8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6" t="str">
        <f aca="false">IF(C81&lt;&gt;"",MAX(Y80,C81),"")</f>
        <v/>
      </c>
      <c r="Z81" s="47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8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6" t="str">
        <f aca="false">IF(C82&lt;&gt;"",MAX(Y81,C82),"")</f>
        <v/>
      </c>
      <c r="Z82" s="47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8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6" t="str">
        <f aca="false">IF(C83&lt;&gt;"",MAX(Y82,C83),"")</f>
        <v/>
      </c>
      <c r="Z83" s="47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8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6" t="str">
        <f aca="false">IF(C84&lt;&gt;"",MAX(Y83,C84),"")</f>
        <v/>
      </c>
      <c r="Z84" s="47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8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6" t="str">
        <f aca="false">IF(C85&lt;&gt;"",MAX(Y84,C85),"")</f>
        <v/>
      </c>
      <c r="Z85" s="47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8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6" t="str">
        <f aca="false">IF(C86&lt;&gt;"",MAX(Y85,C86),"")</f>
        <v/>
      </c>
      <c r="Z86" s="47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8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6" t="str">
        <f aca="false">IF(C87&lt;&gt;"",MAX(Y86,C87),"")</f>
        <v/>
      </c>
      <c r="Z87" s="47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8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6" t="str">
        <f aca="false">IF(C88&lt;&gt;"",MAX(Y87,C88),"")</f>
        <v/>
      </c>
      <c r="Z88" s="47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8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6" t="str">
        <f aca="false">IF(C89&lt;&gt;"",MAX(Y88,C89),"")</f>
        <v/>
      </c>
      <c r="Z89" s="47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8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6" t="str">
        <f aca="false">IF(C90&lt;&gt;"",MAX(Y89,C90),"")</f>
        <v/>
      </c>
      <c r="Z90" s="47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8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6" t="str">
        <f aca="false">IF(C91&lt;&gt;"",MAX(Y90,C91),"")</f>
        <v/>
      </c>
      <c r="Z91" s="47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8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6" t="str">
        <f aca="false">IF(C92&lt;&gt;"",MAX(Y91,C92),"")</f>
        <v/>
      </c>
      <c r="Z92" s="47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8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6" t="str">
        <f aca="false">IF(C93&lt;&gt;"",MAX(Y92,C93),"")</f>
        <v/>
      </c>
      <c r="Z93" s="47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8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6" t="str">
        <f aca="false">IF(C94&lt;&gt;"",MAX(Y93,C94),"")</f>
        <v/>
      </c>
      <c r="Z94" s="47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8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6" t="str">
        <f aca="false">IF(C95&lt;&gt;"",MAX(Y94,C95),"")</f>
        <v/>
      </c>
      <c r="Z95" s="47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8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6" t="str">
        <f aca="false">IF(C96&lt;&gt;"",MAX(Y95,C96),"")</f>
        <v/>
      </c>
      <c r="Z96" s="47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8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6" t="str">
        <f aca="false">IF(C97&lt;&gt;"",MAX(Y96,C97),"")</f>
        <v/>
      </c>
      <c r="Z97" s="47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8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6" t="str">
        <f aca="false">IF(C98&lt;&gt;"",MAX(Y97,C98),"")</f>
        <v/>
      </c>
      <c r="Z98" s="47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8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6" t="str">
        <f aca="false">IF(C99&lt;&gt;"",MAX(Y98,C99),"")</f>
        <v/>
      </c>
      <c r="Z99" s="47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8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6" t="str">
        <f aca="false">IF(C100&lt;&gt;"",MAX(Y99,C100),"")</f>
        <v/>
      </c>
      <c r="Z100" s="47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8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6" t="str">
        <f aca="false">IF(C101&lt;&gt;"",MAX(Y100,C101),"")</f>
        <v/>
      </c>
      <c r="Z101" s="47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8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6" t="str">
        <f aca="false">IF(C102&lt;&gt;"",MAX(Y101,C102),"")</f>
        <v/>
      </c>
      <c r="Z102" s="47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8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6" t="str">
        <f aca="false">IF(C103&lt;&gt;"",MAX(Y102,C103),"")</f>
        <v/>
      </c>
      <c r="Z103" s="47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8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6" t="str">
        <f aca="false">IF(C104&lt;&gt;"",MAX(Y103,C104),"")</f>
        <v/>
      </c>
      <c r="Z104" s="47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8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6" t="str">
        <f aca="false">IF(C105&lt;&gt;"",MAX(Y104,C105),"")</f>
        <v/>
      </c>
      <c r="Z105" s="47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8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6" t="str">
        <f aca="false">IF(C106&lt;&gt;"",MAX(Y105,C106),"")</f>
        <v/>
      </c>
      <c r="Z106" s="47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8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6" t="str">
        <f aca="false">IF(C107&lt;&gt;"",MAX(Y106,C107),"")</f>
        <v/>
      </c>
      <c r="Z107" s="47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8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6" t="str">
        <f aca="false">IF(C108&lt;&gt;"",MAX(Y107,C108),"")</f>
        <v/>
      </c>
      <c r="Z108" s="47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 H67:H108" type="list">
      <formula1>"買,売"</formula1>
      <formula2>0</formula2>
    </dataValidation>
    <dataValidation allowBlank="true" operator="equal" showDropDown="false" showErrorMessage="true" showInputMessage="false" sqref="H61:H66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3317"/>
  <sheetViews>
    <sheetView showFormulas="false" showGridLines="true" showRowColHeaders="true" showZeros="true" rightToLeft="false" tabSelected="false" showOutlineSymbols="true" defaultGridColor="true" view="normal" topLeftCell="A3306" colorId="64" zoomScale="100" zoomScaleNormal="100" zoomScalePageLayoutView="100" workbookViewId="0">
      <selection pane="topLeft" activeCell="B3317" activeCellId="0" sqref="B3317"/>
    </sheetView>
  </sheetViews>
  <sheetFormatPr defaultColWidth="2.64453125" defaultRowHeight="15" zeroHeight="false" outlineLevelRow="0" outlineLevelCol="0"/>
  <cols>
    <col collapsed="false" customWidth="true" hidden="false" outlineLevel="0" max="1" min="1" style="49" width="4.52"/>
    <col collapsed="false" customWidth="false" hidden="false" outlineLevel="0" max="64" min="2" style="50" width="2.69"/>
    <col collapsed="false" customWidth="false" hidden="false" outlineLevel="0" max="1024" min="65" style="51" width="2.65"/>
  </cols>
  <sheetData>
    <row r="1" customFormat="false" ht="14.25" hidden="false" customHeight="true" outlineLevel="0" collapsed="false">
      <c r="A1" s="52" t="n">
        <v>1</v>
      </c>
    </row>
    <row r="2" customFormat="false" ht="14.25" hidden="false" customHeight="true" outlineLevel="0" collapsed="false">
      <c r="A2" s="52"/>
    </row>
    <row r="3" customFormat="false" ht="14.25" hidden="false" customHeight="true" outlineLevel="0" collapsed="false">
      <c r="A3" s="52"/>
    </row>
    <row r="4" customFormat="false" ht="14.25" hidden="false" customHeight="true" outlineLevel="0" collapsed="false">
      <c r="A4" s="52"/>
    </row>
    <row r="5" customFormat="false" ht="14.25" hidden="false" customHeight="true" outlineLevel="0" collapsed="false">
      <c r="A5" s="52"/>
    </row>
    <row r="6" customFormat="false" ht="14.25" hidden="false" customHeight="true" outlineLevel="0" collapsed="false">
      <c r="A6" s="52"/>
    </row>
    <row r="7" customFormat="false" ht="14.25" hidden="false" customHeight="true" outlineLevel="0" collapsed="false">
      <c r="A7" s="52"/>
    </row>
    <row r="8" customFormat="false" ht="14.25" hidden="false" customHeight="true" outlineLevel="0" collapsed="false">
      <c r="A8" s="52"/>
    </row>
    <row r="9" customFormat="false" ht="14.25" hidden="false" customHeight="true" outlineLevel="0" collapsed="false">
      <c r="A9" s="52"/>
    </row>
    <row r="10" customFormat="false" ht="14.25" hidden="false" customHeight="true" outlineLevel="0" collapsed="false">
      <c r="A10" s="52"/>
    </row>
    <row r="11" customFormat="false" ht="14.25" hidden="false" customHeight="true" outlineLevel="0" collapsed="false">
      <c r="A11" s="52"/>
    </row>
    <row r="12" customFormat="false" ht="14.25" hidden="false" customHeight="true" outlineLevel="0" collapsed="false">
      <c r="A12" s="52"/>
    </row>
    <row r="13" customFormat="false" ht="14.25" hidden="false" customHeight="true" outlineLevel="0" collapsed="false">
      <c r="A13" s="52"/>
    </row>
    <row r="14" customFormat="false" ht="14.25" hidden="false" customHeight="true" outlineLevel="0" collapsed="false">
      <c r="A14" s="52"/>
    </row>
    <row r="15" customFormat="false" ht="14.25" hidden="false" customHeight="true" outlineLevel="0" collapsed="false">
      <c r="A15" s="52"/>
    </row>
    <row r="16" customFormat="false" ht="14.25" hidden="false" customHeight="true" outlineLevel="0" collapsed="false">
      <c r="A16" s="52"/>
    </row>
    <row r="17" customFormat="false" ht="14.25" hidden="false" customHeight="true" outlineLevel="0" collapsed="false">
      <c r="A17" s="52"/>
    </row>
    <row r="18" customFormat="false" ht="14.25" hidden="false" customHeight="true" outlineLevel="0" collapsed="false">
      <c r="A18" s="52"/>
    </row>
    <row r="19" customFormat="false" ht="14.25" hidden="false" customHeight="true" outlineLevel="0" collapsed="false">
      <c r="A19" s="52"/>
    </row>
    <row r="20" customFormat="false" ht="14.25" hidden="false" customHeight="true" outlineLevel="0" collapsed="false">
      <c r="A20" s="52"/>
    </row>
    <row r="21" customFormat="false" ht="14.25" hidden="false" customHeight="true" outlineLevel="0" collapsed="false">
      <c r="A21" s="52"/>
    </row>
    <row r="22" customFormat="false" ht="14.25" hidden="false" customHeight="true" outlineLevel="0" collapsed="false">
      <c r="A22" s="52"/>
    </row>
    <row r="23" customFormat="false" ht="14.25" hidden="false" customHeight="true" outlineLevel="0" collapsed="false">
      <c r="A23" s="52"/>
    </row>
    <row r="24" customFormat="false" ht="14.25" hidden="false" customHeight="true" outlineLevel="0" collapsed="false">
      <c r="A24" s="52"/>
    </row>
    <row r="25" customFormat="false" ht="14.25" hidden="false" customHeight="true" outlineLevel="0" collapsed="false">
      <c r="A25" s="52"/>
    </row>
    <row r="26" customFormat="false" ht="14.25" hidden="false" customHeight="true" outlineLevel="0" collapsed="false">
      <c r="A26" s="52"/>
    </row>
    <row r="27" customFormat="false" ht="14.25" hidden="false" customHeight="true" outlineLevel="0" collapsed="false">
      <c r="A27" s="52"/>
    </row>
    <row r="28" customFormat="false" ht="14.25" hidden="false" customHeight="true" outlineLevel="0" collapsed="false">
      <c r="A28" s="52"/>
    </row>
    <row r="29" customFormat="false" ht="14.25" hidden="false" customHeight="true" outlineLevel="0" collapsed="false">
      <c r="A29" s="52"/>
    </row>
    <row r="30" customFormat="false" ht="14.25" hidden="false" customHeight="true" outlineLevel="0" collapsed="false">
      <c r="A30" s="52"/>
    </row>
    <row r="31" customFormat="false" ht="14.25" hidden="false" customHeight="true" outlineLevel="0" collapsed="false">
      <c r="A31" s="52"/>
    </row>
    <row r="32" customFormat="false" ht="14.25" hidden="false" customHeight="true" outlineLevel="0" collapsed="false">
      <c r="A32" s="52"/>
    </row>
    <row r="33" customFormat="false" ht="14.25" hidden="false" customHeight="true" outlineLevel="0" collapsed="false">
      <c r="A33" s="52"/>
    </row>
    <row r="34" customFormat="false" ht="14.25" hidden="false" customHeight="true" outlineLevel="0" collapsed="false">
      <c r="A34" s="52"/>
    </row>
    <row r="35" customFormat="false" ht="14.25" hidden="false" customHeight="true" outlineLevel="0" collapsed="false">
      <c r="A35" s="52"/>
    </row>
    <row r="36" customFormat="false" ht="14.25" hidden="false" customHeight="true" outlineLevel="0" collapsed="false">
      <c r="A36" s="52"/>
    </row>
    <row r="37" customFormat="false" ht="14.25" hidden="false" customHeight="true" outlineLevel="0" collapsed="false">
      <c r="A37" s="52"/>
    </row>
    <row r="38" customFormat="false" ht="14.25" hidden="false" customHeight="true" outlineLevel="0" collapsed="false">
      <c r="A38" s="52"/>
    </row>
    <row r="39" customFormat="false" ht="14.25" hidden="false" customHeight="true" outlineLevel="0" collapsed="false">
      <c r="A39" s="52"/>
    </row>
    <row r="40" customFormat="false" ht="14.25" hidden="false" customHeight="true" outlineLevel="0" collapsed="false">
      <c r="A40" s="52"/>
    </row>
    <row r="41" customFormat="false" ht="14.25" hidden="false" customHeight="true" outlineLevel="0" collapsed="false">
      <c r="A41" s="52"/>
    </row>
    <row r="42" customFormat="false" ht="14.25" hidden="false" customHeight="true" outlineLevel="0" collapsed="false">
      <c r="A42" s="52"/>
    </row>
    <row r="43" customFormat="false" ht="14.25" hidden="false" customHeight="true" outlineLevel="0" collapsed="false">
      <c r="A43" s="52"/>
    </row>
    <row r="44" customFormat="false" ht="14.25" hidden="false" customHeight="true" outlineLevel="0" collapsed="false">
      <c r="A44" s="52"/>
    </row>
    <row r="45" customFormat="false" ht="14.25" hidden="false" customHeight="true" outlineLevel="0" collapsed="false">
      <c r="A45" s="52"/>
    </row>
    <row r="46" customFormat="false" ht="14.25" hidden="false" customHeight="true" outlineLevel="0" collapsed="false">
      <c r="A46" s="52"/>
    </row>
    <row r="47" customFormat="false" ht="14.25" hidden="false" customHeight="true" outlineLevel="0" collapsed="false">
      <c r="A47" s="52"/>
    </row>
    <row r="48" customFormat="false" ht="14.25" hidden="false" customHeight="true" outlineLevel="0" collapsed="false">
      <c r="A48" s="52"/>
    </row>
    <row r="49" customFormat="false" ht="14.25" hidden="false" customHeight="true" outlineLevel="0" collapsed="false">
      <c r="A49" s="52"/>
    </row>
    <row r="50" customFormat="false" ht="14.25" hidden="false" customHeight="true" outlineLevel="0" collapsed="false">
      <c r="A50" s="52"/>
    </row>
    <row r="51" customFormat="false" ht="14.25" hidden="false" customHeight="true" outlineLevel="0" collapsed="false">
      <c r="A51" s="52"/>
    </row>
    <row r="52" customFormat="false" ht="14.25" hidden="false" customHeight="true" outlineLevel="0" collapsed="false">
      <c r="A52" s="52"/>
    </row>
    <row r="53" customFormat="false" ht="14.25" hidden="false" customHeight="true" outlineLevel="0" collapsed="false">
      <c r="A53" s="52"/>
    </row>
    <row r="54" customFormat="false" ht="14.25" hidden="false" customHeight="true" outlineLevel="0" collapsed="false">
      <c r="A54" s="52"/>
    </row>
    <row r="55" customFormat="false" ht="14.25" hidden="false" customHeight="true" outlineLevel="0" collapsed="false">
      <c r="A55" s="52"/>
    </row>
    <row r="56" customFormat="false" ht="14.25" hidden="false" customHeight="true" outlineLevel="0" collapsed="false">
      <c r="A56" s="52"/>
    </row>
    <row r="57" customFormat="false" ht="14.25" hidden="false" customHeight="true" outlineLevel="0" collapsed="false">
      <c r="A57" s="52"/>
    </row>
    <row r="58" customFormat="false" ht="14.25" hidden="false" customHeight="true" outlineLevel="0" collapsed="false">
      <c r="A58" s="52"/>
    </row>
    <row r="59" customFormat="false" ht="14.25" hidden="false" customHeight="true" outlineLevel="0" collapsed="false">
      <c r="A59" s="52"/>
    </row>
    <row r="60" customFormat="false" ht="14.25" hidden="false" customHeight="true" outlineLevel="0" collapsed="false">
      <c r="A60" s="52"/>
    </row>
    <row r="61" customFormat="false" ht="14.25" hidden="false" customHeight="true" outlineLevel="0" collapsed="false">
      <c r="A61" s="52"/>
    </row>
    <row r="62" customFormat="false" ht="14.25" hidden="false" customHeight="true" outlineLevel="0" collapsed="false">
      <c r="A62" s="52"/>
    </row>
    <row r="63" customFormat="false" ht="14.25" hidden="false" customHeight="true" outlineLevel="0" collapsed="false">
      <c r="A63" s="52" t="n">
        <v>2</v>
      </c>
    </row>
    <row r="64" customFormat="false" ht="14.25" hidden="false" customHeight="true" outlineLevel="0" collapsed="false">
      <c r="A64" s="52"/>
    </row>
    <row r="65" customFormat="false" ht="14.25" hidden="false" customHeight="true" outlineLevel="0" collapsed="false">
      <c r="A65" s="52"/>
    </row>
    <row r="66" customFormat="false" ht="14.25" hidden="false" customHeight="true" outlineLevel="0" collapsed="false">
      <c r="A66" s="52"/>
    </row>
    <row r="67" customFormat="false" ht="14.25" hidden="false" customHeight="true" outlineLevel="0" collapsed="false">
      <c r="A67" s="52"/>
    </row>
    <row r="68" customFormat="false" ht="14.25" hidden="false" customHeight="true" outlineLevel="0" collapsed="false">
      <c r="A68" s="52"/>
    </row>
    <row r="69" customFormat="false" ht="14.25" hidden="false" customHeight="true" outlineLevel="0" collapsed="false">
      <c r="A69" s="52"/>
    </row>
    <row r="70" customFormat="false" ht="14.25" hidden="false" customHeight="true" outlineLevel="0" collapsed="false">
      <c r="A70" s="52"/>
    </row>
    <row r="71" customFormat="false" ht="14.25" hidden="false" customHeight="true" outlineLevel="0" collapsed="false">
      <c r="A71" s="52"/>
    </row>
    <row r="72" customFormat="false" ht="14.25" hidden="false" customHeight="true" outlineLevel="0" collapsed="false">
      <c r="A72" s="52"/>
    </row>
    <row r="73" customFormat="false" ht="14.25" hidden="false" customHeight="true" outlineLevel="0" collapsed="false">
      <c r="A73" s="52"/>
    </row>
    <row r="74" customFormat="false" ht="14.25" hidden="false" customHeight="true" outlineLevel="0" collapsed="false">
      <c r="A74" s="52"/>
    </row>
    <row r="75" customFormat="false" ht="14.25" hidden="false" customHeight="true" outlineLevel="0" collapsed="false">
      <c r="A75" s="52"/>
    </row>
    <row r="76" customFormat="false" ht="14.25" hidden="false" customHeight="true" outlineLevel="0" collapsed="false">
      <c r="A76" s="52"/>
    </row>
    <row r="77" customFormat="false" ht="14.25" hidden="false" customHeight="true" outlineLevel="0" collapsed="false">
      <c r="A77" s="52"/>
    </row>
    <row r="78" customFormat="false" ht="14.25" hidden="false" customHeight="true" outlineLevel="0" collapsed="false">
      <c r="A78" s="52"/>
    </row>
    <row r="79" customFormat="false" ht="14.25" hidden="false" customHeight="true" outlineLevel="0" collapsed="false">
      <c r="A79" s="52"/>
    </row>
    <row r="80" customFormat="false" ht="14.25" hidden="false" customHeight="true" outlineLevel="0" collapsed="false">
      <c r="A80" s="52"/>
    </row>
    <row r="81" customFormat="false" ht="14.25" hidden="false" customHeight="true" outlineLevel="0" collapsed="false">
      <c r="A81" s="52"/>
    </row>
    <row r="82" customFormat="false" ht="14.25" hidden="false" customHeight="true" outlineLevel="0" collapsed="false">
      <c r="A82" s="52"/>
    </row>
    <row r="83" customFormat="false" ht="14.25" hidden="false" customHeight="true" outlineLevel="0" collapsed="false">
      <c r="A83" s="52"/>
    </row>
    <row r="84" customFormat="false" ht="14.25" hidden="false" customHeight="true" outlineLevel="0" collapsed="false">
      <c r="A84" s="52"/>
    </row>
    <row r="85" customFormat="false" ht="14.25" hidden="false" customHeight="true" outlineLevel="0" collapsed="false">
      <c r="A85" s="52"/>
    </row>
    <row r="86" customFormat="false" ht="14.25" hidden="false" customHeight="true" outlineLevel="0" collapsed="false">
      <c r="A86" s="52"/>
    </row>
    <row r="87" customFormat="false" ht="14.25" hidden="false" customHeight="true" outlineLevel="0" collapsed="false">
      <c r="A87" s="52"/>
    </row>
    <row r="88" customFormat="false" ht="14.25" hidden="false" customHeight="true" outlineLevel="0" collapsed="false">
      <c r="A88" s="52"/>
    </row>
    <row r="89" customFormat="false" ht="14.25" hidden="false" customHeight="true" outlineLevel="0" collapsed="false">
      <c r="A89" s="52"/>
    </row>
    <row r="90" customFormat="false" ht="14.25" hidden="false" customHeight="true" outlineLevel="0" collapsed="false">
      <c r="A90" s="52"/>
    </row>
    <row r="91" customFormat="false" ht="14.25" hidden="false" customHeight="true" outlineLevel="0" collapsed="false">
      <c r="A91" s="52"/>
    </row>
    <row r="92" customFormat="false" ht="14.25" hidden="false" customHeight="true" outlineLevel="0" collapsed="false">
      <c r="A92" s="52"/>
    </row>
    <row r="93" customFormat="false" ht="14.25" hidden="false" customHeight="true" outlineLevel="0" collapsed="false">
      <c r="A93" s="52"/>
    </row>
    <row r="94" customFormat="false" ht="14.25" hidden="false" customHeight="true" outlineLevel="0" collapsed="false">
      <c r="A94" s="52"/>
    </row>
    <row r="95" customFormat="false" ht="14.25" hidden="false" customHeight="true" outlineLevel="0" collapsed="false">
      <c r="A95" s="52"/>
    </row>
    <row r="96" customFormat="false" ht="14.25" hidden="false" customHeight="true" outlineLevel="0" collapsed="false">
      <c r="A96" s="52"/>
    </row>
    <row r="97" customFormat="false" ht="14.25" hidden="false" customHeight="true" outlineLevel="0" collapsed="false">
      <c r="A97" s="52"/>
    </row>
    <row r="98" customFormat="false" ht="14.25" hidden="false" customHeight="true" outlineLevel="0" collapsed="false">
      <c r="A98" s="52"/>
    </row>
    <row r="99" customFormat="false" ht="14.25" hidden="false" customHeight="true" outlineLevel="0" collapsed="false">
      <c r="A99" s="52"/>
    </row>
    <row r="100" customFormat="false" ht="14.25" hidden="false" customHeight="true" outlineLevel="0" collapsed="false">
      <c r="A100" s="52"/>
    </row>
    <row r="101" customFormat="false" ht="14.25" hidden="false" customHeight="true" outlineLevel="0" collapsed="false">
      <c r="A101" s="52"/>
    </row>
    <row r="102" customFormat="false" ht="14.25" hidden="false" customHeight="true" outlineLevel="0" collapsed="false">
      <c r="A102" s="52"/>
    </row>
    <row r="103" customFormat="false" ht="14.25" hidden="false" customHeight="true" outlineLevel="0" collapsed="false">
      <c r="A103" s="52"/>
    </row>
    <row r="104" customFormat="false" ht="14.25" hidden="false" customHeight="true" outlineLevel="0" collapsed="false">
      <c r="A104" s="52"/>
    </row>
    <row r="105" customFormat="false" ht="14.25" hidden="false" customHeight="true" outlineLevel="0" collapsed="false">
      <c r="A105" s="52"/>
    </row>
    <row r="106" customFormat="false" ht="14.25" hidden="false" customHeight="true" outlineLevel="0" collapsed="false">
      <c r="A106" s="52"/>
    </row>
    <row r="107" customFormat="false" ht="14.25" hidden="false" customHeight="true" outlineLevel="0" collapsed="false">
      <c r="A107" s="52"/>
    </row>
    <row r="108" customFormat="false" ht="14.25" hidden="false" customHeight="true" outlineLevel="0" collapsed="false">
      <c r="A108" s="52"/>
    </row>
    <row r="109" customFormat="false" ht="14.25" hidden="false" customHeight="true" outlineLevel="0" collapsed="false">
      <c r="A109" s="52"/>
    </row>
    <row r="110" customFormat="false" ht="14.25" hidden="false" customHeight="true" outlineLevel="0" collapsed="false">
      <c r="A110" s="52"/>
    </row>
    <row r="111" customFormat="false" ht="14.25" hidden="false" customHeight="true" outlineLevel="0" collapsed="false">
      <c r="A111" s="52"/>
    </row>
    <row r="112" customFormat="false" ht="14.25" hidden="false" customHeight="true" outlineLevel="0" collapsed="false">
      <c r="A112" s="52"/>
    </row>
    <row r="113" customFormat="false" ht="14.25" hidden="false" customHeight="true" outlineLevel="0" collapsed="false">
      <c r="A113" s="52"/>
    </row>
    <row r="114" customFormat="false" ht="14.25" hidden="false" customHeight="true" outlineLevel="0" collapsed="false">
      <c r="A114" s="52"/>
    </row>
    <row r="115" customFormat="false" ht="14.25" hidden="false" customHeight="true" outlineLevel="0" collapsed="false">
      <c r="A115" s="52"/>
    </row>
    <row r="116" customFormat="false" ht="14.25" hidden="false" customHeight="true" outlineLevel="0" collapsed="false">
      <c r="A116" s="52"/>
    </row>
    <row r="117" customFormat="false" ht="14.25" hidden="false" customHeight="true" outlineLevel="0" collapsed="false">
      <c r="A117" s="52"/>
    </row>
    <row r="118" customFormat="false" ht="14.25" hidden="false" customHeight="true" outlineLevel="0" collapsed="false">
      <c r="A118" s="52"/>
    </row>
    <row r="119" customFormat="false" ht="14.25" hidden="false" customHeight="true" outlineLevel="0" collapsed="false">
      <c r="A119" s="52"/>
    </row>
    <row r="120" customFormat="false" ht="14.25" hidden="false" customHeight="true" outlineLevel="0" collapsed="false">
      <c r="A120" s="52"/>
    </row>
    <row r="121" customFormat="false" ht="14.25" hidden="false" customHeight="true" outlineLevel="0" collapsed="false">
      <c r="A121" s="52"/>
    </row>
    <row r="122" customFormat="false" ht="14.25" hidden="false" customHeight="true" outlineLevel="0" collapsed="false">
      <c r="A122" s="52"/>
    </row>
    <row r="123" customFormat="false" ht="14.25" hidden="false" customHeight="true" outlineLevel="0" collapsed="false">
      <c r="A123" s="52"/>
    </row>
    <row r="124" customFormat="false" ht="14.25" hidden="false" customHeight="true" outlineLevel="0" collapsed="false">
      <c r="A124" s="52"/>
    </row>
    <row r="125" customFormat="false" ht="14.25" hidden="false" customHeight="true" outlineLevel="0" collapsed="false">
      <c r="A125" s="52" t="n">
        <v>3</v>
      </c>
    </row>
    <row r="126" customFormat="false" ht="14.25" hidden="false" customHeight="true" outlineLevel="0" collapsed="false">
      <c r="A126" s="52"/>
    </row>
    <row r="127" customFormat="false" ht="14.25" hidden="false" customHeight="true" outlineLevel="0" collapsed="false">
      <c r="A127" s="52"/>
    </row>
    <row r="128" customFormat="false" ht="14.25" hidden="false" customHeight="true" outlineLevel="0" collapsed="false">
      <c r="A128" s="52"/>
    </row>
    <row r="129" customFormat="false" ht="14.25" hidden="false" customHeight="true" outlineLevel="0" collapsed="false">
      <c r="A129" s="52"/>
    </row>
    <row r="130" customFormat="false" ht="14.25" hidden="false" customHeight="true" outlineLevel="0" collapsed="false">
      <c r="A130" s="52"/>
    </row>
    <row r="131" customFormat="false" ht="14.25" hidden="false" customHeight="true" outlineLevel="0" collapsed="false">
      <c r="A131" s="52"/>
    </row>
    <row r="132" customFormat="false" ht="14.25" hidden="false" customHeight="true" outlineLevel="0" collapsed="false">
      <c r="A132" s="52"/>
    </row>
    <row r="133" customFormat="false" ht="14.25" hidden="false" customHeight="true" outlineLevel="0" collapsed="false">
      <c r="A133" s="52"/>
    </row>
    <row r="134" customFormat="false" ht="14.25" hidden="false" customHeight="true" outlineLevel="0" collapsed="false">
      <c r="A134" s="52"/>
    </row>
    <row r="135" customFormat="false" ht="14.25" hidden="false" customHeight="true" outlineLevel="0" collapsed="false">
      <c r="A135" s="52"/>
    </row>
    <row r="136" customFormat="false" ht="14.25" hidden="false" customHeight="true" outlineLevel="0" collapsed="false">
      <c r="A136" s="52"/>
    </row>
    <row r="137" customFormat="false" ht="14.25" hidden="false" customHeight="true" outlineLevel="0" collapsed="false">
      <c r="A137" s="52"/>
    </row>
    <row r="138" customFormat="false" ht="14.25" hidden="false" customHeight="true" outlineLevel="0" collapsed="false">
      <c r="A138" s="52"/>
    </row>
    <row r="139" customFormat="false" ht="14.25" hidden="false" customHeight="true" outlineLevel="0" collapsed="false">
      <c r="A139" s="52"/>
    </row>
    <row r="140" customFormat="false" ht="14.25" hidden="false" customHeight="true" outlineLevel="0" collapsed="false">
      <c r="A140" s="52"/>
    </row>
    <row r="141" customFormat="false" ht="14.25" hidden="false" customHeight="true" outlineLevel="0" collapsed="false">
      <c r="A141" s="52"/>
    </row>
    <row r="142" customFormat="false" ht="14.25" hidden="false" customHeight="true" outlineLevel="0" collapsed="false">
      <c r="A142" s="52"/>
    </row>
    <row r="143" customFormat="false" ht="14.25" hidden="false" customHeight="true" outlineLevel="0" collapsed="false">
      <c r="A143" s="52"/>
    </row>
    <row r="144" customFormat="false" ht="14.25" hidden="false" customHeight="true" outlineLevel="0" collapsed="false">
      <c r="A144" s="52"/>
    </row>
    <row r="145" customFormat="false" ht="14.25" hidden="false" customHeight="true" outlineLevel="0" collapsed="false">
      <c r="A145" s="52"/>
    </row>
    <row r="146" customFormat="false" ht="14.25" hidden="false" customHeight="true" outlineLevel="0" collapsed="false">
      <c r="A146" s="52"/>
    </row>
    <row r="147" customFormat="false" ht="14.25" hidden="false" customHeight="true" outlineLevel="0" collapsed="false">
      <c r="A147" s="52"/>
    </row>
    <row r="148" customFormat="false" ht="14.25" hidden="false" customHeight="true" outlineLevel="0" collapsed="false">
      <c r="A148" s="52"/>
    </row>
    <row r="149" customFormat="false" ht="14.25" hidden="false" customHeight="true" outlineLevel="0" collapsed="false">
      <c r="A149" s="52"/>
    </row>
    <row r="150" customFormat="false" ht="14.25" hidden="false" customHeight="true" outlineLevel="0" collapsed="false">
      <c r="A150" s="52"/>
    </row>
    <row r="151" customFormat="false" ht="14.25" hidden="false" customHeight="true" outlineLevel="0" collapsed="false">
      <c r="A151" s="52"/>
    </row>
    <row r="152" customFormat="false" ht="14.25" hidden="false" customHeight="true" outlineLevel="0" collapsed="false">
      <c r="A152" s="52"/>
    </row>
    <row r="153" customFormat="false" ht="14.25" hidden="false" customHeight="true" outlineLevel="0" collapsed="false">
      <c r="A153" s="52"/>
    </row>
    <row r="154" customFormat="false" ht="14.25" hidden="false" customHeight="true" outlineLevel="0" collapsed="false">
      <c r="A154" s="52"/>
    </row>
    <row r="155" customFormat="false" ht="14.25" hidden="false" customHeight="true" outlineLevel="0" collapsed="false">
      <c r="A155" s="52"/>
    </row>
    <row r="156" customFormat="false" ht="14.25" hidden="false" customHeight="true" outlineLevel="0" collapsed="false">
      <c r="A156" s="52"/>
    </row>
    <row r="157" customFormat="false" ht="14.25" hidden="false" customHeight="true" outlineLevel="0" collapsed="false">
      <c r="A157" s="52"/>
    </row>
    <row r="158" customFormat="false" ht="14.25" hidden="false" customHeight="true" outlineLevel="0" collapsed="false">
      <c r="A158" s="52"/>
    </row>
    <row r="159" customFormat="false" ht="14.25" hidden="false" customHeight="true" outlineLevel="0" collapsed="false">
      <c r="A159" s="52"/>
    </row>
    <row r="160" customFormat="false" ht="14.25" hidden="false" customHeight="true" outlineLevel="0" collapsed="false">
      <c r="A160" s="52"/>
    </row>
    <row r="161" customFormat="false" ht="14.25" hidden="false" customHeight="true" outlineLevel="0" collapsed="false">
      <c r="A161" s="52"/>
    </row>
    <row r="162" customFormat="false" ht="14.25" hidden="false" customHeight="true" outlineLevel="0" collapsed="false">
      <c r="A162" s="52"/>
    </row>
    <row r="163" customFormat="false" ht="14.25" hidden="false" customHeight="true" outlineLevel="0" collapsed="false">
      <c r="A163" s="52"/>
    </row>
    <row r="164" customFormat="false" ht="14.25" hidden="false" customHeight="true" outlineLevel="0" collapsed="false">
      <c r="A164" s="52"/>
    </row>
    <row r="165" customFormat="false" ht="14.25" hidden="false" customHeight="true" outlineLevel="0" collapsed="false">
      <c r="A165" s="52"/>
    </row>
    <row r="166" customFormat="false" ht="14.25" hidden="false" customHeight="true" outlineLevel="0" collapsed="false">
      <c r="A166" s="52"/>
    </row>
    <row r="167" customFormat="false" ht="14.25" hidden="false" customHeight="true" outlineLevel="0" collapsed="false">
      <c r="A167" s="52"/>
    </row>
    <row r="168" customFormat="false" ht="14.25" hidden="false" customHeight="true" outlineLevel="0" collapsed="false">
      <c r="A168" s="52"/>
    </row>
    <row r="169" customFormat="false" ht="14.25" hidden="false" customHeight="true" outlineLevel="0" collapsed="false">
      <c r="A169" s="52"/>
    </row>
    <row r="170" customFormat="false" ht="14.25" hidden="false" customHeight="true" outlineLevel="0" collapsed="false">
      <c r="A170" s="52"/>
    </row>
    <row r="171" customFormat="false" ht="14.25" hidden="false" customHeight="true" outlineLevel="0" collapsed="false">
      <c r="A171" s="52"/>
    </row>
    <row r="172" customFormat="false" ht="14.25" hidden="false" customHeight="true" outlineLevel="0" collapsed="false">
      <c r="A172" s="52"/>
    </row>
    <row r="173" customFormat="false" ht="14.25" hidden="false" customHeight="true" outlineLevel="0" collapsed="false">
      <c r="A173" s="52"/>
    </row>
    <row r="174" customFormat="false" ht="14.25" hidden="false" customHeight="true" outlineLevel="0" collapsed="false">
      <c r="A174" s="52"/>
    </row>
    <row r="175" customFormat="false" ht="14.25" hidden="false" customHeight="true" outlineLevel="0" collapsed="false">
      <c r="A175" s="52"/>
    </row>
    <row r="176" customFormat="false" ht="14.25" hidden="false" customHeight="true" outlineLevel="0" collapsed="false">
      <c r="A176" s="52"/>
    </row>
    <row r="177" customFormat="false" ht="14.25" hidden="false" customHeight="true" outlineLevel="0" collapsed="false">
      <c r="A177" s="52"/>
    </row>
    <row r="178" customFormat="false" ht="14.25" hidden="false" customHeight="true" outlineLevel="0" collapsed="false">
      <c r="A178" s="52"/>
    </row>
    <row r="179" customFormat="false" ht="14.25" hidden="false" customHeight="true" outlineLevel="0" collapsed="false">
      <c r="A179" s="52"/>
    </row>
    <row r="180" customFormat="false" ht="14.25" hidden="false" customHeight="true" outlineLevel="0" collapsed="false">
      <c r="A180" s="52"/>
    </row>
    <row r="181" customFormat="false" ht="14.25" hidden="false" customHeight="true" outlineLevel="0" collapsed="false">
      <c r="A181" s="52"/>
    </row>
    <row r="182" customFormat="false" ht="14.25" hidden="false" customHeight="true" outlineLevel="0" collapsed="false">
      <c r="A182" s="52"/>
    </row>
    <row r="183" customFormat="false" ht="14.25" hidden="false" customHeight="true" outlineLevel="0" collapsed="false">
      <c r="A183" s="52"/>
    </row>
    <row r="184" customFormat="false" ht="14.25" hidden="false" customHeight="true" outlineLevel="0" collapsed="false">
      <c r="A184" s="52"/>
    </row>
    <row r="185" customFormat="false" ht="14.25" hidden="false" customHeight="true" outlineLevel="0" collapsed="false">
      <c r="A185" s="52"/>
    </row>
    <row r="186" customFormat="false" ht="14.25" hidden="false" customHeight="true" outlineLevel="0" collapsed="false">
      <c r="A186" s="52"/>
    </row>
    <row r="187" customFormat="false" ht="14.25" hidden="false" customHeight="true" outlineLevel="0" collapsed="false">
      <c r="A187" s="52" t="n">
        <v>4</v>
      </c>
    </row>
    <row r="188" customFormat="false" ht="14.25" hidden="false" customHeight="true" outlineLevel="0" collapsed="false">
      <c r="A188" s="52"/>
    </row>
    <row r="189" customFormat="false" ht="14.25" hidden="false" customHeight="true" outlineLevel="0" collapsed="false">
      <c r="A189" s="52"/>
    </row>
    <row r="190" customFormat="false" ht="14.25" hidden="false" customHeight="true" outlineLevel="0" collapsed="false">
      <c r="A190" s="52"/>
    </row>
    <row r="191" customFormat="false" ht="14.25" hidden="false" customHeight="true" outlineLevel="0" collapsed="false">
      <c r="A191" s="52"/>
    </row>
    <row r="192" customFormat="false" ht="14.25" hidden="false" customHeight="true" outlineLevel="0" collapsed="false">
      <c r="A192" s="52"/>
    </row>
    <row r="193" customFormat="false" ht="14.25" hidden="false" customHeight="true" outlineLevel="0" collapsed="false">
      <c r="A193" s="52"/>
    </row>
    <row r="194" customFormat="false" ht="14.25" hidden="false" customHeight="true" outlineLevel="0" collapsed="false">
      <c r="A194" s="52"/>
    </row>
    <row r="195" customFormat="false" ht="14.25" hidden="false" customHeight="true" outlineLevel="0" collapsed="false">
      <c r="A195" s="52"/>
    </row>
    <row r="196" customFormat="false" ht="14.25" hidden="false" customHeight="true" outlineLevel="0" collapsed="false">
      <c r="A196" s="52"/>
    </row>
    <row r="197" customFormat="false" ht="14.25" hidden="false" customHeight="true" outlineLevel="0" collapsed="false">
      <c r="A197" s="52"/>
    </row>
    <row r="198" customFormat="false" ht="14.25" hidden="false" customHeight="true" outlineLevel="0" collapsed="false">
      <c r="A198" s="52"/>
    </row>
    <row r="199" customFormat="false" ht="14.25" hidden="false" customHeight="true" outlineLevel="0" collapsed="false">
      <c r="A199" s="52"/>
    </row>
    <row r="200" customFormat="false" ht="14.25" hidden="false" customHeight="true" outlineLevel="0" collapsed="false">
      <c r="A200" s="52"/>
    </row>
    <row r="201" customFormat="false" ht="14.25" hidden="false" customHeight="true" outlineLevel="0" collapsed="false">
      <c r="A201" s="52"/>
    </row>
    <row r="202" customFormat="false" ht="14.25" hidden="false" customHeight="true" outlineLevel="0" collapsed="false">
      <c r="A202" s="52"/>
    </row>
    <row r="203" customFormat="false" ht="14.25" hidden="false" customHeight="true" outlineLevel="0" collapsed="false">
      <c r="A203" s="52"/>
    </row>
    <row r="204" customFormat="false" ht="14.25" hidden="false" customHeight="true" outlineLevel="0" collapsed="false">
      <c r="A204" s="52"/>
    </row>
    <row r="205" customFormat="false" ht="14.25" hidden="false" customHeight="true" outlineLevel="0" collapsed="false">
      <c r="A205" s="52"/>
    </row>
    <row r="206" customFormat="false" ht="14.25" hidden="false" customHeight="true" outlineLevel="0" collapsed="false">
      <c r="A206" s="52"/>
    </row>
    <row r="207" customFormat="false" ht="14.25" hidden="false" customHeight="true" outlineLevel="0" collapsed="false">
      <c r="A207" s="52"/>
    </row>
    <row r="208" customFormat="false" ht="14.25" hidden="false" customHeight="true" outlineLevel="0" collapsed="false">
      <c r="A208" s="52"/>
    </row>
    <row r="209" customFormat="false" ht="14.25" hidden="false" customHeight="true" outlineLevel="0" collapsed="false">
      <c r="A209" s="52"/>
    </row>
    <row r="210" customFormat="false" ht="14.25" hidden="false" customHeight="true" outlineLevel="0" collapsed="false">
      <c r="A210" s="52"/>
    </row>
    <row r="211" customFormat="false" ht="14.25" hidden="false" customHeight="true" outlineLevel="0" collapsed="false">
      <c r="A211" s="52"/>
    </row>
    <row r="212" customFormat="false" ht="14.25" hidden="false" customHeight="true" outlineLevel="0" collapsed="false">
      <c r="A212" s="52"/>
    </row>
    <row r="213" customFormat="false" ht="14.25" hidden="false" customHeight="true" outlineLevel="0" collapsed="false">
      <c r="A213" s="52"/>
    </row>
    <row r="214" customFormat="false" ht="14.25" hidden="false" customHeight="true" outlineLevel="0" collapsed="false">
      <c r="A214" s="52"/>
    </row>
    <row r="215" customFormat="false" ht="14.25" hidden="false" customHeight="true" outlineLevel="0" collapsed="false">
      <c r="A215" s="52"/>
    </row>
    <row r="216" customFormat="false" ht="14.25" hidden="false" customHeight="true" outlineLevel="0" collapsed="false">
      <c r="A216" s="52"/>
    </row>
    <row r="217" customFormat="false" ht="14.25" hidden="false" customHeight="true" outlineLevel="0" collapsed="false">
      <c r="A217" s="52"/>
    </row>
    <row r="218" customFormat="false" ht="14.25" hidden="false" customHeight="true" outlineLevel="0" collapsed="false">
      <c r="A218" s="52"/>
    </row>
    <row r="219" customFormat="false" ht="14.25" hidden="false" customHeight="true" outlineLevel="0" collapsed="false">
      <c r="A219" s="52"/>
    </row>
    <row r="220" customFormat="false" ht="14.25" hidden="false" customHeight="true" outlineLevel="0" collapsed="false">
      <c r="A220" s="52"/>
    </row>
    <row r="221" customFormat="false" ht="14.25" hidden="false" customHeight="true" outlineLevel="0" collapsed="false">
      <c r="A221" s="52"/>
    </row>
    <row r="222" customFormat="false" ht="14.25" hidden="false" customHeight="true" outlineLevel="0" collapsed="false">
      <c r="A222" s="52"/>
    </row>
    <row r="223" customFormat="false" ht="14.25" hidden="false" customHeight="true" outlineLevel="0" collapsed="false">
      <c r="A223" s="52"/>
    </row>
    <row r="224" customFormat="false" ht="14.25" hidden="false" customHeight="true" outlineLevel="0" collapsed="false">
      <c r="A224" s="52"/>
    </row>
    <row r="225" customFormat="false" ht="14.25" hidden="false" customHeight="true" outlineLevel="0" collapsed="false">
      <c r="A225" s="52"/>
    </row>
    <row r="226" customFormat="false" ht="14.25" hidden="false" customHeight="true" outlineLevel="0" collapsed="false">
      <c r="A226" s="52"/>
    </row>
    <row r="227" customFormat="false" ht="14.25" hidden="false" customHeight="true" outlineLevel="0" collapsed="false">
      <c r="A227" s="52"/>
    </row>
    <row r="228" customFormat="false" ht="14.25" hidden="false" customHeight="true" outlineLevel="0" collapsed="false">
      <c r="A228" s="52"/>
    </row>
    <row r="229" customFormat="false" ht="14.25" hidden="false" customHeight="true" outlineLevel="0" collapsed="false">
      <c r="A229" s="52"/>
    </row>
    <row r="230" customFormat="false" ht="14.25" hidden="false" customHeight="true" outlineLevel="0" collapsed="false">
      <c r="A230" s="52"/>
    </row>
    <row r="231" customFormat="false" ht="14.25" hidden="false" customHeight="true" outlineLevel="0" collapsed="false">
      <c r="A231" s="52"/>
    </row>
    <row r="232" customFormat="false" ht="14.25" hidden="false" customHeight="true" outlineLevel="0" collapsed="false">
      <c r="A232" s="52"/>
    </row>
    <row r="233" customFormat="false" ht="14.25" hidden="false" customHeight="true" outlineLevel="0" collapsed="false">
      <c r="A233" s="52"/>
    </row>
    <row r="234" customFormat="false" ht="14.25" hidden="false" customHeight="true" outlineLevel="0" collapsed="false">
      <c r="A234" s="52"/>
    </row>
    <row r="235" customFormat="false" ht="14.25" hidden="false" customHeight="true" outlineLevel="0" collapsed="false">
      <c r="A235" s="52"/>
    </row>
    <row r="236" customFormat="false" ht="14.25" hidden="false" customHeight="true" outlineLevel="0" collapsed="false">
      <c r="A236" s="52"/>
    </row>
    <row r="237" customFormat="false" ht="14.25" hidden="false" customHeight="true" outlineLevel="0" collapsed="false">
      <c r="A237" s="52"/>
    </row>
    <row r="238" customFormat="false" ht="14.25" hidden="false" customHeight="true" outlineLevel="0" collapsed="false">
      <c r="A238" s="52"/>
    </row>
    <row r="239" customFormat="false" ht="14.25" hidden="false" customHeight="true" outlineLevel="0" collapsed="false">
      <c r="A239" s="52"/>
    </row>
    <row r="240" customFormat="false" ht="14.25" hidden="false" customHeight="true" outlineLevel="0" collapsed="false">
      <c r="A240" s="52"/>
    </row>
    <row r="241" customFormat="false" ht="14.25" hidden="false" customHeight="true" outlineLevel="0" collapsed="false">
      <c r="A241" s="52"/>
    </row>
    <row r="242" customFormat="false" ht="14.25" hidden="false" customHeight="true" outlineLevel="0" collapsed="false">
      <c r="A242" s="52"/>
    </row>
    <row r="243" customFormat="false" ht="14.25" hidden="false" customHeight="true" outlineLevel="0" collapsed="false">
      <c r="A243" s="52"/>
    </row>
    <row r="244" customFormat="false" ht="14.25" hidden="false" customHeight="true" outlineLevel="0" collapsed="false">
      <c r="A244" s="52"/>
    </row>
    <row r="245" customFormat="false" ht="14.25" hidden="false" customHeight="true" outlineLevel="0" collapsed="false">
      <c r="A245" s="52"/>
    </row>
    <row r="246" customFormat="false" ht="14.25" hidden="false" customHeight="true" outlineLevel="0" collapsed="false">
      <c r="A246" s="52"/>
    </row>
    <row r="247" customFormat="false" ht="14.25" hidden="false" customHeight="true" outlineLevel="0" collapsed="false">
      <c r="A247" s="52"/>
    </row>
    <row r="248" customFormat="false" ht="14.25" hidden="false" customHeight="true" outlineLevel="0" collapsed="false">
      <c r="A248" s="52"/>
    </row>
    <row r="249" customFormat="false" ht="14.25" hidden="false" customHeight="true" outlineLevel="0" collapsed="false">
      <c r="A249" s="52" t="n">
        <v>5</v>
      </c>
    </row>
    <row r="250" customFormat="false" ht="14.25" hidden="false" customHeight="true" outlineLevel="0" collapsed="false">
      <c r="A250" s="52"/>
    </row>
    <row r="251" customFormat="false" ht="14.25" hidden="false" customHeight="true" outlineLevel="0" collapsed="false">
      <c r="A251" s="52"/>
    </row>
    <row r="252" customFormat="false" ht="14.25" hidden="false" customHeight="true" outlineLevel="0" collapsed="false">
      <c r="A252" s="52"/>
    </row>
    <row r="253" customFormat="false" ht="14.25" hidden="false" customHeight="true" outlineLevel="0" collapsed="false">
      <c r="A253" s="52"/>
    </row>
    <row r="254" customFormat="false" ht="14.25" hidden="false" customHeight="true" outlineLevel="0" collapsed="false">
      <c r="A254" s="52"/>
    </row>
    <row r="255" customFormat="false" ht="14.25" hidden="false" customHeight="true" outlineLevel="0" collapsed="false">
      <c r="A255" s="52"/>
    </row>
    <row r="256" customFormat="false" ht="14.25" hidden="false" customHeight="true" outlineLevel="0" collapsed="false">
      <c r="A256" s="52"/>
    </row>
    <row r="257" customFormat="false" ht="14.25" hidden="false" customHeight="true" outlineLevel="0" collapsed="false">
      <c r="A257" s="52"/>
    </row>
    <row r="258" customFormat="false" ht="14.25" hidden="false" customHeight="true" outlineLevel="0" collapsed="false">
      <c r="A258" s="52"/>
    </row>
    <row r="259" customFormat="false" ht="14.25" hidden="false" customHeight="true" outlineLevel="0" collapsed="false">
      <c r="A259" s="52"/>
    </row>
    <row r="260" customFormat="false" ht="14.25" hidden="false" customHeight="true" outlineLevel="0" collapsed="false">
      <c r="A260" s="52"/>
    </row>
    <row r="261" customFormat="false" ht="14.25" hidden="false" customHeight="true" outlineLevel="0" collapsed="false">
      <c r="A261" s="52"/>
    </row>
    <row r="262" customFormat="false" ht="14.25" hidden="false" customHeight="true" outlineLevel="0" collapsed="false">
      <c r="A262" s="52"/>
    </row>
    <row r="263" customFormat="false" ht="14.25" hidden="false" customHeight="true" outlineLevel="0" collapsed="false">
      <c r="A263" s="52"/>
    </row>
    <row r="264" customFormat="false" ht="14.25" hidden="false" customHeight="true" outlineLevel="0" collapsed="false">
      <c r="A264" s="52"/>
    </row>
    <row r="265" customFormat="false" ht="14.25" hidden="false" customHeight="true" outlineLevel="0" collapsed="false">
      <c r="A265" s="52"/>
    </row>
    <row r="266" customFormat="false" ht="14.25" hidden="false" customHeight="true" outlineLevel="0" collapsed="false">
      <c r="A266" s="52"/>
    </row>
    <row r="267" customFormat="false" ht="14.25" hidden="false" customHeight="true" outlineLevel="0" collapsed="false">
      <c r="A267" s="52"/>
    </row>
    <row r="268" customFormat="false" ht="14.25" hidden="false" customHeight="true" outlineLevel="0" collapsed="false">
      <c r="A268" s="52"/>
    </row>
    <row r="269" customFormat="false" ht="14.25" hidden="false" customHeight="true" outlineLevel="0" collapsed="false">
      <c r="A269" s="52"/>
    </row>
    <row r="270" customFormat="false" ht="14.25" hidden="false" customHeight="true" outlineLevel="0" collapsed="false">
      <c r="A270" s="52"/>
    </row>
    <row r="271" customFormat="false" ht="14.25" hidden="false" customHeight="true" outlineLevel="0" collapsed="false">
      <c r="A271" s="52"/>
    </row>
    <row r="272" customFormat="false" ht="14.25" hidden="false" customHeight="true" outlineLevel="0" collapsed="false">
      <c r="A272" s="52"/>
    </row>
    <row r="273" customFormat="false" ht="14.25" hidden="false" customHeight="true" outlineLevel="0" collapsed="false">
      <c r="A273" s="52"/>
    </row>
    <row r="274" customFormat="false" ht="14.25" hidden="false" customHeight="true" outlineLevel="0" collapsed="false">
      <c r="A274" s="52"/>
    </row>
    <row r="275" customFormat="false" ht="14.25" hidden="false" customHeight="true" outlineLevel="0" collapsed="false">
      <c r="A275" s="52"/>
    </row>
    <row r="276" customFormat="false" ht="14.25" hidden="false" customHeight="true" outlineLevel="0" collapsed="false">
      <c r="A276" s="52"/>
    </row>
    <row r="277" customFormat="false" ht="14.25" hidden="false" customHeight="true" outlineLevel="0" collapsed="false">
      <c r="A277" s="52"/>
    </row>
    <row r="278" customFormat="false" ht="14.25" hidden="false" customHeight="true" outlineLevel="0" collapsed="false">
      <c r="A278" s="52"/>
    </row>
    <row r="279" customFormat="false" ht="14.25" hidden="false" customHeight="true" outlineLevel="0" collapsed="false">
      <c r="A279" s="52"/>
    </row>
    <row r="280" customFormat="false" ht="14.25" hidden="false" customHeight="true" outlineLevel="0" collapsed="false">
      <c r="A280" s="52"/>
    </row>
    <row r="281" customFormat="false" ht="14.25" hidden="false" customHeight="true" outlineLevel="0" collapsed="false">
      <c r="A281" s="52"/>
    </row>
    <row r="282" customFormat="false" ht="14.25" hidden="false" customHeight="true" outlineLevel="0" collapsed="false">
      <c r="A282" s="52"/>
    </row>
    <row r="283" customFormat="false" ht="14.25" hidden="false" customHeight="true" outlineLevel="0" collapsed="false">
      <c r="A283" s="52"/>
    </row>
    <row r="284" customFormat="false" ht="14.25" hidden="false" customHeight="true" outlineLevel="0" collapsed="false">
      <c r="A284" s="52"/>
    </row>
    <row r="285" customFormat="false" ht="14.25" hidden="false" customHeight="true" outlineLevel="0" collapsed="false">
      <c r="A285" s="52"/>
    </row>
    <row r="286" customFormat="false" ht="14.25" hidden="false" customHeight="true" outlineLevel="0" collapsed="false">
      <c r="A286" s="52"/>
    </row>
    <row r="287" customFormat="false" ht="14.25" hidden="false" customHeight="true" outlineLevel="0" collapsed="false">
      <c r="A287" s="52"/>
    </row>
    <row r="288" customFormat="false" ht="14.25" hidden="false" customHeight="true" outlineLevel="0" collapsed="false">
      <c r="A288" s="52"/>
    </row>
    <row r="289" customFormat="false" ht="14.25" hidden="false" customHeight="true" outlineLevel="0" collapsed="false">
      <c r="A289" s="52"/>
    </row>
    <row r="290" customFormat="false" ht="14.25" hidden="false" customHeight="true" outlineLevel="0" collapsed="false">
      <c r="A290" s="52"/>
    </row>
    <row r="291" customFormat="false" ht="14.25" hidden="false" customHeight="true" outlineLevel="0" collapsed="false">
      <c r="A291" s="52"/>
    </row>
    <row r="292" customFormat="false" ht="14.25" hidden="false" customHeight="true" outlineLevel="0" collapsed="false">
      <c r="A292" s="52"/>
    </row>
    <row r="293" customFormat="false" ht="14.25" hidden="false" customHeight="true" outlineLevel="0" collapsed="false">
      <c r="A293" s="52"/>
    </row>
    <row r="294" customFormat="false" ht="14.25" hidden="false" customHeight="true" outlineLevel="0" collapsed="false">
      <c r="A294" s="52"/>
    </row>
    <row r="295" customFormat="false" ht="14.25" hidden="false" customHeight="true" outlineLevel="0" collapsed="false">
      <c r="A295" s="52"/>
    </row>
    <row r="296" customFormat="false" ht="14.25" hidden="false" customHeight="true" outlineLevel="0" collapsed="false">
      <c r="A296" s="52"/>
    </row>
    <row r="297" customFormat="false" ht="14.25" hidden="false" customHeight="true" outlineLevel="0" collapsed="false">
      <c r="A297" s="52"/>
    </row>
    <row r="298" customFormat="false" ht="14.25" hidden="false" customHeight="true" outlineLevel="0" collapsed="false">
      <c r="A298" s="52"/>
    </row>
    <row r="299" customFormat="false" ht="14.25" hidden="false" customHeight="true" outlineLevel="0" collapsed="false">
      <c r="A299" s="52"/>
    </row>
    <row r="300" customFormat="false" ht="14.25" hidden="false" customHeight="true" outlineLevel="0" collapsed="false">
      <c r="A300" s="52"/>
    </row>
    <row r="301" customFormat="false" ht="14.25" hidden="false" customHeight="true" outlineLevel="0" collapsed="false">
      <c r="A301" s="52"/>
    </row>
    <row r="302" customFormat="false" ht="14.25" hidden="false" customHeight="true" outlineLevel="0" collapsed="false">
      <c r="A302" s="52"/>
    </row>
    <row r="303" customFormat="false" ht="14.25" hidden="false" customHeight="true" outlineLevel="0" collapsed="false">
      <c r="A303" s="52"/>
    </row>
    <row r="304" customFormat="false" ht="14.25" hidden="false" customHeight="true" outlineLevel="0" collapsed="false">
      <c r="A304" s="52"/>
    </row>
    <row r="305" customFormat="false" ht="14.25" hidden="false" customHeight="true" outlineLevel="0" collapsed="false">
      <c r="A305" s="52"/>
    </row>
    <row r="306" customFormat="false" ht="14.25" hidden="false" customHeight="true" outlineLevel="0" collapsed="false">
      <c r="A306" s="52"/>
    </row>
    <row r="307" customFormat="false" ht="14.25" hidden="false" customHeight="true" outlineLevel="0" collapsed="false">
      <c r="A307" s="52"/>
    </row>
    <row r="308" customFormat="false" ht="14.25" hidden="false" customHeight="true" outlineLevel="0" collapsed="false">
      <c r="A308" s="52"/>
    </row>
    <row r="309" customFormat="false" ht="14.25" hidden="false" customHeight="true" outlineLevel="0" collapsed="false">
      <c r="A309" s="52"/>
    </row>
    <row r="310" customFormat="false" ht="14.25" hidden="false" customHeight="true" outlineLevel="0" collapsed="false">
      <c r="A310" s="52"/>
    </row>
    <row r="311" customFormat="false" ht="14.25" hidden="false" customHeight="true" outlineLevel="0" collapsed="false">
      <c r="A311" s="52" t="n">
        <v>6</v>
      </c>
    </row>
    <row r="312" customFormat="false" ht="14.25" hidden="false" customHeight="true" outlineLevel="0" collapsed="false">
      <c r="A312" s="52"/>
    </row>
    <row r="313" customFormat="false" ht="14.25" hidden="false" customHeight="true" outlineLevel="0" collapsed="false">
      <c r="A313" s="52"/>
    </row>
    <row r="314" customFormat="false" ht="14.25" hidden="false" customHeight="true" outlineLevel="0" collapsed="false">
      <c r="A314" s="52"/>
    </row>
    <row r="315" customFormat="false" ht="14.25" hidden="false" customHeight="true" outlineLevel="0" collapsed="false">
      <c r="A315" s="52"/>
    </row>
    <row r="316" customFormat="false" ht="14.25" hidden="false" customHeight="true" outlineLevel="0" collapsed="false">
      <c r="A316" s="52"/>
    </row>
    <row r="317" customFormat="false" ht="14.25" hidden="false" customHeight="true" outlineLevel="0" collapsed="false">
      <c r="A317" s="52"/>
    </row>
    <row r="318" customFormat="false" ht="14.25" hidden="false" customHeight="true" outlineLevel="0" collapsed="false">
      <c r="A318" s="52"/>
    </row>
    <row r="319" customFormat="false" ht="14.25" hidden="false" customHeight="true" outlineLevel="0" collapsed="false">
      <c r="A319" s="52"/>
    </row>
    <row r="320" customFormat="false" ht="14.25" hidden="false" customHeight="true" outlineLevel="0" collapsed="false">
      <c r="A320" s="52"/>
    </row>
    <row r="321" customFormat="false" ht="14.25" hidden="false" customHeight="true" outlineLevel="0" collapsed="false">
      <c r="A321" s="52"/>
    </row>
    <row r="322" customFormat="false" ht="14.25" hidden="false" customHeight="true" outlineLevel="0" collapsed="false">
      <c r="A322" s="52"/>
    </row>
    <row r="323" customFormat="false" ht="14.25" hidden="false" customHeight="true" outlineLevel="0" collapsed="false">
      <c r="A323" s="52"/>
    </row>
    <row r="324" customFormat="false" ht="14.25" hidden="false" customHeight="true" outlineLevel="0" collapsed="false">
      <c r="A324" s="52"/>
    </row>
    <row r="325" customFormat="false" ht="14.25" hidden="false" customHeight="true" outlineLevel="0" collapsed="false">
      <c r="A325" s="52"/>
    </row>
    <row r="326" customFormat="false" ht="14.25" hidden="false" customHeight="true" outlineLevel="0" collapsed="false">
      <c r="A326" s="52"/>
    </row>
    <row r="327" customFormat="false" ht="14.25" hidden="false" customHeight="true" outlineLevel="0" collapsed="false">
      <c r="A327" s="52"/>
    </row>
    <row r="328" customFormat="false" ht="14.25" hidden="false" customHeight="true" outlineLevel="0" collapsed="false">
      <c r="A328" s="52"/>
    </row>
    <row r="329" customFormat="false" ht="14.25" hidden="false" customHeight="true" outlineLevel="0" collapsed="false">
      <c r="A329" s="52"/>
    </row>
    <row r="330" customFormat="false" ht="14.25" hidden="false" customHeight="true" outlineLevel="0" collapsed="false">
      <c r="A330" s="52"/>
    </row>
    <row r="331" customFormat="false" ht="14.25" hidden="false" customHeight="true" outlineLevel="0" collapsed="false">
      <c r="A331" s="52"/>
    </row>
    <row r="332" customFormat="false" ht="14.25" hidden="false" customHeight="true" outlineLevel="0" collapsed="false">
      <c r="A332" s="52"/>
    </row>
    <row r="333" customFormat="false" ht="14.25" hidden="false" customHeight="true" outlineLevel="0" collapsed="false">
      <c r="A333" s="52"/>
    </row>
    <row r="334" customFormat="false" ht="14.25" hidden="false" customHeight="true" outlineLevel="0" collapsed="false">
      <c r="A334" s="52"/>
    </row>
    <row r="335" customFormat="false" ht="14.25" hidden="false" customHeight="true" outlineLevel="0" collapsed="false">
      <c r="A335" s="52"/>
    </row>
    <row r="336" customFormat="false" ht="14.25" hidden="false" customHeight="true" outlineLevel="0" collapsed="false">
      <c r="A336" s="52"/>
    </row>
    <row r="337" customFormat="false" ht="14.25" hidden="false" customHeight="true" outlineLevel="0" collapsed="false">
      <c r="A337" s="52"/>
    </row>
    <row r="338" customFormat="false" ht="14.25" hidden="false" customHeight="true" outlineLevel="0" collapsed="false">
      <c r="A338" s="52"/>
    </row>
    <row r="339" customFormat="false" ht="14.25" hidden="false" customHeight="true" outlineLevel="0" collapsed="false">
      <c r="A339" s="52"/>
    </row>
    <row r="340" customFormat="false" ht="14.25" hidden="false" customHeight="true" outlineLevel="0" collapsed="false">
      <c r="A340" s="52"/>
    </row>
    <row r="341" customFormat="false" ht="14.25" hidden="false" customHeight="true" outlineLevel="0" collapsed="false">
      <c r="A341" s="52"/>
    </row>
    <row r="342" customFormat="false" ht="14.25" hidden="false" customHeight="true" outlineLevel="0" collapsed="false">
      <c r="A342" s="52"/>
    </row>
    <row r="343" customFormat="false" ht="14.25" hidden="false" customHeight="true" outlineLevel="0" collapsed="false">
      <c r="A343" s="52"/>
    </row>
    <row r="344" customFormat="false" ht="14.25" hidden="false" customHeight="true" outlineLevel="0" collapsed="false">
      <c r="A344" s="52"/>
    </row>
    <row r="345" customFormat="false" ht="14.25" hidden="false" customHeight="true" outlineLevel="0" collapsed="false">
      <c r="A345" s="52"/>
    </row>
    <row r="346" customFormat="false" ht="14.25" hidden="false" customHeight="true" outlineLevel="0" collapsed="false">
      <c r="A346" s="52"/>
    </row>
    <row r="347" customFormat="false" ht="14.25" hidden="false" customHeight="true" outlineLevel="0" collapsed="false">
      <c r="A347" s="52"/>
    </row>
    <row r="348" customFormat="false" ht="14.25" hidden="false" customHeight="true" outlineLevel="0" collapsed="false">
      <c r="A348" s="52"/>
    </row>
    <row r="349" customFormat="false" ht="14.25" hidden="false" customHeight="true" outlineLevel="0" collapsed="false">
      <c r="A349" s="52"/>
    </row>
    <row r="350" customFormat="false" ht="14.25" hidden="false" customHeight="true" outlineLevel="0" collapsed="false">
      <c r="A350" s="52"/>
    </row>
    <row r="351" customFormat="false" ht="14.25" hidden="false" customHeight="true" outlineLevel="0" collapsed="false">
      <c r="A351" s="52"/>
    </row>
    <row r="352" customFormat="false" ht="14.25" hidden="false" customHeight="true" outlineLevel="0" collapsed="false">
      <c r="A352" s="52"/>
    </row>
    <row r="353" customFormat="false" ht="14.25" hidden="false" customHeight="true" outlineLevel="0" collapsed="false">
      <c r="A353" s="52"/>
    </row>
    <row r="354" customFormat="false" ht="14.25" hidden="false" customHeight="true" outlineLevel="0" collapsed="false">
      <c r="A354" s="52"/>
    </row>
    <row r="355" customFormat="false" ht="14.25" hidden="false" customHeight="true" outlineLevel="0" collapsed="false">
      <c r="A355" s="52"/>
    </row>
    <row r="356" customFormat="false" ht="14.25" hidden="false" customHeight="true" outlineLevel="0" collapsed="false">
      <c r="A356" s="52"/>
    </row>
    <row r="357" customFormat="false" ht="14.25" hidden="false" customHeight="true" outlineLevel="0" collapsed="false">
      <c r="A357" s="52"/>
    </row>
    <row r="358" customFormat="false" ht="14.25" hidden="false" customHeight="true" outlineLevel="0" collapsed="false">
      <c r="A358" s="52"/>
    </row>
    <row r="359" customFormat="false" ht="14.25" hidden="false" customHeight="true" outlineLevel="0" collapsed="false">
      <c r="A359" s="52"/>
    </row>
    <row r="360" customFormat="false" ht="14.25" hidden="false" customHeight="true" outlineLevel="0" collapsed="false">
      <c r="A360" s="52"/>
    </row>
    <row r="361" customFormat="false" ht="14.25" hidden="false" customHeight="true" outlineLevel="0" collapsed="false">
      <c r="A361" s="52"/>
    </row>
    <row r="362" customFormat="false" ht="14.25" hidden="false" customHeight="true" outlineLevel="0" collapsed="false">
      <c r="A362" s="52"/>
    </row>
    <row r="363" customFormat="false" ht="14.25" hidden="false" customHeight="true" outlineLevel="0" collapsed="false">
      <c r="A363" s="52"/>
    </row>
    <row r="364" customFormat="false" ht="14.25" hidden="false" customHeight="true" outlineLevel="0" collapsed="false">
      <c r="A364" s="52"/>
    </row>
    <row r="365" customFormat="false" ht="14.25" hidden="false" customHeight="true" outlineLevel="0" collapsed="false">
      <c r="A365" s="52"/>
    </row>
    <row r="366" customFormat="false" ht="14.25" hidden="false" customHeight="true" outlineLevel="0" collapsed="false">
      <c r="A366" s="52"/>
    </row>
    <row r="367" customFormat="false" ht="14.25" hidden="false" customHeight="true" outlineLevel="0" collapsed="false">
      <c r="A367" s="52"/>
    </row>
    <row r="368" customFormat="false" ht="14.25" hidden="false" customHeight="true" outlineLevel="0" collapsed="false">
      <c r="A368" s="52"/>
    </row>
    <row r="369" customFormat="false" ht="14.25" hidden="false" customHeight="true" outlineLevel="0" collapsed="false">
      <c r="A369" s="52"/>
    </row>
    <row r="370" customFormat="false" ht="14.25" hidden="false" customHeight="true" outlineLevel="0" collapsed="false">
      <c r="A370" s="52"/>
    </row>
    <row r="371" customFormat="false" ht="14.25" hidden="false" customHeight="true" outlineLevel="0" collapsed="false">
      <c r="A371" s="52"/>
    </row>
    <row r="372" customFormat="false" ht="14.25" hidden="false" customHeight="true" outlineLevel="0" collapsed="false">
      <c r="A372" s="52"/>
    </row>
    <row r="373" customFormat="false" ht="14.25" hidden="false" customHeight="true" outlineLevel="0" collapsed="false">
      <c r="A373" s="52" t="n">
        <v>7</v>
      </c>
    </row>
    <row r="374" customFormat="false" ht="14.25" hidden="false" customHeight="true" outlineLevel="0" collapsed="false">
      <c r="A374" s="52"/>
    </row>
    <row r="375" customFormat="false" ht="14.25" hidden="false" customHeight="true" outlineLevel="0" collapsed="false">
      <c r="A375" s="52"/>
    </row>
    <row r="376" customFormat="false" ht="14.25" hidden="false" customHeight="true" outlineLevel="0" collapsed="false">
      <c r="A376" s="52"/>
    </row>
    <row r="377" customFormat="false" ht="14.25" hidden="false" customHeight="true" outlineLevel="0" collapsed="false">
      <c r="A377" s="52"/>
    </row>
    <row r="378" customFormat="false" ht="14.25" hidden="false" customHeight="true" outlineLevel="0" collapsed="false">
      <c r="A378" s="52"/>
    </row>
    <row r="379" customFormat="false" ht="14.25" hidden="false" customHeight="true" outlineLevel="0" collapsed="false">
      <c r="A379" s="52"/>
    </row>
    <row r="380" customFormat="false" ht="14.25" hidden="false" customHeight="true" outlineLevel="0" collapsed="false">
      <c r="A380" s="52"/>
    </row>
    <row r="381" customFormat="false" ht="14.25" hidden="false" customHeight="true" outlineLevel="0" collapsed="false">
      <c r="A381" s="52"/>
    </row>
    <row r="382" customFormat="false" ht="14.25" hidden="false" customHeight="true" outlineLevel="0" collapsed="false">
      <c r="A382" s="52"/>
    </row>
    <row r="383" customFormat="false" ht="14.25" hidden="false" customHeight="true" outlineLevel="0" collapsed="false">
      <c r="A383" s="52"/>
    </row>
    <row r="384" customFormat="false" ht="14.25" hidden="false" customHeight="true" outlineLevel="0" collapsed="false">
      <c r="A384" s="52"/>
    </row>
    <row r="385" customFormat="false" ht="14.25" hidden="false" customHeight="true" outlineLevel="0" collapsed="false">
      <c r="A385" s="52"/>
    </row>
    <row r="386" customFormat="false" ht="14.25" hidden="false" customHeight="true" outlineLevel="0" collapsed="false">
      <c r="A386" s="52"/>
    </row>
    <row r="387" customFormat="false" ht="14.25" hidden="false" customHeight="true" outlineLevel="0" collapsed="false">
      <c r="A387" s="52"/>
    </row>
    <row r="388" customFormat="false" ht="14.25" hidden="false" customHeight="true" outlineLevel="0" collapsed="false">
      <c r="A388" s="52"/>
    </row>
    <row r="389" customFormat="false" ht="14.25" hidden="false" customHeight="true" outlineLevel="0" collapsed="false">
      <c r="A389" s="52"/>
    </row>
    <row r="390" customFormat="false" ht="14.25" hidden="false" customHeight="true" outlineLevel="0" collapsed="false">
      <c r="A390" s="52"/>
    </row>
    <row r="391" customFormat="false" ht="14.25" hidden="false" customHeight="true" outlineLevel="0" collapsed="false">
      <c r="A391" s="52"/>
    </row>
    <row r="392" customFormat="false" ht="14.25" hidden="false" customHeight="true" outlineLevel="0" collapsed="false">
      <c r="A392" s="52"/>
    </row>
    <row r="393" customFormat="false" ht="14.25" hidden="false" customHeight="true" outlineLevel="0" collapsed="false">
      <c r="A393" s="52"/>
    </row>
    <row r="394" customFormat="false" ht="14.25" hidden="false" customHeight="true" outlineLevel="0" collapsed="false">
      <c r="A394" s="52"/>
    </row>
    <row r="395" customFormat="false" ht="14.25" hidden="false" customHeight="true" outlineLevel="0" collapsed="false">
      <c r="A395" s="52"/>
    </row>
    <row r="396" customFormat="false" ht="14.25" hidden="false" customHeight="true" outlineLevel="0" collapsed="false">
      <c r="A396" s="52"/>
    </row>
    <row r="397" customFormat="false" ht="14.25" hidden="false" customHeight="true" outlineLevel="0" collapsed="false">
      <c r="A397" s="52"/>
    </row>
    <row r="398" customFormat="false" ht="14.25" hidden="false" customHeight="true" outlineLevel="0" collapsed="false">
      <c r="A398" s="52"/>
    </row>
    <row r="399" customFormat="false" ht="14.25" hidden="false" customHeight="true" outlineLevel="0" collapsed="false">
      <c r="A399" s="52"/>
    </row>
    <row r="400" customFormat="false" ht="14.25" hidden="false" customHeight="true" outlineLevel="0" collapsed="false">
      <c r="A400" s="52"/>
    </row>
    <row r="401" customFormat="false" ht="14.25" hidden="false" customHeight="true" outlineLevel="0" collapsed="false">
      <c r="A401" s="52"/>
    </row>
    <row r="402" customFormat="false" ht="14.25" hidden="false" customHeight="true" outlineLevel="0" collapsed="false">
      <c r="A402" s="52"/>
    </row>
    <row r="403" customFormat="false" ht="14.25" hidden="false" customHeight="true" outlineLevel="0" collapsed="false">
      <c r="A403" s="52"/>
    </row>
    <row r="404" customFormat="false" ht="14.25" hidden="false" customHeight="true" outlineLevel="0" collapsed="false">
      <c r="A404" s="52"/>
    </row>
    <row r="405" customFormat="false" ht="14.25" hidden="false" customHeight="true" outlineLevel="0" collapsed="false">
      <c r="A405" s="52"/>
    </row>
    <row r="406" customFormat="false" ht="14.25" hidden="false" customHeight="true" outlineLevel="0" collapsed="false">
      <c r="A406" s="52"/>
    </row>
    <row r="407" customFormat="false" ht="14.25" hidden="false" customHeight="true" outlineLevel="0" collapsed="false">
      <c r="A407" s="52"/>
    </row>
    <row r="408" customFormat="false" ht="14.25" hidden="false" customHeight="true" outlineLevel="0" collapsed="false">
      <c r="A408" s="52"/>
    </row>
    <row r="409" customFormat="false" ht="14.25" hidden="false" customHeight="true" outlineLevel="0" collapsed="false">
      <c r="A409" s="52"/>
    </row>
    <row r="410" customFormat="false" ht="14.25" hidden="false" customHeight="true" outlineLevel="0" collapsed="false">
      <c r="A410" s="52"/>
    </row>
    <row r="411" customFormat="false" ht="14.25" hidden="false" customHeight="true" outlineLevel="0" collapsed="false">
      <c r="A411" s="52"/>
    </row>
    <row r="412" customFormat="false" ht="14.25" hidden="false" customHeight="true" outlineLevel="0" collapsed="false">
      <c r="A412" s="52"/>
    </row>
    <row r="413" customFormat="false" ht="14.25" hidden="false" customHeight="true" outlineLevel="0" collapsed="false">
      <c r="A413" s="52"/>
    </row>
    <row r="414" customFormat="false" ht="14.25" hidden="false" customHeight="true" outlineLevel="0" collapsed="false">
      <c r="A414" s="52"/>
    </row>
    <row r="415" customFormat="false" ht="14.25" hidden="false" customHeight="true" outlineLevel="0" collapsed="false">
      <c r="A415" s="52"/>
    </row>
    <row r="416" customFormat="false" ht="14.25" hidden="false" customHeight="true" outlineLevel="0" collapsed="false">
      <c r="A416" s="52"/>
    </row>
    <row r="417" customFormat="false" ht="14.25" hidden="false" customHeight="true" outlineLevel="0" collapsed="false">
      <c r="A417" s="52"/>
    </row>
    <row r="418" customFormat="false" ht="14.25" hidden="false" customHeight="true" outlineLevel="0" collapsed="false">
      <c r="A418" s="52"/>
    </row>
    <row r="419" customFormat="false" ht="14.25" hidden="false" customHeight="true" outlineLevel="0" collapsed="false">
      <c r="A419" s="52"/>
    </row>
    <row r="420" customFormat="false" ht="14.25" hidden="false" customHeight="true" outlineLevel="0" collapsed="false">
      <c r="A420" s="52"/>
    </row>
    <row r="421" customFormat="false" ht="14.25" hidden="false" customHeight="true" outlineLevel="0" collapsed="false">
      <c r="A421" s="52"/>
    </row>
    <row r="422" customFormat="false" ht="14.25" hidden="false" customHeight="true" outlineLevel="0" collapsed="false">
      <c r="A422" s="52"/>
    </row>
    <row r="423" customFormat="false" ht="14.25" hidden="false" customHeight="true" outlineLevel="0" collapsed="false">
      <c r="A423" s="52"/>
    </row>
    <row r="424" customFormat="false" ht="14.25" hidden="false" customHeight="true" outlineLevel="0" collapsed="false">
      <c r="A424" s="52"/>
    </row>
    <row r="425" customFormat="false" ht="14.25" hidden="false" customHeight="true" outlineLevel="0" collapsed="false">
      <c r="A425" s="52"/>
    </row>
    <row r="426" customFormat="false" ht="14.25" hidden="false" customHeight="true" outlineLevel="0" collapsed="false">
      <c r="A426" s="52"/>
    </row>
    <row r="427" customFormat="false" ht="14.25" hidden="false" customHeight="true" outlineLevel="0" collapsed="false">
      <c r="A427" s="52"/>
    </row>
    <row r="428" customFormat="false" ht="14.25" hidden="false" customHeight="true" outlineLevel="0" collapsed="false">
      <c r="A428" s="52"/>
    </row>
    <row r="429" customFormat="false" ht="14.25" hidden="false" customHeight="true" outlineLevel="0" collapsed="false">
      <c r="A429" s="52"/>
    </row>
    <row r="430" customFormat="false" ht="14.25" hidden="false" customHeight="true" outlineLevel="0" collapsed="false">
      <c r="A430" s="52"/>
    </row>
    <row r="431" customFormat="false" ht="14.25" hidden="false" customHeight="true" outlineLevel="0" collapsed="false">
      <c r="A431" s="52"/>
    </row>
    <row r="432" customFormat="false" ht="14.25" hidden="false" customHeight="true" outlineLevel="0" collapsed="false">
      <c r="A432" s="52"/>
    </row>
    <row r="433" customFormat="false" ht="14.25" hidden="false" customHeight="true" outlineLevel="0" collapsed="false">
      <c r="A433" s="52"/>
    </row>
    <row r="434" customFormat="false" ht="14.25" hidden="false" customHeight="true" outlineLevel="0" collapsed="false">
      <c r="A434" s="52"/>
    </row>
    <row r="435" customFormat="false" ht="14.25" hidden="false" customHeight="true" outlineLevel="0" collapsed="false">
      <c r="A435" s="52" t="n">
        <v>8</v>
      </c>
    </row>
    <row r="436" customFormat="false" ht="14.25" hidden="false" customHeight="true" outlineLevel="0" collapsed="false">
      <c r="A436" s="52"/>
    </row>
    <row r="437" customFormat="false" ht="14.25" hidden="false" customHeight="true" outlineLevel="0" collapsed="false">
      <c r="A437" s="52"/>
    </row>
    <row r="438" customFormat="false" ht="14.25" hidden="false" customHeight="true" outlineLevel="0" collapsed="false">
      <c r="A438" s="52"/>
    </row>
    <row r="439" customFormat="false" ht="14.25" hidden="false" customHeight="true" outlineLevel="0" collapsed="false">
      <c r="A439" s="52"/>
    </row>
    <row r="440" customFormat="false" ht="14.25" hidden="false" customHeight="true" outlineLevel="0" collapsed="false">
      <c r="A440" s="52"/>
    </row>
    <row r="441" customFormat="false" ht="14.25" hidden="false" customHeight="true" outlineLevel="0" collapsed="false">
      <c r="A441" s="52"/>
    </row>
    <row r="442" customFormat="false" ht="14.25" hidden="false" customHeight="true" outlineLevel="0" collapsed="false">
      <c r="A442" s="52"/>
    </row>
    <row r="443" customFormat="false" ht="14.25" hidden="false" customHeight="true" outlineLevel="0" collapsed="false">
      <c r="A443" s="52"/>
    </row>
    <row r="444" customFormat="false" ht="14.25" hidden="false" customHeight="true" outlineLevel="0" collapsed="false">
      <c r="A444" s="52"/>
    </row>
    <row r="445" customFormat="false" ht="14.25" hidden="false" customHeight="true" outlineLevel="0" collapsed="false">
      <c r="A445" s="52"/>
    </row>
    <row r="446" customFormat="false" ht="14.25" hidden="false" customHeight="true" outlineLevel="0" collapsed="false">
      <c r="A446" s="52"/>
    </row>
    <row r="447" customFormat="false" ht="14.25" hidden="false" customHeight="true" outlineLevel="0" collapsed="false">
      <c r="A447" s="52"/>
    </row>
    <row r="448" customFormat="false" ht="14.25" hidden="false" customHeight="true" outlineLevel="0" collapsed="false">
      <c r="A448" s="52"/>
    </row>
    <row r="449" customFormat="false" ht="14.25" hidden="false" customHeight="true" outlineLevel="0" collapsed="false">
      <c r="A449" s="52"/>
    </row>
    <row r="450" customFormat="false" ht="14.25" hidden="false" customHeight="true" outlineLevel="0" collapsed="false">
      <c r="A450" s="52"/>
    </row>
    <row r="451" customFormat="false" ht="14.25" hidden="false" customHeight="true" outlineLevel="0" collapsed="false">
      <c r="A451" s="52"/>
    </row>
    <row r="452" customFormat="false" ht="14.25" hidden="false" customHeight="true" outlineLevel="0" collapsed="false">
      <c r="A452" s="52"/>
    </row>
    <row r="453" customFormat="false" ht="14.25" hidden="false" customHeight="true" outlineLevel="0" collapsed="false">
      <c r="A453" s="52"/>
    </row>
    <row r="454" customFormat="false" ht="14.25" hidden="false" customHeight="true" outlineLevel="0" collapsed="false">
      <c r="A454" s="52"/>
    </row>
    <row r="455" customFormat="false" ht="14.25" hidden="false" customHeight="true" outlineLevel="0" collapsed="false">
      <c r="A455" s="52"/>
    </row>
    <row r="456" customFormat="false" ht="14.25" hidden="false" customHeight="true" outlineLevel="0" collapsed="false">
      <c r="A456" s="52"/>
    </row>
    <row r="457" customFormat="false" ht="14.25" hidden="false" customHeight="true" outlineLevel="0" collapsed="false">
      <c r="A457" s="52"/>
    </row>
    <row r="458" customFormat="false" ht="14.25" hidden="false" customHeight="true" outlineLevel="0" collapsed="false">
      <c r="A458" s="52"/>
    </row>
    <row r="459" customFormat="false" ht="14.25" hidden="false" customHeight="true" outlineLevel="0" collapsed="false">
      <c r="A459" s="52"/>
    </row>
    <row r="460" customFormat="false" ht="14.25" hidden="false" customHeight="true" outlineLevel="0" collapsed="false">
      <c r="A460" s="52"/>
    </row>
    <row r="461" customFormat="false" ht="14.25" hidden="false" customHeight="true" outlineLevel="0" collapsed="false">
      <c r="A461" s="52"/>
    </row>
    <row r="462" customFormat="false" ht="14.25" hidden="false" customHeight="true" outlineLevel="0" collapsed="false">
      <c r="A462" s="52"/>
    </row>
    <row r="463" customFormat="false" ht="14.25" hidden="false" customHeight="true" outlineLevel="0" collapsed="false">
      <c r="A463" s="52"/>
    </row>
    <row r="464" customFormat="false" ht="14.25" hidden="false" customHeight="true" outlineLevel="0" collapsed="false">
      <c r="A464" s="52"/>
    </row>
    <row r="465" customFormat="false" ht="14.25" hidden="false" customHeight="true" outlineLevel="0" collapsed="false">
      <c r="A465" s="52"/>
    </row>
    <row r="466" customFormat="false" ht="14.25" hidden="false" customHeight="true" outlineLevel="0" collapsed="false">
      <c r="A466" s="52"/>
    </row>
    <row r="467" customFormat="false" ht="14.25" hidden="false" customHeight="true" outlineLevel="0" collapsed="false">
      <c r="A467" s="52"/>
    </row>
    <row r="468" customFormat="false" ht="14.25" hidden="false" customHeight="true" outlineLevel="0" collapsed="false">
      <c r="A468" s="52"/>
    </row>
    <row r="469" customFormat="false" ht="14.25" hidden="false" customHeight="true" outlineLevel="0" collapsed="false">
      <c r="A469" s="52"/>
    </row>
    <row r="470" customFormat="false" ht="14.25" hidden="false" customHeight="true" outlineLevel="0" collapsed="false">
      <c r="A470" s="52"/>
    </row>
    <row r="471" customFormat="false" ht="14.25" hidden="false" customHeight="true" outlineLevel="0" collapsed="false">
      <c r="A471" s="52"/>
    </row>
    <row r="472" customFormat="false" ht="14.25" hidden="false" customHeight="true" outlineLevel="0" collapsed="false">
      <c r="A472" s="52"/>
    </row>
    <row r="473" customFormat="false" ht="14.25" hidden="false" customHeight="true" outlineLevel="0" collapsed="false">
      <c r="A473" s="52"/>
    </row>
    <row r="474" customFormat="false" ht="14.25" hidden="false" customHeight="true" outlineLevel="0" collapsed="false">
      <c r="A474" s="52"/>
    </row>
    <row r="475" customFormat="false" ht="14.25" hidden="false" customHeight="true" outlineLevel="0" collapsed="false">
      <c r="A475" s="52"/>
    </row>
    <row r="476" customFormat="false" ht="14.25" hidden="false" customHeight="true" outlineLevel="0" collapsed="false">
      <c r="A476" s="52"/>
    </row>
    <row r="477" customFormat="false" ht="14.25" hidden="false" customHeight="true" outlineLevel="0" collapsed="false">
      <c r="A477" s="52"/>
    </row>
    <row r="478" customFormat="false" ht="14.25" hidden="false" customHeight="true" outlineLevel="0" collapsed="false">
      <c r="A478" s="52"/>
    </row>
    <row r="479" customFormat="false" ht="14.25" hidden="false" customHeight="true" outlineLevel="0" collapsed="false">
      <c r="A479" s="52"/>
    </row>
    <row r="480" customFormat="false" ht="14.25" hidden="false" customHeight="true" outlineLevel="0" collapsed="false">
      <c r="A480" s="52"/>
    </row>
    <row r="481" customFormat="false" ht="14.25" hidden="false" customHeight="true" outlineLevel="0" collapsed="false">
      <c r="A481" s="52"/>
    </row>
    <row r="482" customFormat="false" ht="14.25" hidden="false" customHeight="true" outlineLevel="0" collapsed="false">
      <c r="A482" s="52"/>
    </row>
    <row r="483" customFormat="false" ht="14.25" hidden="false" customHeight="true" outlineLevel="0" collapsed="false">
      <c r="A483" s="52"/>
    </row>
    <row r="484" customFormat="false" ht="14.25" hidden="false" customHeight="true" outlineLevel="0" collapsed="false">
      <c r="A484" s="52"/>
    </row>
    <row r="485" customFormat="false" ht="14.25" hidden="false" customHeight="true" outlineLevel="0" collapsed="false">
      <c r="A485" s="52"/>
    </row>
    <row r="486" customFormat="false" ht="14.25" hidden="false" customHeight="true" outlineLevel="0" collapsed="false">
      <c r="A486" s="52"/>
    </row>
    <row r="487" customFormat="false" ht="14.25" hidden="false" customHeight="true" outlineLevel="0" collapsed="false">
      <c r="A487" s="52"/>
    </row>
    <row r="488" customFormat="false" ht="14.25" hidden="false" customHeight="true" outlineLevel="0" collapsed="false">
      <c r="A488" s="52"/>
    </row>
    <row r="489" customFormat="false" ht="14.25" hidden="false" customHeight="true" outlineLevel="0" collapsed="false">
      <c r="A489" s="52"/>
    </row>
    <row r="490" customFormat="false" ht="14.25" hidden="false" customHeight="true" outlineLevel="0" collapsed="false">
      <c r="A490" s="52"/>
    </row>
    <row r="491" customFormat="false" ht="14.25" hidden="false" customHeight="true" outlineLevel="0" collapsed="false">
      <c r="A491" s="52"/>
    </row>
    <row r="492" customFormat="false" ht="14.25" hidden="false" customHeight="true" outlineLevel="0" collapsed="false">
      <c r="A492" s="52"/>
    </row>
    <row r="493" customFormat="false" ht="14.25" hidden="false" customHeight="true" outlineLevel="0" collapsed="false">
      <c r="A493" s="52"/>
    </row>
    <row r="494" customFormat="false" ht="14.25" hidden="false" customHeight="true" outlineLevel="0" collapsed="false">
      <c r="A494" s="52"/>
    </row>
    <row r="495" customFormat="false" ht="14.25" hidden="false" customHeight="true" outlineLevel="0" collapsed="false">
      <c r="A495" s="52"/>
    </row>
    <row r="496" customFormat="false" ht="14.25" hidden="false" customHeight="true" outlineLevel="0" collapsed="false">
      <c r="A496" s="52"/>
    </row>
    <row r="497" customFormat="false" ht="14.25" hidden="false" customHeight="true" outlineLevel="0" collapsed="false">
      <c r="A497" s="52" t="n">
        <v>9</v>
      </c>
    </row>
    <row r="498" customFormat="false" ht="14.25" hidden="false" customHeight="true" outlineLevel="0" collapsed="false">
      <c r="A498" s="52"/>
    </row>
    <row r="499" customFormat="false" ht="14.25" hidden="false" customHeight="true" outlineLevel="0" collapsed="false">
      <c r="A499" s="52"/>
    </row>
    <row r="500" customFormat="false" ht="14.25" hidden="false" customHeight="true" outlineLevel="0" collapsed="false">
      <c r="A500" s="52"/>
    </row>
    <row r="501" customFormat="false" ht="14.25" hidden="false" customHeight="true" outlineLevel="0" collapsed="false">
      <c r="A501" s="52"/>
    </row>
    <row r="502" customFormat="false" ht="14.25" hidden="false" customHeight="true" outlineLevel="0" collapsed="false">
      <c r="A502" s="52"/>
    </row>
    <row r="503" customFormat="false" ht="14.25" hidden="false" customHeight="true" outlineLevel="0" collapsed="false">
      <c r="A503" s="52"/>
    </row>
    <row r="504" customFormat="false" ht="14.25" hidden="false" customHeight="true" outlineLevel="0" collapsed="false">
      <c r="A504" s="52"/>
    </row>
    <row r="505" customFormat="false" ht="14.25" hidden="false" customHeight="true" outlineLevel="0" collapsed="false">
      <c r="A505" s="52"/>
    </row>
    <row r="506" customFormat="false" ht="14.25" hidden="false" customHeight="true" outlineLevel="0" collapsed="false">
      <c r="A506" s="52"/>
    </row>
    <row r="507" customFormat="false" ht="14.25" hidden="false" customHeight="true" outlineLevel="0" collapsed="false">
      <c r="A507" s="52"/>
    </row>
    <row r="508" customFormat="false" ht="14.25" hidden="false" customHeight="true" outlineLevel="0" collapsed="false">
      <c r="A508" s="52"/>
    </row>
    <row r="509" customFormat="false" ht="14.25" hidden="false" customHeight="true" outlineLevel="0" collapsed="false">
      <c r="A509" s="52"/>
    </row>
    <row r="510" customFormat="false" ht="14.25" hidden="false" customHeight="true" outlineLevel="0" collapsed="false">
      <c r="A510" s="52"/>
    </row>
    <row r="511" customFormat="false" ht="14.25" hidden="false" customHeight="true" outlineLevel="0" collapsed="false">
      <c r="A511" s="52"/>
    </row>
    <row r="512" customFormat="false" ht="14.25" hidden="false" customHeight="true" outlineLevel="0" collapsed="false">
      <c r="A512" s="52"/>
    </row>
    <row r="513" customFormat="false" ht="14.25" hidden="false" customHeight="true" outlineLevel="0" collapsed="false">
      <c r="A513" s="52"/>
    </row>
    <row r="514" customFormat="false" ht="14.25" hidden="false" customHeight="true" outlineLevel="0" collapsed="false">
      <c r="A514" s="52"/>
    </row>
    <row r="515" customFormat="false" ht="14.25" hidden="false" customHeight="true" outlineLevel="0" collapsed="false">
      <c r="A515" s="52"/>
    </row>
    <row r="516" customFormat="false" ht="14.25" hidden="false" customHeight="true" outlineLevel="0" collapsed="false">
      <c r="A516" s="52"/>
    </row>
    <row r="517" customFormat="false" ht="14.25" hidden="false" customHeight="true" outlineLevel="0" collapsed="false">
      <c r="A517" s="52"/>
    </row>
    <row r="518" customFormat="false" ht="14.25" hidden="false" customHeight="true" outlineLevel="0" collapsed="false">
      <c r="A518" s="52"/>
    </row>
    <row r="519" customFormat="false" ht="14.25" hidden="false" customHeight="true" outlineLevel="0" collapsed="false">
      <c r="A519" s="52"/>
    </row>
    <row r="520" customFormat="false" ht="14.25" hidden="false" customHeight="true" outlineLevel="0" collapsed="false">
      <c r="A520" s="52"/>
    </row>
    <row r="521" customFormat="false" ht="14.25" hidden="false" customHeight="true" outlineLevel="0" collapsed="false">
      <c r="A521" s="52"/>
    </row>
    <row r="522" customFormat="false" ht="14.25" hidden="false" customHeight="true" outlineLevel="0" collapsed="false">
      <c r="A522" s="52"/>
    </row>
    <row r="523" customFormat="false" ht="14.25" hidden="false" customHeight="true" outlineLevel="0" collapsed="false">
      <c r="A523" s="52"/>
    </row>
    <row r="524" customFormat="false" ht="14.25" hidden="false" customHeight="true" outlineLevel="0" collapsed="false">
      <c r="A524" s="52"/>
    </row>
    <row r="525" customFormat="false" ht="14.25" hidden="false" customHeight="true" outlineLevel="0" collapsed="false">
      <c r="A525" s="52"/>
    </row>
    <row r="526" customFormat="false" ht="14.25" hidden="false" customHeight="true" outlineLevel="0" collapsed="false">
      <c r="A526" s="52"/>
    </row>
    <row r="527" customFormat="false" ht="14.25" hidden="false" customHeight="true" outlineLevel="0" collapsed="false">
      <c r="A527" s="52"/>
    </row>
    <row r="528" customFormat="false" ht="14.25" hidden="false" customHeight="true" outlineLevel="0" collapsed="false">
      <c r="A528" s="52"/>
    </row>
    <row r="529" customFormat="false" ht="14.25" hidden="false" customHeight="true" outlineLevel="0" collapsed="false">
      <c r="A529" s="52"/>
    </row>
    <row r="530" customFormat="false" ht="14.25" hidden="false" customHeight="true" outlineLevel="0" collapsed="false">
      <c r="A530" s="52"/>
    </row>
    <row r="531" customFormat="false" ht="14.25" hidden="false" customHeight="true" outlineLevel="0" collapsed="false">
      <c r="A531" s="52"/>
    </row>
    <row r="532" customFormat="false" ht="14.25" hidden="false" customHeight="true" outlineLevel="0" collapsed="false">
      <c r="A532" s="52"/>
    </row>
    <row r="533" customFormat="false" ht="14.25" hidden="false" customHeight="true" outlineLevel="0" collapsed="false">
      <c r="A533" s="52"/>
    </row>
    <row r="534" customFormat="false" ht="14.25" hidden="false" customHeight="true" outlineLevel="0" collapsed="false">
      <c r="A534" s="52"/>
    </row>
    <row r="535" customFormat="false" ht="14.25" hidden="false" customHeight="true" outlineLevel="0" collapsed="false">
      <c r="A535" s="52"/>
    </row>
    <row r="536" customFormat="false" ht="14.25" hidden="false" customHeight="true" outlineLevel="0" collapsed="false">
      <c r="A536" s="52"/>
    </row>
    <row r="537" customFormat="false" ht="14.25" hidden="false" customHeight="true" outlineLevel="0" collapsed="false">
      <c r="A537" s="52"/>
    </row>
    <row r="538" customFormat="false" ht="14.25" hidden="false" customHeight="true" outlineLevel="0" collapsed="false">
      <c r="A538" s="52"/>
    </row>
    <row r="539" customFormat="false" ht="14.25" hidden="false" customHeight="true" outlineLevel="0" collapsed="false">
      <c r="A539" s="52"/>
    </row>
    <row r="540" customFormat="false" ht="14.25" hidden="false" customHeight="true" outlineLevel="0" collapsed="false">
      <c r="A540" s="52"/>
    </row>
    <row r="541" customFormat="false" ht="14.25" hidden="false" customHeight="true" outlineLevel="0" collapsed="false">
      <c r="A541" s="52"/>
    </row>
    <row r="542" customFormat="false" ht="14.25" hidden="false" customHeight="true" outlineLevel="0" collapsed="false">
      <c r="A542" s="52"/>
    </row>
    <row r="543" customFormat="false" ht="14.25" hidden="false" customHeight="true" outlineLevel="0" collapsed="false">
      <c r="A543" s="52"/>
    </row>
    <row r="544" customFormat="false" ht="14.25" hidden="false" customHeight="true" outlineLevel="0" collapsed="false">
      <c r="A544" s="52"/>
    </row>
    <row r="545" customFormat="false" ht="14.25" hidden="false" customHeight="true" outlineLevel="0" collapsed="false">
      <c r="A545" s="52"/>
    </row>
    <row r="546" customFormat="false" ht="14.25" hidden="false" customHeight="true" outlineLevel="0" collapsed="false">
      <c r="A546" s="52"/>
    </row>
    <row r="547" customFormat="false" ht="14.25" hidden="false" customHeight="true" outlineLevel="0" collapsed="false">
      <c r="A547" s="52"/>
    </row>
    <row r="548" customFormat="false" ht="14.25" hidden="false" customHeight="true" outlineLevel="0" collapsed="false">
      <c r="A548" s="52"/>
    </row>
    <row r="549" customFormat="false" ht="14.25" hidden="false" customHeight="true" outlineLevel="0" collapsed="false">
      <c r="A549" s="52"/>
    </row>
    <row r="550" customFormat="false" ht="14.25" hidden="false" customHeight="true" outlineLevel="0" collapsed="false">
      <c r="A550" s="52"/>
    </row>
    <row r="551" customFormat="false" ht="14.25" hidden="false" customHeight="true" outlineLevel="0" collapsed="false">
      <c r="A551" s="52"/>
    </row>
    <row r="552" customFormat="false" ht="14.25" hidden="false" customHeight="true" outlineLevel="0" collapsed="false">
      <c r="A552" s="52"/>
    </row>
    <row r="553" customFormat="false" ht="14.25" hidden="false" customHeight="true" outlineLevel="0" collapsed="false">
      <c r="A553" s="52"/>
    </row>
    <row r="554" customFormat="false" ht="14.25" hidden="false" customHeight="true" outlineLevel="0" collapsed="false">
      <c r="A554" s="52"/>
    </row>
    <row r="555" customFormat="false" ht="14.25" hidden="false" customHeight="true" outlineLevel="0" collapsed="false">
      <c r="A555" s="52"/>
    </row>
    <row r="556" customFormat="false" ht="14.25" hidden="false" customHeight="true" outlineLevel="0" collapsed="false">
      <c r="A556" s="52"/>
    </row>
    <row r="557" customFormat="false" ht="14.25" hidden="false" customHeight="true" outlineLevel="0" collapsed="false">
      <c r="A557" s="52"/>
    </row>
    <row r="558" customFormat="false" ht="14.25" hidden="false" customHeight="true" outlineLevel="0" collapsed="false">
      <c r="A558" s="52"/>
    </row>
    <row r="559" customFormat="false" ht="14.25" hidden="false" customHeight="true" outlineLevel="0" collapsed="false">
      <c r="A559" s="52" t="n">
        <v>10</v>
      </c>
    </row>
    <row r="560" customFormat="false" ht="14.25" hidden="false" customHeight="true" outlineLevel="0" collapsed="false">
      <c r="A560" s="52"/>
    </row>
    <row r="561" customFormat="false" ht="14.25" hidden="false" customHeight="true" outlineLevel="0" collapsed="false">
      <c r="A561" s="52"/>
    </row>
    <row r="562" customFormat="false" ht="14.25" hidden="false" customHeight="true" outlineLevel="0" collapsed="false">
      <c r="A562" s="52"/>
    </row>
    <row r="563" customFormat="false" ht="14.25" hidden="false" customHeight="true" outlineLevel="0" collapsed="false">
      <c r="A563" s="52"/>
    </row>
    <row r="564" customFormat="false" ht="14.25" hidden="false" customHeight="true" outlineLevel="0" collapsed="false">
      <c r="A564" s="52"/>
    </row>
    <row r="565" customFormat="false" ht="14.25" hidden="false" customHeight="true" outlineLevel="0" collapsed="false">
      <c r="A565" s="52"/>
    </row>
    <row r="566" customFormat="false" ht="14.25" hidden="false" customHeight="true" outlineLevel="0" collapsed="false">
      <c r="A566" s="52"/>
    </row>
    <row r="567" customFormat="false" ht="14.25" hidden="false" customHeight="true" outlineLevel="0" collapsed="false">
      <c r="A567" s="52"/>
    </row>
    <row r="568" customFormat="false" ht="14.25" hidden="false" customHeight="true" outlineLevel="0" collapsed="false">
      <c r="A568" s="52"/>
    </row>
    <row r="569" customFormat="false" ht="14.25" hidden="false" customHeight="true" outlineLevel="0" collapsed="false">
      <c r="A569" s="52"/>
    </row>
    <row r="570" customFormat="false" ht="14.25" hidden="false" customHeight="true" outlineLevel="0" collapsed="false">
      <c r="A570" s="52"/>
    </row>
    <row r="571" customFormat="false" ht="14.25" hidden="false" customHeight="true" outlineLevel="0" collapsed="false">
      <c r="A571" s="52"/>
    </row>
    <row r="572" customFormat="false" ht="14.25" hidden="false" customHeight="true" outlineLevel="0" collapsed="false">
      <c r="A572" s="52"/>
    </row>
    <row r="573" customFormat="false" ht="14.25" hidden="false" customHeight="true" outlineLevel="0" collapsed="false">
      <c r="A573" s="52"/>
    </row>
    <row r="574" customFormat="false" ht="14.25" hidden="false" customHeight="true" outlineLevel="0" collapsed="false">
      <c r="A574" s="52"/>
    </row>
    <row r="575" customFormat="false" ht="14.25" hidden="false" customHeight="true" outlineLevel="0" collapsed="false">
      <c r="A575" s="52"/>
    </row>
    <row r="576" customFormat="false" ht="14.25" hidden="false" customHeight="true" outlineLevel="0" collapsed="false">
      <c r="A576" s="52"/>
    </row>
    <row r="577" customFormat="false" ht="14.25" hidden="false" customHeight="true" outlineLevel="0" collapsed="false">
      <c r="A577" s="52"/>
    </row>
    <row r="578" customFormat="false" ht="14.25" hidden="false" customHeight="true" outlineLevel="0" collapsed="false">
      <c r="A578" s="52"/>
    </row>
    <row r="579" customFormat="false" ht="14.25" hidden="false" customHeight="true" outlineLevel="0" collapsed="false">
      <c r="A579" s="52"/>
    </row>
    <row r="580" customFormat="false" ht="14.25" hidden="false" customHeight="true" outlineLevel="0" collapsed="false">
      <c r="A580" s="52"/>
    </row>
    <row r="581" customFormat="false" ht="14.25" hidden="false" customHeight="true" outlineLevel="0" collapsed="false">
      <c r="A581" s="52"/>
    </row>
    <row r="582" customFormat="false" ht="14.25" hidden="false" customHeight="true" outlineLevel="0" collapsed="false">
      <c r="A582" s="52"/>
    </row>
    <row r="583" customFormat="false" ht="14.25" hidden="false" customHeight="true" outlineLevel="0" collapsed="false">
      <c r="A583" s="52"/>
    </row>
    <row r="584" customFormat="false" ht="14.25" hidden="false" customHeight="true" outlineLevel="0" collapsed="false">
      <c r="A584" s="52"/>
    </row>
    <row r="585" customFormat="false" ht="14.25" hidden="false" customHeight="true" outlineLevel="0" collapsed="false">
      <c r="A585" s="52"/>
    </row>
    <row r="586" customFormat="false" ht="14.25" hidden="false" customHeight="true" outlineLevel="0" collapsed="false">
      <c r="A586" s="52"/>
    </row>
    <row r="587" customFormat="false" ht="14.25" hidden="false" customHeight="true" outlineLevel="0" collapsed="false">
      <c r="A587" s="52"/>
    </row>
    <row r="588" customFormat="false" ht="14.25" hidden="false" customHeight="true" outlineLevel="0" collapsed="false">
      <c r="A588" s="52"/>
    </row>
    <row r="589" customFormat="false" ht="14.25" hidden="false" customHeight="true" outlineLevel="0" collapsed="false">
      <c r="A589" s="52"/>
    </row>
    <row r="590" customFormat="false" ht="14.25" hidden="false" customHeight="true" outlineLevel="0" collapsed="false">
      <c r="A590" s="52"/>
    </row>
    <row r="591" customFormat="false" ht="14.25" hidden="false" customHeight="true" outlineLevel="0" collapsed="false">
      <c r="A591" s="52"/>
    </row>
    <row r="592" customFormat="false" ht="14.25" hidden="false" customHeight="true" outlineLevel="0" collapsed="false">
      <c r="A592" s="52"/>
    </row>
    <row r="593" customFormat="false" ht="14.25" hidden="false" customHeight="true" outlineLevel="0" collapsed="false">
      <c r="A593" s="52"/>
    </row>
    <row r="594" customFormat="false" ht="14.25" hidden="false" customHeight="true" outlineLevel="0" collapsed="false">
      <c r="A594" s="52"/>
    </row>
    <row r="595" customFormat="false" ht="14.25" hidden="false" customHeight="true" outlineLevel="0" collapsed="false">
      <c r="A595" s="52"/>
    </row>
    <row r="596" customFormat="false" ht="14.25" hidden="false" customHeight="true" outlineLevel="0" collapsed="false">
      <c r="A596" s="52"/>
    </row>
    <row r="597" customFormat="false" ht="14.25" hidden="false" customHeight="true" outlineLevel="0" collapsed="false">
      <c r="A597" s="52"/>
    </row>
    <row r="598" customFormat="false" ht="14.25" hidden="false" customHeight="true" outlineLevel="0" collapsed="false">
      <c r="A598" s="52"/>
    </row>
    <row r="599" customFormat="false" ht="14.25" hidden="false" customHeight="true" outlineLevel="0" collapsed="false">
      <c r="A599" s="52"/>
    </row>
    <row r="600" customFormat="false" ht="14.25" hidden="false" customHeight="true" outlineLevel="0" collapsed="false">
      <c r="A600" s="52"/>
    </row>
    <row r="601" customFormat="false" ht="14.25" hidden="false" customHeight="true" outlineLevel="0" collapsed="false">
      <c r="A601" s="52"/>
    </row>
    <row r="602" customFormat="false" ht="14.25" hidden="false" customHeight="true" outlineLevel="0" collapsed="false">
      <c r="A602" s="52"/>
    </row>
    <row r="603" customFormat="false" ht="14.25" hidden="false" customHeight="true" outlineLevel="0" collapsed="false">
      <c r="A603" s="52"/>
    </row>
    <row r="604" customFormat="false" ht="14.25" hidden="false" customHeight="true" outlineLevel="0" collapsed="false">
      <c r="A604" s="52"/>
    </row>
    <row r="605" customFormat="false" ht="14.25" hidden="false" customHeight="true" outlineLevel="0" collapsed="false">
      <c r="A605" s="52"/>
    </row>
    <row r="606" customFormat="false" ht="14.25" hidden="false" customHeight="true" outlineLevel="0" collapsed="false">
      <c r="A606" s="52"/>
    </row>
    <row r="607" customFormat="false" ht="14.25" hidden="false" customHeight="true" outlineLevel="0" collapsed="false">
      <c r="A607" s="52"/>
    </row>
    <row r="608" customFormat="false" ht="14.25" hidden="false" customHeight="true" outlineLevel="0" collapsed="false">
      <c r="A608" s="52"/>
    </row>
    <row r="609" customFormat="false" ht="14.25" hidden="false" customHeight="true" outlineLevel="0" collapsed="false">
      <c r="A609" s="52"/>
    </row>
    <row r="610" customFormat="false" ht="14.25" hidden="false" customHeight="true" outlineLevel="0" collapsed="false">
      <c r="A610" s="52"/>
    </row>
    <row r="611" customFormat="false" ht="14.25" hidden="false" customHeight="true" outlineLevel="0" collapsed="false">
      <c r="A611" s="52"/>
    </row>
    <row r="612" customFormat="false" ht="14.25" hidden="false" customHeight="true" outlineLevel="0" collapsed="false">
      <c r="A612" s="52"/>
    </row>
    <row r="613" customFormat="false" ht="14.25" hidden="false" customHeight="true" outlineLevel="0" collapsed="false">
      <c r="A613" s="52"/>
    </row>
    <row r="614" customFormat="false" ht="14.25" hidden="false" customHeight="true" outlineLevel="0" collapsed="false">
      <c r="A614" s="52"/>
    </row>
    <row r="615" customFormat="false" ht="14.25" hidden="false" customHeight="true" outlineLevel="0" collapsed="false">
      <c r="A615" s="52"/>
    </row>
    <row r="616" customFormat="false" ht="14.25" hidden="false" customHeight="true" outlineLevel="0" collapsed="false">
      <c r="A616" s="52"/>
    </row>
    <row r="617" customFormat="false" ht="14.25" hidden="false" customHeight="true" outlineLevel="0" collapsed="false">
      <c r="A617" s="52"/>
    </row>
    <row r="618" customFormat="false" ht="14.25" hidden="false" customHeight="true" outlineLevel="0" collapsed="false">
      <c r="A618" s="52"/>
    </row>
    <row r="619" customFormat="false" ht="14.25" hidden="false" customHeight="true" outlineLevel="0" collapsed="false">
      <c r="A619" s="52"/>
    </row>
    <row r="620" customFormat="false" ht="14.25" hidden="false" customHeight="true" outlineLevel="0" collapsed="false">
      <c r="A620" s="52"/>
    </row>
    <row r="621" customFormat="false" ht="14.25" hidden="false" customHeight="true" outlineLevel="0" collapsed="false">
      <c r="A621" s="52" t="n">
        <v>11</v>
      </c>
    </row>
    <row r="622" customFormat="false" ht="14.25" hidden="false" customHeight="true" outlineLevel="0" collapsed="false">
      <c r="A622" s="52"/>
    </row>
    <row r="623" customFormat="false" ht="14.25" hidden="false" customHeight="true" outlineLevel="0" collapsed="false">
      <c r="A623" s="52"/>
    </row>
    <row r="624" customFormat="false" ht="14.25" hidden="false" customHeight="true" outlineLevel="0" collapsed="false">
      <c r="A624" s="52"/>
    </row>
    <row r="625" customFormat="false" ht="14.25" hidden="false" customHeight="true" outlineLevel="0" collapsed="false">
      <c r="A625" s="52"/>
    </row>
    <row r="626" customFormat="false" ht="14.25" hidden="false" customHeight="true" outlineLevel="0" collapsed="false">
      <c r="A626" s="52"/>
    </row>
    <row r="627" customFormat="false" ht="14.25" hidden="false" customHeight="true" outlineLevel="0" collapsed="false">
      <c r="A627" s="52"/>
    </row>
    <row r="628" customFormat="false" ht="14.25" hidden="false" customHeight="true" outlineLevel="0" collapsed="false">
      <c r="A628" s="52"/>
    </row>
    <row r="629" customFormat="false" ht="14.25" hidden="false" customHeight="true" outlineLevel="0" collapsed="false">
      <c r="A629" s="52"/>
    </row>
    <row r="630" customFormat="false" ht="14.25" hidden="false" customHeight="true" outlineLevel="0" collapsed="false">
      <c r="A630" s="52"/>
    </row>
    <row r="631" customFormat="false" ht="14.25" hidden="false" customHeight="true" outlineLevel="0" collapsed="false">
      <c r="A631" s="52"/>
    </row>
    <row r="632" customFormat="false" ht="14.25" hidden="false" customHeight="true" outlineLevel="0" collapsed="false">
      <c r="A632" s="52"/>
    </row>
    <row r="633" customFormat="false" ht="14.25" hidden="false" customHeight="true" outlineLevel="0" collapsed="false">
      <c r="A633" s="52"/>
    </row>
    <row r="634" customFormat="false" ht="14.25" hidden="false" customHeight="true" outlineLevel="0" collapsed="false">
      <c r="A634" s="52"/>
    </row>
    <row r="635" customFormat="false" ht="14.25" hidden="false" customHeight="true" outlineLevel="0" collapsed="false">
      <c r="A635" s="52"/>
    </row>
    <row r="636" customFormat="false" ht="14.25" hidden="false" customHeight="true" outlineLevel="0" collapsed="false">
      <c r="A636" s="52"/>
    </row>
    <row r="637" customFormat="false" ht="14.25" hidden="false" customHeight="true" outlineLevel="0" collapsed="false">
      <c r="A637" s="52"/>
    </row>
    <row r="638" customFormat="false" ht="14.25" hidden="false" customHeight="true" outlineLevel="0" collapsed="false">
      <c r="A638" s="52"/>
    </row>
    <row r="639" customFormat="false" ht="14.25" hidden="false" customHeight="true" outlineLevel="0" collapsed="false">
      <c r="A639" s="52"/>
    </row>
    <row r="640" customFormat="false" ht="14.25" hidden="false" customHeight="true" outlineLevel="0" collapsed="false">
      <c r="A640" s="52"/>
    </row>
    <row r="641" customFormat="false" ht="14.25" hidden="false" customHeight="true" outlineLevel="0" collapsed="false">
      <c r="A641" s="52"/>
    </row>
    <row r="642" customFormat="false" ht="14.25" hidden="false" customHeight="true" outlineLevel="0" collapsed="false">
      <c r="A642" s="52"/>
    </row>
    <row r="643" customFormat="false" ht="14.25" hidden="false" customHeight="true" outlineLevel="0" collapsed="false">
      <c r="A643" s="52"/>
    </row>
    <row r="644" customFormat="false" ht="14.25" hidden="false" customHeight="true" outlineLevel="0" collapsed="false">
      <c r="A644" s="52"/>
    </row>
    <row r="645" customFormat="false" ht="14.25" hidden="false" customHeight="true" outlineLevel="0" collapsed="false">
      <c r="A645" s="52"/>
    </row>
    <row r="646" customFormat="false" ht="14.25" hidden="false" customHeight="true" outlineLevel="0" collapsed="false">
      <c r="A646" s="52"/>
    </row>
    <row r="647" customFormat="false" ht="14.25" hidden="false" customHeight="true" outlineLevel="0" collapsed="false">
      <c r="A647" s="52"/>
    </row>
    <row r="648" customFormat="false" ht="14.25" hidden="false" customHeight="true" outlineLevel="0" collapsed="false">
      <c r="A648" s="52"/>
    </row>
    <row r="649" customFormat="false" ht="14.25" hidden="false" customHeight="true" outlineLevel="0" collapsed="false">
      <c r="A649" s="52"/>
    </row>
    <row r="650" customFormat="false" ht="14.25" hidden="false" customHeight="true" outlineLevel="0" collapsed="false">
      <c r="A650" s="52"/>
    </row>
    <row r="651" customFormat="false" ht="14.25" hidden="false" customHeight="true" outlineLevel="0" collapsed="false">
      <c r="A651" s="52"/>
    </row>
    <row r="652" customFormat="false" ht="14.25" hidden="false" customHeight="true" outlineLevel="0" collapsed="false">
      <c r="A652" s="52"/>
    </row>
    <row r="653" customFormat="false" ht="14.25" hidden="false" customHeight="true" outlineLevel="0" collapsed="false">
      <c r="A653" s="52"/>
    </row>
    <row r="654" customFormat="false" ht="14.25" hidden="false" customHeight="true" outlineLevel="0" collapsed="false">
      <c r="A654" s="52"/>
    </row>
    <row r="655" customFormat="false" ht="14.25" hidden="false" customHeight="true" outlineLevel="0" collapsed="false">
      <c r="A655" s="52"/>
    </row>
    <row r="656" customFormat="false" ht="14.25" hidden="false" customHeight="true" outlineLevel="0" collapsed="false">
      <c r="A656" s="52"/>
    </row>
    <row r="657" customFormat="false" ht="14.25" hidden="false" customHeight="true" outlineLevel="0" collapsed="false">
      <c r="A657" s="52"/>
    </row>
    <row r="658" customFormat="false" ht="14.25" hidden="false" customHeight="true" outlineLevel="0" collapsed="false">
      <c r="A658" s="52"/>
    </row>
    <row r="659" customFormat="false" ht="14.25" hidden="false" customHeight="true" outlineLevel="0" collapsed="false">
      <c r="A659" s="52"/>
    </row>
    <row r="660" customFormat="false" ht="14.25" hidden="false" customHeight="true" outlineLevel="0" collapsed="false">
      <c r="A660" s="52"/>
    </row>
    <row r="661" customFormat="false" ht="14.25" hidden="false" customHeight="true" outlineLevel="0" collapsed="false">
      <c r="A661" s="52"/>
    </row>
    <row r="662" customFormat="false" ht="14.25" hidden="false" customHeight="true" outlineLevel="0" collapsed="false">
      <c r="A662" s="52"/>
    </row>
    <row r="663" customFormat="false" ht="14.25" hidden="false" customHeight="true" outlineLevel="0" collapsed="false">
      <c r="A663" s="52"/>
    </row>
    <row r="664" customFormat="false" ht="14.25" hidden="false" customHeight="true" outlineLevel="0" collapsed="false">
      <c r="A664" s="52"/>
    </row>
    <row r="665" customFormat="false" ht="14.25" hidden="false" customHeight="true" outlineLevel="0" collapsed="false">
      <c r="A665" s="52"/>
    </row>
    <row r="666" customFormat="false" ht="14.25" hidden="false" customHeight="true" outlineLevel="0" collapsed="false">
      <c r="A666" s="52"/>
    </row>
    <row r="667" customFormat="false" ht="14.25" hidden="false" customHeight="true" outlineLevel="0" collapsed="false">
      <c r="A667" s="52"/>
    </row>
    <row r="668" customFormat="false" ht="14.25" hidden="false" customHeight="true" outlineLevel="0" collapsed="false">
      <c r="A668" s="52"/>
    </row>
    <row r="669" customFormat="false" ht="14.25" hidden="false" customHeight="true" outlineLevel="0" collapsed="false">
      <c r="A669" s="52"/>
    </row>
    <row r="670" customFormat="false" ht="14.25" hidden="false" customHeight="true" outlineLevel="0" collapsed="false">
      <c r="A670" s="52"/>
    </row>
    <row r="671" customFormat="false" ht="14.25" hidden="false" customHeight="true" outlineLevel="0" collapsed="false">
      <c r="A671" s="52"/>
    </row>
    <row r="672" customFormat="false" ht="14.25" hidden="false" customHeight="true" outlineLevel="0" collapsed="false">
      <c r="A672" s="52"/>
    </row>
    <row r="673" customFormat="false" ht="14.25" hidden="false" customHeight="true" outlineLevel="0" collapsed="false">
      <c r="A673" s="52"/>
    </row>
    <row r="674" customFormat="false" ht="14.25" hidden="false" customHeight="true" outlineLevel="0" collapsed="false">
      <c r="A674" s="52"/>
    </row>
    <row r="675" customFormat="false" ht="14.25" hidden="false" customHeight="true" outlineLevel="0" collapsed="false">
      <c r="A675" s="52"/>
    </row>
    <row r="676" customFormat="false" ht="14.25" hidden="false" customHeight="true" outlineLevel="0" collapsed="false">
      <c r="A676" s="52"/>
    </row>
    <row r="677" customFormat="false" ht="14.25" hidden="false" customHeight="true" outlineLevel="0" collapsed="false">
      <c r="A677" s="52"/>
    </row>
    <row r="678" customFormat="false" ht="14.25" hidden="false" customHeight="true" outlineLevel="0" collapsed="false">
      <c r="A678" s="52"/>
    </row>
    <row r="679" customFormat="false" ht="14.25" hidden="false" customHeight="true" outlineLevel="0" collapsed="false">
      <c r="A679" s="52"/>
    </row>
    <row r="680" customFormat="false" ht="14.25" hidden="false" customHeight="true" outlineLevel="0" collapsed="false">
      <c r="A680" s="52"/>
    </row>
    <row r="681" customFormat="false" ht="14.25" hidden="false" customHeight="true" outlineLevel="0" collapsed="false">
      <c r="A681" s="52"/>
    </row>
    <row r="682" customFormat="false" ht="14.25" hidden="false" customHeight="true" outlineLevel="0" collapsed="false">
      <c r="A682" s="52"/>
    </row>
    <row r="683" customFormat="false" ht="14.25" hidden="false" customHeight="true" outlineLevel="0" collapsed="false">
      <c r="A683" s="52" t="n">
        <v>12</v>
      </c>
    </row>
    <row r="684" customFormat="false" ht="14.25" hidden="false" customHeight="true" outlineLevel="0" collapsed="false">
      <c r="A684" s="52"/>
    </row>
    <row r="685" customFormat="false" ht="14.25" hidden="false" customHeight="true" outlineLevel="0" collapsed="false">
      <c r="A685" s="52"/>
    </row>
    <row r="686" customFormat="false" ht="14.25" hidden="false" customHeight="true" outlineLevel="0" collapsed="false">
      <c r="A686" s="52"/>
    </row>
    <row r="687" customFormat="false" ht="14.25" hidden="false" customHeight="true" outlineLevel="0" collapsed="false">
      <c r="A687" s="52"/>
    </row>
    <row r="688" customFormat="false" ht="14.25" hidden="false" customHeight="true" outlineLevel="0" collapsed="false">
      <c r="A688" s="52"/>
    </row>
    <row r="689" customFormat="false" ht="14.25" hidden="false" customHeight="true" outlineLevel="0" collapsed="false">
      <c r="A689" s="52"/>
    </row>
    <row r="690" customFormat="false" ht="14.25" hidden="false" customHeight="true" outlineLevel="0" collapsed="false">
      <c r="A690" s="52"/>
    </row>
    <row r="691" customFormat="false" ht="14.25" hidden="false" customHeight="true" outlineLevel="0" collapsed="false">
      <c r="A691" s="52"/>
    </row>
    <row r="692" customFormat="false" ht="14.25" hidden="false" customHeight="true" outlineLevel="0" collapsed="false">
      <c r="A692" s="52"/>
    </row>
    <row r="693" customFormat="false" ht="14.25" hidden="false" customHeight="true" outlineLevel="0" collapsed="false">
      <c r="A693" s="52"/>
    </row>
    <row r="694" customFormat="false" ht="14.25" hidden="false" customHeight="true" outlineLevel="0" collapsed="false">
      <c r="A694" s="52"/>
    </row>
    <row r="695" customFormat="false" ht="14.25" hidden="false" customHeight="true" outlineLevel="0" collapsed="false">
      <c r="A695" s="52"/>
    </row>
    <row r="696" customFormat="false" ht="14.25" hidden="false" customHeight="true" outlineLevel="0" collapsed="false">
      <c r="A696" s="52"/>
    </row>
    <row r="697" customFormat="false" ht="14.25" hidden="false" customHeight="true" outlineLevel="0" collapsed="false">
      <c r="A697" s="52"/>
    </row>
    <row r="698" customFormat="false" ht="14.25" hidden="false" customHeight="true" outlineLevel="0" collapsed="false">
      <c r="A698" s="52"/>
    </row>
    <row r="699" customFormat="false" ht="14.25" hidden="false" customHeight="true" outlineLevel="0" collapsed="false">
      <c r="A699" s="52"/>
    </row>
    <row r="700" customFormat="false" ht="14.25" hidden="false" customHeight="true" outlineLevel="0" collapsed="false">
      <c r="A700" s="52"/>
    </row>
    <row r="701" customFormat="false" ht="14.25" hidden="false" customHeight="true" outlineLevel="0" collapsed="false">
      <c r="A701" s="52"/>
    </row>
    <row r="702" customFormat="false" ht="14.25" hidden="false" customHeight="true" outlineLevel="0" collapsed="false">
      <c r="A702" s="52"/>
    </row>
    <row r="703" customFormat="false" ht="14.25" hidden="false" customHeight="true" outlineLevel="0" collapsed="false">
      <c r="A703" s="52"/>
    </row>
    <row r="704" customFormat="false" ht="14.25" hidden="false" customHeight="true" outlineLevel="0" collapsed="false">
      <c r="A704" s="52"/>
    </row>
    <row r="705" customFormat="false" ht="14.25" hidden="false" customHeight="true" outlineLevel="0" collapsed="false">
      <c r="A705" s="52"/>
    </row>
    <row r="706" customFormat="false" ht="14.25" hidden="false" customHeight="true" outlineLevel="0" collapsed="false">
      <c r="A706" s="52"/>
    </row>
    <row r="707" customFormat="false" ht="14.25" hidden="false" customHeight="true" outlineLevel="0" collapsed="false">
      <c r="A707" s="52"/>
    </row>
    <row r="708" customFormat="false" ht="14.25" hidden="false" customHeight="true" outlineLevel="0" collapsed="false">
      <c r="A708" s="52"/>
    </row>
    <row r="709" customFormat="false" ht="14.25" hidden="false" customHeight="true" outlineLevel="0" collapsed="false">
      <c r="A709" s="52"/>
    </row>
    <row r="710" customFormat="false" ht="14.25" hidden="false" customHeight="true" outlineLevel="0" collapsed="false">
      <c r="A710" s="52"/>
    </row>
    <row r="711" customFormat="false" ht="14.25" hidden="false" customHeight="true" outlineLevel="0" collapsed="false">
      <c r="A711" s="52"/>
    </row>
    <row r="712" customFormat="false" ht="14.25" hidden="false" customHeight="true" outlineLevel="0" collapsed="false">
      <c r="A712" s="52"/>
    </row>
    <row r="713" customFormat="false" ht="14.25" hidden="false" customHeight="true" outlineLevel="0" collapsed="false">
      <c r="A713" s="52"/>
    </row>
    <row r="714" customFormat="false" ht="14.25" hidden="false" customHeight="true" outlineLevel="0" collapsed="false">
      <c r="A714" s="52"/>
    </row>
    <row r="715" customFormat="false" ht="14.25" hidden="false" customHeight="true" outlineLevel="0" collapsed="false">
      <c r="A715" s="52"/>
    </row>
    <row r="716" customFormat="false" ht="14.25" hidden="false" customHeight="true" outlineLevel="0" collapsed="false">
      <c r="A716" s="52"/>
    </row>
    <row r="717" customFormat="false" ht="14.25" hidden="false" customHeight="true" outlineLevel="0" collapsed="false">
      <c r="A717" s="52"/>
    </row>
    <row r="718" customFormat="false" ht="14.25" hidden="false" customHeight="true" outlineLevel="0" collapsed="false">
      <c r="A718" s="52"/>
    </row>
    <row r="719" customFormat="false" ht="14.25" hidden="false" customHeight="true" outlineLevel="0" collapsed="false">
      <c r="A719" s="52"/>
    </row>
    <row r="720" customFormat="false" ht="14.25" hidden="false" customHeight="true" outlineLevel="0" collapsed="false">
      <c r="A720" s="52"/>
    </row>
    <row r="721" customFormat="false" ht="14.25" hidden="false" customHeight="true" outlineLevel="0" collapsed="false">
      <c r="A721" s="52"/>
    </row>
    <row r="722" customFormat="false" ht="14.25" hidden="false" customHeight="true" outlineLevel="0" collapsed="false">
      <c r="A722" s="52"/>
    </row>
    <row r="723" customFormat="false" ht="14.25" hidden="false" customHeight="true" outlineLevel="0" collapsed="false">
      <c r="A723" s="52"/>
    </row>
    <row r="724" customFormat="false" ht="14.25" hidden="false" customHeight="true" outlineLevel="0" collapsed="false">
      <c r="A724" s="52"/>
    </row>
    <row r="725" customFormat="false" ht="14.25" hidden="false" customHeight="true" outlineLevel="0" collapsed="false">
      <c r="A725" s="52"/>
    </row>
    <row r="726" customFormat="false" ht="14.25" hidden="false" customHeight="true" outlineLevel="0" collapsed="false">
      <c r="A726" s="52"/>
    </row>
    <row r="727" customFormat="false" ht="14.25" hidden="false" customHeight="true" outlineLevel="0" collapsed="false">
      <c r="A727" s="52"/>
    </row>
    <row r="728" customFormat="false" ht="14.25" hidden="false" customHeight="true" outlineLevel="0" collapsed="false">
      <c r="A728" s="52"/>
    </row>
    <row r="729" customFormat="false" ht="14.25" hidden="false" customHeight="true" outlineLevel="0" collapsed="false">
      <c r="A729" s="52"/>
    </row>
    <row r="730" customFormat="false" ht="14.25" hidden="false" customHeight="true" outlineLevel="0" collapsed="false">
      <c r="A730" s="52"/>
    </row>
    <row r="731" customFormat="false" ht="14.25" hidden="false" customHeight="true" outlineLevel="0" collapsed="false">
      <c r="A731" s="52"/>
    </row>
    <row r="732" customFormat="false" ht="14.25" hidden="false" customHeight="true" outlineLevel="0" collapsed="false">
      <c r="A732" s="52"/>
    </row>
    <row r="733" customFormat="false" ht="14.25" hidden="false" customHeight="true" outlineLevel="0" collapsed="false">
      <c r="A733" s="52"/>
    </row>
    <row r="734" customFormat="false" ht="14.25" hidden="false" customHeight="true" outlineLevel="0" collapsed="false">
      <c r="A734" s="52"/>
    </row>
    <row r="735" customFormat="false" ht="14.25" hidden="false" customHeight="true" outlineLevel="0" collapsed="false">
      <c r="A735" s="52"/>
    </row>
    <row r="736" customFormat="false" ht="14.25" hidden="false" customHeight="true" outlineLevel="0" collapsed="false">
      <c r="A736" s="52"/>
    </row>
    <row r="737" customFormat="false" ht="14.25" hidden="false" customHeight="true" outlineLevel="0" collapsed="false">
      <c r="A737" s="52"/>
    </row>
    <row r="738" customFormat="false" ht="14.25" hidden="false" customHeight="true" outlineLevel="0" collapsed="false">
      <c r="A738" s="52"/>
    </row>
    <row r="739" customFormat="false" ht="14.25" hidden="false" customHeight="true" outlineLevel="0" collapsed="false">
      <c r="A739" s="52"/>
    </row>
    <row r="740" customFormat="false" ht="14.25" hidden="false" customHeight="true" outlineLevel="0" collapsed="false">
      <c r="A740" s="52"/>
    </row>
    <row r="741" customFormat="false" ht="14.25" hidden="false" customHeight="true" outlineLevel="0" collapsed="false">
      <c r="A741" s="52"/>
    </row>
    <row r="742" customFormat="false" ht="14.25" hidden="false" customHeight="true" outlineLevel="0" collapsed="false">
      <c r="A742" s="52"/>
    </row>
    <row r="743" customFormat="false" ht="14.25" hidden="false" customHeight="true" outlineLevel="0" collapsed="false">
      <c r="A743" s="52"/>
    </row>
    <row r="744" customFormat="false" ht="14.25" hidden="false" customHeight="true" outlineLevel="0" collapsed="false">
      <c r="A744" s="52"/>
    </row>
    <row r="745" customFormat="false" ht="14.25" hidden="false" customHeight="true" outlineLevel="0" collapsed="false">
      <c r="A745" s="52" t="n">
        <v>13</v>
      </c>
    </row>
    <row r="746" customFormat="false" ht="14.25" hidden="false" customHeight="true" outlineLevel="0" collapsed="false">
      <c r="A746" s="52"/>
    </row>
    <row r="747" customFormat="false" ht="14.25" hidden="false" customHeight="true" outlineLevel="0" collapsed="false">
      <c r="A747" s="52"/>
    </row>
    <row r="748" customFormat="false" ht="14.25" hidden="false" customHeight="true" outlineLevel="0" collapsed="false">
      <c r="A748" s="52"/>
    </row>
    <row r="749" customFormat="false" ht="14.25" hidden="false" customHeight="true" outlineLevel="0" collapsed="false">
      <c r="A749" s="52"/>
    </row>
    <row r="750" customFormat="false" ht="14.25" hidden="false" customHeight="true" outlineLevel="0" collapsed="false">
      <c r="A750" s="52"/>
    </row>
    <row r="751" customFormat="false" ht="14.25" hidden="false" customHeight="true" outlineLevel="0" collapsed="false">
      <c r="A751" s="52"/>
    </row>
    <row r="752" customFormat="false" ht="14.25" hidden="false" customHeight="true" outlineLevel="0" collapsed="false">
      <c r="A752" s="52"/>
    </row>
    <row r="753" customFormat="false" ht="14.25" hidden="false" customHeight="true" outlineLevel="0" collapsed="false">
      <c r="A753" s="52"/>
    </row>
    <row r="754" customFormat="false" ht="14.25" hidden="false" customHeight="true" outlineLevel="0" collapsed="false">
      <c r="A754" s="52"/>
    </row>
    <row r="755" customFormat="false" ht="14.25" hidden="false" customHeight="true" outlineLevel="0" collapsed="false">
      <c r="A755" s="52"/>
    </row>
    <row r="756" customFormat="false" ht="14.25" hidden="false" customHeight="true" outlineLevel="0" collapsed="false">
      <c r="A756" s="52"/>
    </row>
    <row r="757" customFormat="false" ht="14.25" hidden="false" customHeight="true" outlineLevel="0" collapsed="false">
      <c r="A757" s="52"/>
    </row>
    <row r="758" customFormat="false" ht="14.25" hidden="false" customHeight="true" outlineLevel="0" collapsed="false">
      <c r="A758" s="52"/>
    </row>
    <row r="759" customFormat="false" ht="14.25" hidden="false" customHeight="true" outlineLevel="0" collapsed="false">
      <c r="A759" s="52"/>
    </row>
    <row r="760" customFormat="false" ht="14.25" hidden="false" customHeight="true" outlineLevel="0" collapsed="false">
      <c r="A760" s="52"/>
    </row>
    <row r="761" customFormat="false" ht="14.25" hidden="false" customHeight="true" outlineLevel="0" collapsed="false">
      <c r="A761" s="52"/>
    </row>
    <row r="762" customFormat="false" ht="14.25" hidden="false" customHeight="true" outlineLevel="0" collapsed="false">
      <c r="A762" s="52"/>
    </row>
    <row r="763" customFormat="false" ht="14.25" hidden="false" customHeight="true" outlineLevel="0" collapsed="false">
      <c r="A763" s="52"/>
    </row>
    <row r="764" customFormat="false" ht="14.25" hidden="false" customHeight="true" outlineLevel="0" collapsed="false">
      <c r="A764" s="52"/>
    </row>
    <row r="765" customFormat="false" ht="14.25" hidden="false" customHeight="true" outlineLevel="0" collapsed="false">
      <c r="A765" s="52"/>
    </row>
    <row r="766" customFormat="false" ht="14.25" hidden="false" customHeight="true" outlineLevel="0" collapsed="false">
      <c r="A766" s="52"/>
    </row>
    <row r="805" customFormat="false" ht="15" hidden="false" customHeight="false" outlineLevel="0" collapsed="false">
      <c r="A805" s="49" t="n">
        <v>14</v>
      </c>
    </row>
    <row r="864" customFormat="false" ht="15" hidden="false" customHeight="false" outlineLevel="0" collapsed="false">
      <c r="A864" s="49" t="n">
        <v>15</v>
      </c>
    </row>
    <row r="923" customFormat="false" ht="15" hidden="false" customHeight="false" outlineLevel="0" collapsed="false">
      <c r="A923" s="49" t="n">
        <v>16</v>
      </c>
    </row>
    <row r="981" customFormat="false" ht="15" hidden="false" customHeight="false" outlineLevel="0" collapsed="false">
      <c r="A981" s="49" t="n">
        <v>17</v>
      </c>
    </row>
    <row r="1039" customFormat="false" ht="15" hidden="false" customHeight="false" outlineLevel="0" collapsed="false">
      <c r="A1039" s="49" t="n">
        <v>18</v>
      </c>
    </row>
    <row r="1097" customFormat="false" ht="15" hidden="false" customHeight="false" outlineLevel="0" collapsed="false">
      <c r="A1097" s="49" t="n">
        <v>19</v>
      </c>
    </row>
    <row r="1155" customFormat="false" ht="15" hidden="false" customHeight="false" outlineLevel="0" collapsed="false">
      <c r="A1155" s="49" t="n">
        <v>20</v>
      </c>
    </row>
    <row r="1213" customFormat="false" ht="15" hidden="false" customHeight="false" outlineLevel="0" collapsed="false">
      <c r="A1213" s="49" t="n">
        <v>21</v>
      </c>
    </row>
    <row r="1271" customFormat="false" ht="15" hidden="false" customHeight="false" outlineLevel="0" collapsed="false">
      <c r="A1271" s="49" t="n">
        <v>22</v>
      </c>
    </row>
    <row r="1329" customFormat="false" ht="15" hidden="false" customHeight="false" outlineLevel="0" collapsed="false">
      <c r="A1329" s="49" t="n">
        <v>23</v>
      </c>
    </row>
    <row r="1387" customFormat="false" ht="15" hidden="false" customHeight="false" outlineLevel="0" collapsed="false">
      <c r="A1387" s="49" t="n">
        <v>24</v>
      </c>
    </row>
    <row r="1445" customFormat="false" ht="15" hidden="false" customHeight="false" outlineLevel="0" collapsed="false">
      <c r="A1445" s="49" t="n">
        <v>25</v>
      </c>
    </row>
    <row r="1503" customFormat="false" ht="15" hidden="false" customHeight="false" outlineLevel="0" collapsed="false">
      <c r="A1503" s="49" t="n">
        <v>26</v>
      </c>
    </row>
    <row r="1547" customFormat="false" ht="15" hidden="false" customHeight="false" outlineLevel="0" collapsed="false">
      <c r="A1547" s="49" t="n">
        <v>27</v>
      </c>
    </row>
    <row r="1605" customFormat="false" ht="15" hidden="false" customHeight="false" outlineLevel="0" collapsed="false">
      <c r="A1605" s="49" t="n">
        <v>28</v>
      </c>
    </row>
    <row r="1663" customFormat="false" ht="15" hidden="false" customHeight="false" outlineLevel="0" collapsed="false">
      <c r="A1663" s="49" t="n">
        <v>29</v>
      </c>
    </row>
    <row r="1721" customFormat="false" ht="15" hidden="false" customHeight="false" outlineLevel="0" collapsed="false">
      <c r="A1721" s="49" t="n">
        <v>30</v>
      </c>
    </row>
    <row r="1779" customFormat="false" ht="15" hidden="false" customHeight="false" outlineLevel="0" collapsed="false">
      <c r="A1779" s="49" t="n">
        <v>31</v>
      </c>
    </row>
    <row r="1837" customFormat="false" ht="15" hidden="false" customHeight="false" outlineLevel="0" collapsed="false">
      <c r="A1837" s="49" t="n">
        <v>32</v>
      </c>
    </row>
    <row r="1895" customFormat="false" ht="15" hidden="false" customHeight="false" outlineLevel="0" collapsed="false">
      <c r="A1895" s="49" t="n">
        <v>33</v>
      </c>
    </row>
    <row r="1953" customFormat="false" ht="15" hidden="false" customHeight="false" outlineLevel="0" collapsed="false">
      <c r="A1953" s="49" t="n">
        <v>34</v>
      </c>
    </row>
    <row r="2011" customFormat="false" ht="15" hidden="false" customHeight="false" outlineLevel="0" collapsed="false">
      <c r="A2011" s="49" t="n">
        <v>35</v>
      </c>
    </row>
    <row r="2069" customFormat="false" ht="15" hidden="false" customHeight="false" outlineLevel="0" collapsed="false">
      <c r="A2069" s="49" t="n">
        <v>36</v>
      </c>
    </row>
    <row r="2127" customFormat="false" ht="15" hidden="false" customHeight="false" outlineLevel="0" collapsed="false">
      <c r="A2127" s="49" t="n">
        <v>37</v>
      </c>
    </row>
    <row r="2185" customFormat="false" ht="15" hidden="false" customHeight="false" outlineLevel="0" collapsed="false">
      <c r="A2185" s="49" t="n">
        <v>38</v>
      </c>
    </row>
    <row r="2243" customFormat="false" ht="15" hidden="false" customHeight="false" outlineLevel="0" collapsed="false">
      <c r="A2243" s="49" t="n">
        <v>39</v>
      </c>
    </row>
    <row r="2301" customFormat="false" ht="15" hidden="false" customHeight="false" outlineLevel="0" collapsed="false">
      <c r="A2301" s="49" t="n">
        <v>40</v>
      </c>
    </row>
    <row r="2359" customFormat="false" ht="15" hidden="false" customHeight="false" outlineLevel="0" collapsed="false">
      <c r="A2359" s="49" t="n">
        <v>41</v>
      </c>
    </row>
    <row r="2417" customFormat="false" ht="15" hidden="false" customHeight="false" outlineLevel="0" collapsed="false">
      <c r="A2417" s="49" t="n">
        <v>42</v>
      </c>
    </row>
    <row r="2475" customFormat="false" ht="15" hidden="false" customHeight="false" outlineLevel="0" collapsed="false">
      <c r="A2475" s="49" t="n">
        <v>43</v>
      </c>
    </row>
    <row r="2533" customFormat="false" ht="15" hidden="false" customHeight="false" outlineLevel="0" collapsed="false">
      <c r="A2533" s="49" t="n">
        <v>44</v>
      </c>
    </row>
    <row r="2591" customFormat="false" ht="15" hidden="false" customHeight="false" outlineLevel="0" collapsed="false">
      <c r="A2591" s="49" t="n">
        <v>45</v>
      </c>
    </row>
    <row r="2649" customFormat="false" ht="15" hidden="false" customHeight="false" outlineLevel="0" collapsed="false">
      <c r="A2649" s="49" t="n">
        <v>46</v>
      </c>
    </row>
    <row r="2693" customFormat="false" ht="15" hidden="false" customHeight="false" outlineLevel="0" collapsed="false">
      <c r="A2693" s="49" t="n">
        <v>47</v>
      </c>
    </row>
    <row r="2751" customFormat="false" ht="15" hidden="false" customHeight="false" outlineLevel="0" collapsed="false">
      <c r="A2751" s="49" t="n">
        <v>48</v>
      </c>
    </row>
    <row r="2809" customFormat="false" ht="15" hidden="false" customHeight="false" outlineLevel="0" collapsed="false">
      <c r="A2809" s="49" t="n">
        <v>49</v>
      </c>
    </row>
    <row r="2867" customFormat="false" ht="15" hidden="false" customHeight="false" outlineLevel="0" collapsed="false">
      <c r="A2867" s="49" t="n">
        <v>50</v>
      </c>
    </row>
    <row r="2925" customFormat="false" ht="15" hidden="false" customHeight="false" outlineLevel="0" collapsed="false">
      <c r="A2925" s="49" t="n">
        <v>51</v>
      </c>
    </row>
    <row r="2983" customFormat="false" ht="15" hidden="false" customHeight="false" outlineLevel="0" collapsed="false">
      <c r="A2983" s="49" t="n">
        <v>52</v>
      </c>
    </row>
    <row r="3041" customFormat="false" ht="15" hidden="false" customHeight="false" outlineLevel="0" collapsed="false">
      <c r="A3041" s="49" t="n">
        <v>53</v>
      </c>
    </row>
    <row r="3099" customFormat="false" ht="15" hidden="false" customHeight="false" outlineLevel="0" collapsed="false">
      <c r="A3099" s="49" t="n">
        <v>54</v>
      </c>
    </row>
    <row r="3157" customFormat="false" ht="15" hidden="false" customHeight="false" outlineLevel="0" collapsed="false">
      <c r="A3157" s="49" t="n">
        <v>55</v>
      </c>
    </row>
    <row r="3215" customFormat="false" ht="15" hidden="false" customHeight="false" outlineLevel="0" collapsed="false">
      <c r="A3215" s="49" t="n">
        <v>56</v>
      </c>
    </row>
    <row r="3273" customFormat="false" ht="15" hidden="false" customHeight="false" outlineLevel="0" collapsed="false">
      <c r="A3273" s="49" t="n">
        <v>57</v>
      </c>
    </row>
    <row r="3317" customFormat="false" ht="15" hidden="false" customHeight="false" outlineLevel="0" collapsed="false">
      <c r="A3317" s="49" t="n">
        <v>58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1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32" activeCellId="0" sqref="F32"/>
    </sheetView>
  </sheetViews>
  <sheetFormatPr defaultColWidth="13.734375" defaultRowHeight="15" zeroHeight="false" outlineLevelRow="0" outlineLevelCol="0"/>
  <cols>
    <col collapsed="false" customWidth="true" hidden="false" outlineLevel="0" max="12" min="1" style="53" width="8.41"/>
    <col collapsed="false" customWidth="true" hidden="false" outlineLevel="0" max="13" min="13" style="53" width="2.63"/>
    <col collapsed="false" customWidth="true" hidden="false" outlineLevel="0" max="14" min="14" style="53" width="12.43"/>
    <col collapsed="false" customWidth="true" hidden="false" outlineLevel="0" max="23" min="15" style="53" width="7.16"/>
    <col collapsed="false" customWidth="true" hidden="false" outlineLevel="0" max="24" min="24" style="53" width="8.25"/>
    <col collapsed="false" customWidth="true" hidden="false" outlineLevel="0" max="25" min="25" style="53" width="7.16"/>
    <col collapsed="false" customWidth="true" hidden="false" outlineLevel="0" max="26" min="26" style="53" width="8.25"/>
    <col collapsed="false" customWidth="true" hidden="false" outlineLevel="0" max="27" min="27" style="53" width="10.41"/>
    <col collapsed="false" customWidth="true" hidden="false" outlineLevel="0" max="64" min="28" style="53" width="13.92"/>
  </cols>
  <sheetData>
    <row r="1" customFormat="false" ht="13.5" hidden="false" customHeight="true" outlineLevel="0" collapsed="false">
      <c r="A1" s="54" t="s">
        <v>41</v>
      </c>
    </row>
    <row r="2" customFormat="false" ht="13.5" hidden="false" customHeight="true" outlineLevel="0" collapsed="false">
      <c r="A2" s="55" t="s">
        <v>42</v>
      </c>
      <c r="B2" s="55"/>
      <c r="C2" s="55"/>
      <c r="D2" s="55"/>
      <c r="E2" s="55"/>
      <c r="F2" s="55"/>
      <c r="G2" s="55"/>
      <c r="H2" s="55"/>
      <c r="I2" s="55"/>
      <c r="J2" s="55"/>
      <c r="M2" s="56" t="s">
        <v>43</v>
      </c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0"/>
    </row>
    <row r="3" customFormat="false" ht="13.5" hidden="false" customHeight="true" outlineLevel="0" collapsed="false">
      <c r="A3" s="55"/>
      <c r="B3" s="55"/>
      <c r="C3" s="55"/>
      <c r="D3" s="55"/>
      <c r="E3" s="55"/>
      <c r="F3" s="55"/>
      <c r="G3" s="55"/>
      <c r="H3" s="55"/>
      <c r="I3" s="55"/>
      <c r="J3" s="55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</row>
    <row r="4" customFormat="false" ht="13.5" hidden="false" customHeight="true" outlineLevel="0" collapsed="false">
      <c r="A4" s="55"/>
      <c r="B4" s="55"/>
      <c r="C4" s="55"/>
      <c r="D4" s="55"/>
      <c r="E4" s="55"/>
      <c r="F4" s="55"/>
      <c r="G4" s="55"/>
      <c r="H4" s="55"/>
      <c r="I4" s="55"/>
      <c r="J4" s="55"/>
      <c r="M4" s="0"/>
      <c r="N4" s="58" t="s">
        <v>44</v>
      </c>
      <c r="O4" s="59" t="s">
        <v>29</v>
      </c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1"/>
      <c r="AB4" s="0"/>
    </row>
    <row r="5" customFormat="false" ht="13.5" hidden="false" customHeight="true" outlineLevel="0" collapsed="false">
      <c r="A5" s="55"/>
      <c r="B5" s="55"/>
      <c r="C5" s="55"/>
      <c r="D5" s="55"/>
      <c r="E5" s="55"/>
      <c r="F5" s="55"/>
      <c r="G5" s="55"/>
      <c r="H5" s="55"/>
      <c r="I5" s="55"/>
      <c r="J5" s="55"/>
      <c r="M5" s="0"/>
      <c r="N5" s="62" t="s">
        <v>28</v>
      </c>
      <c r="O5" s="63" t="n">
        <v>1</v>
      </c>
      <c r="P5" s="64" t="n">
        <v>2</v>
      </c>
      <c r="Q5" s="64" t="n">
        <v>3</v>
      </c>
      <c r="R5" s="64" t="n">
        <v>4</v>
      </c>
      <c r="S5" s="64" t="n">
        <v>5</v>
      </c>
      <c r="T5" s="64" t="n">
        <v>6</v>
      </c>
      <c r="U5" s="64" t="n">
        <v>7</v>
      </c>
      <c r="V5" s="64" t="n">
        <v>8</v>
      </c>
      <c r="W5" s="64" t="n">
        <v>9</v>
      </c>
      <c r="X5" s="64" t="n">
        <v>10</v>
      </c>
      <c r="Y5" s="64" t="n">
        <v>11</v>
      </c>
      <c r="Z5" s="64" t="n">
        <v>12</v>
      </c>
      <c r="AA5" s="65" t="s">
        <v>45</v>
      </c>
      <c r="AB5" s="0"/>
    </row>
    <row r="6" customFormat="false" ht="13.5" hidden="false" customHeight="true" outlineLevel="0" collapsed="false">
      <c r="A6" s="55"/>
      <c r="B6" s="55"/>
      <c r="C6" s="55"/>
      <c r="D6" s="55"/>
      <c r="E6" s="55"/>
      <c r="F6" s="55"/>
      <c r="G6" s="55"/>
      <c r="H6" s="55"/>
      <c r="I6" s="55"/>
      <c r="J6" s="55"/>
      <c r="M6" s="0"/>
      <c r="N6" s="66" t="n">
        <v>2016</v>
      </c>
      <c r="O6" s="67"/>
      <c r="P6" s="68"/>
      <c r="Q6" s="68"/>
      <c r="R6" s="68"/>
      <c r="S6" s="69" t="n">
        <v>1</v>
      </c>
      <c r="T6" s="69" t="n">
        <v>2</v>
      </c>
      <c r="U6" s="69" t="n">
        <v>3</v>
      </c>
      <c r="V6" s="68"/>
      <c r="W6" s="69" t="n">
        <v>2</v>
      </c>
      <c r="X6" s="69" t="n">
        <v>3</v>
      </c>
      <c r="Y6" s="69" t="n">
        <v>1</v>
      </c>
      <c r="Z6" s="70" t="n">
        <v>1</v>
      </c>
      <c r="AA6" s="71" t="n">
        <v>13</v>
      </c>
      <c r="AB6" s="0"/>
    </row>
    <row r="7" customFormat="false" ht="13.5" hidden="false" customHeight="true" outlineLevel="0" collapsed="false">
      <c r="A7" s="55"/>
      <c r="B7" s="55"/>
      <c r="C7" s="55"/>
      <c r="D7" s="55"/>
      <c r="E7" s="55"/>
      <c r="F7" s="55"/>
      <c r="G7" s="55"/>
      <c r="H7" s="55"/>
      <c r="I7" s="55"/>
      <c r="J7" s="55"/>
      <c r="M7" s="0"/>
      <c r="N7" s="72" t="n">
        <v>2017</v>
      </c>
      <c r="O7" s="73" t="n">
        <v>2</v>
      </c>
      <c r="P7" s="74" t="n">
        <v>2</v>
      </c>
      <c r="Q7" s="75"/>
      <c r="R7" s="75"/>
      <c r="S7" s="75"/>
      <c r="T7" s="75"/>
      <c r="U7" s="74" t="n">
        <v>3</v>
      </c>
      <c r="V7" s="75"/>
      <c r="W7" s="75"/>
      <c r="X7" s="74" t="n">
        <v>1</v>
      </c>
      <c r="Y7" s="74" t="n">
        <v>1</v>
      </c>
      <c r="Z7" s="76" t="n">
        <v>1</v>
      </c>
      <c r="AA7" s="77" t="n">
        <v>10</v>
      </c>
      <c r="AB7" s="0"/>
    </row>
    <row r="8" customFormat="false" ht="13.5" hidden="false" customHeight="true" outlineLevel="0" collapsed="false">
      <c r="A8" s="55"/>
      <c r="B8" s="55"/>
      <c r="C8" s="55"/>
      <c r="D8" s="55"/>
      <c r="E8" s="55"/>
      <c r="F8" s="55"/>
      <c r="G8" s="55"/>
      <c r="H8" s="55"/>
      <c r="I8" s="55"/>
      <c r="J8" s="55"/>
      <c r="M8" s="0"/>
      <c r="N8" s="72" t="n">
        <v>2018</v>
      </c>
      <c r="O8" s="78"/>
      <c r="P8" s="74" t="n">
        <v>1</v>
      </c>
      <c r="Q8" s="74" t="n">
        <v>4</v>
      </c>
      <c r="R8" s="74" t="n">
        <v>1</v>
      </c>
      <c r="S8" s="74" t="n">
        <v>6</v>
      </c>
      <c r="T8" s="75"/>
      <c r="U8" s="75"/>
      <c r="V8" s="74" t="n">
        <v>2</v>
      </c>
      <c r="W8" s="75"/>
      <c r="X8" s="74" t="n">
        <v>2</v>
      </c>
      <c r="Y8" s="75"/>
      <c r="Z8" s="76" t="n">
        <v>1</v>
      </c>
      <c r="AA8" s="77" t="n">
        <v>17</v>
      </c>
      <c r="AB8" s="0"/>
    </row>
    <row r="9" customFormat="false" ht="13.5" hidden="false" customHeight="true" outlineLevel="0" collapsed="false">
      <c r="A9" s="55"/>
      <c r="B9" s="55"/>
      <c r="C9" s="55"/>
      <c r="D9" s="55"/>
      <c r="E9" s="55"/>
      <c r="F9" s="55"/>
      <c r="G9" s="55"/>
      <c r="H9" s="55"/>
      <c r="I9" s="55"/>
      <c r="J9" s="55"/>
      <c r="M9" s="0"/>
      <c r="N9" s="72" t="n">
        <v>2019</v>
      </c>
      <c r="O9" s="78"/>
      <c r="P9" s="75"/>
      <c r="Q9" s="74" t="n">
        <v>1</v>
      </c>
      <c r="R9" s="75"/>
      <c r="S9" s="74" t="n">
        <v>1</v>
      </c>
      <c r="T9" s="74" t="n">
        <v>1</v>
      </c>
      <c r="U9" s="74" t="n">
        <v>2</v>
      </c>
      <c r="V9" s="75"/>
      <c r="W9" s="75"/>
      <c r="X9" s="74" t="n">
        <v>3</v>
      </c>
      <c r="Y9" s="74" t="n">
        <v>2</v>
      </c>
      <c r="Z9" s="79"/>
      <c r="AA9" s="77" t="n">
        <v>10</v>
      </c>
      <c r="AB9" s="0"/>
    </row>
    <row r="10" customFormat="false" ht="13.5" hidden="false" customHeight="true" outlineLevel="0" collapsed="false">
      <c r="M10" s="0"/>
      <c r="N10" s="72" t="n">
        <v>2020</v>
      </c>
      <c r="O10" s="80"/>
      <c r="P10" s="81" t="n">
        <v>1</v>
      </c>
      <c r="Q10" s="81" t="n">
        <v>1</v>
      </c>
      <c r="R10" s="81" t="n">
        <v>1</v>
      </c>
      <c r="S10" s="82"/>
      <c r="T10" s="82"/>
      <c r="U10" s="81" t="n">
        <v>1</v>
      </c>
      <c r="V10" s="81" t="n">
        <v>1</v>
      </c>
      <c r="W10" s="81" t="n">
        <v>2</v>
      </c>
      <c r="X10" s="81" t="n">
        <v>1</v>
      </c>
      <c r="Y10" s="82"/>
      <c r="Z10" s="83"/>
      <c r="AA10" s="84" t="n">
        <v>8</v>
      </c>
      <c r="AB10" s="0"/>
    </row>
    <row r="11" customFormat="false" ht="13.5" hidden="false" customHeight="true" outlineLevel="0" collapsed="false">
      <c r="A11" s="54" t="s">
        <v>46</v>
      </c>
      <c r="M11" s="0"/>
      <c r="N11" s="85" t="s">
        <v>45</v>
      </c>
      <c r="O11" s="86" t="n">
        <v>2</v>
      </c>
      <c r="P11" s="87" t="n">
        <v>4</v>
      </c>
      <c r="Q11" s="87" t="n">
        <v>6</v>
      </c>
      <c r="R11" s="87" t="n">
        <v>2</v>
      </c>
      <c r="S11" s="87" t="n">
        <v>8</v>
      </c>
      <c r="T11" s="87" t="n">
        <v>3</v>
      </c>
      <c r="U11" s="87" t="n">
        <v>9</v>
      </c>
      <c r="V11" s="87" t="n">
        <v>3</v>
      </c>
      <c r="W11" s="87" t="n">
        <v>4</v>
      </c>
      <c r="X11" s="87" t="n">
        <v>10</v>
      </c>
      <c r="Y11" s="87" t="n">
        <v>4</v>
      </c>
      <c r="Z11" s="88" t="n">
        <v>3</v>
      </c>
      <c r="AA11" s="89" t="n">
        <v>58</v>
      </c>
      <c r="AB11" s="0"/>
    </row>
    <row r="12" customFormat="false" ht="13.5" hidden="false" customHeight="true" outlineLevel="0" collapsed="false">
      <c r="A12" s="90" t="s">
        <v>47</v>
      </c>
      <c r="B12" s="90"/>
      <c r="C12" s="90"/>
      <c r="D12" s="90"/>
      <c r="E12" s="90"/>
      <c r="F12" s="90"/>
      <c r="G12" s="90"/>
      <c r="H12" s="90"/>
      <c r="I12" s="90"/>
      <c r="J12" s="9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</row>
    <row r="13" customFormat="false" ht="13.5" hidden="false" customHeight="true" outlineLevel="0" collapsed="false">
      <c r="A13" s="90"/>
      <c r="B13" s="90"/>
      <c r="C13" s="90"/>
      <c r="D13" s="90"/>
      <c r="E13" s="90"/>
      <c r="F13" s="90"/>
      <c r="G13" s="90"/>
      <c r="H13" s="90"/>
      <c r="I13" s="90"/>
      <c r="J13" s="9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</row>
    <row r="14" customFormat="false" ht="13.5" hidden="false" customHeight="true" outlineLevel="0" collapsed="false">
      <c r="A14" s="90"/>
      <c r="B14" s="90"/>
      <c r="C14" s="90"/>
      <c r="D14" s="90"/>
      <c r="E14" s="90"/>
      <c r="F14" s="90"/>
      <c r="G14" s="90"/>
      <c r="H14" s="90"/>
      <c r="I14" s="90"/>
      <c r="J14" s="90"/>
      <c r="M14" s="56" t="s">
        <v>48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0"/>
    </row>
    <row r="15" customFormat="false" ht="13.5" hidden="false" customHeight="true" outlineLevel="0" collapsed="false">
      <c r="A15" s="90"/>
      <c r="B15" s="90"/>
      <c r="C15" s="90"/>
      <c r="D15" s="90"/>
      <c r="E15" s="90"/>
      <c r="F15" s="90"/>
      <c r="G15" s="90"/>
      <c r="H15" s="90"/>
      <c r="I15" s="90"/>
      <c r="J15" s="90"/>
      <c r="M15" s="0"/>
      <c r="N15" s="58" t="s">
        <v>49</v>
      </c>
      <c r="O15" s="59" t="s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1"/>
      <c r="AB15" s="0"/>
    </row>
    <row r="16" customFormat="false" ht="13.5" hidden="false" customHeight="true" outlineLevel="0" collapsed="false">
      <c r="A16" s="90"/>
      <c r="B16" s="90"/>
      <c r="C16" s="90"/>
      <c r="D16" s="90"/>
      <c r="E16" s="90"/>
      <c r="F16" s="90"/>
      <c r="G16" s="90"/>
      <c r="H16" s="90"/>
      <c r="I16" s="90"/>
      <c r="J16" s="90"/>
      <c r="M16" s="0"/>
      <c r="N16" s="62" t="s">
        <v>28</v>
      </c>
      <c r="O16" s="63" t="n">
        <v>1</v>
      </c>
      <c r="P16" s="64" t="n">
        <v>2</v>
      </c>
      <c r="Q16" s="64" t="n">
        <v>3</v>
      </c>
      <c r="R16" s="64" t="n">
        <v>4</v>
      </c>
      <c r="S16" s="64" t="n">
        <v>5</v>
      </c>
      <c r="T16" s="64" t="n">
        <v>6</v>
      </c>
      <c r="U16" s="64" t="n">
        <v>7</v>
      </c>
      <c r="V16" s="64" t="n">
        <v>8</v>
      </c>
      <c r="W16" s="64" t="n">
        <v>9</v>
      </c>
      <c r="X16" s="64" t="n">
        <v>10</v>
      </c>
      <c r="Y16" s="64" t="n">
        <v>11</v>
      </c>
      <c r="Z16" s="64" t="n">
        <v>12</v>
      </c>
      <c r="AA16" s="65" t="s">
        <v>45</v>
      </c>
      <c r="AB16" s="0"/>
    </row>
    <row r="17" customFormat="false" ht="13.5" hidden="false" customHeight="true" outlineLevel="0" collapsed="false">
      <c r="A17" s="90"/>
      <c r="B17" s="90"/>
      <c r="C17" s="90"/>
      <c r="D17" s="90"/>
      <c r="E17" s="90"/>
      <c r="F17" s="90"/>
      <c r="G17" s="90"/>
      <c r="H17" s="90"/>
      <c r="I17" s="90"/>
      <c r="J17" s="90"/>
      <c r="M17" s="0"/>
      <c r="N17" s="66" t="n">
        <v>2016</v>
      </c>
      <c r="O17" s="67"/>
      <c r="P17" s="68"/>
      <c r="Q17" s="68"/>
      <c r="R17" s="68"/>
      <c r="S17" s="91" t="n">
        <v>-38.4999999999991</v>
      </c>
      <c r="T17" s="91" t="n">
        <v>71.0999999999995</v>
      </c>
      <c r="U17" s="91" t="n">
        <v>24.8000000000004</v>
      </c>
      <c r="V17" s="68"/>
      <c r="W17" s="91" t="n">
        <v>-44.9999999999995</v>
      </c>
      <c r="X17" s="91" t="n">
        <v>93.0999999999993</v>
      </c>
      <c r="Y17" s="91" t="n">
        <v>-25.9000000000009</v>
      </c>
      <c r="Z17" s="92" t="n">
        <v>-51.3999999999992</v>
      </c>
      <c r="AA17" s="93" t="n">
        <v>28.2000000000005</v>
      </c>
      <c r="AB17" s="0"/>
    </row>
    <row r="18" customFormat="false" ht="13.5" hidden="false" customHeight="true" outlineLevel="0" collapsed="false">
      <c r="A18" s="90"/>
      <c r="B18" s="90"/>
      <c r="C18" s="90"/>
      <c r="D18" s="90"/>
      <c r="E18" s="90"/>
      <c r="F18" s="90"/>
      <c r="G18" s="90"/>
      <c r="H18" s="90"/>
      <c r="I18" s="90"/>
      <c r="J18" s="90"/>
      <c r="M18" s="0"/>
      <c r="N18" s="72" t="n">
        <v>2017</v>
      </c>
      <c r="O18" s="94" t="n">
        <v>-36.5000000000015</v>
      </c>
      <c r="P18" s="95" t="n">
        <v>60.6000000000018</v>
      </c>
      <c r="Q18" s="75"/>
      <c r="R18" s="75"/>
      <c r="S18" s="75"/>
      <c r="T18" s="75"/>
      <c r="U18" s="95" t="n">
        <v>76.4999999999993</v>
      </c>
      <c r="V18" s="75"/>
      <c r="W18" s="75"/>
      <c r="X18" s="95" t="n">
        <v>-13.1999999999999</v>
      </c>
      <c r="Y18" s="95" t="n">
        <v>17.0000000000003</v>
      </c>
      <c r="Z18" s="96" t="n">
        <v>-11.6000000000005</v>
      </c>
      <c r="AA18" s="97" t="n">
        <v>92.7999999999996</v>
      </c>
      <c r="AB18" s="0"/>
    </row>
    <row r="19" customFormat="false" ht="13.5" hidden="false" customHeight="true" outlineLevel="0" collapsed="false">
      <c r="A19" s="90"/>
      <c r="B19" s="90"/>
      <c r="C19" s="90"/>
      <c r="D19" s="90"/>
      <c r="E19" s="90"/>
      <c r="F19" s="90"/>
      <c r="G19" s="90"/>
      <c r="H19" s="90"/>
      <c r="I19" s="90"/>
      <c r="J19" s="90"/>
      <c r="M19" s="0"/>
      <c r="N19" s="72" t="n">
        <v>2018</v>
      </c>
      <c r="O19" s="78"/>
      <c r="P19" s="95" t="n">
        <v>44.5999999999991</v>
      </c>
      <c r="Q19" s="95" t="n">
        <v>119.900000000002</v>
      </c>
      <c r="R19" s="95" t="n">
        <v>-25.4999999999983</v>
      </c>
      <c r="S19" s="95" t="n">
        <v>188.699999999999</v>
      </c>
      <c r="T19" s="75"/>
      <c r="U19" s="75"/>
      <c r="V19" s="95" t="n">
        <v>78.1000000000009</v>
      </c>
      <c r="W19" s="75"/>
      <c r="X19" s="95" t="n">
        <v>-11.4000000000014</v>
      </c>
      <c r="Y19" s="75"/>
      <c r="Z19" s="96" t="n">
        <v>-61.9999999999998</v>
      </c>
      <c r="AA19" s="97" t="n">
        <v>332.400000000002</v>
      </c>
      <c r="AB19" s="0"/>
    </row>
    <row r="20" customFormat="false" ht="13.5" hidden="false" customHeight="true" outlineLevel="0" collapsed="false">
      <c r="M20" s="0"/>
      <c r="N20" s="72" t="n">
        <v>2019</v>
      </c>
      <c r="O20" s="78"/>
      <c r="P20" s="75"/>
      <c r="Q20" s="95" t="n">
        <v>26.5000000000004</v>
      </c>
      <c r="R20" s="75"/>
      <c r="S20" s="95" t="n">
        <v>-8.00000000000134</v>
      </c>
      <c r="T20" s="95" t="n">
        <v>-55.7000000000008</v>
      </c>
      <c r="U20" s="95" t="n">
        <v>22.1999999999989</v>
      </c>
      <c r="V20" s="75"/>
      <c r="W20" s="75"/>
      <c r="X20" s="95" t="n">
        <v>-65.599999999999</v>
      </c>
      <c r="Y20" s="95" t="n">
        <v>-32.5999999999982</v>
      </c>
      <c r="Z20" s="79"/>
      <c r="AA20" s="97" t="n">
        <v>-113.2</v>
      </c>
      <c r="AB20" s="0"/>
    </row>
    <row r="21" customFormat="false" ht="13.5" hidden="false" customHeight="true" outlineLevel="0" collapsed="false">
      <c r="A21" s="54" t="s">
        <v>50</v>
      </c>
      <c r="M21" s="0"/>
      <c r="N21" s="72" t="n">
        <v>2020</v>
      </c>
      <c r="O21" s="80"/>
      <c r="P21" s="98" t="n">
        <v>-16.4000000000009</v>
      </c>
      <c r="Q21" s="98" t="n">
        <v>103.599999999999</v>
      </c>
      <c r="R21" s="98" t="n">
        <v>20.9000000000015</v>
      </c>
      <c r="S21" s="82"/>
      <c r="T21" s="82"/>
      <c r="U21" s="98" t="n">
        <v>45.8000000000003</v>
      </c>
      <c r="V21" s="98" t="n">
        <v>-27.3000000000012</v>
      </c>
      <c r="W21" s="98" t="n">
        <v>62.1000000000005</v>
      </c>
      <c r="X21" s="98" t="n">
        <v>-27.3000000000012</v>
      </c>
      <c r="Y21" s="82"/>
      <c r="Z21" s="83"/>
      <c r="AA21" s="99" t="n">
        <v>161.399999999998</v>
      </c>
      <c r="AB21" s="0"/>
    </row>
    <row r="22" customFormat="false" ht="13.5" hidden="false" customHeight="true" outlineLevel="0" collapsed="false">
      <c r="A22" s="90" t="s">
        <v>51</v>
      </c>
      <c r="B22" s="90"/>
      <c r="C22" s="90"/>
      <c r="D22" s="90"/>
      <c r="E22" s="90"/>
      <c r="F22" s="90"/>
      <c r="G22" s="90"/>
      <c r="H22" s="90"/>
      <c r="I22" s="90"/>
      <c r="J22" s="90"/>
      <c r="M22" s="0"/>
      <c r="N22" s="85" t="s">
        <v>45</v>
      </c>
      <c r="O22" s="100" t="n">
        <v>-36.5000000000015</v>
      </c>
      <c r="P22" s="101" t="n">
        <v>88.8</v>
      </c>
      <c r="Q22" s="101" t="n">
        <v>250.000000000001</v>
      </c>
      <c r="R22" s="101" t="n">
        <v>-4.59999999999683</v>
      </c>
      <c r="S22" s="101" t="n">
        <v>142.199999999999</v>
      </c>
      <c r="T22" s="101" t="n">
        <v>15.3999999999987</v>
      </c>
      <c r="U22" s="101" t="n">
        <v>169.299999999999</v>
      </c>
      <c r="V22" s="101" t="n">
        <v>50.7999999999997</v>
      </c>
      <c r="W22" s="101" t="n">
        <v>17.100000000001</v>
      </c>
      <c r="X22" s="101" t="n">
        <v>-24.4000000000022</v>
      </c>
      <c r="Y22" s="101" t="n">
        <v>-41.4999999999988</v>
      </c>
      <c r="Z22" s="102" t="n">
        <v>-125</v>
      </c>
      <c r="AA22" s="103" t="n">
        <v>501.6</v>
      </c>
      <c r="AB22" s="0"/>
    </row>
    <row r="23" customFormat="false" ht="13.5" hidden="false" customHeight="true" outlineLevel="0" collapsed="false">
      <c r="A23" s="90"/>
      <c r="B23" s="90"/>
      <c r="C23" s="90"/>
      <c r="D23" s="90"/>
      <c r="E23" s="90"/>
      <c r="F23" s="90"/>
      <c r="G23" s="90"/>
      <c r="H23" s="90"/>
      <c r="I23" s="90"/>
      <c r="J23" s="9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</row>
    <row r="24" customFormat="false" ht="13.5" hidden="false" customHeight="true" outlineLevel="0" collapsed="false">
      <c r="A24" s="90"/>
      <c r="B24" s="90"/>
      <c r="C24" s="90"/>
      <c r="D24" s="90"/>
      <c r="E24" s="90"/>
      <c r="F24" s="90"/>
      <c r="G24" s="90"/>
      <c r="H24" s="90"/>
      <c r="I24" s="90"/>
      <c r="J24" s="9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</row>
    <row r="25" customFormat="false" ht="13.5" hidden="false" customHeight="true" outlineLevel="0" collapsed="false">
      <c r="A25" s="90"/>
      <c r="B25" s="90"/>
      <c r="C25" s="90"/>
      <c r="D25" s="90"/>
      <c r="E25" s="90"/>
      <c r="F25" s="90"/>
      <c r="G25" s="90"/>
      <c r="H25" s="90"/>
      <c r="I25" s="90"/>
      <c r="J25" s="90"/>
      <c r="M25" s="56" t="s">
        <v>52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0"/>
    </row>
    <row r="26" customFormat="false" ht="13.5" hidden="false" customHeight="true" outlineLevel="0" collapsed="false">
      <c r="A26" s="90"/>
      <c r="B26" s="90"/>
      <c r="C26" s="90"/>
      <c r="D26" s="90"/>
      <c r="E26" s="90"/>
      <c r="F26" s="90"/>
      <c r="G26" s="90"/>
      <c r="H26" s="90"/>
      <c r="I26" s="90"/>
      <c r="J26" s="90"/>
      <c r="M26" s="0"/>
      <c r="N26" s="58" t="s">
        <v>49</v>
      </c>
      <c r="O26" s="59" t="s">
        <v>29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1"/>
      <c r="AB26" s="0"/>
    </row>
    <row r="27" customFormat="false" ht="13.5" hidden="false" customHeight="true" outlineLevel="0" collapsed="false">
      <c r="A27" s="90"/>
      <c r="B27" s="90"/>
      <c r="C27" s="90"/>
      <c r="D27" s="90"/>
      <c r="E27" s="90"/>
      <c r="F27" s="90"/>
      <c r="G27" s="90"/>
      <c r="H27" s="90"/>
      <c r="I27" s="90"/>
      <c r="J27" s="90"/>
      <c r="M27" s="0"/>
      <c r="N27" s="62" t="s">
        <v>28</v>
      </c>
      <c r="O27" s="63" t="n">
        <v>1</v>
      </c>
      <c r="P27" s="64" t="n">
        <v>2</v>
      </c>
      <c r="Q27" s="64" t="n">
        <v>3</v>
      </c>
      <c r="R27" s="64" t="n">
        <v>4</v>
      </c>
      <c r="S27" s="64" t="n">
        <v>5</v>
      </c>
      <c r="T27" s="64" t="n">
        <v>6</v>
      </c>
      <c r="U27" s="64" t="n">
        <v>7</v>
      </c>
      <c r="V27" s="64" t="n">
        <v>8</v>
      </c>
      <c r="W27" s="64" t="n">
        <v>9</v>
      </c>
      <c r="X27" s="64" t="n">
        <v>10</v>
      </c>
      <c r="Y27" s="64" t="n">
        <v>11</v>
      </c>
      <c r="Z27" s="64" t="n">
        <v>12</v>
      </c>
      <c r="AA27" s="65" t="s">
        <v>45</v>
      </c>
      <c r="AB27" s="0"/>
    </row>
    <row r="28" customFormat="false" ht="13.5" hidden="false" customHeight="true" outlineLevel="0" collapsed="false">
      <c r="A28" s="90"/>
      <c r="B28" s="90"/>
      <c r="C28" s="90"/>
      <c r="D28" s="90"/>
      <c r="E28" s="90"/>
      <c r="F28" s="90"/>
      <c r="G28" s="90"/>
      <c r="H28" s="90"/>
      <c r="I28" s="90"/>
      <c r="J28" s="90"/>
      <c r="M28" s="0"/>
      <c r="N28" s="66" t="n">
        <v>2016</v>
      </c>
      <c r="O28" s="67"/>
      <c r="P28" s="68"/>
      <c r="Q28" s="68"/>
      <c r="R28" s="68"/>
      <c r="S28" s="91" t="n">
        <v>-38.4999999999991</v>
      </c>
      <c r="T28" s="91" t="n">
        <v>84.0000000000019</v>
      </c>
      <c r="U28" s="91" t="n">
        <v>32.2</v>
      </c>
      <c r="V28" s="68"/>
      <c r="W28" s="91" t="n">
        <v>-44.9999999999995</v>
      </c>
      <c r="X28" s="91" t="n">
        <v>-79.3999999999984</v>
      </c>
      <c r="Y28" s="91" t="n">
        <v>-25.9000000000009</v>
      </c>
      <c r="Z28" s="92" t="n">
        <v>-51.3999999999992</v>
      </c>
      <c r="AA28" s="93" t="n">
        <v>-123.999999999995</v>
      </c>
      <c r="AB28" s="0"/>
    </row>
    <row r="29" customFormat="false" ht="13.5" hidden="false" customHeight="true" outlineLevel="0" collapsed="false">
      <c r="A29" s="90"/>
      <c r="B29" s="90"/>
      <c r="C29" s="90"/>
      <c r="D29" s="90"/>
      <c r="E29" s="90"/>
      <c r="F29" s="90"/>
      <c r="G29" s="90"/>
      <c r="H29" s="90"/>
      <c r="I29" s="90"/>
      <c r="J29" s="90"/>
      <c r="M29" s="0"/>
      <c r="N29" s="72" t="n">
        <v>2017</v>
      </c>
      <c r="O29" s="94" t="n">
        <v>-33.0000000000008</v>
      </c>
      <c r="P29" s="95" t="n">
        <v>71.4000000000015</v>
      </c>
      <c r="Q29" s="75"/>
      <c r="R29" s="75"/>
      <c r="S29" s="75"/>
      <c r="T29" s="75"/>
      <c r="U29" s="95" t="n">
        <v>90.3999999999994</v>
      </c>
      <c r="V29" s="75"/>
      <c r="W29" s="75"/>
      <c r="X29" s="95" t="n">
        <v>-13.1999999999999</v>
      </c>
      <c r="Y29" s="95" t="n">
        <v>20.1000000000007</v>
      </c>
      <c r="Z29" s="96" t="n">
        <v>-11.6000000000005</v>
      </c>
      <c r="AA29" s="97" t="n">
        <v>124.1</v>
      </c>
      <c r="AB29" s="0"/>
    </row>
    <row r="30" customFormat="false" ht="13.5" hidden="false" customHeight="true" outlineLevel="0" collapsed="false">
      <c r="M30" s="0"/>
      <c r="N30" s="72" t="n">
        <v>2018</v>
      </c>
      <c r="O30" s="78"/>
      <c r="P30" s="95" t="n">
        <v>-35.1000000000012</v>
      </c>
      <c r="Q30" s="95" t="n">
        <v>147.700000000002</v>
      </c>
      <c r="R30" s="95" t="n">
        <v>-25.4999999999983</v>
      </c>
      <c r="S30" s="95" t="n">
        <v>226.599999999999</v>
      </c>
      <c r="T30" s="75"/>
      <c r="U30" s="75"/>
      <c r="V30" s="95" t="n">
        <v>92.3000000000007</v>
      </c>
      <c r="W30" s="75"/>
      <c r="X30" s="95" t="n">
        <v>-5.80000000000025</v>
      </c>
      <c r="Y30" s="75"/>
      <c r="Z30" s="96" t="n">
        <v>-61.9999999999998</v>
      </c>
      <c r="AA30" s="97" t="n">
        <v>338.200000000002</v>
      </c>
      <c r="AB30" s="0"/>
    </row>
    <row r="31" customFormat="false" ht="13.5" hidden="false" customHeight="true" outlineLevel="0" collapsed="false">
      <c r="M31" s="0"/>
      <c r="N31" s="72" t="n">
        <v>2019</v>
      </c>
      <c r="O31" s="78"/>
      <c r="P31" s="75"/>
      <c r="Q31" s="95" t="n">
        <v>31.3000000000008</v>
      </c>
      <c r="R31" s="75"/>
      <c r="S31" s="95" t="n">
        <v>-8.00000000000134</v>
      </c>
      <c r="T31" s="95" t="n">
        <v>-55.7000000000008</v>
      </c>
      <c r="U31" s="95" t="n">
        <v>29.2999999999988</v>
      </c>
      <c r="V31" s="75"/>
      <c r="W31" s="75"/>
      <c r="X31" s="95" t="n">
        <v>-65.599999999999</v>
      </c>
      <c r="Y31" s="95" t="n">
        <v>-32.5999999999982</v>
      </c>
      <c r="Z31" s="79"/>
      <c r="AA31" s="97" t="n">
        <v>-101.3</v>
      </c>
      <c r="AB31" s="0"/>
    </row>
    <row r="32" customFormat="false" ht="13.5" hidden="false" customHeight="true" outlineLevel="0" collapsed="false">
      <c r="M32" s="0"/>
      <c r="N32" s="72" t="n">
        <v>2020</v>
      </c>
      <c r="O32" s="80"/>
      <c r="P32" s="98" t="n">
        <v>-16.4000000000009</v>
      </c>
      <c r="Q32" s="98" t="n">
        <v>122.3</v>
      </c>
      <c r="R32" s="98" t="n">
        <v>24.6999999999997</v>
      </c>
      <c r="S32" s="82"/>
      <c r="T32" s="82"/>
      <c r="U32" s="98" t="n">
        <v>54.0999999999992</v>
      </c>
      <c r="V32" s="98" t="n">
        <v>-27.3000000000012</v>
      </c>
      <c r="W32" s="98" t="n">
        <v>73.3000000000006</v>
      </c>
      <c r="X32" s="98" t="n">
        <v>-27.3000000000012</v>
      </c>
      <c r="Y32" s="82"/>
      <c r="Z32" s="83"/>
      <c r="AA32" s="99" t="n">
        <v>203.399999999996</v>
      </c>
      <c r="AB32" s="0"/>
    </row>
    <row r="33" customFormat="false" ht="13.5" hidden="false" customHeight="true" outlineLevel="0" collapsed="false">
      <c r="M33" s="0"/>
      <c r="N33" s="85" t="s">
        <v>45</v>
      </c>
      <c r="O33" s="100" t="n">
        <v>-33.0000000000008</v>
      </c>
      <c r="P33" s="101" t="n">
        <v>19.8999999999994</v>
      </c>
      <c r="Q33" s="101" t="n">
        <v>301.300000000002</v>
      </c>
      <c r="R33" s="101" t="n">
        <v>-0.79999999999858</v>
      </c>
      <c r="S33" s="101" t="n">
        <v>180.099999999999</v>
      </c>
      <c r="T33" s="101" t="n">
        <v>28.3000000000011</v>
      </c>
      <c r="U33" s="101" t="n">
        <v>205.999999999997</v>
      </c>
      <c r="V33" s="101" t="n">
        <v>64.9999999999995</v>
      </c>
      <c r="W33" s="101" t="n">
        <v>28.3000000000011</v>
      </c>
      <c r="X33" s="101" t="n">
        <v>-191.299999999999</v>
      </c>
      <c r="Y33" s="101" t="n">
        <v>-38.3999999999984</v>
      </c>
      <c r="Z33" s="102" t="n">
        <v>-125</v>
      </c>
      <c r="AA33" s="103" t="n">
        <v>440.400000000003</v>
      </c>
      <c r="AB33" s="0"/>
    </row>
    <row r="34" customFormat="false" ht="13.5" hidden="false" customHeight="true" outlineLevel="0" collapsed="false"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</row>
    <row r="35" customFormat="false" ht="13.5" hidden="false" customHeight="true" outlineLevel="0" collapsed="false"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</row>
    <row r="36" customFormat="false" ht="13.5" hidden="false" customHeight="true" outlineLevel="0" collapsed="false">
      <c r="M36" s="56" t="s">
        <v>53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0"/>
    </row>
    <row r="37" customFormat="false" ht="13.5" hidden="false" customHeight="true" outlineLevel="0" collapsed="false">
      <c r="M37" s="0"/>
      <c r="N37" s="58" t="s">
        <v>49</v>
      </c>
      <c r="O37" s="59" t="s">
        <v>54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1"/>
      <c r="AB37" s="0"/>
    </row>
    <row r="38" customFormat="false" ht="13.5" hidden="false" customHeight="true" outlineLevel="0" collapsed="false">
      <c r="M38" s="0"/>
      <c r="N38" s="62" t="s">
        <v>28</v>
      </c>
      <c r="O38" s="63" t="n">
        <v>1</v>
      </c>
      <c r="P38" s="64" t="n">
        <v>2</v>
      </c>
      <c r="Q38" s="64" t="n">
        <v>3</v>
      </c>
      <c r="R38" s="64" t="n">
        <v>4</v>
      </c>
      <c r="S38" s="64" t="n">
        <v>5</v>
      </c>
      <c r="T38" s="64" t="n">
        <v>6</v>
      </c>
      <c r="U38" s="64" t="n">
        <v>7</v>
      </c>
      <c r="V38" s="64" t="n">
        <v>8</v>
      </c>
      <c r="W38" s="64" t="n">
        <v>9</v>
      </c>
      <c r="X38" s="64" t="n">
        <v>10</v>
      </c>
      <c r="Y38" s="64" t="n">
        <v>11</v>
      </c>
      <c r="Z38" s="64" t="n">
        <v>12</v>
      </c>
      <c r="AA38" s="65" t="s">
        <v>45</v>
      </c>
      <c r="AB38" s="0"/>
    </row>
    <row r="39" customFormat="false" ht="13.5" hidden="false" customHeight="true" outlineLevel="0" collapsed="false">
      <c r="M39" s="0"/>
      <c r="N39" s="66" t="n">
        <v>2016</v>
      </c>
      <c r="O39" s="67"/>
      <c r="P39" s="68"/>
      <c r="Q39" s="68"/>
      <c r="R39" s="68"/>
      <c r="S39" s="91" t="n">
        <v>-38.4999999999991</v>
      </c>
      <c r="T39" s="91" t="n">
        <v>112.000000000001</v>
      </c>
      <c r="U39" s="91" t="n">
        <v>-4.6999999999997</v>
      </c>
      <c r="V39" s="68"/>
      <c r="W39" s="91" t="n">
        <v>-44.9999999999995</v>
      </c>
      <c r="X39" s="91" t="n">
        <v>-73.9999999999985</v>
      </c>
      <c r="Y39" s="91" t="n">
        <v>-25.9000000000009</v>
      </c>
      <c r="Z39" s="92" t="n">
        <v>-51.3999999999992</v>
      </c>
      <c r="AA39" s="93" t="n">
        <v>-127.499999999996</v>
      </c>
      <c r="AB39" s="0"/>
    </row>
    <row r="40" customFormat="false" ht="13.5" hidden="false" customHeight="true" outlineLevel="0" collapsed="false">
      <c r="M40" s="0"/>
      <c r="N40" s="72" t="n">
        <v>2017</v>
      </c>
      <c r="O40" s="94" t="n">
        <v>-25.2000000000008</v>
      </c>
      <c r="P40" s="95" t="n">
        <v>27.9000000000029</v>
      </c>
      <c r="Q40" s="75"/>
      <c r="R40" s="75"/>
      <c r="S40" s="75"/>
      <c r="T40" s="75"/>
      <c r="U40" s="95" t="n">
        <v>73.9000000000001</v>
      </c>
      <c r="V40" s="75"/>
      <c r="W40" s="75"/>
      <c r="X40" s="95" t="n">
        <v>-13.1999999999999</v>
      </c>
      <c r="Y40" s="95" t="n">
        <v>26.8000000000002</v>
      </c>
      <c r="Z40" s="96" t="n">
        <v>-11.6000000000005</v>
      </c>
      <c r="AA40" s="97" t="n">
        <v>78.600000000002</v>
      </c>
      <c r="AB40" s="0"/>
    </row>
    <row r="41" customFormat="false" ht="13.5" hidden="false" customHeight="true" outlineLevel="0" collapsed="false">
      <c r="M41" s="0"/>
      <c r="N41" s="72" t="n">
        <v>2018</v>
      </c>
      <c r="O41" s="78"/>
      <c r="P41" s="95" t="n">
        <v>-35.1000000000012</v>
      </c>
      <c r="Q41" s="95" t="n">
        <v>-69.7999999999977</v>
      </c>
      <c r="R41" s="95" t="n">
        <v>-25.4999999999983</v>
      </c>
      <c r="S41" s="95" t="n">
        <v>309.000000000002</v>
      </c>
      <c r="T41" s="75"/>
      <c r="U41" s="75"/>
      <c r="V41" s="95" t="n">
        <v>122.900000000001</v>
      </c>
      <c r="W41" s="75"/>
      <c r="X41" s="95" t="n">
        <v>6.39999999999974</v>
      </c>
      <c r="Y41" s="75"/>
      <c r="Z41" s="96" t="n">
        <v>-61.9999999999998</v>
      </c>
      <c r="AA41" s="97" t="n">
        <v>245.900000000006</v>
      </c>
      <c r="AB41" s="0"/>
    </row>
    <row r="42" customFormat="false" ht="13.5" hidden="false" customHeight="true" outlineLevel="0" collapsed="false">
      <c r="M42" s="0"/>
      <c r="N42" s="72" t="n">
        <v>2019</v>
      </c>
      <c r="O42" s="78"/>
      <c r="P42" s="75"/>
      <c r="Q42" s="95" t="n">
        <v>41.7000000000001</v>
      </c>
      <c r="R42" s="75"/>
      <c r="S42" s="95" t="n">
        <v>-8.00000000000134</v>
      </c>
      <c r="T42" s="95" t="n">
        <v>-55.7000000000008</v>
      </c>
      <c r="U42" s="95" t="n">
        <v>44.8000000000004</v>
      </c>
      <c r="V42" s="75"/>
      <c r="W42" s="75"/>
      <c r="X42" s="95" t="n">
        <v>-65.599999999999</v>
      </c>
      <c r="Y42" s="95" t="n">
        <v>-32.5999999999982</v>
      </c>
      <c r="Z42" s="79"/>
      <c r="AA42" s="97" t="n">
        <v>-75.3999999999988</v>
      </c>
      <c r="AB42" s="0"/>
    </row>
    <row r="43" customFormat="false" ht="13.5" hidden="false" customHeight="true" outlineLevel="0" collapsed="false">
      <c r="M43" s="0"/>
      <c r="N43" s="72" t="n">
        <v>2020</v>
      </c>
      <c r="O43" s="80"/>
      <c r="P43" s="98" t="n">
        <v>-16.4000000000009</v>
      </c>
      <c r="Q43" s="98" t="n">
        <v>163.099999999998</v>
      </c>
      <c r="R43" s="98" t="n">
        <v>32.9000000000001</v>
      </c>
      <c r="S43" s="82"/>
      <c r="T43" s="82"/>
      <c r="U43" s="98" t="n">
        <v>72.0999999999994</v>
      </c>
      <c r="V43" s="98" t="n">
        <v>-27.3000000000012</v>
      </c>
      <c r="W43" s="98" t="n">
        <v>20.2000000000013</v>
      </c>
      <c r="X43" s="98" t="n">
        <v>-27.3000000000012</v>
      </c>
      <c r="Y43" s="82"/>
      <c r="Z43" s="83"/>
      <c r="AA43" s="99" t="n">
        <v>217.299999999996</v>
      </c>
      <c r="AB43" s="0"/>
    </row>
    <row r="44" customFormat="false" ht="13.5" hidden="false" customHeight="true" outlineLevel="0" collapsed="false">
      <c r="M44" s="0"/>
      <c r="N44" s="85" t="s">
        <v>45</v>
      </c>
      <c r="O44" s="100" t="n">
        <v>-25.2000000000008</v>
      </c>
      <c r="P44" s="101" t="n">
        <v>-23.5999999999992</v>
      </c>
      <c r="Q44" s="101" t="n">
        <v>135.000000000001</v>
      </c>
      <c r="R44" s="101" t="n">
        <v>7.40000000000185</v>
      </c>
      <c r="S44" s="101" t="n">
        <v>262.500000000001</v>
      </c>
      <c r="T44" s="101" t="n">
        <v>56.3000000000002</v>
      </c>
      <c r="U44" s="101" t="n">
        <v>186.1</v>
      </c>
      <c r="V44" s="101" t="n">
        <v>95.6000000000001</v>
      </c>
      <c r="W44" s="101" t="n">
        <v>-24.7999999999982</v>
      </c>
      <c r="X44" s="101" t="n">
        <v>-173.699999999999</v>
      </c>
      <c r="Y44" s="101" t="n">
        <v>-31.699999999999</v>
      </c>
      <c r="Z44" s="102" t="n">
        <v>-125</v>
      </c>
      <c r="AA44" s="103" t="n">
        <v>338.900000000009</v>
      </c>
      <c r="AB44" s="0"/>
    </row>
    <row r="45" customFormat="false" ht="13.5" hidden="false" customHeight="true" outlineLevel="0" collapsed="false"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</row>
    <row r="46" customFormat="false" ht="13.5" hidden="false" customHeight="true" outlineLevel="0" collapsed="false"/>
    <row r="47" customFormat="false" ht="13.5" hidden="false" customHeight="true" outlineLevel="0" collapsed="false"/>
    <row r="48" customFormat="false" ht="13.5" hidden="false" customHeight="true" outlineLevel="0" collapsed="false"/>
    <row r="49" customFormat="false" ht="13.5" hidden="false" customHeight="true" outlineLevel="0" collapsed="false"/>
    <row r="50" customFormat="false" ht="13.5" hidden="false" customHeight="true" outlineLevel="0" collapsed="false"/>
    <row r="51" customFormat="false" ht="13.5" hidden="false" customHeight="true" outlineLevel="0" collapsed="false"/>
    <row r="52" customFormat="false" ht="13.5" hidden="false" customHeight="true" outlineLevel="0" collapsed="false"/>
    <row r="53" customFormat="false" ht="13.5" hidden="false" customHeight="true" outlineLevel="0" collapsed="false"/>
    <row r="54" customFormat="false" ht="13.5" hidden="false" customHeight="true" outlineLevel="0" collapsed="false"/>
    <row r="55" customFormat="false" ht="13.5" hidden="false" customHeight="true" outlineLevel="0" collapsed="false"/>
    <row r="56" customFormat="false" ht="13.5" hidden="false" customHeight="true" outlineLevel="0" collapsed="false"/>
    <row r="57" customFormat="false" ht="13.5" hidden="false" customHeight="true" outlineLevel="0" collapsed="false"/>
    <row r="58" customFormat="false" ht="13.5" hidden="false" customHeight="true" outlineLevel="0" collapsed="false"/>
    <row r="59" customFormat="false" ht="13.5" hidden="false" customHeight="true" outlineLevel="0" collapsed="false"/>
    <row r="60" customFormat="false" ht="13.5" hidden="false" customHeight="true" outlineLevel="0" collapsed="false"/>
    <row r="61" customFormat="false" ht="13.5" hidden="false" customHeight="true" outlineLevel="0" collapsed="false"/>
    <row r="62" customFormat="false" ht="13.5" hidden="false" customHeight="true" outlineLevel="0" collapsed="false"/>
    <row r="63" customFormat="false" ht="13.5" hidden="false" customHeight="true" outlineLevel="0" collapsed="false"/>
    <row r="64" customFormat="false" ht="13.5" hidden="false" customHeight="true" outlineLevel="0" collapsed="false"/>
    <row r="65" customFormat="false" ht="13.5" hidden="false" customHeight="true" outlineLevel="0" collapsed="false"/>
    <row r="66" customFormat="false" ht="13.5" hidden="false" customHeight="true" outlineLevel="0" collapsed="false"/>
    <row r="67" customFormat="false" ht="13.5" hidden="false" customHeight="true" outlineLevel="0" collapsed="false"/>
    <row r="68" customFormat="false" ht="13.5" hidden="false" customHeight="true" outlineLevel="0" collapsed="false"/>
    <row r="69" customFormat="false" ht="13.5" hidden="false" customHeight="true" outlineLevel="0" collapsed="false"/>
    <row r="70" customFormat="false" ht="13.5" hidden="false" customHeight="true" outlineLevel="0" collapsed="false"/>
    <row r="71" customFormat="false" ht="13.5" hidden="false" customHeight="true" outlineLevel="0" collapsed="false"/>
    <row r="72" customFormat="false" ht="13.5" hidden="false" customHeight="true" outlineLevel="0" collapsed="false"/>
    <row r="73" customFormat="false" ht="13.5" hidden="false" customHeight="true" outlineLevel="0" collapsed="false"/>
    <row r="74" customFormat="false" ht="13.5" hidden="false" customHeight="true" outlineLevel="0" collapsed="false"/>
    <row r="75" customFormat="false" ht="13.5" hidden="false" customHeight="true" outlineLevel="0" collapsed="false"/>
    <row r="76" customFormat="false" ht="13.5" hidden="false" customHeight="true" outlineLevel="0" collapsed="false"/>
    <row r="77" customFormat="false" ht="13.5" hidden="false" customHeight="true" outlineLevel="0" collapsed="false"/>
    <row r="78" customFormat="false" ht="13.5" hidden="false" customHeight="true" outlineLevel="0" collapsed="false"/>
    <row r="79" customFormat="false" ht="13.5" hidden="false" customHeight="true" outlineLevel="0" collapsed="false"/>
    <row r="80" customFormat="false" ht="13.5" hidden="false" customHeight="true" outlineLevel="0" collapsed="false"/>
    <row r="81" customFormat="false" ht="13.5" hidden="false" customHeight="true" outlineLevel="0" collapsed="false"/>
    <row r="82" customFormat="false" ht="13.5" hidden="false" customHeight="true" outlineLevel="0" collapsed="false"/>
    <row r="83" customFormat="false" ht="13.5" hidden="false" customHeight="true" outlineLevel="0" collapsed="false"/>
    <row r="84" customFormat="false" ht="13.5" hidden="false" customHeight="true" outlineLevel="0" collapsed="false"/>
    <row r="85" customFormat="false" ht="13.5" hidden="false" customHeight="true" outlineLevel="0" collapsed="false"/>
    <row r="86" customFormat="false" ht="13.5" hidden="false" customHeight="true" outlineLevel="0" collapsed="false"/>
    <row r="87" customFormat="false" ht="13.5" hidden="false" customHeight="true" outlineLevel="0" collapsed="false"/>
    <row r="88" customFormat="false" ht="13.5" hidden="false" customHeight="true" outlineLevel="0" collapsed="false"/>
    <row r="89" customFormat="false" ht="13.5" hidden="false" customHeight="true" outlineLevel="0" collapsed="false"/>
    <row r="90" customFormat="false" ht="13.5" hidden="false" customHeight="true" outlineLevel="0" collapsed="false"/>
    <row r="91" customFormat="false" ht="13.5" hidden="false" customHeight="true" outlineLevel="0" collapsed="false"/>
    <row r="92" customFormat="false" ht="13.5" hidden="false" customHeight="true" outlineLevel="0" collapsed="false"/>
    <row r="93" customFormat="false" ht="13.5" hidden="false" customHeight="true" outlineLevel="0" collapsed="false"/>
    <row r="94" customFormat="false" ht="13.5" hidden="false" customHeight="true" outlineLevel="0" collapsed="false"/>
    <row r="95" customFormat="false" ht="13.5" hidden="false" customHeight="true" outlineLevel="0" collapsed="false"/>
    <row r="96" customFormat="false" ht="13.5" hidden="false" customHeight="true" outlineLevel="0" collapsed="false"/>
    <row r="97" customFormat="false" ht="13.5" hidden="false" customHeight="true" outlineLevel="0" collapsed="false"/>
    <row r="98" customFormat="false" ht="13.5" hidden="false" customHeight="true" outlineLevel="0" collapsed="false"/>
    <row r="99" customFormat="false" ht="13.5" hidden="false" customHeight="true" outlineLevel="0" collapsed="false"/>
    <row r="100" customFormat="false" ht="13.5" hidden="false" customHeight="true" outlineLevel="0" collapsed="false"/>
    <row r="101" customFormat="false" ht="13.5" hidden="false" customHeight="true" outlineLevel="0" collapsed="false"/>
    <row r="102" customFormat="false" ht="13.5" hidden="false" customHeight="true" outlineLevel="0" collapsed="false"/>
    <row r="103" customFormat="false" ht="13.5" hidden="false" customHeight="true" outlineLevel="0" collapsed="false"/>
    <row r="104" customFormat="false" ht="13.5" hidden="false" customHeight="true" outlineLevel="0" collapsed="false"/>
    <row r="105" customFormat="false" ht="13.5" hidden="false" customHeight="true" outlineLevel="0" collapsed="false"/>
    <row r="106" customFormat="false" ht="13.5" hidden="false" customHeight="true" outlineLevel="0" collapsed="false"/>
    <row r="107" customFormat="false" ht="13.5" hidden="false" customHeight="true" outlineLevel="0" collapsed="false"/>
    <row r="108" customFormat="false" ht="13.5" hidden="false" customHeight="true" outlineLevel="0" collapsed="false"/>
    <row r="109" customFormat="false" ht="13.5" hidden="false" customHeight="true" outlineLevel="0" collapsed="false"/>
    <row r="110" customFormat="false" ht="13.5" hidden="false" customHeight="true" outlineLevel="0" collapsed="false"/>
    <row r="111" customFormat="false" ht="13.5" hidden="false" customHeight="true" outlineLevel="0" collapsed="false"/>
    <row r="112" customFormat="false" ht="13.5" hidden="false" customHeight="true" outlineLevel="0" collapsed="false"/>
    <row r="113" customFormat="false" ht="13.5" hidden="false" customHeight="true" outlineLevel="0" collapsed="false"/>
    <row r="114" customFormat="false" ht="13.5" hidden="false" customHeight="true" outlineLevel="0" collapsed="false"/>
    <row r="115" customFormat="false" ht="13.5" hidden="false" customHeight="true" outlineLevel="0" collapsed="false"/>
    <row r="116" customFormat="false" ht="13.5" hidden="false" customHeight="true" outlineLevel="0" collapsed="false"/>
    <row r="117" customFormat="false" ht="13.5" hidden="false" customHeight="true" outlineLevel="0" collapsed="false"/>
    <row r="118" customFormat="false" ht="13.5" hidden="false" customHeight="true" outlineLevel="0" collapsed="false"/>
    <row r="119" customFormat="false" ht="13.5" hidden="false" customHeight="true" outlineLevel="0" collapsed="false"/>
    <row r="120" customFormat="false" ht="13.5" hidden="false" customHeight="true" outlineLevel="0" collapsed="false"/>
    <row r="121" customFormat="false" ht="13.5" hidden="false" customHeight="true" outlineLevel="0" collapsed="false"/>
    <row r="122" customFormat="false" ht="13.5" hidden="false" customHeight="true" outlineLevel="0" collapsed="false"/>
    <row r="123" customFormat="false" ht="13.5" hidden="false" customHeight="true" outlineLevel="0" collapsed="false"/>
    <row r="124" customFormat="false" ht="13.5" hidden="false" customHeight="true" outlineLevel="0" collapsed="false"/>
    <row r="125" customFormat="false" ht="13.5" hidden="false" customHeight="true" outlineLevel="0" collapsed="false"/>
    <row r="126" customFormat="false" ht="13.5" hidden="false" customHeight="true" outlineLevel="0" collapsed="false"/>
    <row r="127" customFormat="false" ht="13.5" hidden="false" customHeight="true" outlineLevel="0" collapsed="false"/>
    <row r="128" customFormat="false" ht="13.5" hidden="false" customHeight="true" outlineLevel="0" collapsed="false"/>
    <row r="129" customFormat="false" ht="13.5" hidden="false" customHeight="true" outlineLevel="0" collapsed="false"/>
    <row r="130" customFormat="false" ht="13.5" hidden="false" customHeight="true" outlineLevel="0" collapsed="false"/>
    <row r="131" customFormat="false" ht="13.5" hidden="false" customHeight="true" outlineLevel="0" collapsed="false"/>
    <row r="132" customFormat="false" ht="13.5" hidden="false" customHeight="true" outlineLevel="0" collapsed="false"/>
    <row r="133" customFormat="false" ht="13.5" hidden="false" customHeight="true" outlineLevel="0" collapsed="false"/>
    <row r="134" customFormat="false" ht="13.5" hidden="false" customHeight="true" outlineLevel="0" collapsed="false"/>
    <row r="135" customFormat="false" ht="13.5" hidden="false" customHeight="true" outlineLevel="0" collapsed="false"/>
    <row r="136" customFormat="false" ht="13.5" hidden="false" customHeight="true" outlineLevel="0" collapsed="false"/>
    <row r="137" customFormat="false" ht="13.5" hidden="false" customHeight="true" outlineLevel="0" collapsed="false"/>
    <row r="138" customFormat="false" ht="13.5" hidden="false" customHeight="true" outlineLevel="0" collapsed="false"/>
    <row r="139" customFormat="false" ht="13.5" hidden="false" customHeight="true" outlineLevel="0" collapsed="false"/>
    <row r="140" customFormat="false" ht="13.5" hidden="false" customHeight="true" outlineLevel="0" collapsed="false"/>
    <row r="141" customFormat="false" ht="13.5" hidden="false" customHeight="true" outlineLevel="0" collapsed="false"/>
    <row r="142" customFormat="false" ht="13.5" hidden="false" customHeight="true" outlineLevel="0" collapsed="false"/>
    <row r="143" customFormat="false" ht="13.5" hidden="false" customHeight="true" outlineLevel="0" collapsed="false"/>
    <row r="144" customFormat="false" ht="13.5" hidden="false" customHeight="true" outlineLevel="0" collapsed="false"/>
    <row r="145" customFormat="false" ht="13.5" hidden="false" customHeight="true" outlineLevel="0" collapsed="false"/>
    <row r="146" customFormat="false" ht="13.5" hidden="false" customHeight="true" outlineLevel="0" collapsed="false"/>
    <row r="147" customFormat="false" ht="13.5" hidden="false" customHeight="true" outlineLevel="0" collapsed="false"/>
    <row r="148" customFormat="false" ht="13.5" hidden="false" customHeight="true" outlineLevel="0" collapsed="false"/>
    <row r="149" customFormat="false" ht="13.5" hidden="false" customHeight="true" outlineLevel="0" collapsed="false"/>
    <row r="150" customFormat="false" ht="13.5" hidden="false" customHeight="true" outlineLevel="0" collapsed="false"/>
    <row r="151" customFormat="false" ht="13.5" hidden="false" customHeight="true" outlineLevel="0" collapsed="false"/>
    <row r="152" customFormat="false" ht="13.5" hidden="false" customHeight="true" outlineLevel="0" collapsed="false"/>
    <row r="153" customFormat="false" ht="13.5" hidden="false" customHeight="true" outlineLevel="0" collapsed="false"/>
    <row r="154" customFormat="false" ht="13.5" hidden="false" customHeight="true" outlineLevel="0" collapsed="false"/>
    <row r="155" customFormat="false" ht="13.5" hidden="false" customHeight="true" outlineLevel="0" collapsed="false"/>
    <row r="156" customFormat="false" ht="13.5" hidden="false" customHeight="true" outlineLevel="0" collapsed="false"/>
    <row r="157" customFormat="false" ht="13.5" hidden="false" customHeight="true" outlineLevel="0" collapsed="false"/>
    <row r="158" customFormat="false" ht="13.5" hidden="false" customHeight="true" outlineLevel="0" collapsed="false"/>
    <row r="159" customFormat="false" ht="13.5" hidden="false" customHeight="true" outlineLevel="0" collapsed="false"/>
    <row r="160" customFormat="false" ht="13.5" hidden="false" customHeight="true" outlineLevel="0" collapsed="false"/>
    <row r="161" customFormat="false" ht="13.5" hidden="false" customHeight="true" outlineLevel="0" collapsed="false"/>
    <row r="162" customFormat="false" ht="13.5" hidden="false" customHeight="true" outlineLevel="0" collapsed="false"/>
    <row r="163" customFormat="false" ht="13.5" hidden="false" customHeight="true" outlineLevel="0" collapsed="false"/>
    <row r="164" customFormat="false" ht="13.5" hidden="false" customHeight="true" outlineLevel="0" collapsed="false"/>
    <row r="165" customFormat="false" ht="13.5" hidden="false" customHeight="true" outlineLevel="0" collapsed="false"/>
    <row r="166" customFormat="false" ht="13.5" hidden="false" customHeight="true" outlineLevel="0" collapsed="false"/>
    <row r="167" customFormat="false" ht="13.5" hidden="false" customHeight="true" outlineLevel="0" collapsed="false"/>
    <row r="168" customFormat="false" ht="13.5" hidden="false" customHeight="true" outlineLevel="0" collapsed="false"/>
    <row r="169" customFormat="false" ht="13.5" hidden="false" customHeight="true" outlineLevel="0" collapsed="false"/>
    <row r="170" customFormat="false" ht="13.5" hidden="false" customHeight="true" outlineLevel="0" collapsed="false"/>
    <row r="171" customFormat="false" ht="13.5" hidden="false" customHeight="true" outlineLevel="0" collapsed="false"/>
    <row r="172" customFormat="false" ht="13.5" hidden="false" customHeight="true" outlineLevel="0" collapsed="false"/>
    <row r="173" customFormat="false" ht="13.5" hidden="false" customHeight="true" outlineLevel="0" collapsed="false"/>
    <row r="174" customFormat="false" ht="13.5" hidden="false" customHeight="true" outlineLevel="0" collapsed="false"/>
    <row r="175" customFormat="false" ht="13.5" hidden="false" customHeight="true" outlineLevel="0" collapsed="false"/>
    <row r="176" customFormat="false" ht="13.5" hidden="false" customHeight="true" outlineLevel="0" collapsed="false"/>
    <row r="177" customFormat="false" ht="13.5" hidden="false" customHeight="true" outlineLevel="0" collapsed="false"/>
    <row r="178" customFormat="false" ht="13.5" hidden="false" customHeight="true" outlineLevel="0" collapsed="false"/>
    <row r="179" customFormat="false" ht="13.5" hidden="false" customHeight="true" outlineLevel="0" collapsed="false"/>
    <row r="180" customFormat="false" ht="13.5" hidden="false" customHeight="true" outlineLevel="0" collapsed="false"/>
    <row r="181" customFormat="false" ht="13.5" hidden="false" customHeight="true" outlineLevel="0" collapsed="false"/>
    <row r="182" customFormat="false" ht="13.5" hidden="false" customHeight="true" outlineLevel="0" collapsed="false"/>
    <row r="183" customFormat="false" ht="13.5" hidden="false" customHeight="true" outlineLevel="0" collapsed="false"/>
    <row r="184" customFormat="false" ht="13.5" hidden="false" customHeight="true" outlineLevel="0" collapsed="false"/>
    <row r="185" customFormat="false" ht="13.5" hidden="false" customHeight="true" outlineLevel="0" collapsed="false"/>
    <row r="186" customFormat="false" ht="13.5" hidden="false" customHeight="true" outlineLevel="0" collapsed="false"/>
    <row r="187" customFormat="false" ht="13.5" hidden="false" customHeight="true" outlineLevel="0" collapsed="false"/>
    <row r="188" customFormat="false" ht="13.5" hidden="false" customHeight="true" outlineLevel="0" collapsed="false"/>
    <row r="189" customFormat="false" ht="13.5" hidden="false" customHeight="true" outlineLevel="0" collapsed="false"/>
    <row r="190" customFormat="false" ht="13.5" hidden="false" customHeight="true" outlineLevel="0" collapsed="false"/>
    <row r="191" customFormat="false" ht="13.5" hidden="false" customHeight="true" outlineLevel="0" collapsed="false"/>
    <row r="192" customFormat="false" ht="13.5" hidden="false" customHeight="true" outlineLevel="0" collapsed="false"/>
    <row r="193" customFormat="false" ht="13.5" hidden="false" customHeight="true" outlineLevel="0" collapsed="false"/>
    <row r="194" customFormat="false" ht="13.5" hidden="false" customHeight="true" outlineLevel="0" collapsed="false"/>
    <row r="195" customFormat="false" ht="13.5" hidden="false" customHeight="true" outlineLevel="0" collapsed="false"/>
    <row r="196" customFormat="false" ht="13.5" hidden="false" customHeight="true" outlineLevel="0" collapsed="false"/>
    <row r="197" customFormat="false" ht="13.5" hidden="false" customHeight="true" outlineLevel="0" collapsed="false"/>
    <row r="198" customFormat="false" ht="13.5" hidden="false" customHeight="true" outlineLevel="0" collapsed="false"/>
    <row r="199" customFormat="false" ht="13.5" hidden="false" customHeight="true" outlineLevel="0" collapsed="false"/>
    <row r="200" customFormat="false" ht="13.5" hidden="false" customHeight="true" outlineLevel="0" collapsed="false"/>
    <row r="201" customFormat="false" ht="13.5" hidden="false" customHeight="true" outlineLevel="0" collapsed="false"/>
    <row r="202" customFormat="false" ht="13.5" hidden="false" customHeight="true" outlineLevel="0" collapsed="false"/>
    <row r="203" customFormat="false" ht="13.5" hidden="false" customHeight="true" outlineLevel="0" collapsed="false"/>
    <row r="204" customFormat="false" ht="13.5" hidden="false" customHeight="true" outlineLevel="0" collapsed="false"/>
    <row r="205" customFormat="false" ht="13.5" hidden="false" customHeight="true" outlineLevel="0" collapsed="false"/>
    <row r="206" customFormat="false" ht="13.5" hidden="false" customHeight="true" outlineLevel="0" collapsed="false"/>
    <row r="207" customFormat="false" ht="13.5" hidden="false" customHeight="true" outlineLevel="0" collapsed="false"/>
    <row r="208" customFormat="false" ht="13.5" hidden="false" customHeight="true" outlineLevel="0" collapsed="false"/>
    <row r="209" customFormat="false" ht="13.5" hidden="false" customHeight="true" outlineLevel="0" collapsed="false"/>
    <row r="210" customFormat="false" ht="13.5" hidden="false" customHeight="true" outlineLevel="0" collapsed="false"/>
    <row r="211" customFormat="false" ht="13.5" hidden="false" customHeight="true" outlineLevel="0" collapsed="false"/>
    <row r="212" customFormat="false" ht="13.5" hidden="false" customHeight="true" outlineLevel="0" collapsed="false"/>
    <row r="213" customFormat="false" ht="13.5" hidden="false" customHeight="true" outlineLevel="0" collapsed="false"/>
    <row r="214" customFormat="false" ht="13.5" hidden="false" customHeight="true" outlineLevel="0" collapsed="false"/>
    <row r="215" customFormat="false" ht="13.5" hidden="false" customHeight="true" outlineLevel="0" collapsed="false"/>
    <row r="216" customFormat="false" ht="13.5" hidden="false" customHeight="true" outlineLevel="0" collapsed="false"/>
    <row r="217" customFormat="false" ht="13.5" hidden="false" customHeight="true" outlineLevel="0" collapsed="false"/>
    <row r="218" customFormat="false" ht="13.5" hidden="false" customHeight="true" outlineLevel="0" collapsed="false"/>
    <row r="219" customFormat="false" ht="13.5" hidden="false" customHeight="true" outlineLevel="0" collapsed="false"/>
    <row r="220" customFormat="false" ht="13.5" hidden="false" customHeight="true" outlineLevel="0" collapsed="false"/>
    <row r="221" customFormat="false" ht="13.5" hidden="false" customHeight="true" outlineLevel="0" collapsed="false"/>
    <row r="222" customFormat="false" ht="13.5" hidden="false" customHeight="true" outlineLevel="0" collapsed="false"/>
    <row r="223" customFormat="false" ht="13.5" hidden="false" customHeight="true" outlineLevel="0" collapsed="false"/>
    <row r="224" customFormat="false" ht="13.5" hidden="false" customHeight="true" outlineLevel="0" collapsed="false"/>
    <row r="225" customFormat="false" ht="13.5" hidden="false" customHeight="true" outlineLevel="0" collapsed="false"/>
    <row r="226" customFormat="false" ht="13.5" hidden="false" customHeight="true" outlineLevel="0" collapsed="false"/>
    <row r="227" customFormat="false" ht="13.5" hidden="false" customHeight="true" outlineLevel="0" collapsed="false"/>
    <row r="228" customFormat="false" ht="13.5" hidden="false" customHeight="true" outlineLevel="0" collapsed="false"/>
    <row r="229" customFormat="false" ht="13.5" hidden="false" customHeight="true" outlineLevel="0" collapsed="false"/>
    <row r="230" customFormat="false" ht="13.5" hidden="false" customHeight="true" outlineLevel="0" collapsed="false"/>
    <row r="231" customFormat="false" ht="13.5" hidden="false" customHeight="true" outlineLevel="0" collapsed="false"/>
    <row r="232" customFormat="false" ht="13.5" hidden="false" customHeight="true" outlineLevel="0" collapsed="false"/>
    <row r="233" customFormat="false" ht="13.5" hidden="false" customHeight="true" outlineLevel="0" collapsed="false"/>
    <row r="234" customFormat="false" ht="13.5" hidden="false" customHeight="true" outlineLevel="0" collapsed="false"/>
    <row r="235" customFormat="false" ht="13.5" hidden="false" customHeight="true" outlineLevel="0" collapsed="false"/>
    <row r="236" customFormat="false" ht="13.5" hidden="false" customHeight="true" outlineLevel="0" collapsed="false"/>
    <row r="237" customFormat="false" ht="13.5" hidden="false" customHeight="true" outlineLevel="0" collapsed="false"/>
    <row r="238" customFormat="false" ht="13.5" hidden="false" customHeight="true" outlineLevel="0" collapsed="false"/>
    <row r="239" customFormat="false" ht="13.5" hidden="false" customHeight="true" outlineLevel="0" collapsed="false"/>
    <row r="240" customFormat="false" ht="13.5" hidden="false" customHeight="true" outlineLevel="0" collapsed="false"/>
    <row r="241" customFormat="false" ht="13.5" hidden="false" customHeight="true" outlineLevel="0" collapsed="false"/>
    <row r="242" customFormat="false" ht="13.5" hidden="false" customHeight="true" outlineLevel="0" collapsed="false"/>
    <row r="243" customFormat="false" ht="13.5" hidden="false" customHeight="true" outlineLevel="0" collapsed="false"/>
    <row r="244" customFormat="false" ht="13.5" hidden="false" customHeight="true" outlineLevel="0" collapsed="false"/>
    <row r="245" customFormat="false" ht="13.5" hidden="false" customHeight="true" outlineLevel="0" collapsed="false"/>
    <row r="246" customFormat="false" ht="13.5" hidden="false" customHeight="true" outlineLevel="0" collapsed="false"/>
    <row r="247" customFormat="false" ht="13.5" hidden="false" customHeight="true" outlineLevel="0" collapsed="false"/>
    <row r="248" customFormat="false" ht="13.5" hidden="false" customHeight="true" outlineLevel="0" collapsed="false"/>
    <row r="249" customFormat="false" ht="13.5" hidden="false" customHeight="true" outlineLevel="0" collapsed="false"/>
    <row r="250" customFormat="false" ht="13.5" hidden="false" customHeight="true" outlineLevel="0" collapsed="false"/>
    <row r="251" customFormat="false" ht="13.5" hidden="false" customHeight="true" outlineLevel="0" collapsed="false"/>
    <row r="252" customFormat="false" ht="13.5" hidden="false" customHeight="true" outlineLevel="0" collapsed="false"/>
    <row r="253" customFormat="false" ht="13.5" hidden="false" customHeight="true" outlineLevel="0" collapsed="false"/>
    <row r="254" customFormat="false" ht="13.5" hidden="false" customHeight="true" outlineLevel="0" collapsed="false"/>
    <row r="255" customFormat="false" ht="13.5" hidden="false" customHeight="true" outlineLevel="0" collapsed="false"/>
    <row r="256" customFormat="false" ht="13.5" hidden="false" customHeight="true" outlineLevel="0" collapsed="false"/>
    <row r="257" customFormat="false" ht="13.5" hidden="false" customHeight="true" outlineLevel="0" collapsed="false"/>
    <row r="258" customFormat="false" ht="13.5" hidden="false" customHeight="true" outlineLevel="0" collapsed="false"/>
    <row r="259" customFormat="false" ht="13.5" hidden="false" customHeight="true" outlineLevel="0" collapsed="false"/>
    <row r="260" customFormat="false" ht="13.5" hidden="false" customHeight="true" outlineLevel="0" collapsed="false"/>
    <row r="261" customFormat="false" ht="13.5" hidden="false" customHeight="true" outlineLevel="0" collapsed="false"/>
    <row r="262" customFormat="false" ht="13.5" hidden="false" customHeight="true" outlineLevel="0" collapsed="false"/>
    <row r="263" customFormat="false" ht="13.5" hidden="false" customHeight="true" outlineLevel="0" collapsed="false"/>
    <row r="264" customFormat="false" ht="13.5" hidden="false" customHeight="true" outlineLevel="0" collapsed="false"/>
    <row r="265" customFormat="false" ht="13.5" hidden="false" customHeight="true" outlineLevel="0" collapsed="false"/>
    <row r="266" customFormat="false" ht="13.5" hidden="false" customHeight="true" outlineLevel="0" collapsed="false"/>
    <row r="267" customFormat="false" ht="13.5" hidden="false" customHeight="true" outlineLevel="0" collapsed="false"/>
    <row r="268" customFormat="false" ht="13.5" hidden="false" customHeight="true" outlineLevel="0" collapsed="false"/>
    <row r="269" customFormat="false" ht="13.5" hidden="false" customHeight="true" outlineLevel="0" collapsed="false"/>
    <row r="270" customFormat="false" ht="13.5" hidden="false" customHeight="true" outlineLevel="0" collapsed="false"/>
    <row r="271" customFormat="false" ht="13.5" hidden="false" customHeight="true" outlineLevel="0" collapsed="false"/>
    <row r="272" customFormat="false" ht="13.5" hidden="false" customHeight="true" outlineLevel="0" collapsed="false"/>
    <row r="273" customFormat="false" ht="13.5" hidden="false" customHeight="true" outlineLevel="0" collapsed="false"/>
    <row r="274" customFormat="false" ht="13.5" hidden="false" customHeight="true" outlineLevel="0" collapsed="false"/>
    <row r="275" customFormat="false" ht="13.5" hidden="false" customHeight="true" outlineLevel="0" collapsed="false"/>
    <row r="276" customFormat="false" ht="13.5" hidden="false" customHeight="true" outlineLevel="0" collapsed="false"/>
    <row r="277" customFormat="false" ht="13.5" hidden="false" customHeight="true" outlineLevel="0" collapsed="false"/>
    <row r="278" customFormat="false" ht="13.5" hidden="false" customHeight="true" outlineLevel="0" collapsed="false"/>
    <row r="279" customFormat="false" ht="13.5" hidden="false" customHeight="true" outlineLevel="0" collapsed="false"/>
    <row r="280" customFormat="false" ht="13.5" hidden="false" customHeight="true" outlineLevel="0" collapsed="false"/>
    <row r="281" customFormat="false" ht="13.5" hidden="false" customHeight="true" outlineLevel="0" collapsed="false"/>
    <row r="282" customFormat="false" ht="13.5" hidden="false" customHeight="true" outlineLevel="0" collapsed="false"/>
    <row r="283" customFormat="false" ht="13.5" hidden="false" customHeight="true" outlineLevel="0" collapsed="false"/>
    <row r="284" customFormat="false" ht="13.5" hidden="false" customHeight="true" outlineLevel="0" collapsed="false"/>
    <row r="285" customFormat="false" ht="13.5" hidden="false" customHeight="true" outlineLevel="0" collapsed="false"/>
    <row r="286" customFormat="false" ht="13.5" hidden="false" customHeight="true" outlineLevel="0" collapsed="false"/>
    <row r="287" customFormat="false" ht="13.5" hidden="false" customHeight="true" outlineLevel="0" collapsed="false"/>
    <row r="288" customFormat="false" ht="13.5" hidden="false" customHeight="true" outlineLevel="0" collapsed="false"/>
    <row r="289" customFormat="false" ht="13.5" hidden="false" customHeight="true" outlineLevel="0" collapsed="false"/>
    <row r="290" customFormat="false" ht="13.5" hidden="false" customHeight="true" outlineLevel="0" collapsed="false"/>
    <row r="291" customFormat="false" ht="13.5" hidden="false" customHeight="true" outlineLevel="0" collapsed="false"/>
    <row r="292" customFormat="false" ht="13.5" hidden="false" customHeight="true" outlineLevel="0" collapsed="false"/>
    <row r="293" customFormat="false" ht="13.5" hidden="false" customHeight="true" outlineLevel="0" collapsed="false"/>
    <row r="294" customFormat="false" ht="13.5" hidden="false" customHeight="true" outlineLevel="0" collapsed="false"/>
    <row r="295" customFormat="false" ht="13.5" hidden="false" customHeight="true" outlineLevel="0" collapsed="false"/>
    <row r="296" customFormat="false" ht="13.5" hidden="false" customHeight="true" outlineLevel="0" collapsed="false"/>
    <row r="297" customFormat="false" ht="13.5" hidden="false" customHeight="true" outlineLevel="0" collapsed="false"/>
    <row r="298" customFormat="false" ht="13.5" hidden="false" customHeight="true" outlineLevel="0" collapsed="false"/>
    <row r="299" customFormat="false" ht="13.5" hidden="false" customHeight="true" outlineLevel="0" collapsed="false"/>
    <row r="300" customFormat="false" ht="13.5" hidden="false" customHeight="true" outlineLevel="0" collapsed="false"/>
    <row r="301" customFormat="false" ht="13.5" hidden="false" customHeight="true" outlineLevel="0" collapsed="false"/>
    <row r="302" customFormat="false" ht="13.5" hidden="false" customHeight="true" outlineLevel="0" collapsed="false"/>
    <row r="303" customFormat="false" ht="13.5" hidden="false" customHeight="true" outlineLevel="0" collapsed="false"/>
    <row r="304" customFormat="false" ht="13.5" hidden="false" customHeight="true" outlineLevel="0" collapsed="false"/>
    <row r="305" customFormat="false" ht="13.5" hidden="false" customHeight="true" outlineLevel="0" collapsed="false"/>
    <row r="306" customFormat="false" ht="13.5" hidden="false" customHeight="true" outlineLevel="0" collapsed="false"/>
    <row r="307" customFormat="false" ht="13.5" hidden="false" customHeight="true" outlineLevel="0" collapsed="false"/>
    <row r="308" customFormat="false" ht="13.5" hidden="false" customHeight="true" outlineLevel="0" collapsed="false"/>
    <row r="309" customFormat="false" ht="13.5" hidden="false" customHeight="true" outlineLevel="0" collapsed="false"/>
    <row r="310" customFormat="false" ht="13.5" hidden="false" customHeight="true" outlineLevel="0" collapsed="false"/>
    <row r="311" customFormat="false" ht="13.5" hidden="false" customHeight="true" outlineLevel="0" collapsed="false"/>
    <row r="312" customFormat="false" ht="13.5" hidden="false" customHeight="true" outlineLevel="0" collapsed="false"/>
    <row r="313" customFormat="false" ht="13.5" hidden="false" customHeight="true" outlineLevel="0" collapsed="false"/>
    <row r="314" customFormat="false" ht="13.5" hidden="false" customHeight="true" outlineLevel="0" collapsed="false"/>
    <row r="315" customFormat="false" ht="13.5" hidden="false" customHeight="true" outlineLevel="0" collapsed="false"/>
    <row r="316" customFormat="false" ht="13.5" hidden="false" customHeight="true" outlineLevel="0" collapsed="false"/>
    <row r="317" customFormat="false" ht="13.5" hidden="false" customHeight="true" outlineLevel="0" collapsed="false"/>
    <row r="318" customFormat="false" ht="13.5" hidden="false" customHeight="true" outlineLevel="0" collapsed="false"/>
    <row r="319" customFormat="false" ht="13.5" hidden="false" customHeight="true" outlineLevel="0" collapsed="false"/>
    <row r="320" customFormat="false" ht="13.5" hidden="false" customHeight="true" outlineLevel="0" collapsed="false"/>
    <row r="321" customFormat="false" ht="13.5" hidden="false" customHeight="true" outlineLevel="0" collapsed="false"/>
    <row r="322" customFormat="false" ht="13.5" hidden="false" customHeight="true" outlineLevel="0" collapsed="false"/>
    <row r="323" customFormat="false" ht="13.5" hidden="false" customHeight="true" outlineLevel="0" collapsed="false"/>
    <row r="324" customFormat="false" ht="13.5" hidden="false" customHeight="true" outlineLevel="0" collapsed="false"/>
    <row r="325" customFormat="false" ht="13.5" hidden="false" customHeight="true" outlineLevel="0" collapsed="false"/>
    <row r="326" customFormat="false" ht="13.5" hidden="false" customHeight="true" outlineLevel="0" collapsed="false"/>
    <row r="327" customFormat="false" ht="13.5" hidden="false" customHeight="true" outlineLevel="0" collapsed="false"/>
    <row r="328" customFormat="false" ht="13.5" hidden="false" customHeight="true" outlineLevel="0" collapsed="false"/>
    <row r="329" customFormat="false" ht="13.5" hidden="false" customHeight="true" outlineLevel="0" collapsed="false"/>
    <row r="330" customFormat="false" ht="13.5" hidden="false" customHeight="true" outlineLevel="0" collapsed="false"/>
    <row r="331" customFormat="false" ht="13.5" hidden="false" customHeight="true" outlineLevel="0" collapsed="false"/>
    <row r="332" customFormat="false" ht="13.5" hidden="false" customHeight="true" outlineLevel="0" collapsed="false"/>
    <row r="333" customFormat="false" ht="13.5" hidden="false" customHeight="true" outlineLevel="0" collapsed="false"/>
    <row r="334" customFormat="false" ht="13.5" hidden="false" customHeight="true" outlineLevel="0" collapsed="false"/>
    <row r="335" customFormat="false" ht="13.5" hidden="false" customHeight="true" outlineLevel="0" collapsed="false"/>
    <row r="336" customFormat="false" ht="13.5" hidden="false" customHeight="true" outlineLevel="0" collapsed="false"/>
    <row r="337" customFormat="false" ht="13.5" hidden="false" customHeight="true" outlineLevel="0" collapsed="false"/>
    <row r="338" customFormat="false" ht="13.5" hidden="false" customHeight="true" outlineLevel="0" collapsed="false"/>
    <row r="339" customFormat="false" ht="13.5" hidden="false" customHeight="true" outlineLevel="0" collapsed="false"/>
    <row r="340" customFormat="false" ht="13.5" hidden="false" customHeight="true" outlineLevel="0" collapsed="false"/>
    <row r="341" customFormat="false" ht="13.5" hidden="false" customHeight="true" outlineLevel="0" collapsed="false"/>
    <row r="342" customFormat="false" ht="13.5" hidden="false" customHeight="true" outlineLevel="0" collapsed="false"/>
    <row r="343" customFormat="false" ht="13.5" hidden="false" customHeight="true" outlineLevel="0" collapsed="false"/>
    <row r="344" customFormat="false" ht="13.5" hidden="false" customHeight="true" outlineLevel="0" collapsed="false"/>
    <row r="345" customFormat="false" ht="13.5" hidden="false" customHeight="true" outlineLevel="0" collapsed="false"/>
    <row r="346" customFormat="false" ht="13.5" hidden="false" customHeight="true" outlineLevel="0" collapsed="false"/>
    <row r="347" customFormat="false" ht="13.5" hidden="false" customHeight="true" outlineLevel="0" collapsed="false"/>
    <row r="348" customFormat="false" ht="13.5" hidden="false" customHeight="true" outlineLevel="0" collapsed="false"/>
    <row r="349" customFormat="false" ht="13.5" hidden="false" customHeight="true" outlineLevel="0" collapsed="false"/>
    <row r="350" customFormat="false" ht="13.5" hidden="false" customHeight="true" outlineLevel="0" collapsed="false"/>
    <row r="351" customFormat="false" ht="13.5" hidden="false" customHeight="true" outlineLevel="0" collapsed="false"/>
    <row r="352" customFormat="false" ht="13.5" hidden="false" customHeight="true" outlineLevel="0" collapsed="false"/>
    <row r="353" customFormat="false" ht="13.5" hidden="false" customHeight="true" outlineLevel="0" collapsed="false"/>
    <row r="354" customFormat="false" ht="13.5" hidden="false" customHeight="true" outlineLevel="0" collapsed="false"/>
    <row r="355" customFormat="false" ht="13.5" hidden="false" customHeight="true" outlineLevel="0" collapsed="false"/>
    <row r="356" customFormat="false" ht="13.5" hidden="false" customHeight="true" outlineLevel="0" collapsed="false"/>
    <row r="357" customFormat="false" ht="13.5" hidden="false" customHeight="true" outlineLevel="0" collapsed="false"/>
    <row r="358" customFormat="false" ht="13.5" hidden="false" customHeight="true" outlineLevel="0" collapsed="false"/>
    <row r="359" customFormat="false" ht="13.5" hidden="false" customHeight="true" outlineLevel="0" collapsed="false"/>
    <row r="360" customFormat="false" ht="13.5" hidden="false" customHeight="true" outlineLevel="0" collapsed="false"/>
    <row r="361" customFormat="false" ht="13.5" hidden="false" customHeight="true" outlineLevel="0" collapsed="false"/>
    <row r="362" customFormat="false" ht="13.5" hidden="false" customHeight="true" outlineLevel="0" collapsed="false"/>
    <row r="363" customFormat="false" ht="13.5" hidden="false" customHeight="true" outlineLevel="0" collapsed="false"/>
    <row r="364" customFormat="false" ht="13.5" hidden="false" customHeight="true" outlineLevel="0" collapsed="false"/>
    <row r="365" customFormat="false" ht="13.5" hidden="false" customHeight="true" outlineLevel="0" collapsed="false"/>
    <row r="366" customFormat="false" ht="13.5" hidden="false" customHeight="true" outlineLevel="0" collapsed="false"/>
    <row r="367" customFormat="false" ht="13.5" hidden="false" customHeight="true" outlineLevel="0" collapsed="false"/>
    <row r="368" customFormat="false" ht="13.5" hidden="false" customHeight="true" outlineLevel="0" collapsed="false"/>
    <row r="369" customFormat="false" ht="13.5" hidden="false" customHeight="true" outlineLevel="0" collapsed="false"/>
    <row r="370" customFormat="false" ht="13.5" hidden="false" customHeight="true" outlineLevel="0" collapsed="false"/>
    <row r="371" customFormat="false" ht="13.5" hidden="false" customHeight="true" outlineLevel="0" collapsed="false"/>
    <row r="372" customFormat="false" ht="13.5" hidden="false" customHeight="true" outlineLevel="0" collapsed="false"/>
    <row r="373" customFormat="false" ht="13.5" hidden="false" customHeight="true" outlineLevel="0" collapsed="false"/>
    <row r="374" customFormat="false" ht="13.5" hidden="false" customHeight="true" outlineLevel="0" collapsed="false"/>
    <row r="375" customFormat="false" ht="13.5" hidden="false" customHeight="true" outlineLevel="0" collapsed="false"/>
    <row r="376" customFormat="false" ht="13.5" hidden="false" customHeight="true" outlineLevel="0" collapsed="false"/>
    <row r="377" customFormat="false" ht="13.5" hidden="false" customHeight="true" outlineLevel="0" collapsed="false"/>
    <row r="378" customFormat="false" ht="13.5" hidden="false" customHeight="true" outlineLevel="0" collapsed="false"/>
    <row r="379" customFormat="false" ht="13.5" hidden="false" customHeight="true" outlineLevel="0" collapsed="false"/>
    <row r="380" customFormat="false" ht="13.5" hidden="false" customHeight="true" outlineLevel="0" collapsed="false"/>
    <row r="381" customFormat="false" ht="13.5" hidden="false" customHeight="true" outlineLevel="0" collapsed="false"/>
    <row r="382" customFormat="false" ht="13.5" hidden="false" customHeight="true" outlineLevel="0" collapsed="false"/>
    <row r="383" customFormat="false" ht="13.5" hidden="false" customHeight="true" outlineLevel="0" collapsed="false"/>
    <row r="384" customFormat="false" ht="13.5" hidden="false" customHeight="true" outlineLevel="0" collapsed="false"/>
    <row r="385" customFormat="false" ht="13.5" hidden="false" customHeight="true" outlineLevel="0" collapsed="false"/>
    <row r="386" customFormat="false" ht="13.5" hidden="false" customHeight="true" outlineLevel="0" collapsed="false"/>
    <row r="387" customFormat="false" ht="13.5" hidden="false" customHeight="true" outlineLevel="0" collapsed="false"/>
    <row r="388" customFormat="false" ht="13.5" hidden="false" customHeight="true" outlineLevel="0" collapsed="false"/>
    <row r="389" customFormat="false" ht="13.5" hidden="false" customHeight="true" outlineLevel="0" collapsed="false"/>
    <row r="390" customFormat="false" ht="13.5" hidden="false" customHeight="true" outlineLevel="0" collapsed="false"/>
    <row r="391" customFormat="false" ht="13.5" hidden="false" customHeight="true" outlineLevel="0" collapsed="false"/>
    <row r="392" customFormat="false" ht="13.5" hidden="false" customHeight="true" outlineLevel="0" collapsed="false"/>
    <row r="393" customFormat="false" ht="13.5" hidden="false" customHeight="true" outlineLevel="0" collapsed="false"/>
    <row r="394" customFormat="false" ht="13.5" hidden="false" customHeight="true" outlineLevel="0" collapsed="false"/>
    <row r="395" customFormat="false" ht="13.5" hidden="false" customHeight="true" outlineLevel="0" collapsed="false"/>
    <row r="396" customFormat="false" ht="13.5" hidden="false" customHeight="true" outlineLevel="0" collapsed="false"/>
    <row r="397" customFormat="false" ht="13.5" hidden="false" customHeight="true" outlineLevel="0" collapsed="false"/>
    <row r="398" customFormat="false" ht="13.5" hidden="false" customHeight="true" outlineLevel="0" collapsed="false"/>
    <row r="399" customFormat="false" ht="13.5" hidden="false" customHeight="true" outlineLevel="0" collapsed="false"/>
    <row r="400" customFormat="false" ht="13.5" hidden="false" customHeight="true" outlineLevel="0" collapsed="false"/>
    <row r="401" customFormat="false" ht="13.5" hidden="false" customHeight="true" outlineLevel="0" collapsed="false"/>
    <row r="402" customFormat="false" ht="13.5" hidden="false" customHeight="true" outlineLevel="0" collapsed="false"/>
    <row r="403" customFormat="false" ht="13.5" hidden="false" customHeight="true" outlineLevel="0" collapsed="false"/>
    <row r="404" customFormat="false" ht="13.5" hidden="false" customHeight="true" outlineLevel="0" collapsed="false"/>
    <row r="405" customFormat="false" ht="13.5" hidden="false" customHeight="true" outlineLevel="0" collapsed="false"/>
    <row r="406" customFormat="false" ht="13.5" hidden="false" customHeight="true" outlineLevel="0" collapsed="false"/>
    <row r="407" customFormat="false" ht="13.5" hidden="false" customHeight="true" outlineLevel="0" collapsed="false"/>
    <row r="408" customFormat="false" ht="13.5" hidden="false" customHeight="true" outlineLevel="0" collapsed="false"/>
    <row r="409" customFormat="false" ht="13.5" hidden="false" customHeight="true" outlineLevel="0" collapsed="false"/>
    <row r="410" customFormat="false" ht="13.5" hidden="false" customHeight="true" outlineLevel="0" collapsed="false"/>
    <row r="411" customFormat="false" ht="13.5" hidden="false" customHeight="true" outlineLevel="0" collapsed="false"/>
    <row r="412" customFormat="false" ht="13.5" hidden="false" customHeight="true" outlineLevel="0" collapsed="false"/>
    <row r="413" customFormat="false" ht="13.5" hidden="false" customHeight="true" outlineLevel="0" collapsed="false"/>
    <row r="414" customFormat="false" ht="13.5" hidden="false" customHeight="true" outlineLevel="0" collapsed="false"/>
    <row r="415" customFormat="false" ht="13.5" hidden="false" customHeight="true" outlineLevel="0" collapsed="false"/>
    <row r="416" customFormat="false" ht="13.5" hidden="false" customHeight="true" outlineLevel="0" collapsed="false"/>
    <row r="417" customFormat="false" ht="13.5" hidden="false" customHeight="true" outlineLevel="0" collapsed="false"/>
    <row r="418" customFormat="false" ht="13.5" hidden="false" customHeight="true" outlineLevel="0" collapsed="false"/>
    <row r="419" customFormat="false" ht="13.5" hidden="false" customHeight="true" outlineLevel="0" collapsed="false"/>
    <row r="420" customFormat="false" ht="13.5" hidden="false" customHeight="true" outlineLevel="0" collapsed="false"/>
    <row r="421" customFormat="false" ht="13.5" hidden="false" customHeight="true" outlineLevel="0" collapsed="false"/>
    <row r="422" customFormat="false" ht="13.5" hidden="false" customHeight="true" outlineLevel="0" collapsed="false"/>
    <row r="423" customFormat="false" ht="13.5" hidden="false" customHeight="true" outlineLevel="0" collapsed="false"/>
    <row r="424" customFormat="false" ht="13.5" hidden="false" customHeight="true" outlineLevel="0" collapsed="false"/>
    <row r="425" customFormat="false" ht="13.5" hidden="false" customHeight="true" outlineLevel="0" collapsed="false"/>
    <row r="426" customFormat="false" ht="13.5" hidden="false" customHeight="true" outlineLevel="0" collapsed="false"/>
    <row r="427" customFormat="false" ht="13.5" hidden="false" customHeight="true" outlineLevel="0" collapsed="false"/>
    <row r="428" customFormat="false" ht="13.5" hidden="false" customHeight="true" outlineLevel="0" collapsed="false"/>
    <row r="429" customFormat="false" ht="13.5" hidden="false" customHeight="true" outlineLevel="0" collapsed="false"/>
    <row r="430" customFormat="false" ht="13.5" hidden="false" customHeight="true" outlineLevel="0" collapsed="false"/>
    <row r="431" customFormat="false" ht="13.5" hidden="false" customHeight="true" outlineLevel="0" collapsed="false"/>
    <row r="432" customFormat="false" ht="13.5" hidden="false" customHeight="true" outlineLevel="0" collapsed="false"/>
    <row r="433" customFormat="false" ht="13.5" hidden="false" customHeight="true" outlineLevel="0" collapsed="false"/>
    <row r="434" customFormat="false" ht="13.5" hidden="false" customHeight="true" outlineLevel="0" collapsed="false"/>
    <row r="435" customFormat="false" ht="13.5" hidden="false" customHeight="true" outlineLevel="0" collapsed="false"/>
    <row r="436" customFormat="false" ht="13.5" hidden="false" customHeight="true" outlineLevel="0" collapsed="false"/>
    <row r="437" customFormat="false" ht="13.5" hidden="false" customHeight="true" outlineLevel="0" collapsed="false"/>
    <row r="438" customFormat="false" ht="13.5" hidden="false" customHeight="true" outlineLevel="0" collapsed="false"/>
    <row r="439" customFormat="false" ht="13.5" hidden="false" customHeight="true" outlineLevel="0" collapsed="false"/>
    <row r="440" customFormat="false" ht="13.5" hidden="false" customHeight="true" outlineLevel="0" collapsed="false"/>
    <row r="441" customFormat="false" ht="13.5" hidden="false" customHeight="true" outlineLevel="0" collapsed="false"/>
    <row r="442" customFormat="false" ht="13.5" hidden="false" customHeight="true" outlineLevel="0" collapsed="false"/>
    <row r="443" customFormat="false" ht="13.5" hidden="false" customHeight="true" outlineLevel="0" collapsed="false"/>
    <row r="444" customFormat="false" ht="13.5" hidden="false" customHeight="true" outlineLevel="0" collapsed="false"/>
    <row r="445" customFormat="false" ht="13.5" hidden="false" customHeight="true" outlineLevel="0" collapsed="false"/>
    <row r="446" customFormat="false" ht="13.5" hidden="false" customHeight="true" outlineLevel="0" collapsed="false"/>
    <row r="447" customFormat="false" ht="13.5" hidden="false" customHeight="true" outlineLevel="0" collapsed="false"/>
    <row r="448" customFormat="false" ht="13.5" hidden="false" customHeight="true" outlineLevel="0" collapsed="false"/>
    <row r="449" customFormat="false" ht="13.5" hidden="false" customHeight="true" outlineLevel="0" collapsed="false"/>
    <row r="450" customFormat="false" ht="13.5" hidden="false" customHeight="true" outlineLevel="0" collapsed="false"/>
    <row r="451" customFormat="false" ht="13.5" hidden="false" customHeight="true" outlineLevel="0" collapsed="false"/>
    <row r="452" customFormat="false" ht="13.5" hidden="false" customHeight="true" outlineLevel="0" collapsed="false"/>
    <row r="453" customFormat="false" ht="13.5" hidden="false" customHeight="true" outlineLevel="0" collapsed="false"/>
    <row r="454" customFormat="false" ht="13.5" hidden="false" customHeight="true" outlineLevel="0" collapsed="false"/>
    <row r="455" customFormat="false" ht="13.5" hidden="false" customHeight="true" outlineLevel="0" collapsed="false"/>
    <row r="456" customFormat="false" ht="13.5" hidden="false" customHeight="true" outlineLevel="0" collapsed="false"/>
    <row r="457" customFormat="false" ht="13.5" hidden="false" customHeight="true" outlineLevel="0" collapsed="false"/>
    <row r="458" customFormat="false" ht="13.5" hidden="false" customHeight="true" outlineLevel="0" collapsed="false"/>
    <row r="459" customFormat="false" ht="13.5" hidden="false" customHeight="true" outlineLevel="0" collapsed="false"/>
    <row r="460" customFormat="false" ht="13.5" hidden="false" customHeight="true" outlineLevel="0" collapsed="false"/>
    <row r="461" customFormat="false" ht="13.5" hidden="false" customHeight="true" outlineLevel="0" collapsed="false"/>
    <row r="462" customFormat="false" ht="13.5" hidden="false" customHeight="true" outlineLevel="0" collapsed="false"/>
    <row r="463" customFormat="false" ht="13.5" hidden="false" customHeight="true" outlineLevel="0" collapsed="false"/>
    <row r="464" customFormat="false" ht="13.5" hidden="false" customHeight="true" outlineLevel="0" collapsed="false"/>
    <row r="465" customFormat="false" ht="13.5" hidden="false" customHeight="true" outlineLevel="0" collapsed="false"/>
    <row r="466" customFormat="false" ht="13.5" hidden="false" customHeight="true" outlineLevel="0" collapsed="false"/>
    <row r="467" customFormat="false" ht="13.5" hidden="false" customHeight="true" outlineLevel="0" collapsed="false"/>
    <row r="468" customFormat="false" ht="13.5" hidden="false" customHeight="true" outlineLevel="0" collapsed="false"/>
    <row r="469" customFormat="false" ht="13.5" hidden="false" customHeight="true" outlineLevel="0" collapsed="false"/>
    <row r="470" customFormat="false" ht="13.5" hidden="false" customHeight="true" outlineLevel="0" collapsed="false"/>
    <row r="471" customFormat="false" ht="13.5" hidden="false" customHeight="true" outlineLevel="0" collapsed="false"/>
    <row r="472" customFormat="false" ht="13.5" hidden="false" customHeight="true" outlineLevel="0" collapsed="false"/>
    <row r="473" customFormat="false" ht="13.5" hidden="false" customHeight="true" outlineLevel="0" collapsed="false"/>
    <row r="474" customFormat="false" ht="13.5" hidden="false" customHeight="true" outlineLevel="0" collapsed="false"/>
    <row r="475" customFormat="false" ht="13.5" hidden="false" customHeight="true" outlineLevel="0" collapsed="false"/>
    <row r="476" customFormat="false" ht="13.5" hidden="false" customHeight="true" outlineLevel="0" collapsed="false"/>
    <row r="477" customFormat="false" ht="13.5" hidden="false" customHeight="true" outlineLevel="0" collapsed="false"/>
    <row r="478" customFormat="false" ht="13.5" hidden="false" customHeight="true" outlineLevel="0" collapsed="false"/>
    <row r="479" customFormat="false" ht="13.5" hidden="false" customHeight="true" outlineLevel="0" collapsed="false"/>
    <row r="480" customFormat="false" ht="13.5" hidden="false" customHeight="true" outlineLevel="0" collapsed="false"/>
    <row r="481" customFormat="false" ht="13.5" hidden="false" customHeight="true" outlineLevel="0" collapsed="false"/>
    <row r="482" customFormat="false" ht="13.5" hidden="false" customHeight="true" outlineLevel="0" collapsed="false"/>
    <row r="483" customFormat="false" ht="13.5" hidden="false" customHeight="true" outlineLevel="0" collapsed="false"/>
    <row r="484" customFormat="false" ht="13.5" hidden="false" customHeight="true" outlineLevel="0" collapsed="false"/>
    <row r="485" customFormat="false" ht="13.5" hidden="false" customHeight="true" outlineLevel="0" collapsed="false"/>
    <row r="486" customFormat="false" ht="13.5" hidden="false" customHeight="true" outlineLevel="0" collapsed="false"/>
    <row r="487" customFormat="false" ht="13.5" hidden="false" customHeight="true" outlineLevel="0" collapsed="false"/>
    <row r="488" customFormat="false" ht="13.5" hidden="false" customHeight="true" outlineLevel="0" collapsed="false"/>
    <row r="489" customFormat="false" ht="13.5" hidden="false" customHeight="true" outlineLevel="0" collapsed="false"/>
    <row r="490" customFormat="false" ht="13.5" hidden="false" customHeight="true" outlineLevel="0" collapsed="false"/>
    <row r="491" customFormat="false" ht="13.5" hidden="false" customHeight="true" outlineLevel="0" collapsed="false"/>
    <row r="492" customFormat="false" ht="13.5" hidden="false" customHeight="true" outlineLevel="0" collapsed="false"/>
    <row r="493" customFormat="false" ht="13.5" hidden="false" customHeight="true" outlineLevel="0" collapsed="false"/>
    <row r="494" customFormat="false" ht="13.5" hidden="false" customHeight="true" outlineLevel="0" collapsed="false"/>
    <row r="495" customFormat="false" ht="13.5" hidden="false" customHeight="true" outlineLevel="0" collapsed="false"/>
    <row r="496" customFormat="false" ht="13.5" hidden="false" customHeight="true" outlineLevel="0" collapsed="false"/>
    <row r="497" customFormat="false" ht="13.5" hidden="false" customHeight="true" outlineLevel="0" collapsed="false"/>
    <row r="498" customFormat="false" ht="13.5" hidden="false" customHeight="true" outlineLevel="0" collapsed="false"/>
    <row r="499" customFormat="false" ht="13.5" hidden="false" customHeight="true" outlineLevel="0" collapsed="false"/>
    <row r="500" customFormat="false" ht="13.5" hidden="false" customHeight="true" outlineLevel="0" collapsed="false"/>
    <row r="501" customFormat="false" ht="13.5" hidden="false" customHeight="true" outlineLevel="0" collapsed="false"/>
    <row r="502" customFormat="false" ht="13.5" hidden="false" customHeight="true" outlineLevel="0" collapsed="false"/>
    <row r="503" customFormat="false" ht="13.5" hidden="false" customHeight="true" outlineLevel="0" collapsed="false"/>
    <row r="504" customFormat="false" ht="13.5" hidden="false" customHeight="true" outlineLevel="0" collapsed="false"/>
    <row r="505" customFormat="false" ht="13.5" hidden="false" customHeight="true" outlineLevel="0" collapsed="false"/>
    <row r="506" customFormat="false" ht="13.5" hidden="false" customHeight="true" outlineLevel="0" collapsed="false"/>
    <row r="507" customFormat="false" ht="13.5" hidden="false" customHeight="true" outlineLevel="0" collapsed="false"/>
    <row r="508" customFormat="false" ht="13.5" hidden="false" customHeight="true" outlineLevel="0" collapsed="false"/>
    <row r="509" customFormat="false" ht="13.5" hidden="false" customHeight="true" outlineLevel="0" collapsed="false"/>
    <row r="510" customFormat="false" ht="13.5" hidden="false" customHeight="true" outlineLevel="0" collapsed="false"/>
    <row r="511" customFormat="false" ht="13.5" hidden="false" customHeight="true" outlineLevel="0" collapsed="false"/>
    <row r="512" customFormat="false" ht="13.5" hidden="false" customHeight="true" outlineLevel="0" collapsed="false"/>
    <row r="513" customFormat="false" ht="13.5" hidden="false" customHeight="true" outlineLevel="0" collapsed="false"/>
    <row r="514" customFormat="false" ht="13.5" hidden="false" customHeight="true" outlineLevel="0" collapsed="false"/>
    <row r="515" customFormat="false" ht="13.5" hidden="false" customHeight="true" outlineLevel="0" collapsed="false"/>
    <row r="516" customFormat="false" ht="13.5" hidden="false" customHeight="true" outlineLevel="0" collapsed="false"/>
    <row r="517" customFormat="false" ht="13.5" hidden="false" customHeight="true" outlineLevel="0" collapsed="false"/>
    <row r="518" customFormat="false" ht="13.5" hidden="false" customHeight="true" outlineLevel="0" collapsed="false"/>
    <row r="519" customFormat="false" ht="13.5" hidden="false" customHeight="true" outlineLevel="0" collapsed="false"/>
    <row r="520" customFormat="false" ht="13.5" hidden="false" customHeight="true" outlineLevel="0" collapsed="false"/>
    <row r="521" customFormat="false" ht="13.5" hidden="false" customHeight="true" outlineLevel="0" collapsed="false"/>
    <row r="522" customFormat="false" ht="13.5" hidden="false" customHeight="true" outlineLevel="0" collapsed="false"/>
    <row r="523" customFormat="false" ht="13.5" hidden="false" customHeight="true" outlineLevel="0" collapsed="false"/>
    <row r="524" customFormat="false" ht="13.5" hidden="false" customHeight="true" outlineLevel="0" collapsed="false"/>
    <row r="525" customFormat="false" ht="13.5" hidden="false" customHeight="true" outlineLevel="0" collapsed="false"/>
    <row r="526" customFormat="false" ht="13.5" hidden="false" customHeight="true" outlineLevel="0" collapsed="false"/>
    <row r="527" customFormat="false" ht="13.5" hidden="false" customHeight="true" outlineLevel="0" collapsed="false"/>
    <row r="528" customFormat="false" ht="13.5" hidden="false" customHeight="true" outlineLevel="0" collapsed="false"/>
    <row r="529" customFormat="false" ht="13.5" hidden="false" customHeight="true" outlineLevel="0" collapsed="false"/>
    <row r="530" customFormat="false" ht="13.5" hidden="false" customHeight="true" outlineLevel="0" collapsed="false"/>
    <row r="531" customFormat="false" ht="13.5" hidden="false" customHeight="true" outlineLevel="0" collapsed="false"/>
    <row r="532" customFormat="false" ht="13.5" hidden="false" customHeight="true" outlineLevel="0" collapsed="false"/>
    <row r="533" customFormat="false" ht="13.5" hidden="false" customHeight="true" outlineLevel="0" collapsed="false"/>
    <row r="534" customFormat="false" ht="13.5" hidden="false" customHeight="true" outlineLevel="0" collapsed="false"/>
    <row r="535" customFormat="false" ht="13.5" hidden="false" customHeight="true" outlineLevel="0" collapsed="false"/>
    <row r="536" customFormat="false" ht="13.5" hidden="false" customHeight="true" outlineLevel="0" collapsed="false"/>
    <row r="537" customFormat="false" ht="13.5" hidden="false" customHeight="true" outlineLevel="0" collapsed="false"/>
    <row r="538" customFormat="false" ht="13.5" hidden="false" customHeight="true" outlineLevel="0" collapsed="false"/>
    <row r="539" customFormat="false" ht="13.5" hidden="false" customHeight="true" outlineLevel="0" collapsed="false"/>
    <row r="540" customFormat="false" ht="13.5" hidden="false" customHeight="true" outlineLevel="0" collapsed="false"/>
    <row r="541" customFormat="false" ht="13.5" hidden="false" customHeight="true" outlineLevel="0" collapsed="false"/>
    <row r="542" customFormat="false" ht="13.5" hidden="false" customHeight="true" outlineLevel="0" collapsed="false"/>
    <row r="543" customFormat="false" ht="13.5" hidden="false" customHeight="true" outlineLevel="0" collapsed="false"/>
    <row r="544" customFormat="false" ht="13.5" hidden="false" customHeight="true" outlineLevel="0" collapsed="false"/>
    <row r="545" customFormat="false" ht="13.5" hidden="false" customHeight="true" outlineLevel="0" collapsed="false"/>
    <row r="546" customFormat="false" ht="13.5" hidden="false" customHeight="true" outlineLevel="0" collapsed="false"/>
    <row r="547" customFormat="false" ht="13.5" hidden="false" customHeight="true" outlineLevel="0" collapsed="false"/>
    <row r="548" customFormat="false" ht="13.5" hidden="false" customHeight="true" outlineLevel="0" collapsed="false"/>
    <row r="549" customFormat="false" ht="13.5" hidden="false" customHeight="true" outlineLevel="0" collapsed="false"/>
    <row r="550" customFormat="false" ht="13.5" hidden="false" customHeight="true" outlineLevel="0" collapsed="false"/>
    <row r="551" customFormat="false" ht="13.5" hidden="false" customHeight="true" outlineLevel="0" collapsed="false"/>
    <row r="552" customFormat="false" ht="13.5" hidden="false" customHeight="true" outlineLevel="0" collapsed="false"/>
    <row r="553" customFormat="false" ht="13.5" hidden="false" customHeight="true" outlineLevel="0" collapsed="false"/>
    <row r="554" customFormat="false" ht="13.5" hidden="false" customHeight="true" outlineLevel="0" collapsed="false"/>
    <row r="555" customFormat="false" ht="13.5" hidden="false" customHeight="true" outlineLevel="0" collapsed="false"/>
    <row r="556" customFormat="false" ht="13.5" hidden="false" customHeight="true" outlineLevel="0" collapsed="false"/>
    <row r="557" customFormat="false" ht="13.5" hidden="false" customHeight="true" outlineLevel="0" collapsed="false"/>
    <row r="558" customFormat="false" ht="13.5" hidden="false" customHeight="true" outlineLevel="0" collapsed="false"/>
    <row r="559" customFormat="false" ht="13.5" hidden="false" customHeight="true" outlineLevel="0" collapsed="false"/>
    <row r="560" customFormat="false" ht="13.5" hidden="false" customHeight="true" outlineLevel="0" collapsed="false"/>
    <row r="561" customFormat="false" ht="13.5" hidden="false" customHeight="true" outlineLevel="0" collapsed="false"/>
    <row r="562" customFormat="false" ht="13.5" hidden="false" customHeight="true" outlineLevel="0" collapsed="false"/>
    <row r="563" customFormat="false" ht="13.5" hidden="false" customHeight="true" outlineLevel="0" collapsed="false"/>
    <row r="564" customFormat="false" ht="13.5" hidden="false" customHeight="true" outlineLevel="0" collapsed="false"/>
    <row r="565" customFormat="false" ht="13.5" hidden="false" customHeight="true" outlineLevel="0" collapsed="false"/>
    <row r="566" customFormat="false" ht="13.5" hidden="false" customHeight="true" outlineLevel="0" collapsed="false"/>
    <row r="567" customFormat="false" ht="13.5" hidden="false" customHeight="true" outlineLevel="0" collapsed="false"/>
    <row r="568" customFormat="false" ht="13.5" hidden="false" customHeight="true" outlineLevel="0" collapsed="false"/>
    <row r="569" customFormat="false" ht="13.5" hidden="false" customHeight="true" outlineLevel="0" collapsed="false"/>
    <row r="570" customFormat="false" ht="13.5" hidden="false" customHeight="true" outlineLevel="0" collapsed="false"/>
    <row r="571" customFormat="false" ht="13.5" hidden="false" customHeight="true" outlineLevel="0" collapsed="false"/>
    <row r="572" customFormat="false" ht="13.5" hidden="false" customHeight="true" outlineLevel="0" collapsed="false"/>
    <row r="573" customFormat="false" ht="13.5" hidden="false" customHeight="true" outlineLevel="0" collapsed="false"/>
    <row r="574" customFormat="false" ht="13.5" hidden="false" customHeight="true" outlineLevel="0" collapsed="false"/>
    <row r="575" customFormat="false" ht="13.5" hidden="false" customHeight="true" outlineLevel="0" collapsed="false"/>
    <row r="576" customFormat="false" ht="13.5" hidden="false" customHeight="true" outlineLevel="0" collapsed="false"/>
    <row r="577" customFormat="false" ht="13.5" hidden="false" customHeight="true" outlineLevel="0" collapsed="false"/>
    <row r="578" customFormat="false" ht="13.5" hidden="false" customHeight="true" outlineLevel="0" collapsed="false"/>
    <row r="579" customFormat="false" ht="13.5" hidden="false" customHeight="true" outlineLevel="0" collapsed="false"/>
    <row r="580" customFormat="false" ht="13.5" hidden="false" customHeight="true" outlineLevel="0" collapsed="false"/>
    <row r="581" customFormat="false" ht="13.5" hidden="false" customHeight="true" outlineLevel="0" collapsed="false"/>
    <row r="582" customFormat="false" ht="13.5" hidden="false" customHeight="true" outlineLevel="0" collapsed="false"/>
    <row r="583" customFormat="false" ht="13.5" hidden="false" customHeight="true" outlineLevel="0" collapsed="false"/>
    <row r="584" customFormat="false" ht="13.5" hidden="false" customHeight="true" outlineLevel="0" collapsed="false"/>
    <row r="585" customFormat="false" ht="13.5" hidden="false" customHeight="true" outlineLevel="0" collapsed="false"/>
    <row r="586" customFormat="false" ht="13.5" hidden="false" customHeight="true" outlineLevel="0" collapsed="false"/>
    <row r="587" customFormat="false" ht="13.5" hidden="false" customHeight="true" outlineLevel="0" collapsed="false"/>
    <row r="588" customFormat="false" ht="13.5" hidden="false" customHeight="true" outlineLevel="0" collapsed="false"/>
    <row r="589" customFormat="false" ht="13.5" hidden="false" customHeight="true" outlineLevel="0" collapsed="false"/>
    <row r="590" customFormat="false" ht="13.5" hidden="false" customHeight="true" outlineLevel="0" collapsed="false"/>
    <row r="591" customFormat="false" ht="13.5" hidden="false" customHeight="true" outlineLevel="0" collapsed="false"/>
    <row r="592" customFormat="false" ht="13.5" hidden="false" customHeight="true" outlineLevel="0" collapsed="false"/>
    <row r="593" customFormat="false" ht="13.5" hidden="false" customHeight="true" outlineLevel="0" collapsed="false"/>
    <row r="594" customFormat="false" ht="13.5" hidden="false" customHeight="true" outlineLevel="0" collapsed="false"/>
    <row r="595" customFormat="false" ht="13.5" hidden="false" customHeight="true" outlineLevel="0" collapsed="false"/>
    <row r="596" customFormat="false" ht="13.5" hidden="false" customHeight="true" outlineLevel="0" collapsed="false"/>
    <row r="597" customFormat="false" ht="13.5" hidden="false" customHeight="true" outlineLevel="0" collapsed="false"/>
    <row r="598" customFormat="false" ht="13.5" hidden="false" customHeight="true" outlineLevel="0" collapsed="false"/>
    <row r="599" customFormat="false" ht="13.5" hidden="false" customHeight="true" outlineLevel="0" collapsed="false"/>
    <row r="600" customFormat="false" ht="13.5" hidden="false" customHeight="true" outlineLevel="0" collapsed="false"/>
    <row r="601" customFormat="false" ht="13.5" hidden="false" customHeight="true" outlineLevel="0" collapsed="false"/>
    <row r="602" customFormat="false" ht="13.5" hidden="false" customHeight="true" outlineLevel="0" collapsed="false"/>
    <row r="603" customFormat="false" ht="13.5" hidden="false" customHeight="true" outlineLevel="0" collapsed="false"/>
    <row r="604" customFormat="false" ht="13.5" hidden="false" customHeight="true" outlineLevel="0" collapsed="false"/>
    <row r="605" customFormat="false" ht="13.5" hidden="false" customHeight="true" outlineLevel="0" collapsed="false"/>
    <row r="606" customFormat="false" ht="13.5" hidden="false" customHeight="true" outlineLevel="0" collapsed="false"/>
    <row r="607" customFormat="false" ht="13.5" hidden="false" customHeight="true" outlineLevel="0" collapsed="false"/>
    <row r="608" customFormat="false" ht="13.5" hidden="false" customHeight="true" outlineLevel="0" collapsed="false"/>
    <row r="609" customFormat="false" ht="13.5" hidden="false" customHeight="true" outlineLevel="0" collapsed="false"/>
    <row r="610" customFormat="false" ht="13.5" hidden="false" customHeight="true" outlineLevel="0" collapsed="false"/>
    <row r="611" customFormat="false" ht="13.5" hidden="false" customHeight="true" outlineLevel="0" collapsed="false"/>
    <row r="612" customFormat="false" ht="13.5" hidden="false" customHeight="true" outlineLevel="0" collapsed="false"/>
    <row r="613" customFormat="false" ht="13.5" hidden="false" customHeight="true" outlineLevel="0" collapsed="false"/>
    <row r="614" customFormat="false" ht="13.5" hidden="false" customHeight="true" outlineLevel="0" collapsed="false"/>
    <row r="615" customFormat="false" ht="13.5" hidden="false" customHeight="true" outlineLevel="0" collapsed="false"/>
    <row r="616" customFormat="false" ht="13.5" hidden="false" customHeight="true" outlineLevel="0" collapsed="false"/>
    <row r="617" customFormat="false" ht="13.5" hidden="false" customHeight="true" outlineLevel="0" collapsed="false"/>
    <row r="618" customFormat="false" ht="13.5" hidden="false" customHeight="true" outlineLevel="0" collapsed="false"/>
    <row r="619" customFormat="false" ht="13.5" hidden="false" customHeight="true" outlineLevel="0" collapsed="false"/>
    <row r="620" customFormat="false" ht="13.5" hidden="false" customHeight="true" outlineLevel="0" collapsed="false"/>
    <row r="621" customFormat="false" ht="13.5" hidden="false" customHeight="true" outlineLevel="0" collapsed="false"/>
    <row r="622" customFormat="false" ht="13.5" hidden="false" customHeight="true" outlineLevel="0" collapsed="false"/>
    <row r="623" customFormat="false" ht="13.5" hidden="false" customHeight="true" outlineLevel="0" collapsed="false"/>
    <row r="624" customFormat="false" ht="13.5" hidden="false" customHeight="true" outlineLevel="0" collapsed="false"/>
    <row r="625" customFormat="false" ht="13.5" hidden="false" customHeight="true" outlineLevel="0" collapsed="false"/>
    <row r="626" customFormat="false" ht="13.5" hidden="false" customHeight="true" outlineLevel="0" collapsed="false"/>
    <row r="627" customFormat="false" ht="13.5" hidden="false" customHeight="true" outlineLevel="0" collapsed="false"/>
    <row r="628" customFormat="false" ht="13.5" hidden="false" customHeight="true" outlineLevel="0" collapsed="false"/>
    <row r="629" customFormat="false" ht="13.5" hidden="false" customHeight="true" outlineLevel="0" collapsed="false"/>
    <row r="630" customFormat="false" ht="13.5" hidden="false" customHeight="true" outlineLevel="0" collapsed="false"/>
    <row r="631" customFormat="false" ht="13.5" hidden="false" customHeight="true" outlineLevel="0" collapsed="false"/>
    <row r="632" customFormat="false" ht="13.5" hidden="false" customHeight="true" outlineLevel="0" collapsed="false"/>
    <row r="633" customFormat="false" ht="13.5" hidden="false" customHeight="true" outlineLevel="0" collapsed="false"/>
    <row r="634" customFormat="false" ht="13.5" hidden="false" customHeight="true" outlineLevel="0" collapsed="false"/>
    <row r="635" customFormat="false" ht="13.5" hidden="false" customHeight="true" outlineLevel="0" collapsed="false"/>
    <row r="636" customFormat="false" ht="13.5" hidden="false" customHeight="true" outlineLevel="0" collapsed="false"/>
    <row r="637" customFormat="false" ht="13.5" hidden="false" customHeight="true" outlineLevel="0" collapsed="false"/>
    <row r="638" customFormat="false" ht="13.5" hidden="false" customHeight="true" outlineLevel="0" collapsed="false"/>
    <row r="639" customFormat="false" ht="13.5" hidden="false" customHeight="true" outlineLevel="0" collapsed="false"/>
    <row r="640" customFormat="false" ht="13.5" hidden="false" customHeight="true" outlineLevel="0" collapsed="false"/>
    <row r="641" customFormat="false" ht="13.5" hidden="false" customHeight="true" outlineLevel="0" collapsed="false"/>
    <row r="642" customFormat="false" ht="13.5" hidden="false" customHeight="true" outlineLevel="0" collapsed="false"/>
    <row r="643" customFormat="false" ht="13.5" hidden="false" customHeight="true" outlineLevel="0" collapsed="false"/>
    <row r="644" customFormat="false" ht="13.5" hidden="false" customHeight="true" outlineLevel="0" collapsed="false"/>
    <row r="645" customFormat="false" ht="13.5" hidden="false" customHeight="true" outlineLevel="0" collapsed="false"/>
    <row r="646" customFormat="false" ht="13.5" hidden="false" customHeight="true" outlineLevel="0" collapsed="false"/>
    <row r="647" customFormat="false" ht="13.5" hidden="false" customHeight="true" outlineLevel="0" collapsed="false"/>
    <row r="648" customFormat="false" ht="13.5" hidden="false" customHeight="true" outlineLevel="0" collapsed="false"/>
    <row r="649" customFormat="false" ht="13.5" hidden="false" customHeight="true" outlineLevel="0" collapsed="false"/>
    <row r="650" customFormat="false" ht="13.5" hidden="false" customHeight="true" outlineLevel="0" collapsed="false"/>
    <row r="651" customFormat="false" ht="13.5" hidden="false" customHeight="true" outlineLevel="0" collapsed="false"/>
    <row r="652" customFormat="false" ht="13.5" hidden="false" customHeight="true" outlineLevel="0" collapsed="false"/>
    <row r="653" customFormat="false" ht="13.5" hidden="false" customHeight="true" outlineLevel="0" collapsed="false"/>
    <row r="654" customFormat="false" ht="13.5" hidden="false" customHeight="true" outlineLevel="0" collapsed="false"/>
    <row r="655" customFormat="false" ht="13.5" hidden="false" customHeight="true" outlineLevel="0" collapsed="false"/>
    <row r="656" customFormat="false" ht="13.5" hidden="false" customHeight="true" outlineLevel="0" collapsed="false"/>
    <row r="657" customFormat="false" ht="13.5" hidden="false" customHeight="true" outlineLevel="0" collapsed="false"/>
    <row r="658" customFormat="false" ht="13.5" hidden="false" customHeight="true" outlineLevel="0" collapsed="false"/>
    <row r="659" customFormat="false" ht="13.5" hidden="false" customHeight="true" outlineLevel="0" collapsed="false"/>
    <row r="660" customFormat="false" ht="13.5" hidden="false" customHeight="true" outlineLevel="0" collapsed="false"/>
    <row r="661" customFormat="false" ht="13.5" hidden="false" customHeight="true" outlineLevel="0" collapsed="false"/>
    <row r="662" customFormat="false" ht="13.5" hidden="false" customHeight="true" outlineLevel="0" collapsed="false"/>
    <row r="663" customFormat="false" ht="13.5" hidden="false" customHeight="true" outlineLevel="0" collapsed="false"/>
    <row r="664" customFormat="false" ht="13.5" hidden="false" customHeight="true" outlineLevel="0" collapsed="false"/>
    <row r="665" customFormat="false" ht="13.5" hidden="false" customHeight="true" outlineLevel="0" collapsed="false"/>
    <row r="666" customFormat="false" ht="13.5" hidden="false" customHeight="true" outlineLevel="0" collapsed="false"/>
    <row r="667" customFormat="false" ht="13.5" hidden="false" customHeight="true" outlineLevel="0" collapsed="false"/>
    <row r="668" customFormat="false" ht="13.5" hidden="false" customHeight="true" outlineLevel="0" collapsed="false"/>
    <row r="669" customFormat="false" ht="13.5" hidden="false" customHeight="true" outlineLevel="0" collapsed="false"/>
    <row r="670" customFormat="false" ht="13.5" hidden="false" customHeight="true" outlineLevel="0" collapsed="false"/>
    <row r="671" customFormat="false" ht="13.5" hidden="false" customHeight="true" outlineLevel="0" collapsed="false"/>
    <row r="672" customFormat="false" ht="13.5" hidden="false" customHeight="true" outlineLevel="0" collapsed="false"/>
    <row r="673" customFormat="false" ht="13.5" hidden="false" customHeight="true" outlineLevel="0" collapsed="false"/>
    <row r="674" customFormat="false" ht="13.5" hidden="false" customHeight="true" outlineLevel="0" collapsed="false"/>
    <row r="675" customFormat="false" ht="13.5" hidden="false" customHeight="true" outlineLevel="0" collapsed="false"/>
    <row r="676" customFormat="false" ht="13.5" hidden="false" customHeight="true" outlineLevel="0" collapsed="false"/>
    <row r="677" customFormat="false" ht="13.5" hidden="false" customHeight="true" outlineLevel="0" collapsed="false"/>
    <row r="678" customFormat="false" ht="13.5" hidden="false" customHeight="true" outlineLevel="0" collapsed="false"/>
    <row r="679" customFormat="false" ht="13.5" hidden="false" customHeight="true" outlineLevel="0" collapsed="false"/>
    <row r="680" customFormat="false" ht="13.5" hidden="false" customHeight="true" outlineLevel="0" collapsed="false"/>
    <row r="681" customFormat="false" ht="13.5" hidden="false" customHeight="true" outlineLevel="0" collapsed="false"/>
    <row r="682" customFormat="false" ht="13.5" hidden="false" customHeight="true" outlineLevel="0" collapsed="false"/>
    <row r="683" customFormat="false" ht="13.5" hidden="false" customHeight="true" outlineLevel="0" collapsed="false"/>
    <row r="684" customFormat="false" ht="13.5" hidden="false" customHeight="true" outlineLevel="0" collapsed="false"/>
    <row r="685" customFormat="false" ht="13.5" hidden="false" customHeight="true" outlineLevel="0" collapsed="false"/>
    <row r="686" customFormat="false" ht="13.5" hidden="false" customHeight="true" outlineLevel="0" collapsed="false"/>
    <row r="687" customFormat="false" ht="13.5" hidden="false" customHeight="true" outlineLevel="0" collapsed="false"/>
    <row r="688" customFormat="false" ht="13.5" hidden="false" customHeight="true" outlineLevel="0" collapsed="false"/>
    <row r="689" customFormat="false" ht="13.5" hidden="false" customHeight="true" outlineLevel="0" collapsed="false"/>
    <row r="690" customFormat="false" ht="13.5" hidden="false" customHeight="true" outlineLevel="0" collapsed="false"/>
    <row r="691" customFormat="false" ht="13.5" hidden="false" customHeight="true" outlineLevel="0" collapsed="false"/>
    <row r="692" customFormat="false" ht="13.5" hidden="false" customHeight="true" outlineLevel="0" collapsed="false"/>
    <row r="693" customFormat="false" ht="13.5" hidden="false" customHeight="true" outlineLevel="0" collapsed="false"/>
    <row r="694" customFormat="false" ht="13.5" hidden="false" customHeight="true" outlineLevel="0" collapsed="false"/>
    <row r="695" customFormat="false" ht="13.5" hidden="false" customHeight="true" outlineLevel="0" collapsed="false"/>
    <row r="696" customFormat="false" ht="13.5" hidden="false" customHeight="true" outlineLevel="0" collapsed="false"/>
    <row r="697" customFormat="false" ht="13.5" hidden="false" customHeight="true" outlineLevel="0" collapsed="false"/>
    <row r="698" customFormat="false" ht="13.5" hidden="false" customHeight="true" outlineLevel="0" collapsed="false"/>
    <row r="699" customFormat="false" ht="13.5" hidden="false" customHeight="true" outlineLevel="0" collapsed="false"/>
    <row r="700" customFormat="false" ht="13.5" hidden="false" customHeight="true" outlineLevel="0" collapsed="false"/>
    <row r="701" customFormat="false" ht="13.5" hidden="false" customHeight="true" outlineLevel="0" collapsed="false"/>
    <row r="702" customFormat="false" ht="13.5" hidden="false" customHeight="true" outlineLevel="0" collapsed="false"/>
    <row r="703" customFormat="false" ht="13.5" hidden="false" customHeight="true" outlineLevel="0" collapsed="false"/>
    <row r="704" customFormat="false" ht="13.5" hidden="false" customHeight="true" outlineLevel="0" collapsed="false"/>
    <row r="705" customFormat="false" ht="13.5" hidden="false" customHeight="true" outlineLevel="0" collapsed="false"/>
    <row r="706" customFormat="false" ht="13.5" hidden="false" customHeight="true" outlineLevel="0" collapsed="false"/>
    <row r="707" customFormat="false" ht="13.5" hidden="false" customHeight="true" outlineLevel="0" collapsed="false"/>
    <row r="708" customFormat="false" ht="13.5" hidden="false" customHeight="true" outlineLevel="0" collapsed="false"/>
    <row r="709" customFormat="false" ht="13.5" hidden="false" customHeight="true" outlineLevel="0" collapsed="false"/>
    <row r="710" customFormat="false" ht="13.5" hidden="false" customHeight="true" outlineLevel="0" collapsed="false"/>
    <row r="711" customFormat="false" ht="13.5" hidden="false" customHeight="true" outlineLevel="0" collapsed="false"/>
    <row r="712" customFormat="false" ht="13.5" hidden="false" customHeight="true" outlineLevel="0" collapsed="false"/>
    <row r="713" customFormat="false" ht="13.5" hidden="false" customHeight="true" outlineLevel="0" collapsed="false"/>
    <row r="714" customFormat="false" ht="13.5" hidden="false" customHeight="true" outlineLevel="0" collapsed="false"/>
    <row r="715" customFormat="false" ht="13.5" hidden="false" customHeight="true" outlineLevel="0" collapsed="false"/>
    <row r="716" customFormat="false" ht="13.5" hidden="false" customHeight="true" outlineLevel="0" collapsed="false"/>
    <row r="717" customFormat="false" ht="13.5" hidden="false" customHeight="true" outlineLevel="0" collapsed="false"/>
    <row r="718" customFormat="false" ht="13.5" hidden="false" customHeight="true" outlineLevel="0" collapsed="false"/>
    <row r="719" customFormat="false" ht="13.5" hidden="false" customHeight="true" outlineLevel="0" collapsed="false"/>
    <row r="720" customFormat="false" ht="13.5" hidden="false" customHeight="true" outlineLevel="0" collapsed="false"/>
    <row r="721" customFormat="false" ht="13.5" hidden="false" customHeight="true" outlineLevel="0" collapsed="false"/>
    <row r="722" customFormat="false" ht="13.5" hidden="false" customHeight="true" outlineLevel="0" collapsed="false"/>
    <row r="723" customFormat="false" ht="13.5" hidden="false" customHeight="true" outlineLevel="0" collapsed="false"/>
    <row r="724" customFormat="false" ht="13.5" hidden="false" customHeight="true" outlineLevel="0" collapsed="false"/>
    <row r="725" customFormat="false" ht="13.5" hidden="false" customHeight="true" outlineLevel="0" collapsed="false"/>
    <row r="726" customFormat="false" ht="13.5" hidden="false" customHeight="true" outlineLevel="0" collapsed="false"/>
    <row r="727" customFormat="false" ht="13.5" hidden="false" customHeight="true" outlineLevel="0" collapsed="false"/>
    <row r="728" customFormat="false" ht="13.5" hidden="false" customHeight="true" outlineLevel="0" collapsed="false"/>
    <row r="729" customFormat="false" ht="13.5" hidden="false" customHeight="true" outlineLevel="0" collapsed="false"/>
    <row r="730" customFormat="false" ht="13.5" hidden="false" customHeight="true" outlineLevel="0" collapsed="false"/>
    <row r="731" customFormat="false" ht="13.5" hidden="false" customHeight="true" outlineLevel="0" collapsed="false"/>
    <row r="732" customFormat="false" ht="13.5" hidden="false" customHeight="true" outlineLevel="0" collapsed="false"/>
    <row r="733" customFormat="false" ht="13.5" hidden="false" customHeight="true" outlineLevel="0" collapsed="false"/>
    <row r="734" customFormat="false" ht="13.5" hidden="false" customHeight="true" outlineLevel="0" collapsed="false"/>
    <row r="735" customFormat="false" ht="13.5" hidden="false" customHeight="true" outlineLevel="0" collapsed="false"/>
    <row r="736" customFormat="false" ht="13.5" hidden="false" customHeight="true" outlineLevel="0" collapsed="false"/>
    <row r="737" customFormat="false" ht="13.5" hidden="false" customHeight="true" outlineLevel="0" collapsed="false"/>
    <row r="738" customFormat="false" ht="13.5" hidden="false" customHeight="true" outlineLevel="0" collapsed="false"/>
    <row r="739" customFormat="false" ht="13.5" hidden="false" customHeight="true" outlineLevel="0" collapsed="false"/>
    <row r="740" customFormat="false" ht="13.5" hidden="false" customHeight="true" outlineLevel="0" collapsed="false"/>
    <row r="741" customFormat="false" ht="13.5" hidden="false" customHeight="true" outlineLevel="0" collapsed="false"/>
    <row r="742" customFormat="false" ht="13.5" hidden="false" customHeight="true" outlineLevel="0" collapsed="false"/>
    <row r="743" customFormat="false" ht="13.5" hidden="false" customHeight="true" outlineLevel="0" collapsed="false"/>
    <row r="744" customFormat="false" ht="13.5" hidden="false" customHeight="true" outlineLevel="0" collapsed="false"/>
    <row r="745" customFormat="false" ht="13.5" hidden="false" customHeight="true" outlineLevel="0" collapsed="false"/>
    <row r="746" customFormat="false" ht="13.5" hidden="false" customHeight="true" outlineLevel="0" collapsed="false"/>
    <row r="747" customFormat="false" ht="13.5" hidden="false" customHeight="true" outlineLevel="0" collapsed="false"/>
    <row r="748" customFormat="false" ht="13.5" hidden="false" customHeight="true" outlineLevel="0" collapsed="false"/>
    <row r="749" customFormat="false" ht="13.5" hidden="false" customHeight="true" outlineLevel="0" collapsed="false"/>
    <row r="750" customFormat="false" ht="13.5" hidden="false" customHeight="true" outlineLevel="0" collapsed="false"/>
    <row r="751" customFormat="false" ht="13.5" hidden="false" customHeight="true" outlineLevel="0" collapsed="false"/>
    <row r="752" customFormat="false" ht="13.5" hidden="false" customHeight="true" outlineLevel="0" collapsed="false"/>
    <row r="753" customFormat="false" ht="13.5" hidden="false" customHeight="true" outlineLevel="0" collapsed="false"/>
    <row r="754" customFormat="false" ht="13.5" hidden="false" customHeight="true" outlineLevel="0" collapsed="false"/>
    <row r="755" customFormat="false" ht="13.5" hidden="false" customHeight="true" outlineLevel="0" collapsed="false"/>
    <row r="756" customFormat="false" ht="13.5" hidden="false" customHeight="true" outlineLevel="0" collapsed="false"/>
    <row r="757" customFormat="false" ht="13.5" hidden="false" customHeight="true" outlineLevel="0" collapsed="false"/>
    <row r="758" customFormat="false" ht="13.5" hidden="false" customHeight="true" outlineLevel="0" collapsed="false"/>
    <row r="759" customFormat="false" ht="13.5" hidden="false" customHeight="true" outlineLevel="0" collapsed="false"/>
    <row r="760" customFormat="false" ht="13.5" hidden="false" customHeight="true" outlineLevel="0" collapsed="false"/>
    <row r="761" customFormat="false" ht="13.5" hidden="false" customHeight="true" outlineLevel="0" collapsed="false"/>
    <row r="762" customFormat="false" ht="13.5" hidden="false" customHeight="true" outlineLevel="0" collapsed="false"/>
    <row r="763" customFormat="false" ht="13.5" hidden="false" customHeight="true" outlineLevel="0" collapsed="false"/>
    <row r="764" customFormat="false" ht="13.5" hidden="false" customHeight="true" outlineLevel="0" collapsed="false"/>
    <row r="765" customFormat="false" ht="13.5" hidden="false" customHeight="true" outlineLevel="0" collapsed="false"/>
    <row r="766" customFormat="false" ht="13.5" hidden="false" customHeight="true" outlineLevel="0" collapsed="false"/>
    <row r="767" customFormat="false" ht="13.5" hidden="false" customHeight="true" outlineLevel="0" collapsed="false"/>
    <row r="768" customFormat="false" ht="13.5" hidden="false" customHeight="true" outlineLevel="0" collapsed="false"/>
    <row r="769" customFormat="false" ht="13.5" hidden="false" customHeight="true" outlineLevel="0" collapsed="false"/>
    <row r="770" customFormat="false" ht="13.5" hidden="false" customHeight="true" outlineLevel="0" collapsed="false"/>
    <row r="771" customFormat="false" ht="13.5" hidden="false" customHeight="true" outlineLevel="0" collapsed="false"/>
    <row r="772" customFormat="false" ht="13.5" hidden="false" customHeight="true" outlineLevel="0" collapsed="false"/>
    <row r="773" customFormat="false" ht="13.5" hidden="false" customHeight="true" outlineLevel="0" collapsed="false"/>
    <row r="774" customFormat="false" ht="13.5" hidden="false" customHeight="true" outlineLevel="0" collapsed="false"/>
    <row r="775" customFormat="false" ht="13.5" hidden="false" customHeight="true" outlineLevel="0" collapsed="false"/>
    <row r="776" customFormat="false" ht="13.5" hidden="false" customHeight="true" outlineLevel="0" collapsed="false"/>
    <row r="777" customFormat="false" ht="13.5" hidden="false" customHeight="true" outlineLevel="0" collapsed="false"/>
    <row r="778" customFormat="false" ht="13.5" hidden="false" customHeight="true" outlineLevel="0" collapsed="false"/>
    <row r="779" customFormat="false" ht="13.5" hidden="false" customHeight="true" outlineLevel="0" collapsed="false"/>
    <row r="780" customFormat="false" ht="13.5" hidden="false" customHeight="true" outlineLevel="0" collapsed="false"/>
    <row r="781" customFormat="false" ht="13.5" hidden="false" customHeight="true" outlineLevel="0" collapsed="false"/>
    <row r="782" customFormat="false" ht="13.5" hidden="false" customHeight="true" outlineLevel="0" collapsed="false"/>
    <row r="783" customFormat="false" ht="13.5" hidden="false" customHeight="true" outlineLevel="0" collapsed="false"/>
    <row r="784" customFormat="false" ht="13.5" hidden="false" customHeight="true" outlineLevel="0" collapsed="false"/>
    <row r="785" customFormat="false" ht="13.5" hidden="false" customHeight="true" outlineLevel="0" collapsed="false"/>
    <row r="786" customFormat="false" ht="13.5" hidden="false" customHeight="true" outlineLevel="0" collapsed="false"/>
    <row r="787" customFormat="false" ht="13.5" hidden="false" customHeight="true" outlineLevel="0" collapsed="false"/>
    <row r="788" customFormat="false" ht="13.5" hidden="false" customHeight="true" outlineLevel="0" collapsed="false"/>
    <row r="789" customFormat="false" ht="13.5" hidden="false" customHeight="true" outlineLevel="0" collapsed="false"/>
    <row r="790" customFormat="false" ht="13.5" hidden="false" customHeight="true" outlineLevel="0" collapsed="false"/>
    <row r="791" customFormat="false" ht="13.5" hidden="false" customHeight="true" outlineLevel="0" collapsed="false"/>
    <row r="792" customFormat="false" ht="13.5" hidden="false" customHeight="true" outlineLevel="0" collapsed="false"/>
    <row r="793" customFormat="false" ht="13.5" hidden="false" customHeight="true" outlineLevel="0" collapsed="false"/>
    <row r="794" customFormat="false" ht="13.5" hidden="false" customHeight="true" outlineLevel="0" collapsed="false"/>
    <row r="795" customFormat="false" ht="13.5" hidden="false" customHeight="true" outlineLevel="0" collapsed="false"/>
    <row r="796" customFormat="false" ht="13.5" hidden="false" customHeight="true" outlineLevel="0" collapsed="false"/>
    <row r="797" customFormat="false" ht="13.5" hidden="false" customHeight="true" outlineLevel="0" collapsed="false"/>
    <row r="798" customFormat="false" ht="13.5" hidden="false" customHeight="true" outlineLevel="0" collapsed="false"/>
    <row r="799" customFormat="false" ht="13.5" hidden="false" customHeight="true" outlineLevel="0" collapsed="false"/>
    <row r="800" customFormat="false" ht="13.5" hidden="false" customHeight="true" outlineLevel="0" collapsed="false"/>
    <row r="801" customFormat="false" ht="13.5" hidden="false" customHeight="true" outlineLevel="0" collapsed="false"/>
    <row r="802" customFormat="false" ht="13.5" hidden="false" customHeight="true" outlineLevel="0" collapsed="false"/>
    <row r="803" customFormat="false" ht="13.5" hidden="false" customHeight="true" outlineLevel="0" collapsed="false"/>
    <row r="804" customFormat="false" ht="13.5" hidden="false" customHeight="true" outlineLevel="0" collapsed="false"/>
    <row r="805" customFormat="false" ht="13.5" hidden="false" customHeight="true" outlineLevel="0" collapsed="false"/>
    <row r="806" customFormat="false" ht="13.5" hidden="false" customHeight="true" outlineLevel="0" collapsed="false"/>
    <row r="807" customFormat="false" ht="13.5" hidden="false" customHeight="true" outlineLevel="0" collapsed="false"/>
    <row r="808" customFormat="false" ht="13.5" hidden="false" customHeight="true" outlineLevel="0" collapsed="false"/>
    <row r="809" customFormat="false" ht="13.5" hidden="false" customHeight="true" outlineLevel="0" collapsed="false"/>
    <row r="810" customFormat="false" ht="13.5" hidden="false" customHeight="true" outlineLevel="0" collapsed="false"/>
    <row r="811" customFormat="false" ht="13.5" hidden="false" customHeight="true" outlineLevel="0" collapsed="false"/>
    <row r="812" customFormat="false" ht="13.5" hidden="false" customHeight="true" outlineLevel="0" collapsed="false"/>
    <row r="813" customFormat="false" ht="13.5" hidden="false" customHeight="true" outlineLevel="0" collapsed="false"/>
    <row r="814" customFormat="false" ht="13.5" hidden="false" customHeight="true" outlineLevel="0" collapsed="false"/>
    <row r="815" customFormat="false" ht="13.5" hidden="false" customHeight="true" outlineLevel="0" collapsed="false"/>
    <row r="816" customFormat="false" ht="13.5" hidden="false" customHeight="true" outlineLevel="0" collapsed="false"/>
    <row r="817" customFormat="false" ht="13.5" hidden="false" customHeight="true" outlineLevel="0" collapsed="false"/>
    <row r="818" customFormat="false" ht="13.5" hidden="false" customHeight="true" outlineLevel="0" collapsed="false"/>
    <row r="819" customFormat="false" ht="13.5" hidden="false" customHeight="true" outlineLevel="0" collapsed="false"/>
    <row r="820" customFormat="false" ht="13.5" hidden="false" customHeight="true" outlineLevel="0" collapsed="false"/>
    <row r="821" customFormat="false" ht="13.5" hidden="false" customHeight="true" outlineLevel="0" collapsed="false"/>
    <row r="822" customFormat="false" ht="13.5" hidden="false" customHeight="true" outlineLevel="0" collapsed="false"/>
    <row r="823" customFormat="false" ht="13.5" hidden="false" customHeight="true" outlineLevel="0" collapsed="false"/>
    <row r="824" customFormat="false" ht="13.5" hidden="false" customHeight="true" outlineLevel="0" collapsed="false"/>
    <row r="825" customFormat="false" ht="13.5" hidden="false" customHeight="true" outlineLevel="0" collapsed="false"/>
    <row r="826" customFormat="false" ht="13.5" hidden="false" customHeight="true" outlineLevel="0" collapsed="false"/>
    <row r="827" customFormat="false" ht="13.5" hidden="false" customHeight="true" outlineLevel="0" collapsed="false"/>
    <row r="828" customFormat="false" ht="13.5" hidden="false" customHeight="true" outlineLevel="0" collapsed="false"/>
    <row r="829" customFormat="false" ht="13.5" hidden="false" customHeight="true" outlineLevel="0" collapsed="false"/>
    <row r="830" customFormat="false" ht="13.5" hidden="false" customHeight="true" outlineLevel="0" collapsed="false"/>
    <row r="831" customFormat="false" ht="13.5" hidden="false" customHeight="true" outlineLevel="0" collapsed="false"/>
    <row r="832" customFormat="false" ht="13.5" hidden="false" customHeight="true" outlineLevel="0" collapsed="false"/>
    <row r="833" customFormat="false" ht="13.5" hidden="false" customHeight="true" outlineLevel="0" collapsed="false"/>
    <row r="834" customFormat="false" ht="13.5" hidden="false" customHeight="true" outlineLevel="0" collapsed="false"/>
    <row r="835" customFormat="false" ht="13.5" hidden="false" customHeight="true" outlineLevel="0" collapsed="false"/>
    <row r="836" customFormat="false" ht="13.5" hidden="false" customHeight="true" outlineLevel="0" collapsed="false"/>
    <row r="837" customFormat="false" ht="13.5" hidden="false" customHeight="true" outlineLevel="0" collapsed="false"/>
    <row r="838" customFormat="false" ht="13.5" hidden="false" customHeight="true" outlineLevel="0" collapsed="false"/>
    <row r="839" customFormat="false" ht="13.5" hidden="false" customHeight="true" outlineLevel="0" collapsed="false"/>
    <row r="840" customFormat="false" ht="13.5" hidden="false" customHeight="true" outlineLevel="0" collapsed="false"/>
    <row r="841" customFormat="false" ht="13.5" hidden="false" customHeight="true" outlineLevel="0" collapsed="false"/>
    <row r="842" customFormat="false" ht="13.5" hidden="false" customHeight="true" outlineLevel="0" collapsed="false"/>
    <row r="843" customFormat="false" ht="13.5" hidden="false" customHeight="true" outlineLevel="0" collapsed="false"/>
    <row r="844" customFormat="false" ht="13.5" hidden="false" customHeight="true" outlineLevel="0" collapsed="false"/>
    <row r="845" customFormat="false" ht="13.5" hidden="false" customHeight="true" outlineLevel="0" collapsed="false"/>
    <row r="846" customFormat="false" ht="13.5" hidden="false" customHeight="true" outlineLevel="0" collapsed="false"/>
    <row r="847" customFormat="false" ht="13.5" hidden="false" customHeight="true" outlineLevel="0" collapsed="false"/>
    <row r="848" customFormat="false" ht="13.5" hidden="false" customHeight="true" outlineLevel="0" collapsed="false"/>
    <row r="849" customFormat="false" ht="13.5" hidden="false" customHeight="true" outlineLevel="0" collapsed="false"/>
    <row r="850" customFormat="false" ht="13.5" hidden="false" customHeight="true" outlineLevel="0" collapsed="false"/>
    <row r="851" customFormat="false" ht="13.5" hidden="false" customHeight="true" outlineLevel="0" collapsed="false"/>
    <row r="852" customFormat="false" ht="13.5" hidden="false" customHeight="true" outlineLevel="0" collapsed="false"/>
    <row r="853" customFormat="false" ht="13.5" hidden="false" customHeight="true" outlineLevel="0" collapsed="false"/>
    <row r="854" customFormat="false" ht="13.5" hidden="false" customHeight="true" outlineLevel="0" collapsed="false"/>
    <row r="855" customFormat="false" ht="13.5" hidden="false" customHeight="true" outlineLevel="0" collapsed="false"/>
    <row r="856" customFormat="false" ht="13.5" hidden="false" customHeight="true" outlineLevel="0" collapsed="false"/>
    <row r="857" customFormat="false" ht="13.5" hidden="false" customHeight="true" outlineLevel="0" collapsed="false"/>
    <row r="858" customFormat="false" ht="13.5" hidden="false" customHeight="true" outlineLevel="0" collapsed="false"/>
    <row r="859" customFormat="false" ht="13.5" hidden="false" customHeight="true" outlineLevel="0" collapsed="false"/>
    <row r="860" customFormat="false" ht="13.5" hidden="false" customHeight="true" outlineLevel="0" collapsed="false"/>
    <row r="861" customFormat="false" ht="13.5" hidden="false" customHeight="true" outlineLevel="0" collapsed="false"/>
    <row r="862" customFormat="false" ht="13.5" hidden="false" customHeight="true" outlineLevel="0" collapsed="false"/>
    <row r="863" customFormat="false" ht="13.5" hidden="false" customHeight="true" outlineLevel="0" collapsed="false"/>
    <row r="864" customFormat="false" ht="13.5" hidden="false" customHeight="true" outlineLevel="0" collapsed="false"/>
    <row r="865" customFormat="false" ht="13.5" hidden="false" customHeight="true" outlineLevel="0" collapsed="false"/>
    <row r="866" customFormat="false" ht="13.5" hidden="false" customHeight="true" outlineLevel="0" collapsed="false"/>
    <row r="867" customFormat="false" ht="13.5" hidden="false" customHeight="true" outlineLevel="0" collapsed="false"/>
    <row r="868" customFormat="false" ht="13.5" hidden="false" customHeight="true" outlineLevel="0" collapsed="false"/>
    <row r="869" customFormat="false" ht="13.5" hidden="false" customHeight="true" outlineLevel="0" collapsed="false"/>
    <row r="870" customFormat="false" ht="13.5" hidden="false" customHeight="true" outlineLevel="0" collapsed="false"/>
    <row r="871" customFormat="false" ht="13.5" hidden="false" customHeight="true" outlineLevel="0" collapsed="false"/>
    <row r="872" customFormat="false" ht="13.5" hidden="false" customHeight="true" outlineLevel="0" collapsed="false"/>
    <row r="873" customFormat="false" ht="13.5" hidden="false" customHeight="true" outlineLevel="0" collapsed="false"/>
    <row r="874" customFormat="false" ht="13.5" hidden="false" customHeight="true" outlineLevel="0" collapsed="false"/>
    <row r="875" customFormat="false" ht="13.5" hidden="false" customHeight="true" outlineLevel="0" collapsed="false"/>
    <row r="876" customFormat="false" ht="13.5" hidden="false" customHeight="true" outlineLevel="0" collapsed="false"/>
    <row r="877" customFormat="false" ht="13.5" hidden="false" customHeight="true" outlineLevel="0" collapsed="false"/>
    <row r="878" customFormat="false" ht="13.5" hidden="false" customHeight="true" outlineLevel="0" collapsed="false"/>
    <row r="879" customFormat="false" ht="13.5" hidden="false" customHeight="true" outlineLevel="0" collapsed="false"/>
    <row r="880" customFormat="false" ht="13.5" hidden="false" customHeight="true" outlineLevel="0" collapsed="false"/>
    <row r="881" customFormat="false" ht="13.5" hidden="false" customHeight="true" outlineLevel="0" collapsed="false"/>
    <row r="882" customFormat="false" ht="13.5" hidden="false" customHeight="true" outlineLevel="0" collapsed="false"/>
    <row r="883" customFormat="false" ht="13.5" hidden="false" customHeight="true" outlineLevel="0" collapsed="false"/>
    <row r="884" customFormat="false" ht="13.5" hidden="false" customHeight="true" outlineLevel="0" collapsed="false"/>
    <row r="885" customFormat="false" ht="13.5" hidden="false" customHeight="true" outlineLevel="0" collapsed="false"/>
    <row r="886" customFormat="false" ht="13.5" hidden="false" customHeight="true" outlineLevel="0" collapsed="false"/>
    <row r="887" customFormat="false" ht="13.5" hidden="false" customHeight="true" outlineLevel="0" collapsed="false"/>
    <row r="888" customFormat="false" ht="13.5" hidden="false" customHeight="true" outlineLevel="0" collapsed="false"/>
    <row r="889" customFormat="false" ht="13.5" hidden="false" customHeight="true" outlineLevel="0" collapsed="false"/>
    <row r="890" customFormat="false" ht="13.5" hidden="false" customHeight="true" outlineLevel="0" collapsed="false"/>
    <row r="891" customFormat="false" ht="13.5" hidden="false" customHeight="true" outlineLevel="0" collapsed="false"/>
    <row r="892" customFormat="false" ht="13.5" hidden="false" customHeight="true" outlineLevel="0" collapsed="false"/>
    <row r="893" customFormat="false" ht="13.5" hidden="false" customHeight="true" outlineLevel="0" collapsed="false"/>
    <row r="894" customFormat="false" ht="13.5" hidden="false" customHeight="true" outlineLevel="0" collapsed="false"/>
    <row r="895" customFormat="false" ht="13.5" hidden="false" customHeight="true" outlineLevel="0" collapsed="false"/>
    <row r="896" customFormat="false" ht="13.5" hidden="false" customHeight="true" outlineLevel="0" collapsed="false"/>
    <row r="897" customFormat="false" ht="13.5" hidden="false" customHeight="true" outlineLevel="0" collapsed="false"/>
    <row r="898" customFormat="false" ht="13.5" hidden="false" customHeight="true" outlineLevel="0" collapsed="false"/>
    <row r="899" customFormat="false" ht="13.5" hidden="false" customHeight="true" outlineLevel="0" collapsed="false"/>
    <row r="900" customFormat="false" ht="13.5" hidden="false" customHeight="true" outlineLevel="0" collapsed="false"/>
    <row r="901" customFormat="false" ht="13.5" hidden="false" customHeight="true" outlineLevel="0" collapsed="false"/>
    <row r="902" customFormat="false" ht="13.5" hidden="false" customHeight="true" outlineLevel="0" collapsed="false"/>
    <row r="903" customFormat="false" ht="13.5" hidden="false" customHeight="true" outlineLevel="0" collapsed="false"/>
    <row r="904" customFormat="false" ht="13.5" hidden="false" customHeight="true" outlineLevel="0" collapsed="false"/>
    <row r="905" customFormat="false" ht="13.5" hidden="false" customHeight="true" outlineLevel="0" collapsed="false"/>
    <row r="906" customFormat="false" ht="13.5" hidden="false" customHeight="true" outlineLevel="0" collapsed="false"/>
    <row r="907" customFormat="false" ht="13.5" hidden="false" customHeight="true" outlineLevel="0" collapsed="false"/>
    <row r="908" customFormat="false" ht="13.5" hidden="false" customHeight="true" outlineLevel="0" collapsed="false"/>
    <row r="909" customFormat="false" ht="13.5" hidden="false" customHeight="true" outlineLevel="0" collapsed="false"/>
    <row r="910" customFormat="false" ht="13.5" hidden="false" customHeight="true" outlineLevel="0" collapsed="false"/>
    <row r="911" customFormat="false" ht="13.5" hidden="false" customHeight="true" outlineLevel="0" collapsed="false"/>
    <row r="912" customFormat="false" ht="13.5" hidden="false" customHeight="true" outlineLevel="0" collapsed="false"/>
    <row r="913" customFormat="false" ht="13.5" hidden="false" customHeight="true" outlineLevel="0" collapsed="false"/>
    <row r="914" customFormat="false" ht="13.5" hidden="false" customHeight="true" outlineLevel="0" collapsed="false"/>
    <row r="915" customFormat="false" ht="13.5" hidden="false" customHeight="true" outlineLevel="0" collapsed="false"/>
    <row r="916" customFormat="false" ht="13.5" hidden="false" customHeight="true" outlineLevel="0" collapsed="false"/>
    <row r="917" customFormat="false" ht="13.5" hidden="false" customHeight="true" outlineLevel="0" collapsed="false"/>
    <row r="918" customFormat="false" ht="13.5" hidden="false" customHeight="true" outlineLevel="0" collapsed="false"/>
    <row r="919" customFormat="false" ht="13.5" hidden="false" customHeight="true" outlineLevel="0" collapsed="false"/>
    <row r="920" customFormat="false" ht="13.5" hidden="false" customHeight="true" outlineLevel="0" collapsed="false"/>
    <row r="921" customFormat="false" ht="13.5" hidden="false" customHeight="true" outlineLevel="0" collapsed="false"/>
    <row r="922" customFormat="false" ht="13.5" hidden="false" customHeight="true" outlineLevel="0" collapsed="false"/>
    <row r="923" customFormat="false" ht="13.5" hidden="false" customHeight="true" outlineLevel="0" collapsed="false"/>
    <row r="924" customFormat="false" ht="13.5" hidden="false" customHeight="true" outlineLevel="0" collapsed="false"/>
    <row r="925" customFormat="false" ht="13.5" hidden="false" customHeight="true" outlineLevel="0" collapsed="false"/>
    <row r="926" customFormat="false" ht="13.5" hidden="false" customHeight="true" outlineLevel="0" collapsed="false"/>
    <row r="927" customFormat="false" ht="13.5" hidden="false" customHeight="true" outlineLevel="0" collapsed="false"/>
    <row r="928" customFormat="false" ht="13.5" hidden="false" customHeight="true" outlineLevel="0" collapsed="false"/>
    <row r="929" customFormat="false" ht="13.5" hidden="false" customHeight="true" outlineLevel="0" collapsed="false"/>
    <row r="930" customFormat="false" ht="13.5" hidden="false" customHeight="true" outlineLevel="0" collapsed="false"/>
    <row r="931" customFormat="false" ht="13.5" hidden="false" customHeight="true" outlineLevel="0" collapsed="false"/>
    <row r="932" customFormat="false" ht="13.5" hidden="false" customHeight="true" outlineLevel="0" collapsed="false"/>
    <row r="933" customFormat="false" ht="13.5" hidden="false" customHeight="true" outlineLevel="0" collapsed="false"/>
    <row r="934" customFormat="false" ht="13.5" hidden="false" customHeight="true" outlineLevel="0" collapsed="false"/>
    <row r="935" customFormat="false" ht="13.5" hidden="false" customHeight="true" outlineLevel="0" collapsed="false"/>
    <row r="936" customFormat="false" ht="13.5" hidden="false" customHeight="true" outlineLevel="0" collapsed="false"/>
    <row r="937" customFormat="false" ht="13.5" hidden="false" customHeight="true" outlineLevel="0" collapsed="false"/>
    <row r="938" customFormat="false" ht="13.5" hidden="false" customHeight="true" outlineLevel="0" collapsed="false"/>
    <row r="939" customFormat="false" ht="13.5" hidden="false" customHeight="true" outlineLevel="0" collapsed="false"/>
    <row r="940" customFormat="false" ht="13.5" hidden="false" customHeight="true" outlineLevel="0" collapsed="false"/>
    <row r="941" customFormat="false" ht="13.5" hidden="false" customHeight="true" outlineLevel="0" collapsed="false"/>
    <row r="942" customFormat="false" ht="13.5" hidden="false" customHeight="true" outlineLevel="0" collapsed="false"/>
    <row r="943" customFormat="false" ht="13.5" hidden="false" customHeight="true" outlineLevel="0" collapsed="false"/>
    <row r="944" customFormat="false" ht="13.5" hidden="false" customHeight="true" outlineLevel="0" collapsed="false"/>
    <row r="945" customFormat="false" ht="13.5" hidden="false" customHeight="true" outlineLevel="0" collapsed="false"/>
    <row r="946" customFormat="false" ht="13.5" hidden="false" customHeight="true" outlineLevel="0" collapsed="false"/>
    <row r="947" customFormat="false" ht="13.5" hidden="false" customHeight="true" outlineLevel="0" collapsed="false"/>
    <row r="948" customFormat="false" ht="13.5" hidden="false" customHeight="true" outlineLevel="0" collapsed="false"/>
    <row r="949" customFormat="false" ht="13.5" hidden="false" customHeight="true" outlineLevel="0" collapsed="false"/>
    <row r="950" customFormat="false" ht="13.5" hidden="false" customHeight="true" outlineLevel="0" collapsed="false"/>
    <row r="951" customFormat="false" ht="13.5" hidden="false" customHeight="true" outlineLevel="0" collapsed="false"/>
    <row r="952" customFormat="false" ht="13.5" hidden="false" customHeight="true" outlineLevel="0" collapsed="false"/>
    <row r="953" customFormat="false" ht="13.5" hidden="false" customHeight="true" outlineLevel="0" collapsed="false"/>
    <row r="954" customFormat="false" ht="13.5" hidden="false" customHeight="true" outlineLevel="0" collapsed="false"/>
    <row r="955" customFormat="false" ht="13.5" hidden="false" customHeight="true" outlineLevel="0" collapsed="false"/>
    <row r="956" customFormat="false" ht="13.5" hidden="false" customHeight="true" outlineLevel="0" collapsed="false"/>
    <row r="957" customFormat="false" ht="13.5" hidden="false" customHeight="true" outlineLevel="0" collapsed="false"/>
    <row r="958" customFormat="false" ht="13.5" hidden="false" customHeight="true" outlineLevel="0" collapsed="false"/>
    <row r="959" customFormat="false" ht="13.5" hidden="false" customHeight="true" outlineLevel="0" collapsed="false"/>
    <row r="960" customFormat="false" ht="13.5" hidden="false" customHeight="true" outlineLevel="0" collapsed="false"/>
    <row r="961" customFormat="false" ht="13.5" hidden="false" customHeight="true" outlineLevel="0" collapsed="false"/>
    <row r="962" customFormat="false" ht="13.5" hidden="false" customHeight="true" outlineLevel="0" collapsed="false"/>
    <row r="963" customFormat="false" ht="13.5" hidden="false" customHeight="true" outlineLevel="0" collapsed="false"/>
    <row r="964" customFormat="false" ht="13.5" hidden="false" customHeight="true" outlineLevel="0" collapsed="false"/>
    <row r="965" customFormat="false" ht="13.5" hidden="false" customHeight="true" outlineLevel="0" collapsed="false"/>
    <row r="966" customFormat="false" ht="13.5" hidden="false" customHeight="true" outlineLevel="0" collapsed="false"/>
    <row r="967" customFormat="false" ht="13.5" hidden="false" customHeight="true" outlineLevel="0" collapsed="false"/>
    <row r="968" customFormat="false" ht="13.5" hidden="false" customHeight="true" outlineLevel="0" collapsed="false"/>
    <row r="969" customFormat="false" ht="13.5" hidden="false" customHeight="true" outlineLevel="0" collapsed="false"/>
    <row r="970" customFormat="false" ht="13.5" hidden="false" customHeight="true" outlineLevel="0" collapsed="false"/>
    <row r="971" customFormat="false" ht="13.5" hidden="false" customHeight="true" outlineLevel="0" collapsed="false"/>
    <row r="972" customFormat="false" ht="13.5" hidden="false" customHeight="true" outlineLevel="0" collapsed="false"/>
    <row r="973" customFormat="false" ht="13.5" hidden="false" customHeight="true" outlineLevel="0" collapsed="false"/>
    <row r="974" customFormat="false" ht="13.5" hidden="false" customHeight="true" outlineLevel="0" collapsed="false"/>
    <row r="975" customFormat="false" ht="13.5" hidden="false" customHeight="true" outlineLevel="0" collapsed="false"/>
    <row r="976" customFormat="false" ht="13.5" hidden="false" customHeight="true" outlineLevel="0" collapsed="false"/>
    <row r="977" customFormat="false" ht="13.5" hidden="false" customHeight="true" outlineLevel="0" collapsed="false"/>
    <row r="978" customFormat="false" ht="13.5" hidden="false" customHeight="true" outlineLevel="0" collapsed="false"/>
    <row r="979" customFormat="false" ht="13.5" hidden="false" customHeight="true" outlineLevel="0" collapsed="false"/>
    <row r="980" customFormat="false" ht="13.5" hidden="false" customHeight="true" outlineLevel="0" collapsed="false"/>
    <row r="981" customFormat="false" ht="13.5" hidden="false" customHeight="true" outlineLevel="0" collapsed="false"/>
    <row r="982" customFormat="false" ht="13.5" hidden="false" customHeight="true" outlineLevel="0" collapsed="false"/>
    <row r="983" customFormat="false" ht="13.5" hidden="false" customHeight="true" outlineLevel="0" collapsed="false"/>
    <row r="984" customFormat="false" ht="13.5" hidden="false" customHeight="true" outlineLevel="0" collapsed="false"/>
    <row r="985" customFormat="false" ht="13.5" hidden="false" customHeight="true" outlineLevel="0" collapsed="false"/>
    <row r="986" customFormat="false" ht="13.5" hidden="false" customHeight="true" outlineLevel="0" collapsed="false"/>
    <row r="987" customFormat="false" ht="13.5" hidden="false" customHeight="true" outlineLevel="0" collapsed="false"/>
    <row r="988" customFormat="false" ht="13.5" hidden="false" customHeight="true" outlineLevel="0" collapsed="false"/>
    <row r="989" customFormat="false" ht="13.5" hidden="false" customHeight="true" outlineLevel="0" collapsed="false"/>
    <row r="990" customFormat="false" ht="13.5" hidden="false" customHeight="true" outlineLevel="0" collapsed="false"/>
    <row r="991" customFormat="false" ht="13.5" hidden="false" customHeight="true" outlineLevel="0" collapsed="false"/>
    <row r="992" customFormat="false" ht="13.5" hidden="false" customHeight="true" outlineLevel="0" collapsed="false"/>
    <row r="993" customFormat="false" ht="13.5" hidden="false" customHeight="true" outlineLevel="0" collapsed="false"/>
    <row r="994" customFormat="false" ht="13.5" hidden="false" customHeight="true" outlineLevel="0" collapsed="false"/>
    <row r="995" customFormat="false" ht="13.5" hidden="false" customHeight="true" outlineLevel="0" collapsed="false"/>
    <row r="996" customFormat="false" ht="13.5" hidden="false" customHeight="true" outlineLevel="0" collapsed="false"/>
    <row r="997" customFormat="false" ht="13.5" hidden="false" customHeight="true" outlineLevel="0" collapsed="false"/>
    <row r="998" customFormat="false" ht="13.5" hidden="false" customHeight="true" outlineLevel="0" collapsed="false"/>
    <row r="999" customFormat="false" ht="13.5" hidden="false" customHeight="true" outlineLevel="0" collapsed="false"/>
    <row r="1000" customFormat="false" ht="13.5" hidden="false" customHeight="true" outlineLevel="0" collapsed="false"/>
  </sheetData>
  <mergeCells count="3">
    <mergeCell ref="A2:J9"/>
    <mergeCell ref="A12:J19"/>
    <mergeCell ref="A22:J29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13.734375" defaultRowHeight="15" zeroHeight="false" outlineLevelRow="0" outlineLevelCol="0"/>
  <cols>
    <col collapsed="false" customWidth="true" hidden="false" outlineLevel="0" max="1" min="1" style="53" width="3.03"/>
    <col collapsed="false" customWidth="true" hidden="false" outlineLevel="0" max="2" min="2" style="53" width="12.82"/>
    <col collapsed="false" customWidth="true" hidden="false" outlineLevel="0" max="3" min="3" style="53" width="15.16"/>
    <col collapsed="false" customWidth="true" hidden="false" outlineLevel="0" max="4" min="4" style="53" width="12.55"/>
    <col collapsed="false" customWidth="true" hidden="false" outlineLevel="0" max="5" min="5" style="53" width="17.22"/>
    <col collapsed="false" customWidth="true" hidden="false" outlineLevel="0" max="6" min="6" style="53" width="15.3"/>
    <col collapsed="false" customWidth="true" hidden="false" outlineLevel="0" max="7" min="7" style="53" width="17.22"/>
    <col collapsed="false" customWidth="true" hidden="false" outlineLevel="0" max="9" min="8" style="53" width="15.3"/>
    <col collapsed="false" customWidth="true" hidden="false" outlineLevel="0" max="26" min="10" style="53" width="8.55"/>
    <col collapsed="false" customWidth="true" hidden="false" outlineLevel="0" max="64" min="27" style="53" width="13.92"/>
  </cols>
  <sheetData>
    <row r="1" customFormat="false" ht="17.25" hidden="false" customHeight="true" outlineLevel="0" collapsed="false">
      <c r="A1" s="104"/>
      <c r="B1" s="105"/>
      <c r="C1" s="106"/>
      <c r="D1" s="106"/>
      <c r="E1" s="107"/>
      <c r="F1" s="106"/>
      <c r="G1" s="107"/>
      <c r="H1" s="106"/>
      <c r="I1" s="107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customFormat="false" ht="17.25" hidden="false" customHeight="true" outlineLevel="0" collapsed="false">
      <c r="A2" s="104"/>
      <c r="B2" s="108" t="s">
        <v>55</v>
      </c>
      <c r="C2" s="104"/>
      <c r="D2" s="106"/>
      <c r="E2" s="107"/>
      <c r="F2" s="106"/>
      <c r="G2" s="107"/>
      <c r="H2" s="106"/>
      <c r="I2" s="107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customFormat="false" ht="17.25" hidden="false" customHeight="true" outlineLevel="0" collapsed="false">
      <c r="A3" s="104"/>
      <c r="B3" s="105"/>
      <c r="C3" s="106"/>
      <c r="D3" s="106"/>
      <c r="E3" s="107"/>
      <c r="F3" s="106"/>
      <c r="G3" s="107"/>
      <c r="H3" s="106"/>
      <c r="I3" s="107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customFormat="false" ht="17.25" hidden="false" customHeight="true" outlineLevel="0" collapsed="false">
      <c r="A4" s="104"/>
      <c r="B4" s="109" t="s">
        <v>56</v>
      </c>
      <c r="C4" s="109" t="s">
        <v>0</v>
      </c>
      <c r="D4" s="109" t="s">
        <v>3</v>
      </c>
      <c r="E4" s="110" t="s">
        <v>57</v>
      </c>
      <c r="F4" s="109" t="s">
        <v>58</v>
      </c>
      <c r="G4" s="110" t="s">
        <v>57</v>
      </c>
      <c r="H4" s="109" t="s">
        <v>59</v>
      </c>
      <c r="I4" s="110" t="s">
        <v>57</v>
      </c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customFormat="false" ht="17.25" hidden="false" customHeight="true" outlineLevel="0" collapsed="false">
      <c r="A5" s="104"/>
      <c r="B5" s="111" t="s">
        <v>60</v>
      </c>
      <c r="C5" s="112" t="s">
        <v>61</v>
      </c>
      <c r="D5" s="112" t="n">
        <v>3</v>
      </c>
      <c r="E5" s="113" t="n">
        <v>44124</v>
      </c>
      <c r="F5" s="112" t="n">
        <v>58</v>
      </c>
      <c r="G5" s="113" t="n">
        <v>44127</v>
      </c>
      <c r="H5" s="112"/>
      <c r="I5" s="113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customFormat="false" ht="17.25" hidden="false" customHeight="true" outlineLevel="0" collapsed="false">
      <c r="A6" s="104"/>
      <c r="B6" s="111" t="s">
        <v>60</v>
      </c>
      <c r="C6" s="112"/>
      <c r="D6" s="112"/>
      <c r="E6" s="113"/>
      <c r="F6" s="112"/>
      <c r="G6" s="114"/>
      <c r="H6" s="112"/>
      <c r="I6" s="11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customFormat="false" ht="17.25" hidden="false" customHeight="true" outlineLevel="0" collapsed="false">
      <c r="A7" s="104"/>
      <c r="B7" s="111" t="s">
        <v>60</v>
      </c>
      <c r="C7" s="112"/>
      <c r="D7" s="112"/>
      <c r="E7" s="114"/>
      <c r="F7" s="112"/>
      <c r="G7" s="114"/>
      <c r="H7" s="112"/>
      <c r="I7" s="11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customFormat="false" ht="17.25" hidden="false" customHeight="true" outlineLevel="0" collapsed="false">
      <c r="A8" s="104"/>
      <c r="B8" s="111" t="s">
        <v>60</v>
      </c>
      <c r="C8" s="112"/>
      <c r="D8" s="112"/>
      <c r="E8" s="114"/>
      <c r="F8" s="112"/>
      <c r="G8" s="114"/>
      <c r="H8" s="112"/>
      <c r="I8" s="11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customFormat="false" ht="17.25" hidden="false" customHeight="true" outlineLevel="0" collapsed="false">
      <c r="A9" s="104"/>
      <c r="B9" s="111" t="s">
        <v>60</v>
      </c>
      <c r="C9" s="112"/>
      <c r="D9" s="112"/>
      <c r="E9" s="114"/>
      <c r="F9" s="112"/>
      <c r="G9" s="114"/>
      <c r="H9" s="112"/>
      <c r="I9" s="11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customFormat="false" ht="17.25" hidden="false" customHeight="true" outlineLevel="0" collapsed="false">
      <c r="A10" s="104"/>
      <c r="B10" s="111" t="s">
        <v>60</v>
      </c>
      <c r="C10" s="112"/>
      <c r="D10" s="112"/>
      <c r="E10" s="114"/>
      <c r="F10" s="112"/>
      <c r="G10" s="114"/>
      <c r="H10" s="112"/>
      <c r="I10" s="11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customFormat="false" ht="17.25" hidden="false" customHeight="true" outlineLevel="0" collapsed="false">
      <c r="A11" s="104"/>
      <c r="B11" s="111" t="s">
        <v>60</v>
      </c>
      <c r="C11" s="112"/>
      <c r="D11" s="112"/>
      <c r="E11" s="114"/>
      <c r="F11" s="112"/>
      <c r="G11" s="114"/>
      <c r="H11" s="112"/>
      <c r="I11" s="11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customFormat="false" ht="17.25" hidden="false" customHeight="true" outlineLevel="0" collapsed="false">
      <c r="A12" s="104"/>
      <c r="B12" s="111" t="s">
        <v>60</v>
      </c>
      <c r="C12" s="112"/>
      <c r="D12" s="112"/>
      <c r="E12" s="114"/>
      <c r="F12" s="112"/>
      <c r="G12" s="114"/>
      <c r="H12" s="112"/>
      <c r="I12" s="11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3" customFormat="false" ht="17.25" hidden="false" customHeight="true" outlineLevel="0" collapsed="false">
      <c r="A13" s="104"/>
      <c r="B13" s="105"/>
      <c r="C13" s="106"/>
      <c r="D13" s="106"/>
      <c r="E13" s="107"/>
      <c r="F13" s="106"/>
      <c r="G13" s="107"/>
      <c r="H13" s="106"/>
      <c r="I13" s="107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</row>
    <row r="14" customFormat="false" ht="17.25" hidden="false" customHeight="true" outlineLevel="0" collapsed="false">
      <c r="A14" s="104"/>
      <c r="B14" s="105"/>
      <c r="C14" s="106"/>
      <c r="D14" s="106"/>
      <c r="E14" s="107"/>
      <c r="F14" s="106"/>
      <c r="G14" s="107"/>
      <c r="H14" s="106"/>
      <c r="I14" s="107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</row>
    <row r="15" customFormat="false" ht="17.25" hidden="false" customHeight="true" outlineLevel="0" collapsed="false">
      <c r="A15" s="104"/>
      <c r="B15" s="105"/>
      <c r="C15" s="106"/>
      <c r="D15" s="106"/>
      <c r="E15" s="107"/>
      <c r="F15" s="106"/>
      <c r="G15" s="107"/>
      <c r="H15" s="106"/>
      <c r="I15" s="107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</row>
    <row r="16" customFormat="false" ht="17.25" hidden="false" customHeight="true" outlineLevel="0" collapsed="false">
      <c r="A16" s="104"/>
      <c r="B16" s="105"/>
      <c r="C16" s="106"/>
      <c r="D16" s="106"/>
      <c r="E16" s="107"/>
      <c r="F16" s="106"/>
      <c r="G16" s="107"/>
      <c r="H16" s="106"/>
      <c r="I16" s="107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</row>
    <row r="17" customFormat="false" ht="17.25" hidden="false" customHeight="true" outlineLevel="0" collapsed="false">
      <c r="A17" s="104"/>
      <c r="B17" s="105"/>
      <c r="C17" s="106"/>
      <c r="D17" s="106"/>
      <c r="E17" s="107"/>
      <c r="F17" s="106"/>
      <c r="G17" s="107"/>
      <c r="H17" s="106"/>
      <c r="I17" s="107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</row>
    <row r="18" customFormat="false" ht="17.25" hidden="false" customHeight="true" outlineLevel="0" collapsed="false">
      <c r="A18" s="104"/>
      <c r="B18" s="105"/>
      <c r="C18" s="106"/>
      <c r="D18" s="106"/>
      <c r="E18" s="107"/>
      <c r="F18" s="106"/>
      <c r="G18" s="107"/>
      <c r="H18" s="106"/>
      <c r="I18" s="107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</row>
    <row r="19" customFormat="false" ht="17.25" hidden="false" customHeight="true" outlineLevel="0" collapsed="false">
      <c r="A19" s="104"/>
      <c r="B19" s="105"/>
      <c r="C19" s="106"/>
      <c r="D19" s="106"/>
      <c r="E19" s="107"/>
      <c r="F19" s="106"/>
      <c r="G19" s="107"/>
      <c r="H19" s="106"/>
      <c r="I19" s="107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</row>
    <row r="20" customFormat="false" ht="17.25" hidden="false" customHeight="true" outlineLevel="0" collapsed="false">
      <c r="A20" s="104"/>
      <c r="B20" s="105"/>
      <c r="C20" s="106"/>
      <c r="D20" s="106"/>
      <c r="E20" s="107"/>
      <c r="F20" s="106"/>
      <c r="G20" s="107"/>
      <c r="H20" s="106"/>
      <c r="I20" s="107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</row>
    <row r="21" customFormat="false" ht="17.25" hidden="false" customHeight="true" outlineLevel="0" collapsed="false">
      <c r="A21" s="104"/>
      <c r="B21" s="105"/>
      <c r="C21" s="106"/>
      <c r="D21" s="106"/>
      <c r="E21" s="107"/>
      <c r="F21" s="106"/>
      <c r="G21" s="107"/>
      <c r="H21" s="106"/>
      <c r="I21" s="107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</row>
    <row r="22" customFormat="false" ht="17.25" hidden="false" customHeight="true" outlineLevel="0" collapsed="false">
      <c r="A22" s="104"/>
      <c r="B22" s="105"/>
      <c r="C22" s="106"/>
      <c r="D22" s="106"/>
      <c r="E22" s="107"/>
      <c r="F22" s="106"/>
      <c r="G22" s="107"/>
      <c r="H22" s="106"/>
      <c r="I22" s="107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</row>
    <row r="23" customFormat="false" ht="17.25" hidden="false" customHeight="true" outlineLevel="0" collapsed="false">
      <c r="A23" s="104"/>
      <c r="B23" s="105"/>
      <c r="C23" s="106"/>
      <c r="D23" s="106"/>
      <c r="E23" s="107"/>
      <c r="F23" s="106"/>
      <c r="G23" s="107"/>
      <c r="H23" s="106"/>
      <c r="I23" s="107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</row>
    <row r="24" customFormat="false" ht="17.25" hidden="false" customHeight="true" outlineLevel="0" collapsed="false">
      <c r="A24" s="104"/>
      <c r="B24" s="105"/>
      <c r="C24" s="106"/>
      <c r="D24" s="106"/>
      <c r="E24" s="107"/>
      <c r="F24" s="106"/>
      <c r="G24" s="107"/>
      <c r="H24" s="106"/>
      <c r="I24" s="107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</row>
    <row r="25" customFormat="false" ht="17.25" hidden="false" customHeight="true" outlineLevel="0" collapsed="false">
      <c r="A25" s="104"/>
      <c r="B25" s="105"/>
      <c r="C25" s="106"/>
      <c r="D25" s="106"/>
      <c r="E25" s="107"/>
      <c r="F25" s="106"/>
      <c r="G25" s="107"/>
      <c r="H25" s="106"/>
      <c r="I25" s="107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</row>
    <row r="26" customFormat="false" ht="17.25" hidden="false" customHeight="true" outlineLevel="0" collapsed="false">
      <c r="A26" s="104"/>
      <c r="B26" s="105"/>
      <c r="C26" s="106"/>
      <c r="D26" s="106"/>
      <c r="E26" s="107"/>
      <c r="F26" s="106"/>
      <c r="G26" s="107"/>
      <c r="H26" s="106"/>
      <c r="I26" s="107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</row>
    <row r="27" customFormat="false" ht="17.25" hidden="false" customHeight="true" outlineLevel="0" collapsed="false">
      <c r="A27" s="104"/>
      <c r="B27" s="105"/>
      <c r="C27" s="106"/>
      <c r="D27" s="106"/>
      <c r="E27" s="107"/>
      <c r="F27" s="106"/>
      <c r="G27" s="107"/>
      <c r="H27" s="106"/>
      <c r="I27" s="107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</row>
    <row r="28" customFormat="false" ht="17.25" hidden="false" customHeight="true" outlineLevel="0" collapsed="false">
      <c r="A28" s="104"/>
      <c r="B28" s="105"/>
      <c r="C28" s="106"/>
      <c r="D28" s="106"/>
      <c r="E28" s="107"/>
      <c r="F28" s="106"/>
      <c r="G28" s="107"/>
      <c r="H28" s="106"/>
      <c r="I28" s="107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</row>
    <row r="29" customFormat="false" ht="17.25" hidden="false" customHeight="true" outlineLevel="0" collapsed="false">
      <c r="A29" s="104"/>
      <c r="B29" s="105"/>
      <c r="C29" s="106"/>
      <c r="D29" s="106"/>
      <c r="E29" s="107"/>
      <c r="F29" s="106"/>
      <c r="G29" s="107"/>
      <c r="H29" s="106"/>
      <c r="I29" s="107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</row>
    <row r="30" customFormat="false" ht="17.25" hidden="false" customHeight="true" outlineLevel="0" collapsed="false">
      <c r="A30" s="104"/>
      <c r="B30" s="105"/>
      <c r="C30" s="106"/>
      <c r="D30" s="106"/>
      <c r="E30" s="107"/>
      <c r="F30" s="106"/>
      <c r="G30" s="107"/>
      <c r="H30" s="106"/>
      <c r="I30" s="107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</row>
    <row r="31" customFormat="false" ht="17.25" hidden="false" customHeight="true" outlineLevel="0" collapsed="false">
      <c r="A31" s="104"/>
      <c r="B31" s="105"/>
      <c r="C31" s="106"/>
      <c r="D31" s="106"/>
      <c r="E31" s="107"/>
      <c r="F31" s="106"/>
      <c r="G31" s="107"/>
      <c r="H31" s="106"/>
      <c r="I31" s="107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</row>
    <row r="32" customFormat="false" ht="17.25" hidden="false" customHeight="true" outlineLevel="0" collapsed="false">
      <c r="A32" s="104"/>
      <c r="B32" s="105"/>
      <c r="C32" s="106"/>
      <c r="D32" s="106"/>
      <c r="E32" s="107"/>
      <c r="F32" s="106"/>
      <c r="G32" s="107"/>
      <c r="H32" s="106"/>
      <c r="I32" s="107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</row>
    <row r="33" customFormat="false" ht="17.25" hidden="false" customHeight="true" outlineLevel="0" collapsed="false">
      <c r="A33" s="104"/>
      <c r="B33" s="105"/>
      <c r="C33" s="106"/>
      <c r="D33" s="106"/>
      <c r="E33" s="107"/>
      <c r="F33" s="106"/>
      <c r="G33" s="107"/>
      <c r="H33" s="106"/>
      <c r="I33" s="107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</row>
    <row r="34" customFormat="false" ht="17.25" hidden="false" customHeight="true" outlineLevel="0" collapsed="false">
      <c r="A34" s="104"/>
      <c r="B34" s="105"/>
      <c r="C34" s="106"/>
      <c r="D34" s="106"/>
      <c r="E34" s="107"/>
      <c r="F34" s="106"/>
      <c r="G34" s="107"/>
      <c r="H34" s="106"/>
      <c r="I34" s="107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</row>
    <row r="35" customFormat="false" ht="17.25" hidden="false" customHeight="true" outlineLevel="0" collapsed="false">
      <c r="A35" s="104"/>
      <c r="B35" s="105"/>
      <c r="C35" s="106"/>
      <c r="D35" s="106"/>
      <c r="E35" s="107"/>
      <c r="F35" s="106"/>
      <c r="G35" s="107"/>
      <c r="H35" s="106"/>
      <c r="I35" s="107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</row>
    <row r="36" customFormat="false" ht="17.25" hidden="false" customHeight="true" outlineLevel="0" collapsed="false">
      <c r="A36" s="104"/>
      <c r="B36" s="105"/>
      <c r="C36" s="106"/>
      <c r="D36" s="106"/>
      <c r="E36" s="107"/>
      <c r="F36" s="106"/>
      <c r="G36" s="107"/>
      <c r="H36" s="106"/>
      <c r="I36" s="107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</row>
    <row r="37" customFormat="false" ht="17.25" hidden="false" customHeight="true" outlineLevel="0" collapsed="false">
      <c r="A37" s="104"/>
      <c r="B37" s="105"/>
      <c r="C37" s="106"/>
      <c r="D37" s="106"/>
      <c r="E37" s="107"/>
      <c r="F37" s="106"/>
      <c r="G37" s="107"/>
      <c r="H37" s="106"/>
      <c r="I37" s="107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</row>
    <row r="38" customFormat="false" ht="17.25" hidden="false" customHeight="true" outlineLevel="0" collapsed="false">
      <c r="A38" s="104"/>
      <c r="B38" s="105"/>
      <c r="C38" s="106"/>
      <c r="D38" s="106"/>
      <c r="E38" s="107"/>
      <c r="F38" s="106"/>
      <c r="G38" s="107"/>
      <c r="H38" s="106"/>
      <c r="I38" s="107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</row>
    <row r="39" customFormat="false" ht="17.25" hidden="false" customHeight="true" outlineLevel="0" collapsed="false">
      <c r="A39" s="104"/>
      <c r="B39" s="105"/>
      <c r="C39" s="106"/>
      <c r="D39" s="106"/>
      <c r="E39" s="107"/>
      <c r="F39" s="106"/>
      <c r="G39" s="107"/>
      <c r="H39" s="106"/>
      <c r="I39" s="107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</row>
    <row r="40" customFormat="false" ht="17.25" hidden="false" customHeight="true" outlineLevel="0" collapsed="false">
      <c r="A40" s="104"/>
      <c r="B40" s="105"/>
      <c r="C40" s="106"/>
      <c r="D40" s="106"/>
      <c r="E40" s="107"/>
      <c r="F40" s="106"/>
      <c r="G40" s="107"/>
      <c r="H40" s="106"/>
      <c r="I40" s="107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</row>
    <row r="41" customFormat="false" ht="17.25" hidden="false" customHeight="true" outlineLevel="0" collapsed="false">
      <c r="A41" s="104"/>
      <c r="B41" s="105"/>
      <c r="C41" s="106"/>
      <c r="D41" s="106"/>
      <c r="E41" s="107"/>
      <c r="F41" s="106"/>
      <c r="G41" s="107"/>
      <c r="H41" s="106"/>
      <c r="I41" s="107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</row>
    <row r="42" customFormat="false" ht="17.25" hidden="false" customHeight="true" outlineLevel="0" collapsed="false">
      <c r="A42" s="104"/>
      <c r="B42" s="105"/>
      <c r="C42" s="106"/>
      <c r="D42" s="106"/>
      <c r="E42" s="107"/>
      <c r="F42" s="106"/>
      <c r="G42" s="107"/>
      <c r="H42" s="106"/>
      <c r="I42" s="107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</row>
    <row r="43" customFormat="false" ht="17.25" hidden="false" customHeight="true" outlineLevel="0" collapsed="false">
      <c r="A43" s="104"/>
      <c r="B43" s="105"/>
      <c r="C43" s="106"/>
      <c r="D43" s="106"/>
      <c r="E43" s="107"/>
      <c r="F43" s="106"/>
      <c r="G43" s="107"/>
      <c r="H43" s="106"/>
      <c r="I43" s="107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</row>
    <row r="44" customFormat="false" ht="17.25" hidden="false" customHeight="true" outlineLevel="0" collapsed="false">
      <c r="A44" s="104"/>
      <c r="B44" s="105"/>
      <c r="C44" s="106"/>
      <c r="D44" s="106"/>
      <c r="E44" s="107"/>
      <c r="F44" s="106"/>
      <c r="G44" s="107"/>
      <c r="H44" s="106"/>
      <c r="I44" s="107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</row>
    <row r="45" customFormat="false" ht="17.25" hidden="false" customHeight="true" outlineLevel="0" collapsed="false">
      <c r="A45" s="104"/>
      <c r="B45" s="105"/>
      <c r="C45" s="106"/>
      <c r="D45" s="106"/>
      <c r="E45" s="107"/>
      <c r="F45" s="106"/>
      <c r="G45" s="107"/>
      <c r="H45" s="106"/>
      <c r="I45" s="107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</row>
    <row r="46" customFormat="false" ht="17.25" hidden="false" customHeight="true" outlineLevel="0" collapsed="false">
      <c r="A46" s="104"/>
      <c r="B46" s="105"/>
      <c r="C46" s="106"/>
      <c r="D46" s="106"/>
      <c r="E46" s="107"/>
      <c r="F46" s="106"/>
      <c r="G46" s="107"/>
      <c r="H46" s="106"/>
      <c r="I46" s="107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</row>
    <row r="47" customFormat="false" ht="17.25" hidden="false" customHeight="true" outlineLevel="0" collapsed="false">
      <c r="A47" s="104"/>
      <c r="B47" s="105"/>
      <c r="C47" s="106"/>
      <c r="D47" s="106"/>
      <c r="E47" s="107"/>
      <c r="F47" s="106"/>
      <c r="G47" s="107"/>
      <c r="H47" s="106"/>
      <c r="I47" s="107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</row>
    <row r="48" customFormat="false" ht="17.25" hidden="false" customHeight="true" outlineLevel="0" collapsed="false">
      <c r="A48" s="104"/>
      <c r="B48" s="105"/>
      <c r="C48" s="106"/>
      <c r="D48" s="106"/>
      <c r="E48" s="107"/>
      <c r="F48" s="106"/>
      <c r="G48" s="107"/>
      <c r="H48" s="106"/>
      <c r="I48" s="107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</row>
    <row r="49" customFormat="false" ht="17.25" hidden="false" customHeight="true" outlineLevel="0" collapsed="false">
      <c r="A49" s="104"/>
      <c r="B49" s="105"/>
      <c r="C49" s="106"/>
      <c r="D49" s="106"/>
      <c r="E49" s="107"/>
      <c r="F49" s="106"/>
      <c r="G49" s="107"/>
      <c r="H49" s="106"/>
      <c r="I49" s="107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</row>
    <row r="50" customFormat="false" ht="17.25" hidden="false" customHeight="true" outlineLevel="0" collapsed="false">
      <c r="A50" s="104"/>
      <c r="B50" s="105"/>
      <c r="C50" s="106"/>
      <c r="D50" s="106"/>
      <c r="E50" s="107"/>
      <c r="F50" s="106"/>
      <c r="G50" s="107"/>
      <c r="H50" s="106"/>
      <c r="I50" s="107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</row>
    <row r="51" customFormat="false" ht="17.25" hidden="false" customHeight="true" outlineLevel="0" collapsed="false">
      <c r="A51" s="104"/>
      <c r="B51" s="105"/>
      <c r="C51" s="106"/>
      <c r="D51" s="106"/>
      <c r="E51" s="107"/>
      <c r="F51" s="106"/>
      <c r="G51" s="107"/>
      <c r="H51" s="106"/>
      <c r="I51" s="107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</row>
    <row r="52" customFormat="false" ht="17.25" hidden="false" customHeight="true" outlineLevel="0" collapsed="false">
      <c r="A52" s="104"/>
      <c r="B52" s="105"/>
      <c r="C52" s="106"/>
      <c r="D52" s="106"/>
      <c r="E52" s="107"/>
      <c r="F52" s="106"/>
      <c r="G52" s="107"/>
      <c r="H52" s="106"/>
      <c r="I52" s="107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</row>
    <row r="53" customFormat="false" ht="17.25" hidden="false" customHeight="true" outlineLevel="0" collapsed="false">
      <c r="A53" s="104"/>
      <c r="B53" s="105"/>
      <c r="C53" s="106"/>
      <c r="D53" s="106"/>
      <c r="E53" s="107"/>
      <c r="F53" s="106"/>
      <c r="G53" s="107"/>
      <c r="H53" s="106"/>
      <c r="I53" s="107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</row>
    <row r="54" customFormat="false" ht="17.25" hidden="false" customHeight="true" outlineLevel="0" collapsed="false">
      <c r="A54" s="104"/>
      <c r="B54" s="105"/>
      <c r="C54" s="106"/>
      <c r="D54" s="106"/>
      <c r="E54" s="107"/>
      <c r="F54" s="106"/>
      <c r="G54" s="107"/>
      <c r="H54" s="106"/>
      <c r="I54" s="107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</row>
    <row r="55" customFormat="false" ht="17.25" hidden="false" customHeight="true" outlineLevel="0" collapsed="false">
      <c r="A55" s="104"/>
      <c r="B55" s="105"/>
      <c r="C55" s="106"/>
      <c r="D55" s="106"/>
      <c r="E55" s="107"/>
      <c r="F55" s="106"/>
      <c r="G55" s="107"/>
      <c r="H55" s="106"/>
      <c r="I55" s="107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</row>
    <row r="56" customFormat="false" ht="17.25" hidden="false" customHeight="true" outlineLevel="0" collapsed="false">
      <c r="A56" s="104"/>
      <c r="B56" s="105"/>
      <c r="C56" s="106"/>
      <c r="D56" s="106"/>
      <c r="E56" s="107"/>
      <c r="F56" s="106"/>
      <c r="G56" s="107"/>
      <c r="H56" s="106"/>
      <c r="I56" s="107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</row>
    <row r="57" customFormat="false" ht="17.25" hidden="false" customHeight="true" outlineLevel="0" collapsed="false">
      <c r="A57" s="104"/>
      <c r="B57" s="105"/>
      <c r="C57" s="106"/>
      <c r="D57" s="106"/>
      <c r="E57" s="107"/>
      <c r="F57" s="106"/>
      <c r="G57" s="107"/>
      <c r="H57" s="106"/>
      <c r="I57" s="107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</row>
    <row r="58" customFormat="false" ht="17.25" hidden="false" customHeight="true" outlineLevel="0" collapsed="false">
      <c r="A58" s="104"/>
      <c r="B58" s="105"/>
      <c r="C58" s="106"/>
      <c r="D58" s="106"/>
      <c r="E58" s="107"/>
      <c r="F58" s="106"/>
      <c r="G58" s="107"/>
      <c r="H58" s="106"/>
      <c r="I58" s="107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</row>
    <row r="59" customFormat="false" ht="17.25" hidden="false" customHeight="true" outlineLevel="0" collapsed="false">
      <c r="A59" s="104"/>
      <c r="B59" s="105"/>
      <c r="C59" s="106"/>
      <c r="D59" s="106"/>
      <c r="E59" s="107"/>
      <c r="F59" s="106"/>
      <c r="G59" s="107"/>
      <c r="H59" s="106"/>
      <c r="I59" s="107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</row>
    <row r="60" customFormat="false" ht="17.25" hidden="false" customHeight="true" outlineLevel="0" collapsed="false">
      <c r="A60" s="104"/>
      <c r="B60" s="105"/>
      <c r="C60" s="106"/>
      <c r="D60" s="106"/>
      <c r="E60" s="107"/>
      <c r="F60" s="106"/>
      <c r="G60" s="107"/>
      <c r="H60" s="106"/>
      <c r="I60" s="107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</row>
    <row r="61" customFormat="false" ht="17.25" hidden="false" customHeight="true" outlineLevel="0" collapsed="false">
      <c r="A61" s="104"/>
      <c r="B61" s="105"/>
      <c r="C61" s="106"/>
      <c r="D61" s="106"/>
      <c r="E61" s="107"/>
      <c r="F61" s="106"/>
      <c r="G61" s="107"/>
      <c r="H61" s="106"/>
      <c r="I61" s="107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customFormat="false" ht="17.25" hidden="false" customHeight="true" outlineLevel="0" collapsed="false">
      <c r="A62" s="104"/>
      <c r="B62" s="105"/>
      <c r="C62" s="106"/>
      <c r="D62" s="106"/>
      <c r="E62" s="107"/>
      <c r="F62" s="106"/>
      <c r="G62" s="107"/>
      <c r="H62" s="106"/>
      <c r="I62" s="107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</row>
    <row r="63" customFormat="false" ht="17.25" hidden="false" customHeight="true" outlineLevel="0" collapsed="false">
      <c r="A63" s="104"/>
      <c r="B63" s="105"/>
      <c r="C63" s="106"/>
      <c r="D63" s="106"/>
      <c r="E63" s="107"/>
      <c r="F63" s="106"/>
      <c r="G63" s="107"/>
      <c r="H63" s="106"/>
      <c r="I63" s="107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</row>
    <row r="64" customFormat="false" ht="17.25" hidden="false" customHeight="true" outlineLevel="0" collapsed="false">
      <c r="A64" s="104"/>
      <c r="B64" s="105"/>
      <c r="C64" s="106"/>
      <c r="D64" s="106"/>
      <c r="E64" s="107"/>
      <c r="F64" s="106"/>
      <c r="G64" s="107"/>
      <c r="H64" s="106"/>
      <c r="I64" s="107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</row>
    <row r="65" customFormat="false" ht="17.25" hidden="false" customHeight="true" outlineLevel="0" collapsed="false">
      <c r="A65" s="104"/>
      <c r="B65" s="105"/>
      <c r="C65" s="106"/>
      <c r="D65" s="106"/>
      <c r="E65" s="107"/>
      <c r="F65" s="106"/>
      <c r="G65" s="107"/>
      <c r="H65" s="106"/>
      <c r="I65" s="107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</row>
    <row r="66" customFormat="false" ht="17.25" hidden="false" customHeight="true" outlineLevel="0" collapsed="false">
      <c r="A66" s="104"/>
      <c r="B66" s="105"/>
      <c r="C66" s="106"/>
      <c r="D66" s="106"/>
      <c r="E66" s="107"/>
      <c r="F66" s="106"/>
      <c r="G66" s="107"/>
      <c r="H66" s="106"/>
      <c r="I66" s="107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</row>
    <row r="67" customFormat="false" ht="17.25" hidden="false" customHeight="true" outlineLevel="0" collapsed="false">
      <c r="A67" s="104"/>
      <c r="B67" s="105"/>
      <c r="C67" s="106"/>
      <c r="D67" s="106"/>
      <c r="E67" s="107"/>
      <c r="F67" s="106"/>
      <c r="G67" s="107"/>
      <c r="H67" s="106"/>
      <c r="I67" s="107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</row>
    <row r="68" customFormat="false" ht="17.25" hidden="false" customHeight="true" outlineLevel="0" collapsed="false">
      <c r="A68" s="104"/>
      <c r="B68" s="105"/>
      <c r="C68" s="106"/>
      <c r="D68" s="106"/>
      <c r="E68" s="107"/>
      <c r="F68" s="106"/>
      <c r="G68" s="107"/>
      <c r="H68" s="106"/>
      <c r="I68" s="107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</row>
    <row r="69" customFormat="false" ht="17.25" hidden="false" customHeight="true" outlineLevel="0" collapsed="false">
      <c r="A69" s="104"/>
      <c r="B69" s="105"/>
      <c r="C69" s="106"/>
      <c r="D69" s="106"/>
      <c r="E69" s="107"/>
      <c r="F69" s="106"/>
      <c r="G69" s="107"/>
      <c r="H69" s="106"/>
      <c r="I69" s="107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</row>
    <row r="70" customFormat="false" ht="17.25" hidden="false" customHeight="true" outlineLevel="0" collapsed="false">
      <c r="A70" s="104"/>
      <c r="B70" s="105"/>
      <c r="C70" s="106"/>
      <c r="D70" s="106"/>
      <c r="E70" s="107"/>
      <c r="F70" s="106"/>
      <c r="G70" s="107"/>
      <c r="H70" s="106"/>
      <c r="I70" s="107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</row>
    <row r="71" customFormat="false" ht="17.25" hidden="false" customHeight="true" outlineLevel="0" collapsed="false">
      <c r="A71" s="104"/>
      <c r="B71" s="105"/>
      <c r="C71" s="106"/>
      <c r="D71" s="106"/>
      <c r="E71" s="107"/>
      <c r="F71" s="106"/>
      <c r="G71" s="107"/>
      <c r="H71" s="106"/>
      <c r="I71" s="107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</row>
    <row r="72" customFormat="false" ht="17.25" hidden="false" customHeight="true" outlineLevel="0" collapsed="false">
      <c r="A72" s="104"/>
      <c r="B72" s="105"/>
      <c r="C72" s="106"/>
      <c r="D72" s="106"/>
      <c r="E72" s="107"/>
      <c r="F72" s="106"/>
      <c r="G72" s="107"/>
      <c r="H72" s="106"/>
      <c r="I72" s="107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</row>
    <row r="73" customFormat="false" ht="17.25" hidden="false" customHeight="true" outlineLevel="0" collapsed="false">
      <c r="A73" s="104"/>
      <c r="B73" s="105"/>
      <c r="C73" s="106"/>
      <c r="D73" s="106"/>
      <c r="E73" s="107"/>
      <c r="F73" s="106"/>
      <c r="G73" s="107"/>
      <c r="H73" s="106"/>
      <c r="I73" s="107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</row>
    <row r="74" customFormat="false" ht="17.25" hidden="false" customHeight="true" outlineLevel="0" collapsed="false">
      <c r="A74" s="104"/>
      <c r="B74" s="105"/>
      <c r="C74" s="106"/>
      <c r="D74" s="106"/>
      <c r="E74" s="107"/>
      <c r="F74" s="106"/>
      <c r="G74" s="107"/>
      <c r="H74" s="106"/>
      <c r="I74" s="107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</row>
    <row r="75" customFormat="false" ht="17.25" hidden="false" customHeight="true" outlineLevel="0" collapsed="false">
      <c r="A75" s="104"/>
      <c r="B75" s="105"/>
      <c r="C75" s="106"/>
      <c r="D75" s="106"/>
      <c r="E75" s="107"/>
      <c r="F75" s="106"/>
      <c r="G75" s="107"/>
      <c r="H75" s="106"/>
      <c r="I75" s="107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</row>
    <row r="76" customFormat="false" ht="17.25" hidden="false" customHeight="true" outlineLevel="0" collapsed="false">
      <c r="A76" s="104"/>
      <c r="B76" s="105"/>
      <c r="C76" s="106"/>
      <c r="D76" s="106"/>
      <c r="E76" s="107"/>
      <c r="F76" s="106"/>
      <c r="G76" s="107"/>
      <c r="H76" s="106"/>
      <c r="I76" s="107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</row>
    <row r="77" customFormat="false" ht="17.25" hidden="false" customHeight="true" outlineLevel="0" collapsed="false">
      <c r="A77" s="104"/>
      <c r="B77" s="105"/>
      <c r="C77" s="106"/>
      <c r="D77" s="106"/>
      <c r="E77" s="107"/>
      <c r="F77" s="106"/>
      <c r="G77" s="107"/>
      <c r="H77" s="106"/>
      <c r="I77" s="107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</row>
    <row r="78" customFormat="false" ht="17.25" hidden="false" customHeight="true" outlineLevel="0" collapsed="false">
      <c r="A78" s="104"/>
      <c r="B78" s="105"/>
      <c r="C78" s="106"/>
      <c r="D78" s="106"/>
      <c r="E78" s="107"/>
      <c r="F78" s="106"/>
      <c r="G78" s="107"/>
      <c r="H78" s="106"/>
      <c r="I78" s="107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</row>
    <row r="79" customFormat="false" ht="17.25" hidden="false" customHeight="true" outlineLevel="0" collapsed="false">
      <c r="A79" s="104"/>
      <c r="B79" s="105"/>
      <c r="C79" s="106"/>
      <c r="D79" s="106"/>
      <c r="E79" s="107"/>
      <c r="F79" s="106"/>
      <c r="G79" s="107"/>
      <c r="H79" s="106"/>
      <c r="I79" s="107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</row>
    <row r="80" customFormat="false" ht="17.25" hidden="false" customHeight="true" outlineLevel="0" collapsed="false">
      <c r="A80" s="104"/>
      <c r="B80" s="105"/>
      <c r="C80" s="106"/>
      <c r="D80" s="106"/>
      <c r="E80" s="107"/>
      <c r="F80" s="106"/>
      <c r="G80" s="107"/>
      <c r="H80" s="106"/>
      <c r="I80" s="107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</row>
    <row r="81" customFormat="false" ht="17.25" hidden="false" customHeight="true" outlineLevel="0" collapsed="false">
      <c r="A81" s="104"/>
      <c r="B81" s="105"/>
      <c r="C81" s="106"/>
      <c r="D81" s="106"/>
      <c r="E81" s="107"/>
      <c r="F81" s="106"/>
      <c r="G81" s="107"/>
      <c r="H81" s="106"/>
      <c r="I81" s="107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</row>
    <row r="82" customFormat="false" ht="17.25" hidden="false" customHeight="true" outlineLevel="0" collapsed="false">
      <c r="A82" s="104"/>
      <c r="B82" s="105"/>
      <c r="C82" s="106"/>
      <c r="D82" s="106"/>
      <c r="E82" s="107"/>
      <c r="F82" s="106"/>
      <c r="G82" s="107"/>
      <c r="H82" s="106"/>
      <c r="I82" s="107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</row>
    <row r="83" customFormat="false" ht="17.25" hidden="false" customHeight="true" outlineLevel="0" collapsed="false">
      <c r="A83" s="104"/>
      <c r="B83" s="105"/>
      <c r="C83" s="106"/>
      <c r="D83" s="106"/>
      <c r="E83" s="107"/>
      <c r="F83" s="106"/>
      <c r="G83" s="107"/>
      <c r="H83" s="106"/>
      <c r="I83" s="107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</row>
    <row r="84" customFormat="false" ht="17.25" hidden="false" customHeight="true" outlineLevel="0" collapsed="false">
      <c r="A84" s="104"/>
      <c r="B84" s="105"/>
      <c r="C84" s="106"/>
      <c r="D84" s="106"/>
      <c r="E84" s="107"/>
      <c r="F84" s="106"/>
      <c r="G84" s="107"/>
      <c r="H84" s="106"/>
      <c r="I84" s="107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</row>
    <row r="85" customFormat="false" ht="17.25" hidden="false" customHeight="true" outlineLevel="0" collapsed="false">
      <c r="A85" s="104"/>
      <c r="B85" s="105"/>
      <c r="C85" s="106"/>
      <c r="D85" s="106"/>
      <c r="E85" s="107"/>
      <c r="F85" s="106"/>
      <c r="G85" s="107"/>
      <c r="H85" s="106"/>
      <c r="I85" s="107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</row>
    <row r="86" customFormat="false" ht="17.25" hidden="false" customHeight="true" outlineLevel="0" collapsed="false">
      <c r="A86" s="104"/>
      <c r="B86" s="105"/>
      <c r="C86" s="106"/>
      <c r="D86" s="106"/>
      <c r="E86" s="107"/>
      <c r="F86" s="106"/>
      <c r="G86" s="107"/>
      <c r="H86" s="106"/>
      <c r="I86" s="107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</row>
    <row r="87" customFormat="false" ht="17.25" hidden="false" customHeight="true" outlineLevel="0" collapsed="false">
      <c r="A87" s="104"/>
      <c r="B87" s="105"/>
      <c r="C87" s="106"/>
      <c r="D87" s="106"/>
      <c r="E87" s="107"/>
      <c r="F87" s="106"/>
      <c r="G87" s="107"/>
      <c r="H87" s="106"/>
      <c r="I87" s="107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</row>
    <row r="88" customFormat="false" ht="17.25" hidden="false" customHeight="true" outlineLevel="0" collapsed="false">
      <c r="A88" s="104"/>
      <c r="B88" s="105"/>
      <c r="C88" s="106"/>
      <c r="D88" s="106"/>
      <c r="E88" s="107"/>
      <c r="F88" s="106"/>
      <c r="G88" s="107"/>
      <c r="H88" s="106"/>
      <c r="I88" s="107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</row>
    <row r="89" customFormat="false" ht="17.25" hidden="false" customHeight="true" outlineLevel="0" collapsed="false">
      <c r="A89" s="104"/>
      <c r="B89" s="105"/>
      <c r="C89" s="106"/>
      <c r="D89" s="106"/>
      <c r="E89" s="107"/>
      <c r="F89" s="106"/>
      <c r="G89" s="107"/>
      <c r="H89" s="106"/>
      <c r="I89" s="107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</row>
    <row r="90" customFormat="false" ht="17.25" hidden="false" customHeight="true" outlineLevel="0" collapsed="false">
      <c r="A90" s="104"/>
      <c r="B90" s="105"/>
      <c r="C90" s="106"/>
      <c r="D90" s="106"/>
      <c r="E90" s="107"/>
      <c r="F90" s="106"/>
      <c r="G90" s="107"/>
      <c r="H90" s="106"/>
      <c r="I90" s="107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</row>
    <row r="91" customFormat="false" ht="17.25" hidden="false" customHeight="true" outlineLevel="0" collapsed="false">
      <c r="A91" s="104"/>
      <c r="B91" s="105"/>
      <c r="C91" s="106"/>
      <c r="D91" s="106"/>
      <c r="E91" s="107"/>
      <c r="F91" s="106"/>
      <c r="G91" s="107"/>
      <c r="H91" s="106"/>
      <c r="I91" s="107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</row>
    <row r="92" customFormat="false" ht="17.25" hidden="false" customHeight="true" outlineLevel="0" collapsed="false">
      <c r="A92" s="104"/>
      <c r="B92" s="105"/>
      <c r="C92" s="106"/>
      <c r="D92" s="106"/>
      <c r="E92" s="107"/>
      <c r="F92" s="106"/>
      <c r="G92" s="107"/>
      <c r="H92" s="106"/>
      <c r="I92" s="107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</row>
    <row r="93" customFormat="false" ht="17.25" hidden="false" customHeight="true" outlineLevel="0" collapsed="false">
      <c r="A93" s="104"/>
      <c r="B93" s="105"/>
      <c r="C93" s="106"/>
      <c r="D93" s="106"/>
      <c r="E93" s="107"/>
      <c r="F93" s="106"/>
      <c r="G93" s="107"/>
      <c r="H93" s="106"/>
      <c r="I93" s="107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</row>
    <row r="94" customFormat="false" ht="17.25" hidden="false" customHeight="true" outlineLevel="0" collapsed="false">
      <c r="A94" s="104"/>
      <c r="B94" s="105"/>
      <c r="C94" s="106"/>
      <c r="D94" s="106"/>
      <c r="E94" s="107"/>
      <c r="F94" s="106"/>
      <c r="G94" s="107"/>
      <c r="H94" s="106"/>
      <c r="I94" s="107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</row>
    <row r="95" customFormat="false" ht="17.25" hidden="false" customHeight="true" outlineLevel="0" collapsed="false">
      <c r="A95" s="104"/>
      <c r="B95" s="105"/>
      <c r="C95" s="106"/>
      <c r="D95" s="106"/>
      <c r="E95" s="107"/>
      <c r="F95" s="106"/>
      <c r="G95" s="107"/>
      <c r="H95" s="106"/>
      <c r="I95" s="107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</row>
    <row r="96" customFormat="false" ht="17.25" hidden="false" customHeight="true" outlineLevel="0" collapsed="false">
      <c r="A96" s="104"/>
      <c r="B96" s="105"/>
      <c r="C96" s="106"/>
      <c r="D96" s="106"/>
      <c r="E96" s="107"/>
      <c r="F96" s="106"/>
      <c r="G96" s="107"/>
      <c r="H96" s="106"/>
      <c r="I96" s="107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</row>
    <row r="97" customFormat="false" ht="17.25" hidden="false" customHeight="true" outlineLevel="0" collapsed="false">
      <c r="A97" s="104"/>
      <c r="B97" s="105"/>
      <c r="C97" s="106"/>
      <c r="D97" s="106"/>
      <c r="E97" s="107"/>
      <c r="F97" s="106"/>
      <c r="G97" s="107"/>
      <c r="H97" s="106"/>
      <c r="I97" s="107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</row>
    <row r="98" customFormat="false" ht="17.25" hidden="false" customHeight="true" outlineLevel="0" collapsed="false">
      <c r="A98" s="104"/>
      <c r="B98" s="105"/>
      <c r="C98" s="106"/>
      <c r="D98" s="106"/>
      <c r="E98" s="107"/>
      <c r="F98" s="106"/>
      <c r="G98" s="107"/>
      <c r="H98" s="106"/>
      <c r="I98" s="107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</row>
    <row r="99" customFormat="false" ht="17.25" hidden="false" customHeight="true" outlineLevel="0" collapsed="false">
      <c r="A99" s="104"/>
      <c r="B99" s="105"/>
      <c r="C99" s="106"/>
      <c r="D99" s="106"/>
      <c r="E99" s="107"/>
      <c r="F99" s="106"/>
      <c r="G99" s="107"/>
      <c r="H99" s="106"/>
      <c r="I99" s="107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</row>
    <row r="100" customFormat="false" ht="17.25" hidden="false" customHeight="true" outlineLevel="0" collapsed="false">
      <c r="A100" s="104"/>
      <c r="B100" s="105"/>
      <c r="C100" s="106"/>
      <c r="D100" s="106"/>
      <c r="E100" s="107"/>
      <c r="F100" s="106"/>
      <c r="G100" s="107"/>
      <c r="H100" s="106"/>
      <c r="I100" s="107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</row>
    <row r="101" customFormat="false" ht="17.25" hidden="false" customHeight="true" outlineLevel="0" collapsed="false">
      <c r="A101" s="104"/>
      <c r="B101" s="105"/>
      <c r="C101" s="106"/>
      <c r="D101" s="106"/>
      <c r="E101" s="107"/>
      <c r="F101" s="106"/>
      <c r="G101" s="107"/>
      <c r="H101" s="106"/>
      <c r="I101" s="107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</row>
    <row r="102" customFormat="false" ht="17.25" hidden="false" customHeight="true" outlineLevel="0" collapsed="false">
      <c r="A102" s="104"/>
      <c r="B102" s="105"/>
      <c r="C102" s="106"/>
      <c r="D102" s="106"/>
      <c r="E102" s="107"/>
      <c r="F102" s="106"/>
      <c r="G102" s="107"/>
      <c r="H102" s="106"/>
      <c r="I102" s="107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</row>
    <row r="103" customFormat="false" ht="17.25" hidden="false" customHeight="true" outlineLevel="0" collapsed="false">
      <c r="A103" s="104"/>
      <c r="B103" s="105"/>
      <c r="C103" s="106"/>
      <c r="D103" s="106"/>
      <c r="E103" s="107"/>
      <c r="F103" s="106"/>
      <c r="G103" s="107"/>
      <c r="H103" s="106"/>
      <c r="I103" s="107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</row>
    <row r="104" customFormat="false" ht="17.25" hidden="false" customHeight="true" outlineLevel="0" collapsed="false">
      <c r="A104" s="104"/>
      <c r="B104" s="105"/>
      <c r="C104" s="106"/>
      <c r="D104" s="106"/>
      <c r="E104" s="107"/>
      <c r="F104" s="106"/>
      <c r="G104" s="107"/>
      <c r="H104" s="106"/>
      <c r="I104" s="107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</row>
    <row r="105" customFormat="false" ht="17.25" hidden="false" customHeight="true" outlineLevel="0" collapsed="false">
      <c r="A105" s="104"/>
      <c r="B105" s="105"/>
      <c r="C105" s="106"/>
      <c r="D105" s="106"/>
      <c r="E105" s="107"/>
      <c r="F105" s="106"/>
      <c r="G105" s="107"/>
      <c r="H105" s="106"/>
      <c r="I105" s="107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</row>
    <row r="106" customFormat="false" ht="17.25" hidden="false" customHeight="true" outlineLevel="0" collapsed="false">
      <c r="A106" s="104"/>
      <c r="B106" s="105"/>
      <c r="C106" s="106"/>
      <c r="D106" s="106"/>
      <c r="E106" s="107"/>
      <c r="F106" s="106"/>
      <c r="G106" s="107"/>
      <c r="H106" s="106"/>
      <c r="I106" s="107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</row>
    <row r="107" customFormat="false" ht="17.25" hidden="false" customHeight="true" outlineLevel="0" collapsed="false">
      <c r="A107" s="104"/>
      <c r="B107" s="105"/>
      <c r="C107" s="106"/>
      <c r="D107" s="106"/>
      <c r="E107" s="107"/>
      <c r="F107" s="106"/>
      <c r="G107" s="107"/>
      <c r="H107" s="106"/>
      <c r="I107" s="107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</row>
    <row r="108" customFormat="false" ht="17.25" hidden="false" customHeight="true" outlineLevel="0" collapsed="false">
      <c r="A108" s="104"/>
      <c r="B108" s="105"/>
      <c r="C108" s="106"/>
      <c r="D108" s="106"/>
      <c r="E108" s="107"/>
      <c r="F108" s="106"/>
      <c r="G108" s="107"/>
      <c r="H108" s="106"/>
      <c r="I108" s="107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</row>
    <row r="109" customFormat="false" ht="17.25" hidden="false" customHeight="true" outlineLevel="0" collapsed="false">
      <c r="A109" s="104"/>
      <c r="B109" s="105"/>
      <c r="C109" s="106"/>
      <c r="D109" s="106"/>
      <c r="E109" s="107"/>
      <c r="F109" s="106"/>
      <c r="G109" s="107"/>
      <c r="H109" s="106"/>
      <c r="I109" s="107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</row>
    <row r="110" customFormat="false" ht="17.25" hidden="false" customHeight="true" outlineLevel="0" collapsed="false">
      <c r="A110" s="104"/>
      <c r="B110" s="105"/>
      <c r="C110" s="106"/>
      <c r="D110" s="106"/>
      <c r="E110" s="107"/>
      <c r="F110" s="106"/>
      <c r="G110" s="107"/>
      <c r="H110" s="106"/>
      <c r="I110" s="107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</row>
    <row r="111" customFormat="false" ht="17.25" hidden="false" customHeight="true" outlineLevel="0" collapsed="false">
      <c r="A111" s="104"/>
      <c r="B111" s="105"/>
      <c r="C111" s="106"/>
      <c r="D111" s="106"/>
      <c r="E111" s="107"/>
      <c r="F111" s="106"/>
      <c r="G111" s="107"/>
      <c r="H111" s="106"/>
      <c r="I111" s="107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</row>
    <row r="112" customFormat="false" ht="17.25" hidden="false" customHeight="true" outlineLevel="0" collapsed="false">
      <c r="A112" s="104"/>
      <c r="B112" s="105"/>
      <c r="C112" s="106"/>
      <c r="D112" s="106"/>
      <c r="E112" s="107"/>
      <c r="F112" s="106"/>
      <c r="G112" s="107"/>
      <c r="H112" s="106"/>
      <c r="I112" s="107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</row>
    <row r="113" customFormat="false" ht="17.25" hidden="false" customHeight="true" outlineLevel="0" collapsed="false">
      <c r="A113" s="104"/>
      <c r="B113" s="105"/>
      <c r="C113" s="106"/>
      <c r="D113" s="106"/>
      <c r="E113" s="107"/>
      <c r="F113" s="106"/>
      <c r="G113" s="107"/>
      <c r="H113" s="106"/>
      <c r="I113" s="107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</row>
    <row r="114" customFormat="false" ht="17.25" hidden="false" customHeight="true" outlineLevel="0" collapsed="false">
      <c r="A114" s="104"/>
      <c r="B114" s="105"/>
      <c r="C114" s="106"/>
      <c r="D114" s="106"/>
      <c r="E114" s="107"/>
      <c r="F114" s="106"/>
      <c r="G114" s="107"/>
      <c r="H114" s="106"/>
      <c r="I114" s="107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</row>
    <row r="115" customFormat="false" ht="17.25" hidden="false" customHeight="true" outlineLevel="0" collapsed="false">
      <c r="A115" s="104"/>
      <c r="B115" s="105"/>
      <c r="C115" s="106"/>
      <c r="D115" s="106"/>
      <c r="E115" s="107"/>
      <c r="F115" s="106"/>
      <c r="G115" s="107"/>
      <c r="H115" s="106"/>
      <c r="I115" s="107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</row>
    <row r="116" customFormat="false" ht="17.25" hidden="false" customHeight="true" outlineLevel="0" collapsed="false">
      <c r="A116" s="104"/>
      <c r="B116" s="105"/>
      <c r="C116" s="106"/>
      <c r="D116" s="106"/>
      <c r="E116" s="107"/>
      <c r="F116" s="106"/>
      <c r="G116" s="107"/>
      <c r="H116" s="106"/>
      <c r="I116" s="107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</row>
    <row r="117" customFormat="false" ht="17.25" hidden="false" customHeight="true" outlineLevel="0" collapsed="false">
      <c r="A117" s="104"/>
      <c r="B117" s="105"/>
      <c r="C117" s="106"/>
      <c r="D117" s="106"/>
      <c r="E117" s="107"/>
      <c r="F117" s="106"/>
      <c r="G117" s="107"/>
      <c r="H117" s="106"/>
      <c r="I117" s="107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</row>
    <row r="118" customFormat="false" ht="17.25" hidden="false" customHeight="true" outlineLevel="0" collapsed="false">
      <c r="A118" s="104"/>
      <c r="B118" s="105"/>
      <c r="C118" s="106"/>
      <c r="D118" s="106"/>
      <c r="E118" s="107"/>
      <c r="F118" s="106"/>
      <c r="G118" s="107"/>
      <c r="H118" s="106"/>
      <c r="I118" s="107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</row>
    <row r="119" customFormat="false" ht="17.25" hidden="false" customHeight="true" outlineLevel="0" collapsed="false">
      <c r="A119" s="104"/>
      <c r="B119" s="105"/>
      <c r="C119" s="106"/>
      <c r="D119" s="106"/>
      <c r="E119" s="107"/>
      <c r="F119" s="106"/>
      <c r="G119" s="107"/>
      <c r="H119" s="106"/>
      <c r="I119" s="107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</row>
    <row r="120" customFormat="false" ht="17.25" hidden="false" customHeight="true" outlineLevel="0" collapsed="false">
      <c r="A120" s="104"/>
      <c r="B120" s="105"/>
      <c r="C120" s="106"/>
      <c r="D120" s="106"/>
      <c r="E120" s="107"/>
      <c r="F120" s="106"/>
      <c r="G120" s="107"/>
      <c r="H120" s="106"/>
      <c r="I120" s="107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</row>
    <row r="121" customFormat="false" ht="17.25" hidden="false" customHeight="true" outlineLevel="0" collapsed="false">
      <c r="A121" s="104"/>
      <c r="B121" s="105"/>
      <c r="C121" s="106"/>
      <c r="D121" s="106"/>
      <c r="E121" s="107"/>
      <c r="F121" s="106"/>
      <c r="G121" s="107"/>
      <c r="H121" s="106"/>
      <c r="I121" s="107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</row>
    <row r="122" customFormat="false" ht="17.25" hidden="false" customHeight="true" outlineLevel="0" collapsed="false">
      <c r="A122" s="104"/>
      <c r="B122" s="105"/>
      <c r="C122" s="106"/>
      <c r="D122" s="106"/>
      <c r="E122" s="107"/>
      <c r="F122" s="106"/>
      <c r="G122" s="107"/>
      <c r="H122" s="106"/>
      <c r="I122" s="107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</row>
    <row r="123" customFormat="false" ht="17.25" hidden="false" customHeight="true" outlineLevel="0" collapsed="false">
      <c r="A123" s="104"/>
      <c r="B123" s="105"/>
      <c r="C123" s="106"/>
      <c r="D123" s="106"/>
      <c r="E123" s="107"/>
      <c r="F123" s="106"/>
      <c r="G123" s="107"/>
      <c r="H123" s="106"/>
      <c r="I123" s="107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</row>
    <row r="124" customFormat="false" ht="17.25" hidden="false" customHeight="true" outlineLevel="0" collapsed="false">
      <c r="A124" s="104"/>
      <c r="B124" s="105"/>
      <c r="C124" s="106"/>
      <c r="D124" s="106"/>
      <c r="E124" s="107"/>
      <c r="F124" s="106"/>
      <c r="G124" s="107"/>
      <c r="H124" s="106"/>
      <c r="I124" s="107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</row>
    <row r="125" customFormat="false" ht="17.25" hidden="false" customHeight="true" outlineLevel="0" collapsed="false">
      <c r="A125" s="104"/>
      <c r="B125" s="105"/>
      <c r="C125" s="106"/>
      <c r="D125" s="106"/>
      <c r="E125" s="107"/>
      <c r="F125" s="106"/>
      <c r="G125" s="107"/>
      <c r="H125" s="106"/>
      <c r="I125" s="107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</row>
    <row r="126" customFormat="false" ht="17.25" hidden="false" customHeight="true" outlineLevel="0" collapsed="false">
      <c r="A126" s="104"/>
      <c r="B126" s="105"/>
      <c r="C126" s="106"/>
      <c r="D126" s="106"/>
      <c r="E126" s="107"/>
      <c r="F126" s="106"/>
      <c r="G126" s="107"/>
      <c r="H126" s="106"/>
      <c r="I126" s="107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</row>
    <row r="127" customFormat="false" ht="17.25" hidden="false" customHeight="true" outlineLevel="0" collapsed="false">
      <c r="A127" s="104"/>
      <c r="B127" s="105"/>
      <c r="C127" s="106"/>
      <c r="D127" s="106"/>
      <c r="E127" s="107"/>
      <c r="F127" s="106"/>
      <c r="G127" s="107"/>
      <c r="H127" s="106"/>
      <c r="I127" s="107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</row>
    <row r="128" customFormat="false" ht="17.25" hidden="false" customHeight="true" outlineLevel="0" collapsed="false">
      <c r="A128" s="104"/>
      <c r="B128" s="105"/>
      <c r="C128" s="106"/>
      <c r="D128" s="106"/>
      <c r="E128" s="107"/>
      <c r="F128" s="106"/>
      <c r="G128" s="107"/>
      <c r="H128" s="106"/>
      <c r="I128" s="107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</row>
    <row r="129" customFormat="false" ht="17.25" hidden="false" customHeight="true" outlineLevel="0" collapsed="false">
      <c r="A129" s="104"/>
      <c r="B129" s="105"/>
      <c r="C129" s="106"/>
      <c r="D129" s="106"/>
      <c r="E129" s="107"/>
      <c r="F129" s="106"/>
      <c r="G129" s="107"/>
      <c r="H129" s="106"/>
      <c r="I129" s="107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</row>
    <row r="130" customFormat="false" ht="17.25" hidden="false" customHeight="true" outlineLevel="0" collapsed="false">
      <c r="A130" s="104"/>
      <c r="B130" s="105"/>
      <c r="C130" s="106"/>
      <c r="D130" s="106"/>
      <c r="E130" s="107"/>
      <c r="F130" s="106"/>
      <c r="G130" s="107"/>
      <c r="H130" s="106"/>
      <c r="I130" s="107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</row>
    <row r="131" customFormat="false" ht="17.25" hidden="false" customHeight="true" outlineLevel="0" collapsed="false">
      <c r="A131" s="104"/>
      <c r="B131" s="105"/>
      <c r="C131" s="106"/>
      <c r="D131" s="106"/>
      <c r="E131" s="107"/>
      <c r="F131" s="106"/>
      <c r="G131" s="107"/>
      <c r="H131" s="106"/>
      <c r="I131" s="107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</row>
    <row r="132" customFormat="false" ht="17.25" hidden="false" customHeight="true" outlineLevel="0" collapsed="false">
      <c r="A132" s="104"/>
      <c r="B132" s="105"/>
      <c r="C132" s="106"/>
      <c r="D132" s="106"/>
      <c r="E132" s="107"/>
      <c r="F132" s="106"/>
      <c r="G132" s="107"/>
      <c r="H132" s="106"/>
      <c r="I132" s="107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</row>
    <row r="133" customFormat="false" ht="17.25" hidden="false" customHeight="true" outlineLevel="0" collapsed="false">
      <c r="A133" s="104"/>
      <c r="B133" s="105"/>
      <c r="C133" s="106"/>
      <c r="D133" s="106"/>
      <c r="E133" s="107"/>
      <c r="F133" s="106"/>
      <c r="G133" s="107"/>
      <c r="H133" s="106"/>
      <c r="I133" s="107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</row>
    <row r="134" customFormat="false" ht="17.25" hidden="false" customHeight="true" outlineLevel="0" collapsed="false">
      <c r="A134" s="104"/>
      <c r="B134" s="105"/>
      <c r="C134" s="106"/>
      <c r="D134" s="106"/>
      <c r="E134" s="107"/>
      <c r="F134" s="106"/>
      <c r="G134" s="107"/>
      <c r="H134" s="106"/>
      <c r="I134" s="107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</row>
    <row r="135" customFormat="false" ht="17.25" hidden="false" customHeight="true" outlineLevel="0" collapsed="false">
      <c r="A135" s="104"/>
      <c r="B135" s="105"/>
      <c r="C135" s="106"/>
      <c r="D135" s="106"/>
      <c r="E135" s="107"/>
      <c r="F135" s="106"/>
      <c r="G135" s="107"/>
      <c r="H135" s="106"/>
      <c r="I135" s="107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</row>
    <row r="136" customFormat="false" ht="17.25" hidden="false" customHeight="true" outlineLevel="0" collapsed="false">
      <c r="A136" s="104"/>
      <c r="B136" s="105"/>
      <c r="C136" s="106"/>
      <c r="D136" s="106"/>
      <c r="E136" s="107"/>
      <c r="F136" s="106"/>
      <c r="G136" s="107"/>
      <c r="H136" s="106"/>
      <c r="I136" s="107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</row>
    <row r="137" customFormat="false" ht="17.25" hidden="false" customHeight="true" outlineLevel="0" collapsed="false">
      <c r="A137" s="104"/>
      <c r="B137" s="105"/>
      <c r="C137" s="106"/>
      <c r="D137" s="106"/>
      <c r="E137" s="107"/>
      <c r="F137" s="106"/>
      <c r="G137" s="107"/>
      <c r="H137" s="106"/>
      <c r="I137" s="107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</row>
    <row r="138" customFormat="false" ht="17.25" hidden="false" customHeight="true" outlineLevel="0" collapsed="false">
      <c r="A138" s="104"/>
      <c r="B138" s="105"/>
      <c r="C138" s="106"/>
      <c r="D138" s="106"/>
      <c r="E138" s="107"/>
      <c r="F138" s="106"/>
      <c r="G138" s="107"/>
      <c r="H138" s="106"/>
      <c r="I138" s="107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</row>
    <row r="139" customFormat="false" ht="17.25" hidden="false" customHeight="true" outlineLevel="0" collapsed="false">
      <c r="A139" s="104"/>
      <c r="B139" s="105"/>
      <c r="C139" s="106"/>
      <c r="D139" s="106"/>
      <c r="E139" s="107"/>
      <c r="F139" s="106"/>
      <c r="G139" s="107"/>
      <c r="H139" s="106"/>
      <c r="I139" s="107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</row>
    <row r="140" customFormat="false" ht="17.25" hidden="false" customHeight="true" outlineLevel="0" collapsed="false">
      <c r="A140" s="104"/>
      <c r="B140" s="105"/>
      <c r="C140" s="106"/>
      <c r="D140" s="106"/>
      <c r="E140" s="107"/>
      <c r="F140" s="106"/>
      <c r="G140" s="107"/>
      <c r="H140" s="106"/>
      <c r="I140" s="107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</row>
    <row r="141" customFormat="false" ht="17.25" hidden="false" customHeight="true" outlineLevel="0" collapsed="false">
      <c r="A141" s="104"/>
      <c r="B141" s="105"/>
      <c r="C141" s="106"/>
      <c r="D141" s="106"/>
      <c r="E141" s="107"/>
      <c r="F141" s="106"/>
      <c r="G141" s="107"/>
      <c r="H141" s="106"/>
      <c r="I141" s="107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</row>
    <row r="142" customFormat="false" ht="17.25" hidden="false" customHeight="true" outlineLevel="0" collapsed="false">
      <c r="A142" s="104"/>
      <c r="B142" s="105"/>
      <c r="C142" s="106"/>
      <c r="D142" s="106"/>
      <c r="E142" s="107"/>
      <c r="F142" s="106"/>
      <c r="G142" s="107"/>
      <c r="H142" s="106"/>
      <c r="I142" s="107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</row>
    <row r="143" customFormat="false" ht="17.25" hidden="false" customHeight="true" outlineLevel="0" collapsed="false">
      <c r="A143" s="104"/>
      <c r="B143" s="105"/>
      <c r="C143" s="106"/>
      <c r="D143" s="106"/>
      <c r="E143" s="107"/>
      <c r="F143" s="106"/>
      <c r="G143" s="107"/>
      <c r="H143" s="106"/>
      <c r="I143" s="107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</row>
    <row r="144" customFormat="false" ht="17.25" hidden="false" customHeight="true" outlineLevel="0" collapsed="false">
      <c r="A144" s="104"/>
      <c r="B144" s="105"/>
      <c r="C144" s="106"/>
      <c r="D144" s="106"/>
      <c r="E144" s="107"/>
      <c r="F144" s="106"/>
      <c r="G144" s="107"/>
      <c r="H144" s="106"/>
      <c r="I144" s="107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</row>
    <row r="145" customFormat="false" ht="17.25" hidden="false" customHeight="true" outlineLevel="0" collapsed="false">
      <c r="A145" s="104"/>
      <c r="B145" s="105"/>
      <c r="C145" s="106"/>
      <c r="D145" s="106"/>
      <c r="E145" s="107"/>
      <c r="F145" s="106"/>
      <c r="G145" s="107"/>
      <c r="H145" s="106"/>
      <c r="I145" s="107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</row>
    <row r="146" customFormat="false" ht="17.25" hidden="false" customHeight="true" outlineLevel="0" collapsed="false">
      <c r="A146" s="104"/>
      <c r="B146" s="105"/>
      <c r="C146" s="106"/>
      <c r="D146" s="106"/>
      <c r="E146" s="107"/>
      <c r="F146" s="106"/>
      <c r="G146" s="107"/>
      <c r="H146" s="106"/>
      <c r="I146" s="107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</row>
    <row r="147" customFormat="false" ht="17.25" hidden="false" customHeight="true" outlineLevel="0" collapsed="false">
      <c r="A147" s="104"/>
      <c r="B147" s="105"/>
      <c r="C147" s="106"/>
      <c r="D147" s="106"/>
      <c r="E147" s="107"/>
      <c r="F147" s="106"/>
      <c r="G147" s="107"/>
      <c r="H147" s="106"/>
      <c r="I147" s="107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</row>
    <row r="148" customFormat="false" ht="17.25" hidden="false" customHeight="true" outlineLevel="0" collapsed="false">
      <c r="A148" s="104"/>
      <c r="B148" s="105"/>
      <c r="C148" s="106"/>
      <c r="D148" s="106"/>
      <c r="E148" s="107"/>
      <c r="F148" s="106"/>
      <c r="G148" s="107"/>
      <c r="H148" s="106"/>
      <c r="I148" s="107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</row>
    <row r="149" customFormat="false" ht="17.25" hidden="false" customHeight="true" outlineLevel="0" collapsed="false">
      <c r="A149" s="104"/>
      <c r="B149" s="105"/>
      <c r="C149" s="106"/>
      <c r="D149" s="106"/>
      <c r="E149" s="107"/>
      <c r="F149" s="106"/>
      <c r="G149" s="107"/>
      <c r="H149" s="106"/>
      <c r="I149" s="107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</row>
    <row r="150" customFormat="false" ht="17.25" hidden="false" customHeight="true" outlineLevel="0" collapsed="false">
      <c r="A150" s="104"/>
      <c r="B150" s="105"/>
      <c r="C150" s="106"/>
      <c r="D150" s="106"/>
      <c r="E150" s="107"/>
      <c r="F150" s="106"/>
      <c r="G150" s="107"/>
      <c r="H150" s="106"/>
      <c r="I150" s="107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</row>
    <row r="151" customFormat="false" ht="17.25" hidden="false" customHeight="true" outlineLevel="0" collapsed="false">
      <c r="A151" s="104"/>
      <c r="B151" s="105"/>
      <c r="C151" s="106"/>
      <c r="D151" s="106"/>
      <c r="E151" s="107"/>
      <c r="F151" s="106"/>
      <c r="G151" s="107"/>
      <c r="H151" s="106"/>
      <c r="I151" s="107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</row>
    <row r="152" customFormat="false" ht="17.25" hidden="false" customHeight="true" outlineLevel="0" collapsed="false">
      <c r="A152" s="104"/>
      <c r="B152" s="105"/>
      <c r="C152" s="106"/>
      <c r="D152" s="106"/>
      <c r="E152" s="107"/>
      <c r="F152" s="106"/>
      <c r="G152" s="107"/>
      <c r="H152" s="106"/>
      <c r="I152" s="107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</row>
    <row r="153" customFormat="false" ht="17.25" hidden="false" customHeight="true" outlineLevel="0" collapsed="false">
      <c r="A153" s="104"/>
      <c r="B153" s="105"/>
      <c r="C153" s="106"/>
      <c r="D153" s="106"/>
      <c r="E153" s="107"/>
      <c r="F153" s="106"/>
      <c r="G153" s="107"/>
      <c r="H153" s="106"/>
      <c r="I153" s="107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</row>
    <row r="154" customFormat="false" ht="17.25" hidden="false" customHeight="true" outlineLevel="0" collapsed="false">
      <c r="A154" s="104"/>
      <c r="B154" s="105"/>
      <c r="C154" s="106"/>
      <c r="D154" s="106"/>
      <c r="E154" s="107"/>
      <c r="F154" s="106"/>
      <c r="G154" s="107"/>
      <c r="H154" s="106"/>
      <c r="I154" s="107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</row>
    <row r="155" customFormat="false" ht="17.25" hidden="false" customHeight="true" outlineLevel="0" collapsed="false">
      <c r="A155" s="104"/>
      <c r="B155" s="105"/>
      <c r="C155" s="106"/>
      <c r="D155" s="106"/>
      <c r="E155" s="107"/>
      <c r="F155" s="106"/>
      <c r="G155" s="107"/>
      <c r="H155" s="106"/>
      <c r="I155" s="107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</row>
    <row r="156" customFormat="false" ht="17.25" hidden="false" customHeight="true" outlineLevel="0" collapsed="false">
      <c r="A156" s="104"/>
      <c r="B156" s="105"/>
      <c r="C156" s="106"/>
      <c r="D156" s="106"/>
      <c r="E156" s="107"/>
      <c r="F156" s="106"/>
      <c r="G156" s="107"/>
      <c r="H156" s="106"/>
      <c r="I156" s="107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</row>
    <row r="157" customFormat="false" ht="17.25" hidden="false" customHeight="true" outlineLevel="0" collapsed="false">
      <c r="A157" s="104"/>
      <c r="B157" s="105"/>
      <c r="C157" s="106"/>
      <c r="D157" s="106"/>
      <c r="E157" s="107"/>
      <c r="F157" s="106"/>
      <c r="G157" s="107"/>
      <c r="H157" s="106"/>
      <c r="I157" s="107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</row>
    <row r="158" customFormat="false" ht="17.25" hidden="false" customHeight="true" outlineLevel="0" collapsed="false">
      <c r="A158" s="104"/>
      <c r="B158" s="105"/>
      <c r="C158" s="106"/>
      <c r="D158" s="106"/>
      <c r="E158" s="107"/>
      <c r="F158" s="106"/>
      <c r="G158" s="107"/>
      <c r="H158" s="106"/>
      <c r="I158" s="107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</row>
    <row r="159" customFormat="false" ht="17.25" hidden="false" customHeight="true" outlineLevel="0" collapsed="false">
      <c r="A159" s="104"/>
      <c r="B159" s="105"/>
      <c r="C159" s="106"/>
      <c r="D159" s="106"/>
      <c r="E159" s="107"/>
      <c r="F159" s="106"/>
      <c r="G159" s="107"/>
      <c r="H159" s="106"/>
      <c r="I159" s="107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</row>
    <row r="160" customFormat="false" ht="17.25" hidden="false" customHeight="true" outlineLevel="0" collapsed="false">
      <c r="A160" s="104"/>
      <c r="B160" s="105"/>
      <c r="C160" s="106"/>
      <c r="D160" s="106"/>
      <c r="E160" s="107"/>
      <c r="F160" s="106"/>
      <c r="G160" s="107"/>
      <c r="H160" s="106"/>
      <c r="I160" s="107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</row>
    <row r="161" customFormat="false" ht="17.25" hidden="false" customHeight="true" outlineLevel="0" collapsed="false">
      <c r="A161" s="104"/>
      <c r="B161" s="105"/>
      <c r="C161" s="106"/>
      <c r="D161" s="106"/>
      <c r="E161" s="107"/>
      <c r="F161" s="106"/>
      <c r="G161" s="107"/>
      <c r="H161" s="106"/>
      <c r="I161" s="107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</row>
    <row r="162" customFormat="false" ht="17.25" hidden="false" customHeight="true" outlineLevel="0" collapsed="false">
      <c r="A162" s="104"/>
      <c r="B162" s="105"/>
      <c r="C162" s="106"/>
      <c r="D162" s="106"/>
      <c r="E162" s="107"/>
      <c r="F162" s="106"/>
      <c r="G162" s="107"/>
      <c r="H162" s="106"/>
      <c r="I162" s="107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</row>
    <row r="163" customFormat="false" ht="17.25" hidden="false" customHeight="true" outlineLevel="0" collapsed="false">
      <c r="A163" s="104"/>
      <c r="B163" s="105"/>
      <c r="C163" s="106"/>
      <c r="D163" s="106"/>
      <c r="E163" s="107"/>
      <c r="F163" s="106"/>
      <c r="G163" s="107"/>
      <c r="H163" s="106"/>
      <c r="I163" s="107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</row>
    <row r="164" customFormat="false" ht="17.25" hidden="false" customHeight="true" outlineLevel="0" collapsed="false">
      <c r="A164" s="104"/>
      <c r="B164" s="105"/>
      <c r="C164" s="106"/>
      <c r="D164" s="106"/>
      <c r="E164" s="107"/>
      <c r="F164" s="106"/>
      <c r="G164" s="107"/>
      <c r="H164" s="106"/>
      <c r="I164" s="107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</row>
    <row r="165" customFormat="false" ht="17.25" hidden="false" customHeight="true" outlineLevel="0" collapsed="false">
      <c r="A165" s="104"/>
      <c r="B165" s="105"/>
      <c r="C165" s="106"/>
      <c r="D165" s="106"/>
      <c r="E165" s="107"/>
      <c r="F165" s="106"/>
      <c r="G165" s="107"/>
      <c r="H165" s="106"/>
      <c r="I165" s="107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</row>
    <row r="166" customFormat="false" ht="17.25" hidden="false" customHeight="true" outlineLevel="0" collapsed="false">
      <c r="A166" s="104"/>
      <c r="B166" s="105"/>
      <c r="C166" s="106"/>
      <c r="D166" s="106"/>
      <c r="E166" s="107"/>
      <c r="F166" s="106"/>
      <c r="G166" s="107"/>
      <c r="H166" s="106"/>
      <c r="I166" s="107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</row>
    <row r="167" customFormat="false" ht="17.25" hidden="false" customHeight="true" outlineLevel="0" collapsed="false">
      <c r="A167" s="104"/>
      <c r="B167" s="105"/>
      <c r="C167" s="106"/>
      <c r="D167" s="106"/>
      <c r="E167" s="107"/>
      <c r="F167" s="106"/>
      <c r="G167" s="107"/>
      <c r="H167" s="106"/>
      <c r="I167" s="107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</row>
    <row r="168" customFormat="false" ht="17.25" hidden="false" customHeight="true" outlineLevel="0" collapsed="false">
      <c r="A168" s="104"/>
      <c r="B168" s="105"/>
      <c r="C168" s="106"/>
      <c r="D168" s="106"/>
      <c r="E168" s="107"/>
      <c r="F168" s="106"/>
      <c r="G168" s="107"/>
      <c r="H168" s="106"/>
      <c r="I168" s="107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</row>
    <row r="169" customFormat="false" ht="17.25" hidden="false" customHeight="true" outlineLevel="0" collapsed="false">
      <c r="A169" s="104"/>
      <c r="B169" s="105"/>
      <c r="C169" s="106"/>
      <c r="D169" s="106"/>
      <c r="E169" s="107"/>
      <c r="F169" s="106"/>
      <c r="G169" s="107"/>
      <c r="H169" s="106"/>
      <c r="I169" s="107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</row>
    <row r="170" customFormat="false" ht="17.25" hidden="false" customHeight="true" outlineLevel="0" collapsed="false">
      <c r="A170" s="104"/>
      <c r="B170" s="105"/>
      <c r="C170" s="106"/>
      <c r="D170" s="106"/>
      <c r="E170" s="107"/>
      <c r="F170" s="106"/>
      <c r="G170" s="107"/>
      <c r="H170" s="106"/>
      <c r="I170" s="107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</row>
    <row r="171" customFormat="false" ht="17.25" hidden="false" customHeight="true" outlineLevel="0" collapsed="false">
      <c r="A171" s="104"/>
      <c r="B171" s="105"/>
      <c r="C171" s="106"/>
      <c r="D171" s="106"/>
      <c r="E171" s="107"/>
      <c r="F171" s="106"/>
      <c r="G171" s="107"/>
      <c r="H171" s="106"/>
      <c r="I171" s="107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</row>
    <row r="172" customFormat="false" ht="17.25" hidden="false" customHeight="true" outlineLevel="0" collapsed="false">
      <c r="A172" s="104"/>
      <c r="B172" s="105"/>
      <c r="C172" s="106"/>
      <c r="D172" s="106"/>
      <c r="E172" s="107"/>
      <c r="F172" s="106"/>
      <c r="G172" s="107"/>
      <c r="H172" s="106"/>
      <c r="I172" s="107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</row>
    <row r="173" customFormat="false" ht="17.25" hidden="false" customHeight="true" outlineLevel="0" collapsed="false">
      <c r="A173" s="104"/>
      <c r="B173" s="105"/>
      <c r="C173" s="106"/>
      <c r="D173" s="106"/>
      <c r="E173" s="107"/>
      <c r="F173" s="106"/>
      <c r="G173" s="107"/>
      <c r="H173" s="106"/>
      <c r="I173" s="107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</row>
    <row r="174" customFormat="false" ht="17.25" hidden="false" customHeight="true" outlineLevel="0" collapsed="false">
      <c r="A174" s="104"/>
      <c r="B174" s="105"/>
      <c r="C174" s="106"/>
      <c r="D174" s="106"/>
      <c r="E174" s="107"/>
      <c r="F174" s="106"/>
      <c r="G174" s="107"/>
      <c r="H174" s="106"/>
      <c r="I174" s="107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</row>
    <row r="175" customFormat="false" ht="17.25" hidden="false" customHeight="true" outlineLevel="0" collapsed="false">
      <c r="A175" s="104"/>
      <c r="B175" s="105"/>
      <c r="C175" s="106"/>
      <c r="D175" s="106"/>
      <c r="E175" s="107"/>
      <c r="F175" s="106"/>
      <c r="G175" s="107"/>
      <c r="H175" s="106"/>
      <c r="I175" s="107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</row>
    <row r="176" customFormat="false" ht="17.25" hidden="false" customHeight="true" outlineLevel="0" collapsed="false">
      <c r="A176" s="104"/>
      <c r="B176" s="105"/>
      <c r="C176" s="106"/>
      <c r="D176" s="106"/>
      <c r="E176" s="107"/>
      <c r="F176" s="106"/>
      <c r="G176" s="107"/>
      <c r="H176" s="106"/>
      <c r="I176" s="107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</row>
    <row r="177" customFormat="false" ht="17.25" hidden="false" customHeight="true" outlineLevel="0" collapsed="false">
      <c r="A177" s="104"/>
      <c r="B177" s="105"/>
      <c r="C177" s="106"/>
      <c r="D177" s="106"/>
      <c r="E177" s="107"/>
      <c r="F177" s="106"/>
      <c r="G177" s="107"/>
      <c r="H177" s="106"/>
      <c r="I177" s="107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</row>
    <row r="178" customFormat="false" ht="17.25" hidden="false" customHeight="true" outlineLevel="0" collapsed="false">
      <c r="A178" s="104"/>
      <c r="B178" s="105"/>
      <c r="C178" s="106"/>
      <c r="D178" s="106"/>
      <c r="E178" s="107"/>
      <c r="F178" s="106"/>
      <c r="G178" s="107"/>
      <c r="H178" s="106"/>
      <c r="I178" s="107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</row>
    <row r="179" customFormat="false" ht="17.25" hidden="false" customHeight="true" outlineLevel="0" collapsed="false">
      <c r="A179" s="104"/>
      <c r="B179" s="105"/>
      <c r="C179" s="106"/>
      <c r="D179" s="106"/>
      <c r="E179" s="107"/>
      <c r="F179" s="106"/>
      <c r="G179" s="107"/>
      <c r="H179" s="106"/>
      <c r="I179" s="107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</row>
    <row r="180" customFormat="false" ht="17.25" hidden="false" customHeight="true" outlineLevel="0" collapsed="false">
      <c r="A180" s="104"/>
      <c r="B180" s="105"/>
      <c r="C180" s="106"/>
      <c r="D180" s="106"/>
      <c r="E180" s="107"/>
      <c r="F180" s="106"/>
      <c r="G180" s="107"/>
      <c r="H180" s="106"/>
      <c r="I180" s="107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</row>
    <row r="181" customFormat="false" ht="17.25" hidden="false" customHeight="true" outlineLevel="0" collapsed="false">
      <c r="A181" s="104"/>
      <c r="B181" s="105"/>
      <c r="C181" s="106"/>
      <c r="D181" s="106"/>
      <c r="E181" s="107"/>
      <c r="F181" s="106"/>
      <c r="G181" s="107"/>
      <c r="H181" s="106"/>
      <c r="I181" s="107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</row>
    <row r="182" customFormat="false" ht="17.25" hidden="false" customHeight="true" outlineLevel="0" collapsed="false">
      <c r="A182" s="104"/>
      <c r="B182" s="105"/>
      <c r="C182" s="106"/>
      <c r="D182" s="106"/>
      <c r="E182" s="107"/>
      <c r="F182" s="106"/>
      <c r="G182" s="107"/>
      <c r="H182" s="106"/>
      <c r="I182" s="107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</row>
    <row r="183" customFormat="false" ht="17.25" hidden="false" customHeight="true" outlineLevel="0" collapsed="false">
      <c r="A183" s="104"/>
      <c r="B183" s="105"/>
      <c r="C183" s="106"/>
      <c r="D183" s="106"/>
      <c r="E183" s="107"/>
      <c r="F183" s="106"/>
      <c r="G183" s="107"/>
      <c r="H183" s="106"/>
      <c r="I183" s="107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</row>
    <row r="184" customFormat="false" ht="17.25" hidden="false" customHeight="true" outlineLevel="0" collapsed="false">
      <c r="A184" s="104"/>
      <c r="B184" s="105"/>
      <c r="C184" s="106"/>
      <c r="D184" s="106"/>
      <c r="E184" s="107"/>
      <c r="F184" s="106"/>
      <c r="G184" s="107"/>
      <c r="H184" s="106"/>
      <c r="I184" s="107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</row>
    <row r="185" customFormat="false" ht="17.25" hidden="false" customHeight="true" outlineLevel="0" collapsed="false">
      <c r="A185" s="104"/>
      <c r="B185" s="105"/>
      <c r="C185" s="106"/>
      <c r="D185" s="106"/>
      <c r="E185" s="107"/>
      <c r="F185" s="106"/>
      <c r="G185" s="107"/>
      <c r="H185" s="106"/>
      <c r="I185" s="107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</row>
    <row r="186" customFormat="false" ht="17.25" hidden="false" customHeight="true" outlineLevel="0" collapsed="false">
      <c r="A186" s="104"/>
      <c r="B186" s="105"/>
      <c r="C186" s="106"/>
      <c r="D186" s="106"/>
      <c r="E186" s="107"/>
      <c r="F186" s="106"/>
      <c r="G186" s="107"/>
      <c r="H186" s="106"/>
      <c r="I186" s="107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</row>
    <row r="187" customFormat="false" ht="17.25" hidden="false" customHeight="true" outlineLevel="0" collapsed="false">
      <c r="A187" s="104"/>
      <c r="B187" s="105"/>
      <c r="C187" s="106"/>
      <c r="D187" s="106"/>
      <c r="E187" s="107"/>
      <c r="F187" s="106"/>
      <c r="G187" s="107"/>
      <c r="H187" s="106"/>
      <c r="I187" s="107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</row>
    <row r="188" customFormat="false" ht="17.25" hidden="false" customHeight="true" outlineLevel="0" collapsed="false">
      <c r="A188" s="104"/>
      <c r="B188" s="105"/>
      <c r="C188" s="106"/>
      <c r="D188" s="106"/>
      <c r="E188" s="107"/>
      <c r="F188" s="106"/>
      <c r="G188" s="107"/>
      <c r="H188" s="106"/>
      <c r="I188" s="107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</row>
    <row r="189" customFormat="false" ht="17.25" hidden="false" customHeight="true" outlineLevel="0" collapsed="false">
      <c r="A189" s="104"/>
      <c r="B189" s="105"/>
      <c r="C189" s="106"/>
      <c r="D189" s="106"/>
      <c r="E189" s="107"/>
      <c r="F189" s="106"/>
      <c r="G189" s="107"/>
      <c r="H189" s="106"/>
      <c r="I189" s="107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</row>
    <row r="190" customFormat="false" ht="17.25" hidden="false" customHeight="true" outlineLevel="0" collapsed="false">
      <c r="A190" s="104"/>
      <c r="B190" s="105"/>
      <c r="C190" s="106"/>
      <c r="D190" s="106"/>
      <c r="E190" s="107"/>
      <c r="F190" s="106"/>
      <c r="G190" s="107"/>
      <c r="H190" s="106"/>
      <c r="I190" s="107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</row>
    <row r="191" customFormat="false" ht="17.25" hidden="false" customHeight="true" outlineLevel="0" collapsed="false">
      <c r="A191" s="104"/>
      <c r="B191" s="105"/>
      <c r="C191" s="106"/>
      <c r="D191" s="106"/>
      <c r="E191" s="107"/>
      <c r="F191" s="106"/>
      <c r="G191" s="107"/>
      <c r="H191" s="106"/>
      <c r="I191" s="107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</row>
    <row r="192" customFormat="false" ht="17.25" hidden="false" customHeight="true" outlineLevel="0" collapsed="false">
      <c r="A192" s="104"/>
      <c r="B192" s="105"/>
      <c r="C192" s="106"/>
      <c r="D192" s="106"/>
      <c r="E192" s="107"/>
      <c r="F192" s="106"/>
      <c r="G192" s="107"/>
      <c r="H192" s="106"/>
      <c r="I192" s="107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</row>
    <row r="193" customFormat="false" ht="17.25" hidden="false" customHeight="true" outlineLevel="0" collapsed="false">
      <c r="A193" s="104"/>
      <c r="B193" s="105"/>
      <c r="C193" s="106"/>
      <c r="D193" s="106"/>
      <c r="E193" s="107"/>
      <c r="F193" s="106"/>
      <c r="G193" s="107"/>
      <c r="H193" s="106"/>
      <c r="I193" s="107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</row>
    <row r="194" customFormat="false" ht="17.25" hidden="false" customHeight="true" outlineLevel="0" collapsed="false">
      <c r="A194" s="104"/>
      <c r="B194" s="105"/>
      <c r="C194" s="106"/>
      <c r="D194" s="106"/>
      <c r="E194" s="107"/>
      <c r="F194" s="106"/>
      <c r="G194" s="107"/>
      <c r="H194" s="106"/>
      <c r="I194" s="107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</row>
    <row r="195" customFormat="false" ht="17.25" hidden="false" customHeight="true" outlineLevel="0" collapsed="false">
      <c r="A195" s="104"/>
      <c r="B195" s="105"/>
      <c r="C195" s="106"/>
      <c r="D195" s="106"/>
      <c r="E195" s="107"/>
      <c r="F195" s="106"/>
      <c r="G195" s="107"/>
      <c r="H195" s="106"/>
      <c r="I195" s="107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</row>
    <row r="196" customFormat="false" ht="17.25" hidden="false" customHeight="true" outlineLevel="0" collapsed="false">
      <c r="A196" s="104"/>
      <c r="B196" s="105"/>
      <c r="C196" s="106"/>
      <c r="D196" s="106"/>
      <c r="E196" s="107"/>
      <c r="F196" s="106"/>
      <c r="G196" s="107"/>
      <c r="H196" s="106"/>
      <c r="I196" s="107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</row>
    <row r="197" customFormat="false" ht="17.25" hidden="false" customHeight="true" outlineLevel="0" collapsed="false">
      <c r="A197" s="104"/>
      <c r="B197" s="105"/>
      <c r="C197" s="106"/>
      <c r="D197" s="106"/>
      <c r="E197" s="107"/>
      <c r="F197" s="106"/>
      <c r="G197" s="107"/>
      <c r="H197" s="106"/>
      <c r="I197" s="107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</row>
    <row r="198" customFormat="false" ht="17.25" hidden="false" customHeight="true" outlineLevel="0" collapsed="false">
      <c r="A198" s="104"/>
      <c r="B198" s="105"/>
      <c r="C198" s="106"/>
      <c r="D198" s="106"/>
      <c r="E198" s="107"/>
      <c r="F198" s="106"/>
      <c r="G198" s="107"/>
      <c r="H198" s="106"/>
      <c r="I198" s="107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</row>
    <row r="199" customFormat="false" ht="17.25" hidden="false" customHeight="true" outlineLevel="0" collapsed="false">
      <c r="A199" s="104"/>
      <c r="B199" s="105"/>
      <c r="C199" s="106"/>
      <c r="D199" s="106"/>
      <c r="E199" s="107"/>
      <c r="F199" s="106"/>
      <c r="G199" s="107"/>
      <c r="H199" s="106"/>
      <c r="I199" s="107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</row>
    <row r="200" customFormat="false" ht="17.25" hidden="false" customHeight="true" outlineLevel="0" collapsed="false">
      <c r="A200" s="104"/>
      <c r="B200" s="105"/>
      <c r="C200" s="106"/>
      <c r="D200" s="106"/>
      <c r="E200" s="107"/>
      <c r="F200" s="106"/>
      <c r="G200" s="107"/>
      <c r="H200" s="106"/>
      <c r="I200" s="107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</row>
    <row r="201" customFormat="false" ht="17.25" hidden="false" customHeight="true" outlineLevel="0" collapsed="false">
      <c r="A201" s="104"/>
      <c r="B201" s="105"/>
      <c r="C201" s="106"/>
      <c r="D201" s="106"/>
      <c r="E201" s="107"/>
      <c r="F201" s="106"/>
      <c r="G201" s="107"/>
      <c r="H201" s="106"/>
      <c r="I201" s="107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</row>
    <row r="202" customFormat="false" ht="17.25" hidden="false" customHeight="true" outlineLevel="0" collapsed="false">
      <c r="A202" s="104"/>
      <c r="B202" s="105"/>
      <c r="C202" s="106"/>
      <c r="D202" s="106"/>
      <c r="E202" s="107"/>
      <c r="F202" s="106"/>
      <c r="G202" s="107"/>
      <c r="H202" s="106"/>
      <c r="I202" s="107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</row>
    <row r="203" customFormat="false" ht="17.25" hidden="false" customHeight="true" outlineLevel="0" collapsed="false">
      <c r="A203" s="104"/>
      <c r="B203" s="105"/>
      <c r="C203" s="106"/>
      <c r="D203" s="106"/>
      <c r="E203" s="107"/>
      <c r="F203" s="106"/>
      <c r="G203" s="107"/>
      <c r="H203" s="106"/>
      <c r="I203" s="107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</row>
    <row r="204" customFormat="false" ht="17.25" hidden="false" customHeight="true" outlineLevel="0" collapsed="false">
      <c r="A204" s="104"/>
      <c r="B204" s="105"/>
      <c r="C204" s="106"/>
      <c r="D204" s="106"/>
      <c r="E204" s="107"/>
      <c r="F204" s="106"/>
      <c r="G204" s="107"/>
      <c r="H204" s="106"/>
      <c r="I204" s="107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</row>
    <row r="205" customFormat="false" ht="17.25" hidden="false" customHeight="true" outlineLevel="0" collapsed="false">
      <c r="A205" s="104"/>
      <c r="B205" s="105"/>
      <c r="C205" s="106"/>
      <c r="D205" s="106"/>
      <c r="E205" s="107"/>
      <c r="F205" s="106"/>
      <c r="G205" s="107"/>
      <c r="H205" s="106"/>
      <c r="I205" s="107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</row>
    <row r="206" customFormat="false" ht="17.25" hidden="false" customHeight="true" outlineLevel="0" collapsed="false">
      <c r="A206" s="104"/>
      <c r="B206" s="105"/>
      <c r="C206" s="106"/>
      <c r="D206" s="106"/>
      <c r="E206" s="107"/>
      <c r="F206" s="106"/>
      <c r="G206" s="107"/>
      <c r="H206" s="106"/>
      <c r="I206" s="107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</row>
    <row r="207" customFormat="false" ht="17.25" hidden="false" customHeight="true" outlineLevel="0" collapsed="false">
      <c r="A207" s="104"/>
      <c r="B207" s="105"/>
      <c r="C207" s="106"/>
      <c r="D207" s="106"/>
      <c r="E207" s="107"/>
      <c r="F207" s="106"/>
      <c r="G207" s="107"/>
      <c r="H207" s="106"/>
      <c r="I207" s="107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</row>
    <row r="208" customFormat="false" ht="17.25" hidden="false" customHeight="true" outlineLevel="0" collapsed="false">
      <c r="A208" s="104"/>
      <c r="B208" s="105"/>
      <c r="C208" s="106"/>
      <c r="D208" s="106"/>
      <c r="E208" s="107"/>
      <c r="F208" s="106"/>
      <c r="G208" s="107"/>
      <c r="H208" s="106"/>
      <c r="I208" s="107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</row>
    <row r="209" customFormat="false" ht="17.25" hidden="false" customHeight="true" outlineLevel="0" collapsed="false">
      <c r="A209" s="104"/>
      <c r="B209" s="105"/>
      <c r="C209" s="106"/>
      <c r="D209" s="106"/>
      <c r="E209" s="107"/>
      <c r="F209" s="106"/>
      <c r="G209" s="107"/>
      <c r="H209" s="106"/>
      <c r="I209" s="107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</row>
    <row r="210" customFormat="false" ht="17.25" hidden="false" customHeight="true" outlineLevel="0" collapsed="false">
      <c r="A210" s="104"/>
      <c r="B210" s="105"/>
      <c r="C210" s="106"/>
      <c r="D210" s="106"/>
      <c r="E210" s="107"/>
      <c r="F210" s="106"/>
      <c r="G210" s="107"/>
      <c r="H210" s="106"/>
      <c r="I210" s="107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</row>
    <row r="211" customFormat="false" ht="17.25" hidden="false" customHeight="true" outlineLevel="0" collapsed="false">
      <c r="A211" s="104"/>
      <c r="B211" s="105"/>
      <c r="C211" s="106"/>
      <c r="D211" s="106"/>
      <c r="E211" s="107"/>
      <c r="F211" s="106"/>
      <c r="G211" s="107"/>
      <c r="H211" s="106"/>
      <c r="I211" s="107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</row>
    <row r="212" customFormat="false" ht="17.25" hidden="false" customHeight="true" outlineLevel="0" collapsed="false">
      <c r="A212" s="104"/>
      <c r="B212" s="105"/>
      <c r="C212" s="106"/>
      <c r="D212" s="106"/>
      <c r="E212" s="107"/>
      <c r="F212" s="106"/>
      <c r="G212" s="107"/>
      <c r="H212" s="106"/>
      <c r="I212" s="107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</row>
    <row r="213" customFormat="false" ht="17.25" hidden="false" customHeight="true" outlineLevel="0" collapsed="false">
      <c r="A213" s="104"/>
      <c r="B213" s="105"/>
      <c r="C213" s="106"/>
      <c r="D213" s="106"/>
      <c r="E213" s="107"/>
      <c r="F213" s="106"/>
      <c r="G213" s="107"/>
      <c r="H213" s="106"/>
      <c r="I213" s="107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</row>
    <row r="214" customFormat="false" ht="17.25" hidden="false" customHeight="true" outlineLevel="0" collapsed="false">
      <c r="A214" s="104"/>
      <c r="B214" s="105"/>
      <c r="C214" s="106"/>
      <c r="D214" s="106"/>
      <c r="E214" s="107"/>
      <c r="F214" s="106"/>
      <c r="G214" s="107"/>
      <c r="H214" s="106"/>
      <c r="I214" s="107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</row>
    <row r="215" customFormat="false" ht="17.25" hidden="false" customHeight="true" outlineLevel="0" collapsed="false">
      <c r="A215" s="104"/>
      <c r="B215" s="105"/>
      <c r="C215" s="106"/>
      <c r="D215" s="106"/>
      <c r="E215" s="107"/>
      <c r="F215" s="106"/>
      <c r="G215" s="107"/>
      <c r="H215" s="106"/>
      <c r="I215" s="107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</row>
    <row r="216" customFormat="false" ht="17.25" hidden="false" customHeight="true" outlineLevel="0" collapsed="false">
      <c r="A216" s="104"/>
      <c r="B216" s="105"/>
      <c r="C216" s="106"/>
      <c r="D216" s="106"/>
      <c r="E216" s="107"/>
      <c r="F216" s="106"/>
      <c r="G216" s="107"/>
      <c r="H216" s="106"/>
      <c r="I216" s="107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</row>
    <row r="217" customFormat="false" ht="17.25" hidden="false" customHeight="true" outlineLevel="0" collapsed="false">
      <c r="A217" s="104"/>
      <c r="B217" s="105"/>
      <c r="C217" s="106"/>
      <c r="D217" s="106"/>
      <c r="E217" s="107"/>
      <c r="F217" s="106"/>
      <c r="G217" s="107"/>
      <c r="H217" s="106"/>
      <c r="I217" s="107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</row>
    <row r="218" customFormat="false" ht="17.25" hidden="false" customHeight="true" outlineLevel="0" collapsed="false">
      <c r="A218" s="104"/>
      <c r="B218" s="105"/>
      <c r="C218" s="106"/>
      <c r="D218" s="106"/>
      <c r="E218" s="107"/>
      <c r="F218" s="106"/>
      <c r="G218" s="107"/>
      <c r="H218" s="106"/>
      <c r="I218" s="107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</row>
    <row r="219" customFormat="false" ht="17.25" hidden="false" customHeight="true" outlineLevel="0" collapsed="false">
      <c r="A219" s="104"/>
      <c r="B219" s="105"/>
      <c r="C219" s="106"/>
      <c r="D219" s="106"/>
      <c r="E219" s="107"/>
      <c r="F219" s="106"/>
      <c r="G219" s="107"/>
      <c r="H219" s="106"/>
      <c r="I219" s="107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</row>
    <row r="220" customFormat="false" ht="17.25" hidden="false" customHeight="true" outlineLevel="0" collapsed="false">
      <c r="A220" s="104"/>
      <c r="B220" s="105"/>
      <c r="C220" s="106"/>
      <c r="D220" s="106"/>
      <c r="E220" s="107"/>
      <c r="F220" s="106"/>
      <c r="G220" s="107"/>
      <c r="H220" s="106"/>
      <c r="I220" s="107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</row>
    <row r="221" customFormat="false" ht="17.25" hidden="false" customHeight="true" outlineLevel="0" collapsed="false">
      <c r="A221" s="104"/>
      <c r="B221" s="105"/>
      <c r="C221" s="106"/>
      <c r="D221" s="106"/>
      <c r="E221" s="107"/>
      <c r="F221" s="106"/>
      <c r="G221" s="107"/>
      <c r="H221" s="106"/>
      <c r="I221" s="107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</row>
    <row r="222" customFormat="false" ht="17.25" hidden="false" customHeight="true" outlineLevel="0" collapsed="false">
      <c r="A222" s="104"/>
      <c r="B222" s="105"/>
      <c r="C222" s="106"/>
      <c r="D222" s="106"/>
      <c r="E222" s="107"/>
      <c r="F222" s="106"/>
      <c r="G222" s="107"/>
      <c r="H222" s="106"/>
      <c r="I222" s="107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</row>
    <row r="223" customFormat="false" ht="17.25" hidden="false" customHeight="true" outlineLevel="0" collapsed="false">
      <c r="A223" s="104"/>
      <c r="B223" s="105"/>
      <c r="C223" s="106"/>
      <c r="D223" s="106"/>
      <c r="E223" s="107"/>
      <c r="F223" s="106"/>
      <c r="G223" s="107"/>
      <c r="H223" s="106"/>
      <c r="I223" s="107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</row>
    <row r="224" customFormat="false" ht="17.25" hidden="false" customHeight="true" outlineLevel="0" collapsed="false">
      <c r="A224" s="104"/>
      <c r="B224" s="105"/>
      <c r="C224" s="106"/>
      <c r="D224" s="106"/>
      <c r="E224" s="107"/>
      <c r="F224" s="106"/>
      <c r="G224" s="107"/>
      <c r="H224" s="106"/>
      <c r="I224" s="107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</row>
    <row r="225" customFormat="false" ht="17.25" hidden="false" customHeight="true" outlineLevel="0" collapsed="false">
      <c r="A225" s="104"/>
      <c r="B225" s="105"/>
      <c r="C225" s="106"/>
      <c r="D225" s="106"/>
      <c r="E225" s="107"/>
      <c r="F225" s="106"/>
      <c r="G225" s="107"/>
      <c r="H225" s="106"/>
      <c r="I225" s="107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</row>
    <row r="226" customFormat="false" ht="17.25" hidden="false" customHeight="true" outlineLevel="0" collapsed="false">
      <c r="A226" s="104"/>
      <c r="B226" s="105"/>
      <c r="C226" s="106"/>
      <c r="D226" s="106"/>
      <c r="E226" s="107"/>
      <c r="F226" s="106"/>
      <c r="G226" s="107"/>
      <c r="H226" s="106"/>
      <c r="I226" s="107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</row>
    <row r="227" customFormat="false" ht="17.25" hidden="false" customHeight="true" outlineLevel="0" collapsed="false">
      <c r="A227" s="104"/>
      <c r="B227" s="105"/>
      <c r="C227" s="106"/>
      <c r="D227" s="106"/>
      <c r="E227" s="107"/>
      <c r="F227" s="106"/>
      <c r="G227" s="107"/>
      <c r="H227" s="106"/>
      <c r="I227" s="107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</row>
    <row r="228" customFormat="false" ht="17.25" hidden="false" customHeight="true" outlineLevel="0" collapsed="false">
      <c r="A228" s="104"/>
      <c r="B228" s="105"/>
      <c r="C228" s="106"/>
      <c r="D228" s="106"/>
      <c r="E228" s="107"/>
      <c r="F228" s="106"/>
      <c r="G228" s="107"/>
      <c r="H228" s="106"/>
      <c r="I228" s="107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</row>
    <row r="229" customFormat="false" ht="17.25" hidden="false" customHeight="true" outlineLevel="0" collapsed="false">
      <c r="A229" s="104"/>
      <c r="B229" s="105"/>
      <c r="C229" s="106"/>
      <c r="D229" s="106"/>
      <c r="E229" s="107"/>
      <c r="F229" s="106"/>
      <c r="G229" s="107"/>
      <c r="H229" s="106"/>
      <c r="I229" s="107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</row>
    <row r="230" customFormat="false" ht="17.25" hidden="false" customHeight="true" outlineLevel="0" collapsed="false">
      <c r="A230" s="104"/>
      <c r="B230" s="105"/>
      <c r="C230" s="106"/>
      <c r="D230" s="106"/>
      <c r="E230" s="107"/>
      <c r="F230" s="106"/>
      <c r="G230" s="107"/>
      <c r="H230" s="106"/>
      <c r="I230" s="107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</row>
    <row r="231" customFormat="false" ht="17.25" hidden="false" customHeight="true" outlineLevel="0" collapsed="false">
      <c r="A231" s="104"/>
      <c r="B231" s="105"/>
      <c r="C231" s="106"/>
      <c r="D231" s="106"/>
      <c r="E231" s="107"/>
      <c r="F231" s="106"/>
      <c r="G231" s="107"/>
      <c r="H231" s="106"/>
      <c r="I231" s="107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</row>
    <row r="232" customFormat="false" ht="17.25" hidden="false" customHeight="true" outlineLevel="0" collapsed="false">
      <c r="A232" s="104"/>
      <c r="B232" s="105"/>
      <c r="C232" s="106"/>
      <c r="D232" s="106"/>
      <c r="E232" s="107"/>
      <c r="F232" s="106"/>
      <c r="G232" s="107"/>
      <c r="H232" s="106"/>
      <c r="I232" s="107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</row>
    <row r="233" customFormat="false" ht="17.25" hidden="false" customHeight="true" outlineLevel="0" collapsed="false">
      <c r="A233" s="104"/>
      <c r="B233" s="105"/>
      <c r="C233" s="106"/>
      <c r="D233" s="106"/>
      <c r="E233" s="107"/>
      <c r="F233" s="106"/>
      <c r="G233" s="107"/>
      <c r="H233" s="106"/>
      <c r="I233" s="107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</row>
    <row r="234" customFormat="false" ht="17.25" hidden="false" customHeight="true" outlineLevel="0" collapsed="false">
      <c r="A234" s="104"/>
      <c r="B234" s="105"/>
      <c r="C234" s="106"/>
      <c r="D234" s="106"/>
      <c r="E234" s="107"/>
      <c r="F234" s="106"/>
      <c r="G234" s="107"/>
      <c r="H234" s="106"/>
      <c r="I234" s="107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</row>
    <row r="235" customFormat="false" ht="17.25" hidden="false" customHeight="true" outlineLevel="0" collapsed="false">
      <c r="A235" s="104"/>
      <c r="B235" s="105"/>
      <c r="C235" s="106"/>
      <c r="D235" s="106"/>
      <c r="E235" s="107"/>
      <c r="F235" s="106"/>
      <c r="G235" s="107"/>
      <c r="H235" s="106"/>
      <c r="I235" s="107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</row>
    <row r="236" customFormat="false" ht="17.25" hidden="false" customHeight="true" outlineLevel="0" collapsed="false">
      <c r="A236" s="104"/>
      <c r="B236" s="105"/>
      <c r="C236" s="106"/>
      <c r="D236" s="106"/>
      <c r="E236" s="107"/>
      <c r="F236" s="106"/>
      <c r="G236" s="107"/>
      <c r="H236" s="106"/>
      <c r="I236" s="107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</row>
    <row r="237" customFormat="false" ht="17.25" hidden="false" customHeight="true" outlineLevel="0" collapsed="false">
      <c r="A237" s="104"/>
      <c r="B237" s="105"/>
      <c r="C237" s="106"/>
      <c r="D237" s="106"/>
      <c r="E237" s="107"/>
      <c r="F237" s="106"/>
      <c r="G237" s="107"/>
      <c r="H237" s="106"/>
      <c r="I237" s="107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</row>
    <row r="238" customFormat="false" ht="17.25" hidden="false" customHeight="true" outlineLevel="0" collapsed="false">
      <c r="A238" s="104"/>
      <c r="B238" s="105"/>
      <c r="C238" s="106"/>
      <c r="D238" s="106"/>
      <c r="E238" s="107"/>
      <c r="F238" s="106"/>
      <c r="G238" s="107"/>
      <c r="H238" s="106"/>
      <c r="I238" s="107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</row>
    <row r="239" customFormat="false" ht="17.25" hidden="false" customHeight="true" outlineLevel="0" collapsed="false">
      <c r="A239" s="104"/>
      <c r="B239" s="105"/>
      <c r="C239" s="106"/>
      <c r="D239" s="106"/>
      <c r="E239" s="107"/>
      <c r="F239" s="106"/>
      <c r="G239" s="107"/>
      <c r="H239" s="106"/>
      <c r="I239" s="107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</row>
    <row r="240" customFormat="false" ht="17.25" hidden="false" customHeight="true" outlineLevel="0" collapsed="false">
      <c r="A240" s="104"/>
      <c r="B240" s="105"/>
      <c r="C240" s="106"/>
      <c r="D240" s="106"/>
      <c r="E240" s="107"/>
      <c r="F240" s="106"/>
      <c r="G240" s="107"/>
      <c r="H240" s="106"/>
      <c r="I240" s="107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</row>
    <row r="241" customFormat="false" ht="17.25" hidden="false" customHeight="true" outlineLevel="0" collapsed="false">
      <c r="A241" s="104"/>
      <c r="B241" s="105"/>
      <c r="C241" s="106"/>
      <c r="D241" s="106"/>
      <c r="E241" s="107"/>
      <c r="F241" s="106"/>
      <c r="G241" s="107"/>
      <c r="H241" s="106"/>
      <c r="I241" s="107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</row>
    <row r="242" customFormat="false" ht="17.25" hidden="false" customHeight="true" outlineLevel="0" collapsed="false">
      <c r="A242" s="104"/>
      <c r="B242" s="105"/>
      <c r="C242" s="106"/>
      <c r="D242" s="106"/>
      <c r="E242" s="107"/>
      <c r="F242" s="106"/>
      <c r="G242" s="107"/>
      <c r="H242" s="106"/>
      <c r="I242" s="107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</row>
    <row r="243" customFormat="false" ht="17.25" hidden="false" customHeight="true" outlineLevel="0" collapsed="false">
      <c r="A243" s="104"/>
      <c r="B243" s="105"/>
      <c r="C243" s="106"/>
      <c r="D243" s="106"/>
      <c r="E243" s="107"/>
      <c r="F243" s="106"/>
      <c r="G243" s="107"/>
      <c r="H243" s="106"/>
      <c r="I243" s="107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</row>
    <row r="244" customFormat="false" ht="17.25" hidden="false" customHeight="true" outlineLevel="0" collapsed="false">
      <c r="A244" s="104"/>
      <c r="B244" s="105"/>
      <c r="C244" s="106"/>
      <c r="D244" s="106"/>
      <c r="E244" s="107"/>
      <c r="F244" s="106"/>
      <c r="G244" s="107"/>
      <c r="H244" s="106"/>
      <c r="I244" s="107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</row>
    <row r="245" customFormat="false" ht="17.25" hidden="false" customHeight="true" outlineLevel="0" collapsed="false">
      <c r="A245" s="104"/>
      <c r="B245" s="105"/>
      <c r="C245" s="106"/>
      <c r="D245" s="106"/>
      <c r="E245" s="107"/>
      <c r="F245" s="106"/>
      <c r="G245" s="107"/>
      <c r="H245" s="106"/>
      <c r="I245" s="107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</row>
    <row r="246" customFormat="false" ht="17.25" hidden="false" customHeight="true" outlineLevel="0" collapsed="false">
      <c r="A246" s="104"/>
      <c r="B246" s="105"/>
      <c r="C246" s="106"/>
      <c r="D246" s="106"/>
      <c r="E246" s="107"/>
      <c r="F246" s="106"/>
      <c r="G246" s="107"/>
      <c r="H246" s="106"/>
      <c r="I246" s="107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</row>
    <row r="247" customFormat="false" ht="17.25" hidden="false" customHeight="true" outlineLevel="0" collapsed="false">
      <c r="A247" s="104"/>
      <c r="B247" s="105"/>
      <c r="C247" s="106"/>
      <c r="D247" s="106"/>
      <c r="E247" s="107"/>
      <c r="F247" s="106"/>
      <c r="G247" s="107"/>
      <c r="H247" s="106"/>
      <c r="I247" s="107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</row>
    <row r="248" customFormat="false" ht="17.25" hidden="false" customHeight="true" outlineLevel="0" collapsed="false">
      <c r="A248" s="104"/>
      <c r="B248" s="105"/>
      <c r="C248" s="106"/>
      <c r="D248" s="106"/>
      <c r="E248" s="107"/>
      <c r="F248" s="106"/>
      <c r="G248" s="107"/>
      <c r="H248" s="106"/>
      <c r="I248" s="107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</row>
    <row r="249" customFormat="false" ht="17.25" hidden="false" customHeight="true" outlineLevel="0" collapsed="false">
      <c r="A249" s="104"/>
      <c r="B249" s="105"/>
      <c r="C249" s="106"/>
      <c r="D249" s="106"/>
      <c r="E249" s="107"/>
      <c r="F249" s="106"/>
      <c r="G249" s="107"/>
      <c r="H249" s="106"/>
      <c r="I249" s="107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</row>
    <row r="250" customFormat="false" ht="17.25" hidden="false" customHeight="true" outlineLevel="0" collapsed="false">
      <c r="A250" s="104"/>
      <c r="B250" s="105"/>
      <c r="C250" s="106"/>
      <c r="D250" s="106"/>
      <c r="E250" s="107"/>
      <c r="F250" s="106"/>
      <c r="G250" s="107"/>
      <c r="H250" s="106"/>
      <c r="I250" s="107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</row>
    <row r="251" customFormat="false" ht="17.25" hidden="false" customHeight="true" outlineLevel="0" collapsed="false">
      <c r="A251" s="104"/>
      <c r="B251" s="105"/>
      <c r="C251" s="106"/>
      <c r="D251" s="106"/>
      <c r="E251" s="107"/>
      <c r="F251" s="106"/>
      <c r="G251" s="107"/>
      <c r="H251" s="106"/>
      <c r="I251" s="107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</row>
    <row r="252" customFormat="false" ht="17.25" hidden="false" customHeight="true" outlineLevel="0" collapsed="false">
      <c r="A252" s="104"/>
      <c r="B252" s="105"/>
      <c r="C252" s="106"/>
      <c r="D252" s="106"/>
      <c r="E252" s="107"/>
      <c r="F252" s="106"/>
      <c r="G252" s="107"/>
      <c r="H252" s="106"/>
      <c r="I252" s="107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</row>
    <row r="253" customFormat="false" ht="17.25" hidden="false" customHeight="true" outlineLevel="0" collapsed="false">
      <c r="A253" s="104"/>
      <c r="B253" s="105"/>
      <c r="C253" s="106"/>
      <c r="D253" s="106"/>
      <c r="E253" s="107"/>
      <c r="F253" s="106"/>
      <c r="G253" s="107"/>
      <c r="H253" s="106"/>
      <c r="I253" s="107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</row>
    <row r="254" customFormat="false" ht="17.25" hidden="false" customHeight="true" outlineLevel="0" collapsed="false">
      <c r="A254" s="104"/>
      <c r="B254" s="105"/>
      <c r="C254" s="106"/>
      <c r="D254" s="106"/>
      <c r="E254" s="107"/>
      <c r="F254" s="106"/>
      <c r="G254" s="107"/>
      <c r="H254" s="106"/>
      <c r="I254" s="107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</row>
    <row r="255" customFormat="false" ht="17.25" hidden="false" customHeight="true" outlineLevel="0" collapsed="false">
      <c r="A255" s="104"/>
      <c r="B255" s="105"/>
      <c r="C255" s="106"/>
      <c r="D255" s="106"/>
      <c r="E255" s="107"/>
      <c r="F255" s="106"/>
      <c r="G255" s="107"/>
      <c r="H255" s="106"/>
      <c r="I255" s="107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</row>
    <row r="256" customFormat="false" ht="17.25" hidden="false" customHeight="true" outlineLevel="0" collapsed="false">
      <c r="A256" s="104"/>
      <c r="B256" s="105"/>
      <c r="C256" s="106"/>
      <c r="D256" s="106"/>
      <c r="E256" s="107"/>
      <c r="F256" s="106"/>
      <c r="G256" s="107"/>
      <c r="H256" s="106"/>
      <c r="I256" s="107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</row>
    <row r="257" customFormat="false" ht="17.25" hidden="false" customHeight="true" outlineLevel="0" collapsed="false">
      <c r="A257" s="104"/>
      <c r="B257" s="105"/>
      <c r="C257" s="106"/>
      <c r="D257" s="106"/>
      <c r="E257" s="107"/>
      <c r="F257" s="106"/>
      <c r="G257" s="107"/>
      <c r="H257" s="106"/>
      <c r="I257" s="107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</row>
    <row r="258" customFormat="false" ht="17.25" hidden="false" customHeight="true" outlineLevel="0" collapsed="false">
      <c r="A258" s="104"/>
      <c r="B258" s="105"/>
      <c r="C258" s="106"/>
      <c r="D258" s="106"/>
      <c r="E258" s="107"/>
      <c r="F258" s="106"/>
      <c r="G258" s="107"/>
      <c r="H258" s="106"/>
      <c r="I258" s="107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</row>
    <row r="259" customFormat="false" ht="17.25" hidden="false" customHeight="true" outlineLevel="0" collapsed="false">
      <c r="A259" s="104"/>
      <c r="B259" s="105"/>
      <c r="C259" s="106"/>
      <c r="D259" s="106"/>
      <c r="E259" s="107"/>
      <c r="F259" s="106"/>
      <c r="G259" s="107"/>
      <c r="H259" s="106"/>
      <c r="I259" s="107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</row>
    <row r="260" customFormat="false" ht="17.25" hidden="false" customHeight="true" outlineLevel="0" collapsed="false">
      <c r="A260" s="104"/>
      <c r="B260" s="105"/>
      <c r="C260" s="106"/>
      <c r="D260" s="106"/>
      <c r="E260" s="107"/>
      <c r="F260" s="106"/>
      <c r="G260" s="107"/>
      <c r="H260" s="106"/>
      <c r="I260" s="107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</row>
    <row r="261" customFormat="false" ht="17.25" hidden="false" customHeight="true" outlineLevel="0" collapsed="false">
      <c r="A261" s="104"/>
      <c r="B261" s="105"/>
      <c r="C261" s="106"/>
      <c r="D261" s="106"/>
      <c r="E261" s="107"/>
      <c r="F261" s="106"/>
      <c r="G261" s="107"/>
      <c r="H261" s="106"/>
      <c r="I261" s="107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</row>
    <row r="262" customFormat="false" ht="17.25" hidden="false" customHeight="true" outlineLevel="0" collapsed="false">
      <c r="A262" s="104"/>
      <c r="B262" s="105"/>
      <c r="C262" s="106"/>
      <c r="D262" s="106"/>
      <c r="E262" s="107"/>
      <c r="F262" s="106"/>
      <c r="G262" s="107"/>
      <c r="H262" s="106"/>
      <c r="I262" s="107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</row>
    <row r="263" customFormat="false" ht="17.25" hidden="false" customHeight="true" outlineLevel="0" collapsed="false">
      <c r="A263" s="104"/>
      <c r="B263" s="105"/>
      <c r="C263" s="106"/>
      <c r="D263" s="106"/>
      <c r="E263" s="107"/>
      <c r="F263" s="106"/>
      <c r="G263" s="107"/>
      <c r="H263" s="106"/>
      <c r="I263" s="107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</row>
    <row r="264" customFormat="false" ht="17.25" hidden="false" customHeight="true" outlineLevel="0" collapsed="false">
      <c r="A264" s="104"/>
      <c r="B264" s="105"/>
      <c r="C264" s="106"/>
      <c r="D264" s="106"/>
      <c r="E264" s="107"/>
      <c r="F264" s="106"/>
      <c r="G264" s="107"/>
      <c r="H264" s="106"/>
      <c r="I264" s="107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</row>
    <row r="265" customFormat="false" ht="17.25" hidden="false" customHeight="true" outlineLevel="0" collapsed="false">
      <c r="A265" s="104"/>
      <c r="B265" s="105"/>
      <c r="C265" s="106"/>
      <c r="D265" s="106"/>
      <c r="E265" s="107"/>
      <c r="F265" s="106"/>
      <c r="G265" s="107"/>
      <c r="H265" s="106"/>
      <c r="I265" s="107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</row>
    <row r="266" customFormat="false" ht="17.25" hidden="false" customHeight="true" outlineLevel="0" collapsed="false">
      <c r="A266" s="104"/>
      <c r="B266" s="105"/>
      <c r="C266" s="106"/>
      <c r="D266" s="106"/>
      <c r="E266" s="107"/>
      <c r="F266" s="106"/>
      <c r="G266" s="107"/>
      <c r="H266" s="106"/>
      <c r="I266" s="107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</row>
    <row r="267" customFormat="false" ht="17.25" hidden="false" customHeight="true" outlineLevel="0" collapsed="false">
      <c r="A267" s="104"/>
      <c r="B267" s="105"/>
      <c r="C267" s="106"/>
      <c r="D267" s="106"/>
      <c r="E267" s="107"/>
      <c r="F267" s="106"/>
      <c r="G267" s="107"/>
      <c r="H267" s="106"/>
      <c r="I267" s="107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</row>
    <row r="268" customFormat="false" ht="17.25" hidden="false" customHeight="true" outlineLevel="0" collapsed="false">
      <c r="A268" s="104"/>
      <c r="B268" s="105"/>
      <c r="C268" s="106"/>
      <c r="D268" s="106"/>
      <c r="E268" s="107"/>
      <c r="F268" s="106"/>
      <c r="G268" s="107"/>
      <c r="H268" s="106"/>
      <c r="I268" s="107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</row>
    <row r="269" customFormat="false" ht="17.25" hidden="false" customHeight="true" outlineLevel="0" collapsed="false">
      <c r="A269" s="104"/>
      <c r="B269" s="105"/>
      <c r="C269" s="106"/>
      <c r="D269" s="106"/>
      <c r="E269" s="107"/>
      <c r="F269" s="106"/>
      <c r="G269" s="107"/>
      <c r="H269" s="106"/>
      <c r="I269" s="107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</row>
    <row r="270" customFormat="false" ht="17.25" hidden="false" customHeight="true" outlineLevel="0" collapsed="false">
      <c r="A270" s="104"/>
      <c r="B270" s="105"/>
      <c r="C270" s="106"/>
      <c r="D270" s="106"/>
      <c r="E270" s="107"/>
      <c r="F270" s="106"/>
      <c r="G270" s="107"/>
      <c r="H270" s="106"/>
      <c r="I270" s="107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</row>
    <row r="271" customFormat="false" ht="17.25" hidden="false" customHeight="true" outlineLevel="0" collapsed="false">
      <c r="A271" s="104"/>
      <c r="B271" s="105"/>
      <c r="C271" s="106"/>
      <c r="D271" s="106"/>
      <c r="E271" s="107"/>
      <c r="F271" s="106"/>
      <c r="G271" s="107"/>
      <c r="H271" s="106"/>
      <c r="I271" s="107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</row>
    <row r="272" customFormat="false" ht="17.25" hidden="false" customHeight="true" outlineLevel="0" collapsed="false">
      <c r="A272" s="104"/>
      <c r="B272" s="105"/>
      <c r="C272" s="106"/>
      <c r="D272" s="106"/>
      <c r="E272" s="107"/>
      <c r="F272" s="106"/>
      <c r="G272" s="107"/>
      <c r="H272" s="106"/>
      <c r="I272" s="107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</row>
    <row r="273" customFormat="false" ht="17.25" hidden="false" customHeight="true" outlineLevel="0" collapsed="false">
      <c r="A273" s="104"/>
      <c r="B273" s="105"/>
      <c r="C273" s="106"/>
      <c r="D273" s="106"/>
      <c r="E273" s="107"/>
      <c r="F273" s="106"/>
      <c r="G273" s="107"/>
      <c r="H273" s="106"/>
      <c r="I273" s="107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</row>
    <row r="274" customFormat="false" ht="17.25" hidden="false" customHeight="true" outlineLevel="0" collapsed="false">
      <c r="A274" s="104"/>
      <c r="B274" s="105"/>
      <c r="C274" s="106"/>
      <c r="D274" s="106"/>
      <c r="E274" s="107"/>
      <c r="F274" s="106"/>
      <c r="G274" s="107"/>
      <c r="H274" s="106"/>
      <c r="I274" s="107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</row>
    <row r="275" customFormat="false" ht="17.25" hidden="false" customHeight="true" outlineLevel="0" collapsed="false">
      <c r="A275" s="104"/>
      <c r="B275" s="105"/>
      <c r="C275" s="106"/>
      <c r="D275" s="106"/>
      <c r="E275" s="107"/>
      <c r="F275" s="106"/>
      <c r="G275" s="107"/>
      <c r="H275" s="106"/>
      <c r="I275" s="107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</row>
    <row r="276" customFormat="false" ht="17.25" hidden="false" customHeight="true" outlineLevel="0" collapsed="false">
      <c r="A276" s="104"/>
      <c r="B276" s="105"/>
      <c r="C276" s="106"/>
      <c r="D276" s="106"/>
      <c r="E276" s="107"/>
      <c r="F276" s="106"/>
      <c r="G276" s="107"/>
      <c r="H276" s="106"/>
      <c r="I276" s="107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</row>
    <row r="277" customFormat="false" ht="17.25" hidden="false" customHeight="true" outlineLevel="0" collapsed="false">
      <c r="A277" s="104"/>
      <c r="B277" s="105"/>
      <c r="C277" s="106"/>
      <c r="D277" s="106"/>
      <c r="E277" s="107"/>
      <c r="F277" s="106"/>
      <c r="G277" s="107"/>
      <c r="H277" s="106"/>
      <c r="I277" s="107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</row>
    <row r="278" customFormat="false" ht="17.25" hidden="false" customHeight="true" outlineLevel="0" collapsed="false">
      <c r="A278" s="104"/>
      <c r="B278" s="105"/>
      <c r="C278" s="106"/>
      <c r="D278" s="106"/>
      <c r="E278" s="107"/>
      <c r="F278" s="106"/>
      <c r="G278" s="107"/>
      <c r="H278" s="106"/>
      <c r="I278" s="107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</row>
    <row r="279" customFormat="false" ht="17.25" hidden="false" customHeight="true" outlineLevel="0" collapsed="false">
      <c r="A279" s="104"/>
      <c r="B279" s="105"/>
      <c r="C279" s="106"/>
      <c r="D279" s="106"/>
      <c r="E279" s="107"/>
      <c r="F279" s="106"/>
      <c r="G279" s="107"/>
      <c r="H279" s="106"/>
      <c r="I279" s="107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</row>
    <row r="280" customFormat="false" ht="17.25" hidden="false" customHeight="true" outlineLevel="0" collapsed="false">
      <c r="A280" s="104"/>
      <c r="B280" s="105"/>
      <c r="C280" s="106"/>
      <c r="D280" s="106"/>
      <c r="E280" s="107"/>
      <c r="F280" s="106"/>
      <c r="G280" s="107"/>
      <c r="H280" s="106"/>
      <c r="I280" s="107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</row>
    <row r="281" customFormat="false" ht="17.25" hidden="false" customHeight="true" outlineLevel="0" collapsed="false">
      <c r="A281" s="104"/>
      <c r="B281" s="105"/>
      <c r="C281" s="106"/>
      <c r="D281" s="106"/>
      <c r="E281" s="107"/>
      <c r="F281" s="106"/>
      <c r="G281" s="107"/>
      <c r="H281" s="106"/>
      <c r="I281" s="107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</row>
    <row r="282" customFormat="false" ht="17.25" hidden="false" customHeight="true" outlineLevel="0" collapsed="false">
      <c r="A282" s="104"/>
      <c r="B282" s="105"/>
      <c r="C282" s="106"/>
      <c r="D282" s="106"/>
      <c r="E282" s="107"/>
      <c r="F282" s="106"/>
      <c r="G282" s="107"/>
      <c r="H282" s="106"/>
      <c r="I282" s="107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</row>
    <row r="283" customFormat="false" ht="17.25" hidden="false" customHeight="true" outlineLevel="0" collapsed="false">
      <c r="A283" s="104"/>
      <c r="B283" s="105"/>
      <c r="C283" s="106"/>
      <c r="D283" s="106"/>
      <c r="E283" s="107"/>
      <c r="F283" s="106"/>
      <c r="G283" s="107"/>
      <c r="H283" s="106"/>
      <c r="I283" s="107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</row>
    <row r="284" customFormat="false" ht="17.25" hidden="false" customHeight="true" outlineLevel="0" collapsed="false">
      <c r="A284" s="104"/>
      <c r="B284" s="105"/>
      <c r="C284" s="106"/>
      <c r="D284" s="106"/>
      <c r="E284" s="107"/>
      <c r="F284" s="106"/>
      <c r="G284" s="107"/>
      <c r="H284" s="106"/>
      <c r="I284" s="107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</row>
    <row r="285" customFormat="false" ht="17.25" hidden="false" customHeight="true" outlineLevel="0" collapsed="false">
      <c r="A285" s="104"/>
      <c r="B285" s="105"/>
      <c r="C285" s="106"/>
      <c r="D285" s="106"/>
      <c r="E285" s="107"/>
      <c r="F285" s="106"/>
      <c r="G285" s="107"/>
      <c r="H285" s="106"/>
      <c r="I285" s="107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</row>
    <row r="286" customFormat="false" ht="17.25" hidden="false" customHeight="true" outlineLevel="0" collapsed="false">
      <c r="A286" s="104"/>
      <c r="B286" s="105"/>
      <c r="C286" s="106"/>
      <c r="D286" s="106"/>
      <c r="E286" s="107"/>
      <c r="F286" s="106"/>
      <c r="G286" s="107"/>
      <c r="H286" s="106"/>
      <c r="I286" s="107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</row>
    <row r="287" customFormat="false" ht="17.25" hidden="false" customHeight="true" outlineLevel="0" collapsed="false">
      <c r="A287" s="104"/>
      <c r="B287" s="105"/>
      <c r="C287" s="106"/>
      <c r="D287" s="106"/>
      <c r="E287" s="107"/>
      <c r="F287" s="106"/>
      <c r="G287" s="107"/>
      <c r="H287" s="106"/>
      <c r="I287" s="107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</row>
    <row r="288" customFormat="false" ht="17.25" hidden="false" customHeight="true" outlineLevel="0" collapsed="false">
      <c r="A288" s="104"/>
      <c r="B288" s="105"/>
      <c r="C288" s="106"/>
      <c r="D288" s="106"/>
      <c r="E288" s="107"/>
      <c r="F288" s="106"/>
      <c r="G288" s="107"/>
      <c r="H288" s="106"/>
      <c r="I288" s="107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</row>
    <row r="289" customFormat="false" ht="17.25" hidden="false" customHeight="true" outlineLevel="0" collapsed="false">
      <c r="A289" s="104"/>
      <c r="B289" s="105"/>
      <c r="C289" s="106"/>
      <c r="D289" s="106"/>
      <c r="E289" s="107"/>
      <c r="F289" s="106"/>
      <c r="G289" s="107"/>
      <c r="H289" s="106"/>
      <c r="I289" s="107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</row>
    <row r="290" customFormat="false" ht="17.25" hidden="false" customHeight="true" outlineLevel="0" collapsed="false">
      <c r="A290" s="104"/>
      <c r="B290" s="105"/>
      <c r="C290" s="106"/>
      <c r="D290" s="106"/>
      <c r="E290" s="107"/>
      <c r="F290" s="106"/>
      <c r="G290" s="107"/>
      <c r="H290" s="106"/>
      <c r="I290" s="107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</row>
    <row r="291" customFormat="false" ht="17.25" hidden="false" customHeight="true" outlineLevel="0" collapsed="false">
      <c r="A291" s="104"/>
      <c r="B291" s="105"/>
      <c r="C291" s="106"/>
      <c r="D291" s="106"/>
      <c r="E291" s="107"/>
      <c r="F291" s="106"/>
      <c r="G291" s="107"/>
      <c r="H291" s="106"/>
      <c r="I291" s="107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</row>
    <row r="292" customFormat="false" ht="17.25" hidden="false" customHeight="true" outlineLevel="0" collapsed="false">
      <c r="A292" s="104"/>
      <c r="B292" s="105"/>
      <c r="C292" s="106"/>
      <c r="D292" s="106"/>
      <c r="E292" s="107"/>
      <c r="F292" s="106"/>
      <c r="G292" s="107"/>
      <c r="H292" s="106"/>
      <c r="I292" s="107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</row>
    <row r="293" customFormat="false" ht="17.25" hidden="false" customHeight="true" outlineLevel="0" collapsed="false">
      <c r="A293" s="104"/>
      <c r="B293" s="105"/>
      <c r="C293" s="106"/>
      <c r="D293" s="106"/>
      <c r="E293" s="107"/>
      <c r="F293" s="106"/>
      <c r="G293" s="107"/>
      <c r="H293" s="106"/>
      <c r="I293" s="107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</row>
    <row r="294" customFormat="false" ht="17.25" hidden="false" customHeight="true" outlineLevel="0" collapsed="false">
      <c r="A294" s="104"/>
      <c r="B294" s="105"/>
      <c r="C294" s="106"/>
      <c r="D294" s="106"/>
      <c r="E294" s="107"/>
      <c r="F294" s="106"/>
      <c r="G294" s="107"/>
      <c r="H294" s="106"/>
      <c r="I294" s="107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</row>
    <row r="295" customFormat="false" ht="17.25" hidden="false" customHeight="true" outlineLevel="0" collapsed="false">
      <c r="A295" s="104"/>
      <c r="B295" s="105"/>
      <c r="C295" s="106"/>
      <c r="D295" s="106"/>
      <c r="E295" s="107"/>
      <c r="F295" s="106"/>
      <c r="G295" s="107"/>
      <c r="H295" s="106"/>
      <c r="I295" s="107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</row>
    <row r="296" customFormat="false" ht="17.25" hidden="false" customHeight="true" outlineLevel="0" collapsed="false">
      <c r="A296" s="104"/>
      <c r="B296" s="105"/>
      <c r="C296" s="106"/>
      <c r="D296" s="106"/>
      <c r="E296" s="107"/>
      <c r="F296" s="106"/>
      <c r="G296" s="107"/>
      <c r="H296" s="106"/>
      <c r="I296" s="107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</row>
    <row r="297" customFormat="false" ht="17.25" hidden="false" customHeight="true" outlineLevel="0" collapsed="false">
      <c r="A297" s="104"/>
      <c r="B297" s="105"/>
      <c r="C297" s="106"/>
      <c r="D297" s="106"/>
      <c r="E297" s="107"/>
      <c r="F297" s="106"/>
      <c r="G297" s="107"/>
      <c r="H297" s="106"/>
      <c r="I297" s="107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</row>
    <row r="298" customFormat="false" ht="17.25" hidden="false" customHeight="true" outlineLevel="0" collapsed="false">
      <c r="A298" s="104"/>
      <c r="B298" s="105"/>
      <c r="C298" s="106"/>
      <c r="D298" s="106"/>
      <c r="E298" s="107"/>
      <c r="F298" s="106"/>
      <c r="G298" s="107"/>
      <c r="H298" s="106"/>
      <c r="I298" s="107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</row>
    <row r="299" customFormat="false" ht="17.25" hidden="false" customHeight="true" outlineLevel="0" collapsed="false">
      <c r="A299" s="104"/>
      <c r="B299" s="105"/>
      <c r="C299" s="106"/>
      <c r="D299" s="106"/>
      <c r="E299" s="107"/>
      <c r="F299" s="106"/>
      <c r="G299" s="107"/>
      <c r="H299" s="106"/>
      <c r="I299" s="107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</row>
    <row r="300" customFormat="false" ht="17.25" hidden="false" customHeight="true" outlineLevel="0" collapsed="false">
      <c r="A300" s="104"/>
      <c r="B300" s="105"/>
      <c r="C300" s="106"/>
      <c r="D300" s="106"/>
      <c r="E300" s="107"/>
      <c r="F300" s="106"/>
      <c r="G300" s="107"/>
      <c r="H300" s="106"/>
      <c r="I300" s="107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</row>
    <row r="301" customFormat="false" ht="17.25" hidden="false" customHeight="true" outlineLevel="0" collapsed="false">
      <c r="A301" s="104"/>
      <c r="B301" s="105"/>
      <c r="C301" s="106"/>
      <c r="D301" s="106"/>
      <c r="E301" s="107"/>
      <c r="F301" s="106"/>
      <c r="G301" s="107"/>
      <c r="H301" s="106"/>
      <c r="I301" s="107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</row>
    <row r="302" customFormat="false" ht="17.25" hidden="false" customHeight="true" outlineLevel="0" collapsed="false">
      <c r="A302" s="104"/>
      <c r="B302" s="105"/>
      <c r="C302" s="106"/>
      <c r="D302" s="106"/>
      <c r="E302" s="107"/>
      <c r="F302" s="106"/>
      <c r="G302" s="107"/>
      <c r="H302" s="106"/>
      <c r="I302" s="107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</row>
    <row r="303" customFormat="false" ht="17.25" hidden="false" customHeight="true" outlineLevel="0" collapsed="false">
      <c r="A303" s="104"/>
      <c r="B303" s="105"/>
      <c r="C303" s="106"/>
      <c r="D303" s="106"/>
      <c r="E303" s="107"/>
      <c r="F303" s="106"/>
      <c r="G303" s="107"/>
      <c r="H303" s="106"/>
      <c r="I303" s="107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</row>
    <row r="304" customFormat="false" ht="17.25" hidden="false" customHeight="true" outlineLevel="0" collapsed="false">
      <c r="A304" s="104"/>
      <c r="B304" s="105"/>
      <c r="C304" s="106"/>
      <c r="D304" s="106"/>
      <c r="E304" s="107"/>
      <c r="F304" s="106"/>
      <c r="G304" s="107"/>
      <c r="H304" s="106"/>
      <c r="I304" s="107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</row>
    <row r="305" customFormat="false" ht="17.25" hidden="false" customHeight="true" outlineLevel="0" collapsed="false">
      <c r="A305" s="104"/>
      <c r="B305" s="105"/>
      <c r="C305" s="106"/>
      <c r="D305" s="106"/>
      <c r="E305" s="107"/>
      <c r="F305" s="106"/>
      <c r="G305" s="107"/>
      <c r="H305" s="106"/>
      <c r="I305" s="107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</row>
    <row r="306" customFormat="false" ht="17.25" hidden="false" customHeight="true" outlineLevel="0" collapsed="false">
      <c r="A306" s="104"/>
      <c r="B306" s="105"/>
      <c r="C306" s="106"/>
      <c r="D306" s="106"/>
      <c r="E306" s="107"/>
      <c r="F306" s="106"/>
      <c r="G306" s="107"/>
      <c r="H306" s="106"/>
      <c r="I306" s="107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</row>
    <row r="307" customFormat="false" ht="17.25" hidden="false" customHeight="true" outlineLevel="0" collapsed="false">
      <c r="A307" s="104"/>
      <c r="B307" s="105"/>
      <c r="C307" s="106"/>
      <c r="D307" s="106"/>
      <c r="E307" s="107"/>
      <c r="F307" s="106"/>
      <c r="G307" s="107"/>
      <c r="H307" s="106"/>
      <c r="I307" s="107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</row>
    <row r="308" customFormat="false" ht="17.25" hidden="false" customHeight="true" outlineLevel="0" collapsed="false">
      <c r="A308" s="104"/>
      <c r="B308" s="105"/>
      <c r="C308" s="106"/>
      <c r="D308" s="106"/>
      <c r="E308" s="107"/>
      <c r="F308" s="106"/>
      <c r="G308" s="107"/>
      <c r="H308" s="106"/>
      <c r="I308" s="107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</row>
    <row r="309" customFormat="false" ht="17.25" hidden="false" customHeight="true" outlineLevel="0" collapsed="false">
      <c r="A309" s="104"/>
      <c r="B309" s="105"/>
      <c r="C309" s="106"/>
      <c r="D309" s="106"/>
      <c r="E309" s="107"/>
      <c r="F309" s="106"/>
      <c r="G309" s="107"/>
      <c r="H309" s="106"/>
      <c r="I309" s="107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</row>
    <row r="310" customFormat="false" ht="17.25" hidden="false" customHeight="true" outlineLevel="0" collapsed="false">
      <c r="A310" s="104"/>
      <c r="B310" s="105"/>
      <c r="C310" s="106"/>
      <c r="D310" s="106"/>
      <c r="E310" s="107"/>
      <c r="F310" s="106"/>
      <c r="G310" s="107"/>
      <c r="H310" s="106"/>
      <c r="I310" s="107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</row>
    <row r="311" customFormat="false" ht="17.25" hidden="false" customHeight="true" outlineLevel="0" collapsed="false">
      <c r="A311" s="104"/>
      <c r="B311" s="105"/>
      <c r="C311" s="106"/>
      <c r="D311" s="106"/>
      <c r="E311" s="107"/>
      <c r="F311" s="106"/>
      <c r="G311" s="107"/>
      <c r="H311" s="106"/>
      <c r="I311" s="107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</row>
    <row r="312" customFormat="false" ht="17.25" hidden="false" customHeight="true" outlineLevel="0" collapsed="false">
      <c r="A312" s="104"/>
      <c r="B312" s="105"/>
      <c r="C312" s="106"/>
      <c r="D312" s="106"/>
      <c r="E312" s="107"/>
      <c r="F312" s="106"/>
      <c r="G312" s="107"/>
      <c r="H312" s="106"/>
      <c r="I312" s="107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</row>
    <row r="313" customFormat="false" ht="17.25" hidden="false" customHeight="true" outlineLevel="0" collapsed="false">
      <c r="A313" s="104"/>
      <c r="B313" s="105"/>
      <c r="C313" s="106"/>
      <c r="D313" s="106"/>
      <c r="E313" s="107"/>
      <c r="F313" s="106"/>
      <c r="G313" s="107"/>
      <c r="H313" s="106"/>
      <c r="I313" s="107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</row>
    <row r="314" customFormat="false" ht="17.25" hidden="false" customHeight="true" outlineLevel="0" collapsed="false">
      <c r="A314" s="104"/>
      <c r="B314" s="105"/>
      <c r="C314" s="106"/>
      <c r="D314" s="106"/>
      <c r="E314" s="107"/>
      <c r="F314" s="106"/>
      <c r="G314" s="107"/>
      <c r="H314" s="106"/>
      <c r="I314" s="107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</row>
    <row r="315" customFormat="false" ht="17.25" hidden="false" customHeight="true" outlineLevel="0" collapsed="false">
      <c r="A315" s="104"/>
      <c r="B315" s="105"/>
      <c r="C315" s="106"/>
      <c r="D315" s="106"/>
      <c r="E315" s="107"/>
      <c r="F315" s="106"/>
      <c r="G315" s="107"/>
      <c r="H315" s="106"/>
      <c r="I315" s="107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</row>
    <row r="316" customFormat="false" ht="17.25" hidden="false" customHeight="true" outlineLevel="0" collapsed="false">
      <c r="A316" s="104"/>
      <c r="B316" s="105"/>
      <c r="C316" s="106"/>
      <c r="D316" s="106"/>
      <c r="E316" s="107"/>
      <c r="F316" s="106"/>
      <c r="G316" s="107"/>
      <c r="H316" s="106"/>
      <c r="I316" s="107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</row>
    <row r="317" customFormat="false" ht="17.25" hidden="false" customHeight="true" outlineLevel="0" collapsed="false">
      <c r="A317" s="104"/>
      <c r="B317" s="105"/>
      <c r="C317" s="106"/>
      <c r="D317" s="106"/>
      <c r="E317" s="107"/>
      <c r="F317" s="106"/>
      <c r="G317" s="107"/>
      <c r="H317" s="106"/>
      <c r="I317" s="107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</row>
    <row r="318" customFormat="false" ht="17.25" hidden="false" customHeight="true" outlineLevel="0" collapsed="false">
      <c r="A318" s="104"/>
      <c r="B318" s="105"/>
      <c r="C318" s="106"/>
      <c r="D318" s="106"/>
      <c r="E318" s="107"/>
      <c r="F318" s="106"/>
      <c r="G318" s="107"/>
      <c r="H318" s="106"/>
      <c r="I318" s="107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</row>
    <row r="319" customFormat="false" ht="17.25" hidden="false" customHeight="true" outlineLevel="0" collapsed="false">
      <c r="A319" s="104"/>
      <c r="B319" s="105"/>
      <c r="C319" s="106"/>
      <c r="D319" s="106"/>
      <c r="E319" s="107"/>
      <c r="F319" s="106"/>
      <c r="G319" s="107"/>
      <c r="H319" s="106"/>
      <c r="I319" s="107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</row>
    <row r="320" customFormat="false" ht="17.25" hidden="false" customHeight="true" outlineLevel="0" collapsed="false">
      <c r="A320" s="104"/>
      <c r="B320" s="105"/>
      <c r="C320" s="106"/>
      <c r="D320" s="106"/>
      <c r="E320" s="107"/>
      <c r="F320" s="106"/>
      <c r="G320" s="107"/>
      <c r="H320" s="106"/>
      <c r="I320" s="107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</row>
    <row r="321" customFormat="false" ht="17.25" hidden="false" customHeight="true" outlineLevel="0" collapsed="false">
      <c r="A321" s="104"/>
      <c r="B321" s="105"/>
      <c r="C321" s="106"/>
      <c r="D321" s="106"/>
      <c r="E321" s="107"/>
      <c r="F321" s="106"/>
      <c r="G321" s="107"/>
      <c r="H321" s="106"/>
      <c r="I321" s="107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</row>
    <row r="322" customFormat="false" ht="17.25" hidden="false" customHeight="true" outlineLevel="0" collapsed="false">
      <c r="A322" s="104"/>
      <c r="B322" s="105"/>
      <c r="C322" s="106"/>
      <c r="D322" s="106"/>
      <c r="E322" s="107"/>
      <c r="F322" s="106"/>
      <c r="G322" s="107"/>
      <c r="H322" s="106"/>
      <c r="I322" s="107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</row>
    <row r="323" customFormat="false" ht="17.25" hidden="false" customHeight="true" outlineLevel="0" collapsed="false">
      <c r="A323" s="104"/>
      <c r="B323" s="105"/>
      <c r="C323" s="106"/>
      <c r="D323" s="106"/>
      <c r="E323" s="107"/>
      <c r="F323" s="106"/>
      <c r="G323" s="107"/>
      <c r="H323" s="106"/>
      <c r="I323" s="107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</row>
    <row r="324" customFormat="false" ht="17.25" hidden="false" customHeight="true" outlineLevel="0" collapsed="false">
      <c r="A324" s="104"/>
      <c r="B324" s="105"/>
      <c r="C324" s="106"/>
      <c r="D324" s="106"/>
      <c r="E324" s="107"/>
      <c r="F324" s="106"/>
      <c r="G324" s="107"/>
      <c r="H324" s="106"/>
      <c r="I324" s="107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</row>
    <row r="325" customFormat="false" ht="17.25" hidden="false" customHeight="true" outlineLevel="0" collapsed="false">
      <c r="A325" s="104"/>
      <c r="B325" s="105"/>
      <c r="C325" s="106"/>
      <c r="D325" s="106"/>
      <c r="E325" s="107"/>
      <c r="F325" s="106"/>
      <c r="G325" s="107"/>
      <c r="H325" s="106"/>
      <c r="I325" s="107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</row>
    <row r="326" customFormat="false" ht="17.25" hidden="false" customHeight="true" outlineLevel="0" collapsed="false">
      <c r="A326" s="104"/>
      <c r="B326" s="105"/>
      <c r="C326" s="106"/>
      <c r="D326" s="106"/>
      <c r="E326" s="107"/>
      <c r="F326" s="106"/>
      <c r="G326" s="107"/>
      <c r="H326" s="106"/>
      <c r="I326" s="107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</row>
    <row r="327" customFormat="false" ht="17.25" hidden="false" customHeight="true" outlineLevel="0" collapsed="false">
      <c r="A327" s="104"/>
      <c r="B327" s="105"/>
      <c r="C327" s="106"/>
      <c r="D327" s="106"/>
      <c r="E327" s="107"/>
      <c r="F327" s="106"/>
      <c r="G327" s="107"/>
      <c r="H327" s="106"/>
      <c r="I327" s="107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</row>
    <row r="328" customFormat="false" ht="17.25" hidden="false" customHeight="true" outlineLevel="0" collapsed="false">
      <c r="A328" s="104"/>
      <c r="B328" s="105"/>
      <c r="C328" s="106"/>
      <c r="D328" s="106"/>
      <c r="E328" s="107"/>
      <c r="F328" s="106"/>
      <c r="G328" s="107"/>
      <c r="H328" s="106"/>
      <c r="I328" s="107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</row>
    <row r="329" customFormat="false" ht="17.25" hidden="false" customHeight="true" outlineLevel="0" collapsed="false">
      <c r="A329" s="104"/>
      <c r="B329" s="105"/>
      <c r="C329" s="106"/>
      <c r="D329" s="106"/>
      <c r="E329" s="107"/>
      <c r="F329" s="106"/>
      <c r="G329" s="107"/>
      <c r="H329" s="106"/>
      <c r="I329" s="107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</row>
    <row r="330" customFormat="false" ht="17.25" hidden="false" customHeight="true" outlineLevel="0" collapsed="false">
      <c r="A330" s="104"/>
      <c r="B330" s="105"/>
      <c r="C330" s="106"/>
      <c r="D330" s="106"/>
      <c r="E330" s="107"/>
      <c r="F330" s="106"/>
      <c r="G330" s="107"/>
      <c r="H330" s="106"/>
      <c r="I330" s="107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</row>
    <row r="331" customFormat="false" ht="17.25" hidden="false" customHeight="true" outlineLevel="0" collapsed="false">
      <c r="A331" s="104"/>
      <c r="B331" s="105"/>
      <c r="C331" s="106"/>
      <c r="D331" s="106"/>
      <c r="E331" s="107"/>
      <c r="F331" s="106"/>
      <c r="G331" s="107"/>
      <c r="H331" s="106"/>
      <c r="I331" s="107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</row>
    <row r="332" customFormat="false" ht="17.25" hidden="false" customHeight="true" outlineLevel="0" collapsed="false">
      <c r="A332" s="104"/>
      <c r="B332" s="105"/>
      <c r="C332" s="106"/>
      <c r="D332" s="106"/>
      <c r="E332" s="107"/>
      <c r="F332" s="106"/>
      <c r="G332" s="107"/>
      <c r="H332" s="106"/>
      <c r="I332" s="107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</row>
    <row r="333" customFormat="false" ht="17.25" hidden="false" customHeight="true" outlineLevel="0" collapsed="false">
      <c r="A333" s="104"/>
      <c r="B333" s="105"/>
      <c r="C333" s="106"/>
      <c r="D333" s="106"/>
      <c r="E333" s="107"/>
      <c r="F333" s="106"/>
      <c r="G333" s="107"/>
      <c r="H333" s="106"/>
      <c r="I333" s="107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</row>
    <row r="334" customFormat="false" ht="17.25" hidden="false" customHeight="true" outlineLevel="0" collapsed="false">
      <c r="A334" s="104"/>
      <c r="B334" s="105"/>
      <c r="C334" s="106"/>
      <c r="D334" s="106"/>
      <c r="E334" s="107"/>
      <c r="F334" s="106"/>
      <c r="G334" s="107"/>
      <c r="H334" s="106"/>
      <c r="I334" s="107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</row>
    <row r="335" customFormat="false" ht="17.25" hidden="false" customHeight="true" outlineLevel="0" collapsed="false">
      <c r="A335" s="104"/>
      <c r="B335" s="105"/>
      <c r="C335" s="106"/>
      <c r="D335" s="106"/>
      <c r="E335" s="107"/>
      <c r="F335" s="106"/>
      <c r="G335" s="107"/>
      <c r="H335" s="106"/>
      <c r="I335" s="107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</row>
    <row r="336" customFormat="false" ht="17.25" hidden="false" customHeight="true" outlineLevel="0" collapsed="false">
      <c r="A336" s="104"/>
      <c r="B336" s="105"/>
      <c r="C336" s="106"/>
      <c r="D336" s="106"/>
      <c r="E336" s="107"/>
      <c r="F336" s="106"/>
      <c r="G336" s="107"/>
      <c r="H336" s="106"/>
      <c r="I336" s="107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</row>
    <row r="337" customFormat="false" ht="17.25" hidden="false" customHeight="true" outlineLevel="0" collapsed="false">
      <c r="A337" s="104"/>
      <c r="B337" s="105"/>
      <c r="C337" s="106"/>
      <c r="D337" s="106"/>
      <c r="E337" s="107"/>
      <c r="F337" s="106"/>
      <c r="G337" s="107"/>
      <c r="H337" s="106"/>
      <c r="I337" s="107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</row>
    <row r="338" customFormat="false" ht="17.25" hidden="false" customHeight="true" outlineLevel="0" collapsed="false">
      <c r="A338" s="104"/>
      <c r="B338" s="105"/>
      <c r="C338" s="106"/>
      <c r="D338" s="106"/>
      <c r="E338" s="107"/>
      <c r="F338" s="106"/>
      <c r="G338" s="107"/>
      <c r="H338" s="106"/>
      <c r="I338" s="107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</row>
    <row r="339" customFormat="false" ht="17.25" hidden="false" customHeight="true" outlineLevel="0" collapsed="false">
      <c r="A339" s="104"/>
      <c r="B339" s="105"/>
      <c r="C339" s="106"/>
      <c r="D339" s="106"/>
      <c r="E339" s="107"/>
      <c r="F339" s="106"/>
      <c r="G339" s="107"/>
      <c r="H339" s="106"/>
      <c r="I339" s="107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</row>
    <row r="340" customFormat="false" ht="17.25" hidden="false" customHeight="true" outlineLevel="0" collapsed="false">
      <c r="A340" s="104"/>
      <c r="B340" s="105"/>
      <c r="C340" s="106"/>
      <c r="D340" s="106"/>
      <c r="E340" s="107"/>
      <c r="F340" s="106"/>
      <c r="G340" s="107"/>
      <c r="H340" s="106"/>
      <c r="I340" s="107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</row>
    <row r="341" customFormat="false" ht="17.25" hidden="false" customHeight="true" outlineLevel="0" collapsed="false">
      <c r="A341" s="104"/>
      <c r="B341" s="105"/>
      <c r="C341" s="106"/>
      <c r="D341" s="106"/>
      <c r="E341" s="107"/>
      <c r="F341" s="106"/>
      <c r="G341" s="107"/>
      <c r="H341" s="106"/>
      <c r="I341" s="107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</row>
    <row r="342" customFormat="false" ht="17.25" hidden="false" customHeight="true" outlineLevel="0" collapsed="false">
      <c r="A342" s="104"/>
      <c r="B342" s="105"/>
      <c r="C342" s="106"/>
      <c r="D342" s="106"/>
      <c r="E342" s="107"/>
      <c r="F342" s="106"/>
      <c r="G342" s="107"/>
      <c r="H342" s="106"/>
      <c r="I342" s="107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</row>
    <row r="343" customFormat="false" ht="17.25" hidden="false" customHeight="true" outlineLevel="0" collapsed="false">
      <c r="A343" s="104"/>
      <c r="B343" s="105"/>
      <c r="C343" s="106"/>
      <c r="D343" s="106"/>
      <c r="E343" s="107"/>
      <c r="F343" s="106"/>
      <c r="G343" s="107"/>
      <c r="H343" s="106"/>
      <c r="I343" s="107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</row>
    <row r="344" customFormat="false" ht="17.25" hidden="false" customHeight="true" outlineLevel="0" collapsed="false">
      <c r="A344" s="104"/>
      <c r="B344" s="105"/>
      <c r="C344" s="106"/>
      <c r="D344" s="106"/>
      <c r="E344" s="107"/>
      <c r="F344" s="106"/>
      <c r="G344" s="107"/>
      <c r="H344" s="106"/>
      <c r="I344" s="107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</row>
    <row r="345" customFormat="false" ht="17.25" hidden="false" customHeight="true" outlineLevel="0" collapsed="false">
      <c r="A345" s="104"/>
      <c r="B345" s="105"/>
      <c r="C345" s="106"/>
      <c r="D345" s="106"/>
      <c r="E345" s="107"/>
      <c r="F345" s="106"/>
      <c r="G345" s="107"/>
      <c r="H345" s="106"/>
      <c r="I345" s="107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</row>
    <row r="346" customFormat="false" ht="17.25" hidden="false" customHeight="true" outlineLevel="0" collapsed="false">
      <c r="A346" s="104"/>
      <c r="B346" s="105"/>
      <c r="C346" s="106"/>
      <c r="D346" s="106"/>
      <c r="E346" s="107"/>
      <c r="F346" s="106"/>
      <c r="G346" s="107"/>
      <c r="H346" s="106"/>
      <c r="I346" s="107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</row>
    <row r="347" customFormat="false" ht="17.25" hidden="false" customHeight="true" outlineLevel="0" collapsed="false">
      <c r="A347" s="104"/>
      <c r="B347" s="105"/>
      <c r="C347" s="106"/>
      <c r="D347" s="106"/>
      <c r="E347" s="107"/>
      <c r="F347" s="106"/>
      <c r="G347" s="107"/>
      <c r="H347" s="106"/>
      <c r="I347" s="107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</row>
    <row r="348" customFormat="false" ht="17.25" hidden="false" customHeight="true" outlineLevel="0" collapsed="false">
      <c r="A348" s="104"/>
      <c r="B348" s="105"/>
      <c r="C348" s="106"/>
      <c r="D348" s="106"/>
      <c r="E348" s="107"/>
      <c r="F348" s="106"/>
      <c r="G348" s="107"/>
      <c r="H348" s="106"/>
      <c r="I348" s="107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</row>
    <row r="349" customFormat="false" ht="17.25" hidden="false" customHeight="true" outlineLevel="0" collapsed="false">
      <c r="A349" s="104"/>
      <c r="B349" s="105"/>
      <c r="C349" s="106"/>
      <c r="D349" s="106"/>
      <c r="E349" s="107"/>
      <c r="F349" s="106"/>
      <c r="G349" s="107"/>
      <c r="H349" s="106"/>
      <c r="I349" s="107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</row>
    <row r="350" customFormat="false" ht="17.25" hidden="false" customHeight="true" outlineLevel="0" collapsed="false">
      <c r="A350" s="104"/>
      <c r="B350" s="105"/>
      <c r="C350" s="106"/>
      <c r="D350" s="106"/>
      <c r="E350" s="107"/>
      <c r="F350" s="106"/>
      <c r="G350" s="107"/>
      <c r="H350" s="106"/>
      <c r="I350" s="107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</row>
    <row r="351" customFormat="false" ht="17.25" hidden="false" customHeight="true" outlineLevel="0" collapsed="false">
      <c r="A351" s="104"/>
      <c r="B351" s="105"/>
      <c r="C351" s="106"/>
      <c r="D351" s="106"/>
      <c r="E351" s="107"/>
      <c r="F351" s="106"/>
      <c r="G351" s="107"/>
      <c r="H351" s="106"/>
      <c r="I351" s="107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</row>
    <row r="352" customFormat="false" ht="17.25" hidden="false" customHeight="true" outlineLevel="0" collapsed="false">
      <c r="A352" s="104"/>
      <c r="B352" s="105"/>
      <c r="C352" s="106"/>
      <c r="D352" s="106"/>
      <c r="E352" s="107"/>
      <c r="F352" s="106"/>
      <c r="G352" s="107"/>
      <c r="H352" s="106"/>
      <c r="I352" s="107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</row>
    <row r="353" customFormat="false" ht="17.25" hidden="false" customHeight="true" outlineLevel="0" collapsed="false">
      <c r="A353" s="104"/>
      <c r="B353" s="105"/>
      <c r="C353" s="106"/>
      <c r="D353" s="106"/>
      <c r="E353" s="107"/>
      <c r="F353" s="106"/>
      <c r="G353" s="107"/>
      <c r="H353" s="106"/>
      <c r="I353" s="107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</row>
    <row r="354" customFormat="false" ht="17.25" hidden="false" customHeight="true" outlineLevel="0" collapsed="false">
      <c r="A354" s="104"/>
      <c r="B354" s="105"/>
      <c r="C354" s="106"/>
      <c r="D354" s="106"/>
      <c r="E354" s="107"/>
      <c r="F354" s="106"/>
      <c r="G354" s="107"/>
      <c r="H354" s="106"/>
      <c r="I354" s="107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</row>
    <row r="355" customFormat="false" ht="17.25" hidden="false" customHeight="true" outlineLevel="0" collapsed="false">
      <c r="A355" s="104"/>
      <c r="B355" s="105"/>
      <c r="C355" s="106"/>
      <c r="D355" s="106"/>
      <c r="E355" s="107"/>
      <c r="F355" s="106"/>
      <c r="G355" s="107"/>
      <c r="H355" s="106"/>
      <c r="I355" s="107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</row>
    <row r="356" customFormat="false" ht="17.25" hidden="false" customHeight="true" outlineLevel="0" collapsed="false">
      <c r="A356" s="104"/>
      <c r="B356" s="105"/>
      <c r="C356" s="106"/>
      <c r="D356" s="106"/>
      <c r="E356" s="107"/>
      <c r="F356" s="106"/>
      <c r="G356" s="107"/>
      <c r="H356" s="106"/>
      <c r="I356" s="107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</row>
    <row r="357" customFormat="false" ht="17.25" hidden="false" customHeight="true" outlineLevel="0" collapsed="false">
      <c r="A357" s="104"/>
      <c r="B357" s="105"/>
      <c r="C357" s="106"/>
      <c r="D357" s="106"/>
      <c r="E357" s="107"/>
      <c r="F357" s="106"/>
      <c r="G357" s="107"/>
      <c r="H357" s="106"/>
      <c r="I357" s="107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</row>
    <row r="358" customFormat="false" ht="17.25" hidden="false" customHeight="true" outlineLevel="0" collapsed="false">
      <c r="A358" s="104"/>
      <c r="B358" s="105"/>
      <c r="C358" s="106"/>
      <c r="D358" s="106"/>
      <c r="E358" s="107"/>
      <c r="F358" s="106"/>
      <c r="G358" s="107"/>
      <c r="H358" s="106"/>
      <c r="I358" s="107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</row>
    <row r="359" customFormat="false" ht="17.25" hidden="false" customHeight="true" outlineLevel="0" collapsed="false">
      <c r="A359" s="104"/>
      <c r="B359" s="105"/>
      <c r="C359" s="106"/>
      <c r="D359" s="106"/>
      <c r="E359" s="107"/>
      <c r="F359" s="106"/>
      <c r="G359" s="107"/>
      <c r="H359" s="106"/>
      <c r="I359" s="107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</row>
    <row r="360" customFormat="false" ht="17.25" hidden="false" customHeight="true" outlineLevel="0" collapsed="false">
      <c r="A360" s="104"/>
      <c r="B360" s="105"/>
      <c r="C360" s="106"/>
      <c r="D360" s="106"/>
      <c r="E360" s="107"/>
      <c r="F360" s="106"/>
      <c r="G360" s="107"/>
      <c r="H360" s="106"/>
      <c r="I360" s="107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</row>
    <row r="361" customFormat="false" ht="17.25" hidden="false" customHeight="true" outlineLevel="0" collapsed="false">
      <c r="A361" s="104"/>
      <c r="B361" s="105"/>
      <c r="C361" s="106"/>
      <c r="D361" s="106"/>
      <c r="E361" s="107"/>
      <c r="F361" s="106"/>
      <c r="G361" s="107"/>
      <c r="H361" s="106"/>
      <c r="I361" s="107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</row>
    <row r="362" customFormat="false" ht="17.25" hidden="false" customHeight="true" outlineLevel="0" collapsed="false">
      <c r="A362" s="104"/>
      <c r="B362" s="105"/>
      <c r="C362" s="106"/>
      <c r="D362" s="106"/>
      <c r="E362" s="107"/>
      <c r="F362" s="106"/>
      <c r="G362" s="107"/>
      <c r="H362" s="106"/>
      <c r="I362" s="107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</row>
    <row r="363" customFormat="false" ht="17.25" hidden="false" customHeight="true" outlineLevel="0" collapsed="false">
      <c r="A363" s="104"/>
      <c r="B363" s="105"/>
      <c r="C363" s="106"/>
      <c r="D363" s="106"/>
      <c r="E363" s="107"/>
      <c r="F363" s="106"/>
      <c r="G363" s="107"/>
      <c r="H363" s="106"/>
      <c r="I363" s="107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</row>
    <row r="364" customFormat="false" ht="17.25" hidden="false" customHeight="true" outlineLevel="0" collapsed="false">
      <c r="A364" s="104"/>
      <c r="B364" s="105"/>
      <c r="C364" s="106"/>
      <c r="D364" s="106"/>
      <c r="E364" s="107"/>
      <c r="F364" s="106"/>
      <c r="G364" s="107"/>
      <c r="H364" s="106"/>
      <c r="I364" s="107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</row>
    <row r="365" customFormat="false" ht="17.25" hidden="false" customHeight="true" outlineLevel="0" collapsed="false">
      <c r="A365" s="104"/>
      <c r="B365" s="105"/>
      <c r="C365" s="106"/>
      <c r="D365" s="106"/>
      <c r="E365" s="107"/>
      <c r="F365" s="106"/>
      <c r="G365" s="107"/>
      <c r="H365" s="106"/>
      <c r="I365" s="107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</row>
    <row r="366" customFormat="false" ht="17.25" hidden="false" customHeight="true" outlineLevel="0" collapsed="false">
      <c r="A366" s="104"/>
      <c r="B366" s="105"/>
      <c r="C366" s="106"/>
      <c r="D366" s="106"/>
      <c r="E366" s="107"/>
      <c r="F366" s="106"/>
      <c r="G366" s="107"/>
      <c r="H366" s="106"/>
      <c r="I366" s="107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</row>
    <row r="367" customFormat="false" ht="17.25" hidden="false" customHeight="true" outlineLevel="0" collapsed="false">
      <c r="A367" s="104"/>
      <c r="B367" s="105"/>
      <c r="C367" s="106"/>
      <c r="D367" s="106"/>
      <c r="E367" s="107"/>
      <c r="F367" s="106"/>
      <c r="G367" s="107"/>
      <c r="H367" s="106"/>
      <c r="I367" s="107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</row>
    <row r="368" customFormat="false" ht="17.25" hidden="false" customHeight="true" outlineLevel="0" collapsed="false">
      <c r="A368" s="104"/>
      <c r="B368" s="105"/>
      <c r="C368" s="106"/>
      <c r="D368" s="106"/>
      <c r="E368" s="107"/>
      <c r="F368" s="106"/>
      <c r="G368" s="107"/>
      <c r="H368" s="106"/>
      <c r="I368" s="107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</row>
    <row r="369" customFormat="false" ht="17.25" hidden="false" customHeight="true" outlineLevel="0" collapsed="false">
      <c r="A369" s="104"/>
      <c r="B369" s="105"/>
      <c r="C369" s="106"/>
      <c r="D369" s="106"/>
      <c r="E369" s="107"/>
      <c r="F369" s="106"/>
      <c r="G369" s="107"/>
      <c r="H369" s="106"/>
      <c r="I369" s="107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</row>
    <row r="370" customFormat="false" ht="17.25" hidden="false" customHeight="true" outlineLevel="0" collapsed="false">
      <c r="A370" s="104"/>
      <c r="B370" s="105"/>
      <c r="C370" s="106"/>
      <c r="D370" s="106"/>
      <c r="E370" s="107"/>
      <c r="F370" s="106"/>
      <c r="G370" s="107"/>
      <c r="H370" s="106"/>
      <c r="I370" s="107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</row>
    <row r="371" customFormat="false" ht="17.25" hidden="false" customHeight="true" outlineLevel="0" collapsed="false">
      <c r="A371" s="104"/>
      <c r="B371" s="105"/>
      <c r="C371" s="106"/>
      <c r="D371" s="106"/>
      <c r="E371" s="107"/>
      <c r="F371" s="106"/>
      <c r="G371" s="107"/>
      <c r="H371" s="106"/>
      <c r="I371" s="107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</row>
    <row r="372" customFormat="false" ht="17.25" hidden="false" customHeight="true" outlineLevel="0" collapsed="false">
      <c r="A372" s="104"/>
      <c r="B372" s="105"/>
      <c r="C372" s="106"/>
      <c r="D372" s="106"/>
      <c r="E372" s="107"/>
      <c r="F372" s="106"/>
      <c r="G372" s="107"/>
      <c r="H372" s="106"/>
      <c r="I372" s="107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</row>
    <row r="373" customFormat="false" ht="17.25" hidden="false" customHeight="true" outlineLevel="0" collapsed="false">
      <c r="A373" s="104"/>
      <c r="B373" s="105"/>
      <c r="C373" s="106"/>
      <c r="D373" s="106"/>
      <c r="E373" s="107"/>
      <c r="F373" s="106"/>
      <c r="G373" s="107"/>
      <c r="H373" s="106"/>
      <c r="I373" s="107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</row>
    <row r="374" customFormat="false" ht="17.25" hidden="false" customHeight="true" outlineLevel="0" collapsed="false">
      <c r="A374" s="104"/>
      <c r="B374" s="105"/>
      <c r="C374" s="106"/>
      <c r="D374" s="106"/>
      <c r="E374" s="107"/>
      <c r="F374" s="106"/>
      <c r="G374" s="107"/>
      <c r="H374" s="106"/>
      <c r="I374" s="107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</row>
    <row r="375" customFormat="false" ht="17.25" hidden="false" customHeight="true" outlineLevel="0" collapsed="false">
      <c r="A375" s="104"/>
      <c r="B375" s="105"/>
      <c r="C375" s="106"/>
      <c r="D375" s="106"/>
      <c r="E375" s="107"/>
      <c r="F375" s="106"/>
      <c r="G375" s="107"/>
      <c r="H375" s="106"/>
      <c r="I375" s="107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</row>
    <row r="376" customFormat="false" ht="17.25" hidden="false" customHeight="true" outlineLevel="0" collapsed="false">
      <c r="A376" s="104"/>
      <c r="B376" s="105"/>
      <c r="C376" s="106"/>
      <c r="D376" s="106"/>
      <c r="E376" s="107"/>
      <c r="F376" s="106"/>
      <c r="G376" s="107"/>
      <c r="H376" s="106"/>
      <c r="I376" s="107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</row>
    <row r="377" customFormat="false" ht="17.25" hidden="false" customHeight="true" outlineLevel="0" collapsed="false">
      <c r="A377" s="104"/>
      <c r="B377" s="105"/>
      <c r="C377" s="106"/>
      <c r="D377" s="106"/>
      <c r="E377" s="107"/>
      <c r="F377" s="106"/>
      <c r="G377" s="107"/>
      <c r="H377" s="106"/>
      <c r="I377" s="107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</row>
    <row r="378" customFormat="false" ht="17.25" hidden="false" customHeight="true" outlineLevel="0" collapsed="false">
      <c r="A378" s="104"/>
      <c r="B378" s="105"/>
      <c r="C378" s="106"/>
      <c r="D378" s="106"/>
      <c r="E378" s="107"/>
      <c r="F378" s="106"/>
      <c r="G378" s="107"/>
      <c r="H378" s="106"/>
      <c r="I378" s="107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</row>
    <row r="379" customFormat="false" ht="17.25" hidden="false" customHeight="true" outlineLevel="0" collapsed="false">
      <c r="A379" s="104"/>
      <c r="B379" s="105"/>
      <c r="C379" s="106"/>
      <c r="D379" s="106"/>
      <c r="E379" s="107"/>
      <c r="F379" s="106"/>
      <c r="G379" s="107"/>
      <c r="H379" s="106"/>
      <c r="I379" s="107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</row>
    <row r="380" customFormat="false" ht="17.25" hidden="false" customHeight="true" outlineLevel="0" collapsed="false">
      <c r="A380" s="104"/>
      <c r="B380" s="105"/>
      <c r="C380" s="106"/>
      <c r="D380" s="106"/>
      <c r="E380" s="107"/>
      <c r="F380" s="106"/>
      <c r="G380" s="107"/>
      <c r="H380" s="106"/>
      <c r="I380" s="107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</row>
    <row r="381" customFormat="false" ht="17.25" hidden="false" customHeight="true" outlineLevel="0" collapsed="false">
      <c r="A381" s="104"/>
      <c r="B381" s="105"/>
      <c r="C381" s="106"/>
      <c r="D381" s="106"/>
      <c r="E381" s="107"/>
      <c r="F381" s="106"/>
      <c r="G381" s="107"/>
      <c r="H381" s="106"/>
      <c r="I381" s="107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</row>
    <row r="382" customFormat="false" ht="17.25" hidden="false" customHeight="true" outlineLevel="0" collapsed="false">
      <c r="A382" s="104"/>
      <c r="B382" s="105"/>
      <c r="C382" s="106"/>
      <c r="D382" s="106"/>
      <c r="E382" s="107"/>
      <c r="F382" s="106"/>
      <c r="G382" s="107"/>
      <c r="H382" s="106"/>
      <c r="I382" s="107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</row>
    <row r="383" customFormat="false" ht="17.25" hidden="false" customHeight="true" outlineLevel="0" collapsed="false">
      <c r="A383" s="104"/>
      <c r="B383" s="105"/>
      <c r="C383" s="106"/>
      <c r="D383" s="106"/>
      <c r="E383" s="107"/>
      <c r="F383" s="106"/>
      <c r="G383" s="107"/>
      <c r="H383" s="106"/>
      <c r="I383" s="107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</row>
    <row r="384" customFormat="false" ht="17.25" hidden="false" customHeight="true" outlineLevel="0" collapsed="false">
      <c r="A384" s="104"/>
      <c r="B384" s="105"/>
      <c r="C384" s="106"/>
      <c r="D384" s="106"/>
      <c r="E384" s="107"/>
      <c r="F384" s="106"/>
      <c r="G384" s="107"/>
      <c r="H384" s="106"/>
      <c r="I384" s="107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</row>
    <row r="385" customFormat="false" ht="17.25" hidden="false" customHeight="true" outlineLevel="0" collapsed="false">
      <c r="A385" s="104"/>
      <c r="B385" s="105"/>
      <c r="C385" s="106"/>
      <c r="D385" s="106"/>
      <c r="E385" s="107"/>
      <c r="F385" s="106"/>
      <c r="G385" s="107"/>
      <c r="H385" s="106"/>
      <c r="I385" s="107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</row>
    <row r="386" customFormat="false" ht="17.25" hidden="false" customHeight="true" outlineLevel="0" collapsed="false">
      <c r="A386" s="104"/>
      <c r="B386" s="105"/>
      <c r="C386" s="106"/>
      <c r="D386" s="106"/>
      <c r="E386" s="107"/>
      <c r="F386" s="106"/>
      <c r="G386" s="107"/>
      <c r="H386" s="106"/>
      <c r="I386" s="107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</row>
    <row r="387" customFormat="false" ht="17.25" hidden="false" customHeight="true" outlineLevel="0" collapsed="false">
      <c r="A387" s="104"/>
      <c r="B387" s="105"/>
      <c r="C387" s="106"/>
      <c r="D387" s="106"/>
      <c r="E387" s="107"/>
      <c r="F387" s="106"/>
      <c r="G387" s="107"/>
      <c r="H387" s="106"/>
      <c r="I387" s="107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</row>
    <row r="388" customFormat="false" ht="17.25" hidden="false" customHeight="true" outlineLevel="0" collapsed="false">
      <c r="A388" s="104"/>
      <c r="B388" s="105"/>
      <c r="C388" s="106"/>
      <c r="D388" s="106"/>
      <c r="E388" s="107"/>
      <c r="F388" s="106"/>
      <c r="G388" s="107"/>
      <c r="H388" s="106"/>
      <c r="I388" s="107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</row>
    <row r="389" customFormat="false" ht="17.25" hidden="false" customHeight="true" outlineLevel="0" collapsed="false">
      <c r="A389" s="104"/>
      <c r="B389" s="105"/>
      <c r="C389" s="106"/>
      <c r="D389" s="106"/>
      <c r="E389" s="107"/>
      <c r="F389" s="106"/>
      <c r="G389" s="107"/>
      <c r="H389" s="106"/>
      <c r="I389" s="107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</row>
    <row r="390" customFormat="false" ht="17.25" hidden="false" customHeight="true" outlineLevel="0" collapsed="false">
      <c r="A390" s="104"/>
      <c r="B390" s="105"/>
      <c r="C390" s="106"/>
      <c r="D390" s="106"/>
      <c r="E390" s="107"/>
      <c r="F390" s="106"/>
      <c r="G390" s="107"/>
      <c r="H390" s="106"/>
      <c r="I390" s="107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</row>
    <row r="391" customFormat="false" ht="17.25" hidden="false" customHeight="true" outlineLevel="0" collapsed="false">
      <c r="A391" s="104"/>
      <c r="B391" s="105"/>
      <c r="C391" s="106"/>
      <c r="D391" s="106"/>
      <c r="E391" s="107"/>
      <c r="F391" s="106"/>
      <c r="G391" s="107"/>
      <c r="H391" s="106"/>
      <c r="I391" s="107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</row>
    <row r="392" customFormat="false" ht="17.25" hidden="false" customHeight="true" outlineLevel="0" collapsed="false">
      <c r="A392" s="104"/>
      <c r="B392" s="105"/>
      <c r="C392" s="106"/>
      <c r="D392" s="106"/>
      <c r="E392" s="107"/>
      <c r="F392" s="106"/>
      <c r="G392" s="107"/>
      <c r="H392" s="106"/>
      <c r="I392" s="107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</row>
    <row r="393" customFormat="false" ht="17.25" hidden="false" customHeight="true" outlineLevel="0" collapsed="false">
      <c r="A393" s="104"/>
      <c r="B393" s="105"/>
      <c r="C393" s="106"/>
      <c r="D393" s="106"/>
      <c r="E393" s="107"/>
      <c r="F393" s="106"/>
      <c r="G393" s="107"/>
      <c r="H393" s="106"/>
      <c r="I393" s="107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</row>
    <row r="394" customFormat="false" ht="17.25" hidden="false" customHeight="true" outlineLevel="0" collapsed="false">
      <c r="A394" s="104"/>
      <c r="B394" s="105"/>
      <c r="C394" s="106"/>
      <c r="D394" s="106"/>
      <c r="E394" s="107"/>
      <c r="F394" s="106"/>
      <c r="G394" s="107"/>
      <c r="H394" s="106"/>
      <c r="I394" s="107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</row>
    <row r="395" customFormat="false" ht="17.25" hidden="false" customHeight="true" outlineLevel="0" collapsed="false">
      <c r="A395" s="104"/>
      <c r="B395" s="105"/>
      <c r="C395" s="106"/>
      <c r="D395" s="106"/>
      <c r="E395" s="107"/>
      <c r="F395" s="106"/>
      <c r="G395" s="107"/>
      <c r="H395" s="106"/>
      <c r="I395" s="107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</row>
    <row r="396" customFormat="false" ht="17.25" hidden="false" customHeight="true" outlineLevel="0" collapsed="false">
      <c r="A396" s="104"/>
      <c r="B396" s="105"/>
      <c r="C396" s="106"/>
      <c r="D396" s="106"/>
      <c r="E396" s="107"/>
      <c r="F396" s="106"/>
      <c r="G396" s="107"/>
      <c r="H396" s="106"/>
      <c r="I396" s="107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</row>
    <row r="397" customFormat="false" ht="17.25" hidden="false" customHeight="true" outlineLevel="0" collapsed="false">
      <c r="A397" s="104"/>
      <c r="B397" s="105"/>
      <c r="C397" s="106"/>
      <c r="D397" s="106"/>
      <c r="E397" s="107"/>
      <c r="F397" s="106"/>
      <c r="G397" s="107"/>
      <c r="H397" s="106"/>
      <c r="I397" s="107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</row>
    <row r="398" customFormat="false" ht="17.25" hidden="false" customHeight="true" outlineLevel="0" collapsed="false">
      <c r="A398" s="104"/>
      <c r="B398" s="105"/>
      <c r="C398" s="106"/>
      <c r="D398" s="106"/>
      <c r="E398" s="107"/>
      <c r="F398" s="106"/>
      <c r="G398" s="107"/>
      <c r="H398" s="106"/>
      <c r="I398" s="107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</row>
    <row r="399" customFormat="false" ht="17.25" hidden="false" customHeight="true" outlineLevel="0" collapsed="false">
      <c r="A399" s="104"/>
      <c r="B399" s="105"/>
      <c r="C399" s="106"/>
      <c r="D399" s="106"/>
      <c r="E399" s="107"/>
      <c r="F399" s="106"/>
      <c r="G399" s="107"/>
      <c r="H399" s="106"/>
      <c r="I399" s="107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</row>
    <row r="400" customFormat="false" ht="17.25" hidden="false" customHeight="true" outlineLevel="0" collapsed="false">
      <c r="A400" s="104"/>
      <c r="B400" s="105"/>
      <c r="C400" s="106"/>
      <c r="D400" s="106"/>
      <c r="E400" s="107"/>
      <c r="F400" s="106"/>
      <c r="G400" s="107"/>
      <c r="H400" s="106"/>
      <c r="I400" s="107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</row>
    <row r="401" customFormat="false" ht="17.25" hidden="false" customHeight="true" outlineLevel="0" collapsed="false">
      <c r="A401" s="104"/>
      <c r="B401" s="105"/>
      <c r="C401" s="106"/>
      <c r="D401" s="106"/>
      <c r="E401" s="107"/>
      <c r="F401" s="106"/>
      <c r="G401" s="107"/>
      <c r="H401" s="106"/>
      <c r="I401" s="107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</row>
    <row r="402" customFormat="false" ht="17.25" hidden="false" customHeight="true" outlineLevel="0" collapsed="false">
      <c r="A402" s="104"/>
      <c r="B402" s="105"/>
      <c r="C402" s="106"/>
      <c r="D402" s="106"/>
      <c r="E402" s="107"/>
      <c r="F402" s="106"/>
      <c r="G402" s="107"/>
      <c r="H402" s="106"/>
      <c r="I402" s="107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</row>
    <row r="403" customFormat="false" ht="17.25" hidden="false" customHeight="true" outlineLevel="0" collapsed="false">
      <c r="A403" s="104"/>
      <c r="B403" s="105"/>
      <c r="C403" s="106"/>
      <c r="D403" s="106"/>
      <c r="E403" s="107"/>
      <c r="F403" s="106"/>
      <c r="G403" s="107"/>
      <c r="H403" s="106"/>
      <c r="I403" s="107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</row>
    <row r="404" customFormat="false" ht="17.25" hidden="false" customHeight="true" outlineLevel="0" collapsed="false">
      <c r="A404" s="104"/>
      <c r="B404" s="105"/>
      <c r="C404" s="106"/>
      <c r="D404" s="106"/>
      <c r="E404" s="107"/>
      <c r="F404" s="106"/>
      <c r="G404" s="107"/>
      <c r="H404" s="106"/>
      <c r="I404" s="107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</row>
    <row r="405" customFormat="false" ht="17.25" hidden="false" customHeight="true" outlineLevel="0" collapsed="false">
      <c r="A405" s="104"/>
      <c r="B405" s="105"/>
      <c r="C405" s="106"/>
      <c r="D405" s="106"/>
      <c r="E405" s="107"/>
      <c r="F405" s="106"/>
      <c r="G405" s="107"/>
      <c r="H405" s="106"/>
      <c r="I405" s="107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</row>
    <row r="406" customFormat="false" ht="17.25" hidden="false" customHeight="true" outlineLevel="0" collapsed="false">
      <c r="A406" s="104"/>
      <c r="B406" s="105"/>
      <c r="C406" s="106"/>
      <c r="D406" s="106"/>
      <c r="E406" s="107"/>
      <c r="F406" s="106"/>
      <c r="G406" s="107"/>
      <c r="H406" s="106"/>
      <c r="I406" s="107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</row>
    <row r="407" customFormat="false" ht="17.25" hidden="false" customHeight="true" outlineLevel="0" collapsed="false">
      <c r="A407" s="104"/>
      <c r="B407" s="105"/>
      <c r="C407" s="106"/>
      <c r="D407" s="106"/>
      <c r="E407" s="107"/>
      <c r="F407" s="106"/>
      <c r="G407" s="107"/>
      <c r="H407" s="106"/>
      <c r="I407" s="107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</row>
    <row r="408" customFormat="false" ht="17.25" hidden="false" customHeight="true" outlineLevel="0" collapsed="false">
      <c r="A408" s="104"/>
      <c r="B408" s="105"/>
      <c r="C408" s="106"/>
      <c r="D408" s="106"/>
      <c r="E408" s="107"/>
      <c r="F408" s="106"/>
      <c r="G408" s="107"/>
      <c r="H408" s="106"/>
      <c r="I408" s="107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</row>
    <row r="409" customFormat="false" ht="17.25" hidden="false" customHeight="true" outlineLevel="0" collapsed="false">
      <c r="A409" s="104"/>
      <c r="B409" s="105"/>
      <c r="C409" s="106"/>
      <c r="D409" s="106"/>
      <c r="E409" s="107"/>
      <c r="F409" s="106"/>
      <c r="G409" s="107"/>
      <c r="H409" s="106"/>
      <c r="I409" s="107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</row>
    <row r="410" customFormat="false" ht="17.25" hidden="false" customHeight="true" outlineLevel="0" collapsed="false">
      <c r="A410" s="104"/>
      <c r="B410" s="105"/>
      <c r="C410" s="106"/>
      <c r="D410" s="106"/>
      <c r="E410" s="107"/>
      <c r="F410" s="106"/>
      <c r="G410" s="107"/>
      <c r="H410" s="106"/>
      <c r="I410" s="107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</row>
    <row r="411" customFormat="false" ht="17.25" hidden="false" customHeight="true" outlineLevel="0" collapsed="false">
      <c r="A411" s="104"/>
      <c r="B411" s="105"/>
      <c r="C411" s="106"/>
      <c r="D411" s="106"/>
      <c r="E411" s="107"/>
      <c r="F411" s="106"/>
      <c r="G411" s="107"/>
      <c r="H411" s="106"/>
      <c r="I411" s="107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</row>
    <row r="412" customFormat="false" ht="17.25" hidden="false" customHeight="true" outlineLevel="0" collapsed="false">
      <c r="A412" s="104"/>
      <c r="B412" s="105"/>
      <c r="C412" s="106"/>
      <c r="D412" s="106"/>
      <c r="E412" s="107"/>
      <c r="F412" s="106"/>
      <c r="G412" s="107"/>
      <c r="H412" s="106"/>
      <c r="I412" s="107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</row>
    <row r="413" customFormat="false" ht="17.25" hidden="false" customHeight="true" outlineLevel="0" collapsed="false">
      <c r="A413" s="104"/>
      <c r="B413" s="105"/>
      <c r="C413" s="106"/>
      <c r="D413" s="106"/>
      <c r="E413" s="107"/>
      <c r="F413" s="106"/>
      <c r="G413" s="107"/>
      <c r="H413" s="106"/>
      <c r="I413" s="107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</row>
    <row r="414" customFormat="false" ht="17.25" hidden="false" customHeight="true" outlineLevel="0" collapsed="false">
      <c r="A414" s="104"/>
      <c r="B414" s="105"/>
      <c r="C414" s="106"/>
      <c r="D414" s="106"/>
      <c r="E414" s="107"/>
      <c r="F414" s="106"/>
      <c r="G414" s="107"/>
      <c r="H414" s="106"/>
      <c r="I414" s="107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</row>
    <row r="415" customFormat="false" ht="17.25" hidden="false" customHeight="true" outlineLevel="0" collapsed="false">
      <c r="A415" s="104"/>
      <c r="B415" s="105"/>
      <c r="C415" s="106"/>
      <c r="D415" s="106"/>
      <c r="E415" s="107"/>
      <c r="F415" s="106"/>
      <c r="G415" s="107"/>
      <c r="H415" s="106"/>
      <c r="I415" s="107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</row>
    <row r="416" customFormat="false" ht="17.25" hidden="false" customHeight="true" outlineLevel="0" collapsed="false">
      <c r="A416" s="104"/>
      <c r="B416" s="105"/>
      <c r="C416" s="106"/>
      <c r="D416" s="106"/>
      <c r="E416" s="107"/>
      <c r="F416" s="106"/>
      <c r="G416" s="107"/>
      <c r="H416" s="106"/>
      <c r="I416" s="107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</row>
    <row r="417" customFormat="false" ht="17.25" hidden="false" customHeight="true" outlineLevel="0" collapsed="false">
      <c r="A417" s="104"/>
      <c r="B417" s="105"/>
      <c r="C417" s="106"/>
      <c r="D417" s="106"/>
      <c r="E417" s="107"/>
      <c r="F417" s="106"/>
      <c r="G417" s="107"/>
      <c r="H417" s="106"/>
      <c r="I417" s="107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</row>
    <row r="418" customFormat="false" ht="17.25" hidden="false" customHeight="true" outlineLevel="0" collapsed="false">
      <c r="A418" s="104"/>
      <c r="B418" s="105"/>
      <c r="C418" s="106"/>
      <c r="D418" s="106"/>
      <c r="E418" s="107"/>
      <c r="F418" s="106"/>
      <c r="G418" s="107"/>
      <c r="H418" s="106"/>
      <c r="I418" s="107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</row>
    <row r="419" customFormat="false" ht="17.25" hidden="false" customHeight="true" outlineLevel="0" collapsed="false">
      <c r="A419" s="104"/>
      <c r="B419" s="105"/>
      <c r="C419" s="106"/>
      <c r="D419" s="106"/>
      <c r="E419" s="107"/>
      <c r="F419" s="106"/>
      <c r="G419" s="107"/>
      <c r="H419" s="106"/>
      <c r="I419" s="107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</row>
    <row r="420" customFormat="false" ht="17.25" hidden="false" customHeight="true" outlineLevel="0" collapsed="false">
      <c r="A420" s="104"/>
      <c r="B420" s="105"/>
      <c r="C420" s="106"/>
      <c r="D420" s="106"/>
      <c r="E420" s="107"/>
      <c r="F420" s="106"/>
      <c r="G420" s="107"/>
      <c r="H420" s="106"/>
      <c r="I420" s="107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</row>
    <row r="421" customFormat="false" ht="17.25" hidden="false" customHeight="true" outlineLevel="0" collapsed="false">
      <c r="A421" s="104"/>
      <c r="B421" s="105"/>
      <c r="C421" s="106"/>
      <c r="D421" s="106"/>
      <c r="E421" s="107"/>
      <c r="F421" s="106"/>
      <c r="G421" s="107"/>
      <c r="H421" s="106"/>
      <c r="I421" s="107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</row>
    <row r="422" customFormat="false" ht="17.25" hidden="false" customHeight="true" outlineLevel="0" collapsed="false">
      <c r="A422" s="104"/>
      <c r="B422" s="105"/>
      <c r="C422" s="106"/>
      <c r="D422" s="106"/>
      <c r="E422" s="107"/>
      <c r="F422" s="106"/>
      <c r="G422" s="107"/>
      <c r="H422" s="106"/>
      <c r="I422" s="107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</row>
    <row r="423" customFormat="false" ht="17.25" hidden="false" customHeight="true" outlineLevel="0" collapsed="false">
      <c r="A423" s="104"/>
      <c r="B423" s="105"/>
      <c r="C423" s="106"/>
      <c r="D423" s="106"/>
      <c r="E423" s="107"/>
      <c r="F423" s="106"/>
      <c r="G423" s="107"/>
      <c r="H423" s="106"/>
      <c r="I423" s="107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</row>
    <row r="424" customFormat="false" ht="17.25" hidden="false" customHeight="true" outlineLevel="0" collapsed="false">
      <c r="A424" s="104"/>
      <c r="B424" s="105"/>
      <c r="C424" s="106"/>
      <c r="D424" s="106"/>
      <c r="E424" s="107"/>
      <c r="F424" s="106"/>
      <c r="G424" s="107"/>
      <c r="H424" s="106"/>
      <c r="I424" s="107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</row>
    <row r="425" customFormat="false" ht="17.25" hidden="false" customHeight="true" outlineLevel="0" collapsed="false">
      <c r="A425" s="104"/>
      <c r="B425" s="105"/>
      <c r="C425" s="106"/>
      <c r="D425" s="106"/>
      <c r="E425" s="107"/>
      <c r="F425" s="106"/>
      <c r="G425" s="107"/>
      <c r="H425" s="106"/>
      <c r="I425" s="107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</row>
    <row r="426" customFormat="false" ht="17.25" hidden="false" customHeight="true" outlineLevel="0" collapsed="false">
      <c r="A426" s="104"/>
      <c r="B426" s="105"/>
      <c r="C426" s="106"/>
      <c r="D426" s="106"/>
      <c r="E426" s="107"/>
      <c r="F426" s="106"/>
      <c r="G426" s="107"/>
      <c r="H426" s="106"/>
      <c r="I426" s="107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</row>
    <row r="427" customFormat="false" ht="17.25" hidden="false" customHeight="true" outlineLevel="0" collapsed="false">
      <c r="A427" s="104"/>
      <c r="B427" s="105"/>
      <c r="C427" s="106"/>
      <c r="D427" s="106"/>
      <c r="E427" s="107"/>
      <c r="F427" s="106"/>
      <c r="G427" s="107"/>
      <c r="H427" s="106"/>
      <c r="I427" s="107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</row>
    <row r="428" customFormat="false" ht="17.25" hidden="false" customHeight="true" outlineLevel="0" collapsed="false">
      <c r="A428" s="104"/>
      <c r="B428" s="105"/>
      <c r="C428" s="106"/>
      <c r="D428" s="106"/>
      <c r="E428" s="107"/>
      <c r="F428" s="106"/>
      <c r="G428" s="107"/>
      <c r="H428" s="106"/>
      <c r="I428" s="107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</row>
    <row r="429" customFormat="false" ht="17.25" hidden="false" customHeight="true" outlineLevel="0" collapsed="false">
      <c r="A429" s="104"/>
      <c r="B429" s="105"/>
      <c r="C429" s="106"/>
      <c r="D429" s="106"/>
      <c r="E429" s="107"/>
      <c r="F429" s="106"/>
      <c r="G429" s="107"/>
      <c r="H429" s="106"/>
      <c r="I429" s="107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</row>
    <row r="430" customFormat="false" ht="17.25" hidden="false" customHeight="true" outlineLevel="0" collapsed="false">
      <c r="A430" s="104"/>
      <c r="B430" s="105"/>
      <c r="C430" s="106"/>
      <c r="D430" s="106"/>
      <c r="E430" s="107"/>
      <c r="F430" s="106"/>
      <c r="G430" s="107"/>
      <c r="H430" s="106"/>
      <c r="I430" s="107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</row>
    <row r="431" customFormat="false" ht="17.25" hidden="false" customHeight="true" outlineLevel="0" collapsed="false">
      <c r="A431" s="104"/>
      <c r="B431" s="105"/>
      <c r="C431" s="106"/>
      <c r="D431" s="106"/>
      <c r="E431" s="107"/>
      <c r="F431" s="106"/>
      <c r="G431" s="107"/>
      <c r="H431" s="106"/>
      <c r="I431" s="107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</row>
    <row r="432" customFormat="false" ht="17.25" hidden="false" customHeight="true" outlineLevel="0" collapsed="false">
      <c r="A432" s="104"/>
      <c r="B432" s="105"/>
      <c r="C432" s="106"/>
      <c r="D432" s="106"/>
      <c r="E432" s="107"/>
      <c r="F432" s="106"/>
      <c r="G432" s="107"/>
      <c r="H432" s="106"/>
      <c r="I432" s="107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</row>
    <row r="433" customFormat="false" ht="17.25" hidden="false" customHeight="true" outlineLevel="0" collapsed="false">
      <c r="A433" s="104"/>
      <c r="B433" s="105"/>
      <c r="C433" s="106"/>
      <c r="D433" s="106"/>
      <c r="E433" s="107"/>
      <c r="F433" s="106"/>
      <c r="G433" s="107"/>
      <c r="H433" s="106"/>
      <c r="I433" s="107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</row>
    <row r="434" customFormat="false" ht="17.25" hidden="false" customHeight="true" outlineLevel="0" collapsed="false">
      <c r="A434" s="104"/>
      <c r="B434" s="105"/>
      <c r="C434" s="106"/>
      <c r="D434" s="106"/>
      <c r="E434" s="107"/>
      <c r="F434" s="106"/>
      <c r="G434" s="107"/>
      <c r="H434" s="106"/>
      <c r="I434" s="107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</row>
    <row r="435" customFormat="false" ht="17.25" hidden="false" customHeight="true" outlineLevel="0" collapsed="false">
      <c r="A435" s="104"/>
      <c r="B435" s="105"/>
      <c r="C435" s="106"/>
      <c r="D435" s="106"/>
      <c r="E435" s="107"/>
      <c r="F435" s="106"/>
      <c r="G435" s="107"/>
      <c r="H435" s="106"/>
      <c r="I435" s="107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</row>
    <row r="436" customFormat="false" ht="17.25" hidden="false" customHeight="true" outlineLevel="0" collapsed="false">
      <c r="A436" s="104"/>
      <c r="B436" s="105"/>
      <c r="C436" s="106"/>
      <c r="D436" s="106"/>
      <c r="E436" s="107"/>
      <c r="F436" s="106"/>
      <c r="G436" s="107"/>
      <c r="H436" s="106"/>
      <c r="I436" s="107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</row>
    <row r="437" customFormat="false" ht="17.25" hidden="false" customHeight="true" outlineLevel="0" collapsed="false">
      <c r="A437" s="104"/>
      <c r="B437" s="105"/>
      <c r="C437" s="106"/>
      <c r="D437" s="106"/>
      <c r="E437" s="107"/>
      <c r="F437" s="106"/>
      <c r="G437" s="107"/>
      <c r="H437" s="106"/>
      <c r="I437" s="107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</row>
    <row r="438" customFormat="false" ht="17.25" hidden="false" customHeight="true" outlineLevel="0" collapsed="false">
      <c r="A438" s="104"/>
      <c r="B438" s="105"/>
      <c r="C438" s="106"/>
      <c r="D438" s="106"/>
      <c r="E438" s="107"/>
      <c r="F438" s="106"/>
      <c r="G438" s="107"/>
      <c r="H438" s="106"/>
      <c r="I438" s="107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</row>
    <row r="439" customFormat="false" ht="17.25" hidden="false" customHeight="true" outlineLevel="0" collapsed="false">
      <c r="A439" s="104"/>
      <c r="B439" s="105"/>
      <c r="C439" s="106"/>
      <c r="D439" s="106"/>
      <c r="E439" s="107"/>
      <c r="F439" s="106"/>
      <c r="G439" s="107"/>
      <c r="H439" s="106"/>
      <c r="I439" s="107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</row>
    <row r="440" customFormat="false" ht="17.25" hidden="false" customHeight="true" outlineLevel="0" collapsed="false">
      <c r="A440" s="104"/>
      <c r="B440" s="105"/>
      <c r="C440" s="106"/>
      <c r="D440" s="106"/>
      <c r="E440" s="107"/>
      <c r="F440" s="106"/>
      <c r="G440" s="107"/>
      <c r="H440" s="106"/>
      <c r="I440" s="107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</row>
    <row r="441" customFormat="false" ht="17.25" hidden="false" customHeight="true" outlineLevel="0" collapsed="false">
      <c r="A441" s="104"/>
      <c r="B441" s="105"/>
      <c r="C441" s="106"/>
      <c r="D441" s="106"/>
      <c r="E441" s="107"/>
      <c r="F441" s="106"/>
      <c r="G441" s="107"/>
      <c r="H441" s="106"/>
      <c r="I441" s="107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</row>
    <row r="442" customFormat="false" ht="17.25" hidden="false" customHeight="true" outlineLevel="0" collapsed="false">
      <c r="A442" s="104"/>
      <c r="B442" s="105"/>
      <c r="C442" s="106"/>
      <c r="D442" s="106"/>
      <c r="E442" s="107"/>
      <c r="F442" s="106"/>
      <c r="G442" s="107"/>
      <c r="H442" s="106"/>
      <c r="I442" s="107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</row>
    <row r="443" customFormat="false" ht="17.25" hidden="false" customHeight="true" outlineLevel="0" collapsed="false">
      <c r="A443" s="104"/>
      <c r="B443" s="105"/>
      <c r="C443" s="106"/>
      <c r="D443" s="106"/>
      <c r="E443" s="107"/>
      <c r="F443" s="106"/>
      <c r="G443" s="107"/>
      <c r="H443" s="106"/>
      <c r="I443" s="107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</row>
    <row r="444" customFormat="false" ht="17.25" hidden="false" customHeight="true" outlineLevel="0" collapsed="false">
      <c r="A444" s="104"/>
      <c r="B444" s="105"/>
      <c r="C444" s="106"/>
      <c r="D444" s="106"/>
      <c r="E444" s="107"/>
      <c r="F444" s="106"/>
      <c r="G444" s="107"/>
      <c r="H444" s="106"/>
      <c r="I444" s="107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</row>
    <row r="445" customFormat="false" ht="17.25" hidden="false" customHeight="true" outlineLevel="0" collapsed="false">
      <c r="A445" s="104"/>
      <c r="B445" s="105"/>
      <c r="C445" s="106"/>
      <c r="D445" s="106"/>
      <c r="E445" s="107"/>
      <c r="F445" s="106"/>
      <c r="G445" s="107"/>
      <c r="H445" s="106"/>
      <c r="I445" s="107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</row>
    <row r="446" customFormat="false" ht="17.25" hidden="false" customHeight="true" outlineLevel="0" collapsed="false">
      <c r="A446" s="104"/>
      <c r="B446" s="105"/>
      <c r="C446" s="106"/>
      <c r="D446" s="106"/>
      <c r="E446" s="107"/>
      <c r="F446" s="106"/>
      <c r="G446" s="107"/>
      <c r="H446" s="106"/>
      <c r="I446" s="107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</row>
    <row r="447" customFormat="false" ht="17.25" hidden="false" customHeight="true" outlineLevel="0" collapsed="false">
      <c r="A447" s="104"/>
      <c r="B447" s="105"/>
      <c r="C447" s="106"/>
      <c r="D447" s="106"/>
      <c r="E447" s="107"/>
      <c r="F447" s="106"/>
      <c r="G447" s="107"/>
      <c r="H447" s="106"/>
      <c r="I447" s="107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</row>
    <row r="448" customFormat="false" ht="17.25" hidden="false" customHeight="true" outlineLevel="0" collapsed="false">
      <c r="A448" s="104"/>
      <c r="B448" s="105"/>
      <c r="C448" s="106"/>
      <c r="D448" s="106"/>
      <c r="E448" s="107"/>
      <c r="F448" s="106"/>
      <c r="G448" s="107"/>
      <c r="H448" s="106"/>
      <c r="I448" s="107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</row>
    <row r="449" customFormat="false" ht="17.25" hidden="false" customHeight="true" outlineLevel="0" collapsed="false">
      <c r="A449" s="104"/>
      <c r="B449" s="105"/>
      <c r="C449" s="106"/>
      <c r="D449" s="106"/>
      <c r="E449" s="107"/>
      <c r="F449" s="106"/>
      <c r="G449" s="107"/>
      <c r="H449" s="106"/>
      <c r="I449" s="107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</row>
    <row r="450" customFormat="false" ht="17.25" hidden="false" customHeight="true" outlineLevel="0" collapsed="false">
      <c r="A450" s="104"/>
      <c r="B450" s="105"/>
      <c r="C450" s="106"/>
      <c r="D450" s="106"/>
      <c r="E450" s="107"/>
      <c r="F450" s="106"/>
      <c r="G450" s="107"/>
      <c r="H450" s="106"/>
      <c r="I450" s="107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</row>
    <row r="451" customFormat="false" ht="17.25" hidden="false" customHeight="true" outlineLevel="0" collapsed="false">
      <c r="A451" s="104"/>
      <c r="B451" s="105"/>
      <c r="C451" s="106"/>
      <c r="D451" s="106"/>
      <c r="E451" s="107"/>
      <c r="F451" s="106"/>
      <c r="G451" s="107"/>
      <c r="H451" s="106"/>
      <c r="I451" s="107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</row>
    <row r="452" customFormat="false" ht="17.25" hidden="false" customHeight="true" outlineLevel="0" collapsed="false">
      <c r="A452" s="104"/>
      <c r="B452" s="105"/>
      <c r="C452" s="106"/>
      <c r="D452" s="106"/>
      <c r="E452" s="107"/>
      <c r="F452" s="106"/>
      <c r="G452" s="107"/>
      <c r="H452" s="106"/>
      <c r="I452" s="107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</row>
    <row r="453" customFormat="false" ht="17.25" hidden="false" customHeight="true" outlineLevel="0" collapsed="false">
      <c r="A453" s="104"/>
      <c r="B453" s="105"/>
      <c r="C453" s="106"/>
      <c r="D453" s="106"/>
      <c r="E453" s="107"/>
      <c r="F453" s="106"/>
      <c r="G453" s="107"/>
      <c r="H453" s="106"/>
      <c r="I453" s="107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</row>
    <row r="454" customFormat="false" ht="17.25" hidden="false" customHeight="true" outlineLevel="0" collapsed="false">
      <c r="A454" s="104"/>
      <c r="B454" s="105"/>
      <c r="C454" s="106"/>
      <c r="D454" s="106"/>
      <c r="E454" s="107"/>
      <c r="F454" s="106"/>
      <c r="G454" s="107"/>
      <c r="H454" s="106"/>
      <c r="I454" s="107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</row>
    <row r="455" customFormat="false" ht="17.25" hidden="false" customHeight="true" outlineLevel="0" collapsed="false">
      <c r="A455" s="104"/>
      <c r="B455" s="105"/>
      <c r="C455" s="106"/>
      <c r="D455" s="106"/>
      <c r="E455" s="107"/>
      <c r="F455" s="106"/>
      <c r="G455" s="107"/>
      <c r="H455" s="106"/>
      <c r="I455" s="107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</row>
    <row r="456" customFormat="false" ht="17.25" hidden="false" customHeight="true" outlineLevel="0" collapsed="false">
      <c r="A456" s="104"/>
      <c r="B456" s="105"/>
      <c r="C456" s="106"/>
      <c r="D456" s="106"/>
      <c r="E456" s="107"/>
      <c r="F456" s="106"/>
      <c r="G456" s="107"/>
      <c r="H456" s="106"/>
      <c r="I456" s="107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</row>
    <row r="457" customFormat="false" ht="17.25" hidden="false" customHeight="true" outlineLevel="0" collapsed="false">
      <c r="A457" s="104"/>
      <c r="B457" s="105"/>
      <c r="C457" s="106"/>
      <c r="D457" s="106"/>
      <c r="E457" s="107"/>
      <c r="F457" s="106"/>
      <c r="G457" s="107"/>
      <c r="H457" s="106"/>
      <c r="I457" s="107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</row>
    <row r="458" customFormat="false" ht="17.25" hidden="false" customHeight="true" outlineLevel="0" collapsed="false">
      <c r="A458" s="104"/>
      <c r="B458" s="105"/>
      <c r="C458" s="106"/>
      <c r="D458" s="106"/>
      <c r="E458" s="107"/>
      <c r="F458" s="106"/>
      <c r="G458" s="107"/>
      <c r="H458" s="106"/>
      <c r="I458" s="107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</row>
    <row r="459" customFormat="false" ht="17.25" hidden="false" customHeight="true" outlineLevel="0" collapsed="false">
      <c r="A459" s="104"/>
      <c r="B459" s="105"/>
      <c r="C459" s="106"/>
      <c r="D459" s="106"/>
      <c r="E459" s="107"/>
      <c r="F459" s="106"/>
      <c r="G459" s="107"/>
      <c r="H459" s="106"/>
      <c r="I459" s="107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</row>
    <row r="460" customFormat="false" ht="17.25" hidden="false" customHeight="true" outlineLevel="0" collapsed="false">
      <c r="A460" s="104"/>
      <c r="B460" s="105"/>
      <c r="C460" s="106"/>
      <c r="D460" s="106"/>
      <c r="E460" s="107"/>
      <c r="F460" s="106"/>
      <c r="G460" s="107"/>
      <c r="H460" s="106"/>
      <c r="I460" s="107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</row>
    <row r="461" customFormat="false" ht="17.25" hidden="false" customHeight="true" outlineLevel="0" collapsed="false">
      <c r="A461" s="104"/>
      <c r="B461" s="105"/>
      <c r="C461" s="106"/>
      <c r="D461" s="106"/>
      <c r="E461" s="107"/>
      <c r="F461" s="106"/>
      <c r="G461" s="107"/>
      <c r="H461" s="106"/>
      <c r="I461" s="107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</row>
    <row r="462" customFormat="false" ht="17.25" hidden="false" customHeight="true" outlineLevel="0" collapsed="false">
      <c r="A462" s="104"/>
      <c r="B462" s="105"/>
      <c r="C462" s="106"/>
      <c r="D462" s="106"/>
      <c r="E462" s="107"/>
      <c r="F462" s="106"/>
      <c r="G462" s="107"/>
      <c r="H462" s="106"/>
      <c r="I462" s="107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</row>
    <row r="463" customFormat="false" ht="17.25" hidden="false" customHeight="true" outlineLevel="0" collapsed="false">
      <c r="A463" s="104"/>
      <c r="B463" s="105"/>
      <c r="C463" s="106"/>
      <c r="D463" s="106"/>
      <c r="E463" s="107"/>
      <c r="F463" s="106"/>
      <c r="G463" s="107"/>
      <c r="H463" s="106"/>
      <c r="I463" s="107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</row>
    <row r="464" customFormat="false" ht="17.25" hidden="false" customHeight="true" outlineLevel="0" collapsed="false">
      <c r="A464" s="104"/>
      <c r="B464" s="105"/>
      <c r="C464" s="106"/>
      <c r="D464" s="106"/>
      <c r="E464" s="107"/>
      <c r="F464" s="106"/>
      <c r="G464" s="107"/>
      <c r="H464" s="106"/>
      <c r="I464" s="107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</row>
    <row r="465" customFormat="false" ht="17.25" hidden="false" customHeight="true" outlineLevel="0" collapsed="false">
      <c r="A465" s="104"/>
      <c r="B465" s="105"/>
      <c r="C465" s="106"/>
      <c r="D465" s="106"/>
      <c r="E465" s="107"/>
      <c r="F465" s="106"/>
      <c r="G465" s="107"/>
      <c r="H465" s="106"/>
      <c r="I465" s="107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</row>
    <row r="466" customFormat="false" ht="17.25" hidden="false" customHeight="true" outlineLevel="0" collapsed="false">
      <c r="A466" s="104"/>
      <c r="B466" s="105"/>
      <c r="C466" s="106"/>
      <c r="D466" s="106"/>
      <c r="E466" s="107"/>
      <c r="F466" s="106"/>
      <c r="G466" s="107"/>
      <c r="H466" s="106"/>
      <c r="I466" s="107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</row>
    <row r="467" customFormat="false" ht="17.25" hidden="false" customHeight="true" outlineLevel="0" collapsed="false">
      <c r="A467" s="104"/>
      <c r="B467" s="105"/>
      <c r="C467" s="106"/>
      <c r="D467" s="106"/>
      <c r="E467" s="107"/>
      <c r="F467" s="106"/>
      <c r="G467" s="107"/>
      <c r="H467" s="106"/>
      <c r="I467" s="107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</row>
    <row r="468" customFormat="false" ht="17.25" hidden="false" customHeight="true" outlineLevel="0" collapsed="false">
      <c r="A468" s="104"/>
      <c r="B468" s="105"/>
      <c r="C468" s="106"/>
      <c r="D468" s="106"/>
      <c r="E468" s="107"/>
      <c r="F468" s="106"/>
      <c r="G468" s="107"/>
      <c r="H468" s="106"/>
      <c r="I468" s="107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</row>
    <row r="469" customFormat="false" ht="17.25" hidden="false" customHeight="true" outlineLevel="0" collapsed="false">
      <c r="A469" s="104"/>
      <c r="B469" s="105"/>
      <c r="C469" s="106"/>
      <c r="D469" s="106"/>
      <c r="E469" s="107"/>
      <c r="F469" s="106"/>
      <c r="G469" s="107"/>
      <c r="H469" s="106"/>
      <c r="I469" s="107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</row>
    <row r="470" customFormat="false" ht="17.25" hidden="false" customHeight="true" outlineLevel="0" collapsed="false">
      <c r="A470" s="104"/>
      <c r="B470" s="105"/>
      <c r="C470" s="106"/>
      <c r="D470" s="106"/>
      <c r="E470" s="107"/>
      <c r="F470" s="106"/>
      <c r="G470" s="107"/>
      <c r="H470" s="106"/>
      <c r="I470" s="107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</row>
    <row r="471" customFormat="false" ht="17.25" hidden="false" customHeight="true" outlineLevel="0" collapsed="false">
      <c r="A471" s="104"/>
      <c r="B471" s="105"/>
      <c r="C471" s="106"/>
      <c r="D471" s="106"/>
      <c r="E471" s="107"/>
      <c r="F471" s="106"/>
      <c r="G471" s="107"/>
      <c r="H471" s="106"/>
      <c r="I471" s="107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</row>
    <row r="472" customFormat="false" ht="17.25" hidden="false" customHeight="true" outlineLevel="0" collapsed="false">
      <c r="A472" s="104"/>
      <c r="B472" s="105"/>
      <c r="C472" s="106"/>
      <c r="D472" s="106"/>
      <c r="E472" s="107"/>
      <c r="F472" s="106"/>
      <c r="G472" s="107"/>
      <c r="H472" s="106"/>
      <c r="I472" s="107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</row>
    <row r="473" customFormat="false" ht="17.25" hidden="false" customHeight="true" outlineLevel="0" collapsed="false">
      <c r="A473" s="104"/>
      <c r="B473" s="105"/>
      <c r="C473" s="106"/>
      <c r="D473" s="106"/>
      <c r="E473" s="107"/>
      <c r="F473" s="106"/>
      <c r="G473" s="107"/>
      <c r="H473" s="106"/>
      <c r="I473" s="107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</row>
    <row r="474" customFormat="false" ht="17.25" hidden="false" customHeight="true" outlineLevel="0" collapsed="false">
      <c r="A474" s="104"/>
      <c r="B474" s="105"/>
      <c r="C474" s="106"/>
      <c r="D474" s="106"/>
      <c r="E474" s="107"/>
      <c r="F474" s="106"/>
      <c r="G474" s="107"/>
      <c r="H474" s="106"/>
      <c r="I474" s="107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</row>
    <row r="475" customFormat="false" ht="17.25" hidden="false" customHeight="true" outlineLevel="0" collapsed="false">
      <c r="A475" s="104"/>
      <c r="B475" s="105"/>
      <c r="C475" s="106"/>
      <c r="D475" s="106"/>
      <c r="E475" s="107"/>
      <c r="F475" s="106"/>
      <c r="G475" s="107"/>
      <c r="H475" s="106"/>
      <c r="I475" s="107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</row>
    <row r="476" customFormat="false" ht="17.25" hidden="false" customHeight="true" outlineLevel="0" collapsed="false">
      <c r="A476" s="104"/>
      <c r="B476" s="105"/>
      <c r="C476" s="106"/>
      <c r="D476" s="106"/>
      <c r="E476" s="107"/>
      <c r="F476" s="106"/>
      <c r="G476" s="107"/>
      <c r="H476" s="106"/>
      <c r="I476" s="107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</row>
    <row r="477" customFormat="false" ht="17.25" hidden="false" customHeight="true" outlineLevel="0" collapsed="false">
      <c r="A477" s="104"/>
      <c r="B477" s="105"/>
      <c r="C477" s="106"/>
      <c r="D477" s="106"/>
      <c r="E477" s="107"/>
      <c r="F477" s="106"/>
      <c r="G477" s="107"/>
      <c r="H477" s="106"/>
      <c r="I477" s="107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</row>
    <row r="478" customFormat="false" ht="17.25" hidden="false" customHeight="true" outlineLevel="0" collapsed="false">
      <c r="A478" s="104"/>
      <c r="B478" s="105"/>
      <c r="C478" s="106"/>
      <c r="D478" s="106"/>
      <c r="E478" s="107"/>
      <c r="F478" s="106"/>
      <c r="G478" s="107"/>
      <c r="H478" s="106"/>
      <c r="I478" s="107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</row>
    <row r="479" customFormat="false" ht="17.25" hidden="false" customHeight="true" outlineLevel="0" collapsed="false">
      <c r="A479" s="104"/>
      <c r="B479" s="105"/>
      <c r="C479" s="106"/>
      <c r="D479" s="106"/>
      <c r="E479" s="107"/>
      <c r="F479" s="106"/>
      <c r="G479" s="107"/>
      <c r="H479" s="106"/>
      <c r="I479" s="107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</row>
    <row r="480" customFormat="false" ht="17.25" hidden="false" customHeight="true" outlineLevel="0" collapsed="false">
      <c r="A480" s="104"/>
      <c r="B480" s="105"/>
      <c r="C480" s="106"/>
      <c r="D480" s="106"/>
      <c r="E480" s="107"/>
      <c r="F480" s="106"/>
      <c r="G480" s="107"/>
      <c r="H480" s="106"/>
      <c r="I480" s="107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</row>
    <row r="481" customFormat="false" ht="17.25" hidden="false" customHeight="true" outlineLevel="0" collapsed="false">
      <c r="A481" s="104"/>
      <c r="B481" s="105"/>
      <c r="C481" s="106"/>
      <c r="D481" s="106"/>
      <c r="E481" s="107"/>
      <c r="F481" s="106"/>
      <c r="G481" s="107"/>
      <c r="H481" s="106"/>
      <c r="I481" s="107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</row>
    <row r="482" customFormat="false" ht="17.25" hidden="false" customHeight="true" outlineLevel="0" collapsed="false">
      <c r="A482" s="104"/>
      <c r="B482" s="105"/>
      <c r="C482" s="106"/>
      <c r="D482" s="106"/>
      <c r="E482" s="107"/>
      <c r="F482" s="106"/>
      <c r="G482" s="107"/>
      <c r="H482" s="106"/>
      <c r="I482" s="107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</row>
    <row r="483" customFormat="false" ht="17.25" hidden="false" customHeight="true" outlineLevel="0" collapsed="false">
      <c r="A483" s="104"/>
      <c r="B483" s="105"/>
      <c r="C483" s="106"/>
      <c r="D483" s="106"/>
      <c r="E483" s="107"/>
      <c r="F483" s="106"/>
      <c r="G483" s="107"/>
      <c r="H483" s="106"/>
      <c r="I483" s="107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</row>
    <row r="484" customFormat="false" ht="17.25" hidden="false" customHeight="true" outlineLevel="0" collapsed="false">
      <c r="A484" s="104"/>
      <c r="B484" s="105"/>
      <c r="C484" s="106"/>
      <c r="D484" s="106"/>
      <c r="E484" s="107"/>
      <c r="F484" s="106"/>
      <c r="G484" s="107"/>
      <c r="H484" s="106"/>
      <c r="I484" s="107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</row>
    <row r="485" customFormat="false" ht="17.25" hidden="false" customHeight="true" outlineLevel="0" collapsed="false">
      <c r="A485" s="104"/>
      <c r="B485" s="105"/>
      <c r="C485" s="106"/>
      <c r="D485" s="106"/>
      <c r="E485" s="107"/>
      <c r="F485" s="106"/>
      <c r="G485" s="107"/>
      <c r="H485" s="106"/>
      <c r="I485" s="107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</row>
    <row r="486" customFormat="false" ht="17.25" hidden="false" customHeight="true" outlineLevel="0" collapsed="false">
      <c r="A486" s="104"/>
      <c r="B486" s="105"/>
      <c r="C486" s="106"/>
      <c r="D486" s="106"/>
      <c r="E486" s="107"/>
      <c r="F486" s="106"/>
      <c r="G486" s="107"/>
      <c r="H486" s="106"/>
      <c r="I486" s="107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</row>
    <row r="487" customFormat="false" ht="17.25" hidden="false" customHeight="true" outlineLevel="0" collapsed="false">
      <c r="A487" s="104"/>
      <c r="B487" s="105"/>
      <c r="C487" s="106"/>
      <c r="D487" s="106"/>
      <c r="E487" s="107"/>
      <c r="F487" s="106"/>
      <c r="G487" s="107"/>
      <c r="H487" s="106"/>
      <c r="I487" s="107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</row>
    <row r="488" customFormat="false" ht="17.25" hidden="false" customHeight="true" outlineLevel="0" collapsed="false">
      <c r="A488" s="104"/>
      <c r="B488" s="105"/>
      <c r="C488" s="106"/>
      <c r="D488" s="106"/>
      <c r="E488" s="107"/>
      <c r="F488" s="106"/>
      <c r="G488" s="107"/>
      <c r="H488" s="106"/>
      <c r="I488" s="107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</row>
    <row r="489" customFormat="false" ht="17.25" hidden="false" customHeight="true" outlineLevel="0" collapsed="false">
      <c r="A489" s="104"/>
      <c r="B489" s="105"/>
      <c r="C489" s="106"/>
      <c r="D489" s="106"/>
      <c r="E489" s="107"/>
      <c r="F489" s="106"/>
      <c r="G489" s="107"/>
      <c r="H489" s="106"/>
      <c r="I489" s="107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</row>
    <row r="490" customFormat="false" ht="17.25" hidden="false" customHeight="true" outlineLevel="0" collapsed="false">
      <c r="A490" s="104"/>
      <c r="B490" s="105"/>
      <c r="C490" s="106"/>
      <c r="D490" s="106"/>
      <c r="E490" s="107"/>
      <c r="F490" s="106"/>
      <c r="G490" s="107"/>
      <c r="H490" s="106"/>
      <c r="I490" s="107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</row>
    <row r="491" customFormat="false" ht="17.25" hidden="false" customHeight="true" outlineLevel="0" collapsed="false">
      <c r="A491" s="104"/>
      <c r="B491" s="105"/>
      <c r="C491" s="106"/>
      <c r="D491" s="106"/>
      <c r="E491" s="107"/>
      <c r="F491" s="106"/>
      <c r="G491" s="107"/>
      <c r="H491" s="106"/>
      <c r="I491" s="107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</row>
    <row r="492" customFormat="false" ht="17.25" hidden="false" customHeight="true" outlineLevel="0" collapsed="false">
      <c r="A492" s="104"/>
      <c r="B492" s="105"/>
      <c r="C492" s="106"/>
      <c r="D492" s="106"/>
      <c r="E492" s="107"/>
      <c r="F492" s="106"/>
      <c r="G492" s="107"/>
      <c r="H492" s="106"/>
      <c r="I492" s="107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</row>
    <row r="493" customFormat="false" ht="17.25" hidden="false" customHeight="true" outlineLevel="0" collapsed="false">
      <c r="A493" s="104"/>
      <c r="B493" s="105"/>
      <c r="C493" s="106"/>
      <c r="D493" s="106"/>
      <c r="E493" s="107"/>
      <c r="F493" s="106"/>
      <c r="G493" s="107"/>
      <c r="H493" s="106"/>
      <c r="I493" s="107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</row>
    <row r="494" customFormat="false" ht="17.25" hidden="false" customHeight="true" outlineLevel="0" collapsed="false">
      <c r="A494" s="104"/>
      <c r="B494" s="105"/>
      <c r="C494" s="106"/>
      <c r="D494" s="106"/>
      <c r="E494" s="107"/>
      <c r="F494" s="106"/>
      <c r="G494" s="107"/>
      <c r="H494" s="106"/>
      <c r="I494" s="107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</row>
    <row r="495" customFormat="false" ht="17.25" hidden="false" customHeight="true" outlineLevel="0" collapsed="false">
      <c r="A495" s="104"/>
      <c r="B495" s="105"/>
      <c r="C495" s="106"/>
      <c r="D495" s="106"/>
      <c r="E495" s="107"/>
      <c r="F495" s="106"/>
      <c r="G495" s="107"/>
      <c r="H495" s="106"/>
      <c r="I495" s="107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</row>
    <row r="496" customFormat="false" ht="17.25" hidden="false" customHeight="true" outlineLevel="0" collapsed="false">
      <c r="A496" s="104"/>
      <c r="B496" s="105"/>
      <c r="C496" s="106"/>
      <c r="D496" s="106"/>
      <c r="E496" s="107"/>
      <c r="F496" s="106"/>
      <c r="G496" s="107"/>
      <c r="H496" s="106"/>
      <c r="I496" s="107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</row>
    <row r="497" customFormat="false" ht="17.25" hidden="false" customHeight="true" outlineLevel="0" collapsed="false">
      <c r="A497" s="104"/>
      <c r="B497" s="105"/>
      <c r="C497" s="106"/>
      <c r="D497" s="106"/>
      <c r="E497" s="107"/>
      <c r="F497" s="106"/>
      <c r="G497" s="107"/>
      <c r="H497" s="106"/>
      <c r="I497" s="107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</row>
    <row r="498" customFormat="false" ht="17.25" hidden="false" customHeight="true" outlineLevel="0" collapsed="false">
      <c r="A498" s="104"/>
      <c r="B498" s="105"/>
      <c r="C498" s="106"/>
      <c r="D498" s="106"/>
      <c r="E498" s="107"/>
      <c r="F498" s="106"/>
      <c r="G498" s="107"/>
      <c r="H498" s="106"/>
      <c r="I498" s="107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</row>
    <row r="499" customFormat="false" ht="17.25" hidden="false" customHeight="true" outlineLevel="0" collapsed="false">
      <c r="A499" s="104"/>
      <c r="B499" s="105"/>
      <c r="C499" s="106"/>
      <c r="D499" s="106"/>
      <c r="E499" s="107"/>
      <c r="F499" s="106"/>
      <c r="G499" s="107"/>
      <c r="H499" s="106"/>
      <c r="I499" s="107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</row>
    <row r="500" customFormat="false" ht="17.25" hidden="false" customHeight="true" outlineLevel="0" collapsed="false">
      <c r="A500" s="104"/>
      <c r="B500" s="105"/>
      <c r="C500" s="106"/>
      <c r="D500" s="106"/>
      <c r="E500" s="107"/>
      <c r="F500" s="106"/>
      <c r="G500" s="107"/>
      <c r="H500" s="106"/>
      <c r="I500" s="107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</row>
    <row r="501" customFormat="false" ht="17.25" hidden="false" customHeight="true" outlineLevel="0" collapsed="false">
      <c r="A501" s="104"/>
      <c r="B501" s="105"/>
      <c r="C501" s="106"/>
      <c r="D501" s="106"/>
      <c r="E501" s="107"/>
      <c r="F501" s="106"/>
      <c r="G501" s="107"/>
      <c r="H501" s="106"/>
      <c r="I501" s="107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</row>
    <row r="502" customFormat="false" ht="17.25" hidden="false" customHeight="true" outlineLevel="0" collapsed="false">
      <c r="A502" s="104"/>
      <c r="B502" s="105"/>
      <c r="C502" s="106"/>
      <c r="D502" s="106"/>
      <c r="E502" s="107"/>
      <c r="F502" s="106"/>
      <c r="G502" s="107"/>
      <c r="H502" s="106"/>
      <c r="I502" s="107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</row>
    <row r="503" customFormat="false" ht="17.25" hidden="false" customHeight="true" outlineLevel="0" collapsed="false">
      <c r="A503" s="104"/>
      <c r="B503" s="105"/>
      <c r="C503" s="106"/>
      <c r="D503" s="106"/>
      <c r="E503" s="107"/>
      <c r="F503" s="106"/>
      <c r="G503" s="107"/>
      <c r="H503" s="106"/>
      <c r="I503" s="107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</row>
    <row r="504" customFormat="false" ht="17.25" hidden="false" customHeight="true" outlineLevel="0" collapsed="false">
      <c r="A504" s="104"/>
      <c r="B504" s="105"/>
      <c r="C504" s="106"/>
      <c r="D504" s="106"/>
      <c r="E504" s="107"/>
      <c r="F504" s="106"/>
      <c r="G504" s="107"/>
      <c r="H504" s="106"/>
      <c r="I504" s="107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</row>
    <row r="505" customFormat="false" ht="17.25" hidden="false" customHeight="true" outlineLevel="0" collapsed="false">
      <c r="A505" s="104"/>
      <c r="B505" s="105"/>
      <c r="C505" s="106"/>
      <c r="D505" s="106"/>
      <c r="E505" s="107"/>
      <c r="F505" s="106"/>
      <c r="G505" s="107"/>
      <c r="H505" s="106"/>
      <c r="I505" s="107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</row>
    <row r="506" customFormat="false" ht="17.25" hidden="false" customHeight="true" outlineLevel="0" collapsed="false">
      <c r="A506" s="104"/>
      <c r="B506" s="105"/>
      <c r="C506" s="106"/>
      <c r="D506" s="106"/>
      <c r="E506" s="107"/>
      <c r="F506" s="106"/>
      <c r="G506" s="107"/>
      <c r="H506" s="106"/>
      <c r="I506" s="107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</row>
    <row r="507" customFormat="false" ht="17.25" hidden="false" customHeight="true" outlineLevel="0" collapsed="false">
      <c r="A507" s="104"/>
      <c r="B507" s="105"/>
      <c r="C507" s="106"/>
      <c r="D507" s="106"/>
      <c r="E507" s="107"/>
      <c r="F507" s="106"/>
      <c r="G507" s="107"/>
      <c r="H507" s="106"/>
      <c r="I507" s="107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</row>
    <row r="508" customFormat="false" ht="17.25" hidden="false" customHeight="true" outlineLevel="0" collapsed="false">
      <c r="A508" s="104"/>
      <c r="B508" s="105"/>
      <c r="C508" s="106"/>
      <c r="D508" s="106"/>
      <c r="E508" s="107"/>
      <c r="F508" s="106"/>
      <c r="G508" s="107"/>
      <c r="H508" s="106"/>
      <c r="I508" s="107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</row>
    <row r="509" customFormat="false" ht="17.25" hidden="false" customHeight="true" outlineLevel="0" collapsed="false">
      <c r="A509" s="104"/>
      <c r="B509" s="105"/>
      <c r="C509" s="106"/>
      <c r="D509" s="106"/>
      <c r="E509" s="107"/>
      <c r="F509" s="106"/>
      <c r="G509" s="107"/>
      <c r="H509" s="106"/>
      <c r="I509" s="107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</row>
    <row r="510" customFormat="false" ht="17.25" hidden="false" customHeight="true" outlineLevel="0" collapsed="false">
      <c r="A510" s="104"/>
      <c r="B510" s="105"/>
      <c r="C510" s="106"/>
      <c r="D510" s="106"/>
      <c r="E510" s="107"/>
      <c r="F510" s="106"/>
      <c r="G510" s="107"/>
      <c r="H510" s="106"/>
      <c r="I510" s="107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</row>
    <row r="511" customFormat="false" ht="17.25" hidden="false" customHeight="true" outlineLevel="0" collapsed="false">
      <c r="A511" s="104"/>
      <c r="B511" s="105"/>
      <c r="C511" s="106"/>
      <c r="D511" s="106"/>
      <c r="E511" s="107"/>
      <c r="F511" s="106"/>
      <c r="G511" s="107"/>
      <c r="H511" s="106"/>
      <c r="I511" s="107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</row>
    <row r="512" customFormat="false" ht="17.25" hidden="false" customHeight="true" outlineLevel="0" collapsed="false">
      <c r="A512" s="104"/>
      <c r="B512" s="105"/>
      <c r="C512" s="106"/>
      <c r="D512" s="106"/>
      <c r="E512" s="107"/>
      <c r="F512" s="106"/>
      <c r="G512" s="107"/>
      <c r="H512" s="106"/>
      <c r="I512" s="107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</row>
    <row r="513" customFormat="false" ht="17.25" hidden="false" customHeight="true" outlineLevel="0" collapsed="false">
      <c r="A513" s="104"/>
      <c r="B513" s="105"/>
      <c r="C513" s="106"/>
      <c r="D513" s="106"/>
      <c r="E513" s="107"/>
      <c r="F513" s="106"/>
      <c r="G513" s="107"/>
      <c r="H513" s="106"/>
      <c r="I513" s="107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</row>
    <row r="514" customFormat="false" ht="17.25" hidden="false" customHeight="true" outlineLevel="0" collapsed="false">
      <c r="A514" s="104"/>
      <c r="B514" s="105"/>
      <c r="C514" s="106"/>
      <c r="D514" s="106"/>
      <c r="E514" s="107"/>
      <c r="F514" s="106"/>
      <c r="G514" s="107"/>
      <c r="H514" s="106"/>
      <c r="I514" s="107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</row>
    <row r="515" customFormat="false" ht="17.25" hidden="false" customHeight="true" outlineLevel="0" collapsed="false">
      <c r="A515" s="104"/>
      <c r="B515" s="105"/>
      <c r="C515" s="106"/>
      <c r="D515" s="106"/>
      <c r="E515" s="107"/>
      <c r="F515" s="106"/>
      <c r="G515" s="107"/>
      <c r="H515" s="106"/>
      <c r="I515" s="107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</row>
    <row r="516" customFormat="false" ht="17.25" hidden="false" customHeight="true" outlineLevel="0" collapsed="false">
      <c r="A516" s="104"/>
      <c r="B516" s="105"/>
      <c r="C516" s="106"/>
      <c r="D516" s="106"/>
      <c r="E516" s="107"/>
      <c r="F516" s="106"/>
      <c r="G516" s="107"/>
      <c r="H516" s="106"/>
      <c r="I516" s="107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</row>
    <row r="517" customFormat="false" ht="17.25" hidden="false" customHeight="true" outlineLevel="0" collapsed="false">
      <c r="A517" s="104"/>
      <c r="B517" s="105"/>
      <c r="C517" s="106"/>
      <c r="D517" s="106"/>
      <c r="E517" s="107"/>
      <c r="F517" s="106"/>
      <c r="G517" s="107"/>
      <c r="H517" s="106"/>
      <c r="I517" s="107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</row>
    <row r="518" customFormat="false" ht="17.25" hidden="false" customHeight="true" outlineLevel="0" collapsed="false">
      <c r="A518" s="104"/>
      <c r="B518" s="105"/>
      <c r="C518" s="106"/>
      <c r="D518" s="106"/>
      <c r="E518" s="107"/>
      <c r="F518" s="106"/>
      <c r="G518" s="107"/>
      <c r="H518" s="106"/>
      <c r="I518" s="107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</row>
    <row r="519" customFormat="false" ht="17.25" hidden="false" customHeight="true" outlineLevel="0" collapsed="false">
      <c r="A519" s="104"/>
      <c r="B519" s="105"/>
      <c r="C519" s="106"/>
      <c r="D519" s="106"/>
      <c r="E519" s="107"/>
      <c r="F519" s="106"/>
      <c r="G519" s="107"/>
      <c r="H519" s="106"/>
      <c r="I519" s="107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</row>
    <row r="520" customFormat="false" ht="17.25" hidden="false" customHeight="true" outlineLevel="0" collapsed="false">
      <c r="A520" s="104"/>
      <c r="B520" s="105"/>
      <c r="C520" s="106"/>
      <c r="D520" s="106"/>
      <c r="E520" s="107"/>
      <c r="F520" s="106"/>
      <c r="G520" s="107"/>
      <c r="H520" s="106"/>
      <c r="I520" s="107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</row>
    <row r="521" customFormat="false" ht="17.25" hidden="false" customHeight="true" outlineLevel="0" collapsed="false">
      <c r="A521" s="104"/>
      <c r="B521" s="105"/>
      <c r="C521" s="106"/>
      <c r="D521" s="106"/>
      <c r="E521" s="107"/>
      <c r="F521" s="106"/>
      <c r="G521" s="107"/>
      <c r="H521" s="106"/>
      <c r="I521" s="107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</row>
    <row r="522" customFormat="false" ht="17.25" hidden="false" customHeight="true" outlineLevel="0" collapsed="false">
      <c r="A522" s="104"/>
      <c r="B522" s="105"/>
      <c r="C522" s="106"/>
      <c r="D522" s="106"/>
      <c r="E522" s="107"/>
      <c r="F522" s="106"/>
      <c r="G522" s="107"/>
      <c r="H522" s="106"/>
      <c r="I522" s="107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</row>
    <row r="523" customFormat="false" ht="17.25" hidden="false" customHeight="true" outlineLevel="0" collapsed="false">
      <c r="A523" s="104"/>
      <c r="B523" s="105"/>
      <c r="C523" s="106"/>
      <c r="D523" s="106"/>
      <c r="E523" s="107"/>
      <c r="F523" s="106"/>
      <c r="G523" s="107"/>
      <c r="H523" s="106"/>
      <c r="I523" s="107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</row>
    <row r="524" customFormat="false" ht="17.25" hidden="false" customHeight="true" outlineLevel="0" collapsed="false">
      <c r="A524" s="104"/>
      <c r="B524" s="105"/>
      <c r="C524" s="106"/>
      <c r="D524" s="106"/>
      <c r="E524" s="107"/>
      <c r="F524" s="106"/>
      <c r="G524" s="107"/>
      <c r="H524" s="106"/>
      <c r="I524" s="107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</row>
    <row r="525" customFormat="false" ht="17.25" hidden="false" customHeight="true" outlineLevel="0" collapsed="false">
      <c r="A525" s="104"/>
      <c r="B525" s="105"/>
      <c r="C525" s="106"/>
      <c r="D525" s="106"/>
      <c r="E525" s="107"/>
      <c r="F525" s="106"/>
      <c r="G525" s="107"/>
      <c r="H525" s="106"/>
      <c r="I525" s="107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</row>
    <row r="526" customFormat="false" ht="17.25" hidden="false" customHeight="true" outlineLevel="0" collapsed="false">
      <c r="A526" s="104"/>
      <c r="B526" s="105"/>
      <c r="C526" s="106"/>
      <c r="D526" s="106"/>
      <c r="E526" s="107"/>
      <c r="F526" s="106"/>
      <c r="G526" s="107"/>
      <c r="H526" s="106"/>
      <c r="I526" s="107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</row>
    <row r="527" customFormat="false" ht="17.25" hidden="false" customHeight="true" outlineLevel="0" collapsed="false">
      <c r="A527" s="104"/>
      <c r="B527" s="105"/>
      <c r="C527" s="106"/>
      <c r="D527" s="106"/>
      <c r="E527" s="107"/>
      <c r="F527" s="106"/>
      <c r="G527" s="107"/>
      <c r="H527" s="106"/>
      <c r="I527" s="107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</row>
    <row r="528" customFormat="false" ht="17.25" hidden="false" customHeight="true" outlineLevel="0" collapsed="false">
      <c r="A528" s="104"/>
      <c r="B528" s="105"/>
      <c r="C528" s="106"/>
      <c r="D528" s="106"/>
      <c r="E528" s="107"/>
      <c r="F528" s="106"/>
      <c r="G528" s="107"/>
      <c r="H528" s="106"/>
      <c r="I528" s="107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</row>
    <row r="529" customFormat="false" ht="17.25" hidden="false" customHeight="true" outlineLevel="0" collapsed="false">
      <c r="A529" s="104"/>
      <c r="B529" s="105"/>
      <c r="C529" s="106"/>
      <c r="D529" s="106"/>
      <c r="E529" s="107"/>
      <c r="F529" s="106"/>
      <c r="G529" s="107"/>
      <c r="H529" s="106"/>
      <c r="I529" s="107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</row>
    <row r="530" customFormat="false" ht="17.25" hidden="false" customHeight="true" outlineLevel="0" collapsed="false">
      <c r="A530" s="104"/>
      <c r="B530" s="105"/>
      <c r="C530" s="106"/>
      <c r="D530" s="106"/>
      <c r="E530" s="107"/>
      <c r="F530" s="106"/>
      <c r="G530" s="107"/>
      <c r="H530" s="106"/>
      <c r="I530" s="107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</row>
    <row r="531" customFormat="false" ht="17.25" hidden="false" customHeight="true" outlineLevel="0" collapsed="false">
      <c r="A531" s="104"/>
      <c r="B531" s="105"/>
      <c r="C531" s="106"/>
      <c r="D531" s="106"/>
      <c r="E531" s="107"/>
      <c r="F531" s="106"/>
      <c r="G531" s="107"/>
      <c r="H531" s="106"/>
      <c r="I531" s="107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</row>
    <row r="532" customFormat="false" ht="17.25" hidden="false" customHeight="true" outlineLevel="0" collapsed="false">
      <c r="A532" s="104"/>
      <c r="B532" s="105"/>
      <c r="C532" s="106"/>
      <c r="D532" s="106"/>
      <c r="E532" s="107"/>
      <c r="F532" s="106"/>
      <c r="G532" s="107"/>
      <c r="H532" s="106"/>
      <c r="I532" s="107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</row>
    <row r="533" customFormat="false" ht="17.25" hidden="false" customHeight="true" outlineLevel="0" collapsed="false">
      <c r="A533" s="104"/>
      <c r="B533" s="105"/>
      <c r="C533" s="106"/>
      <c r="D533" s="106"/>
      <c r="E533" s="107"/>
      <c r="F533" s="106"/>
      <c r="G533" s="107"/>
      <c r="H533" s="106"/>
      <c r="I533" s="107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</row>
    <row r="534" customFormat="false" ht="17.25" hidden="false" customHeight="true" outlineLevel="0" collapsed="false">
      <c r="A534" s="104"/>
      <c r="B534" s="105"/>
      <c r="C534" s="106"/>
      <c r="D534" s="106"/>
      <c r="E534" s="107"/>
      <c r="F534" s="106"/>
      <c r="G534" s="107"/>
      <c r="H534" s="106"/>
      <c r="I534" s="107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</row>
    <row r="535" customFormat="false" ht="17.25" hidden="false" customHeight="true" outlineLevel="0" collapsed="false">
      <c r="A535" s="104"/>
      <c r="B535" s="105"/>
      <c r="C535" s="106"/>
      <c r="D535" s="106"/>
      <c r="E535" s="107"/>
      <c r="F535" s="106"/>
      <c r="G535" s="107"/>
      <c r="H535" s="106"/>
      <c r="I535" s="107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</row>
    <row r="536" customFormat="false" ht="17.25" hidden="false" customHeight="true" outlineLevel="0" collapsed="false">
      <c r="A536" s="104"/>
      <c r="B536" s="105"/>
      <c r="C536" s="106"/>
      <c r="D536" s="106"/>
      <c r="E536" s="107"/>
      <c r="F536" s="106"/>
      <c r="G536" s="107"/>
      <c r="H536" s="106"/>
      <c r="I536" s="107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</row>
    <row r="537" customFormat="false" ht="17.25" hidden="false" customHeight="true" outlineLevel="0" collapsed="false">
      <c r="A537" s="104"/>
      <c r="B537" s="105"/>
      <c r="C537" s="106"/>
      <c r="D537" s="106"/>
      <c r="E537" s="107"/>
      <c r="F537" s="106"/>
      <c r="G537" s="107"/>
      <c r="H537" s="106"/>
      <c r="I537" s="107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</row>
    <row r="538" customFormat="false" ht="17.25" hidden="false" customHeight="true" outlineLevel="0" collapsed="false">
      <c r="A538" s="104"/>
      <c r="B538" s="105"/>
      <c r="C538" s="106"/>
      <c r="D538" s="106"/>
      <c r="E538" s="107"/>
      <c r="F538" s="106"/>
      <c r="G538" s="107"/>
      <c r="H538" s="106"/>
      <c r="I538" s="107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</row>
    <row r="539" customFormat="false" ht="17.25" hidden="false" customHeight="true" outlineLevel="0" collapsed="false">
      <c r="A539" s="104"/>
      <c r="B539" s="105"/>
      <c r="C539" s="106"/>
      <c r="D539" s="106"/>
      <c r="E539" s="107"/>
      <c r="F539" s="106"/>
      <c r="G539" s="107"/>
      <c r="H539" s="106"/>
      <c r="I539" s="107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</row>
    <row r="540" customFormat="false" ht="17.25" hidden="false" customHeight="true" outlineLevel="0" collapsed="false">
      <c r="A540" s="104"/>
      <c r="B540" s="105"/>
      <c r="C540" s="106"/>
      <c r="D540" s="106"/>
      <c r="E540" s="107"/>
      <c r="F540" s="106"/>
      <c r="G540" s="107"/>
      <c r="H540" s="106"/>
      <c r="I540" s="107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</row>
    <row r="541" customFormat="false" ht="17.25" hidden="false" customHeight="true" outlineLevel="0" collapsed="false">
      <c r="A541" s="104"/>
      <c r="B541" s="105"/>
      <c r="C541" s="106"/>
      <c r="D541" s="106"/>
      <c r="E541" s="107"/>
      <c r="F541" s="106"/>
      <c r="G541" s="107"/>
      <c r="H541" s="106"/>
      <c r="I541" s="107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</row>
    <row r="542" customFormat="false" ht="17.25" hidden="false" customHeight="true" outlineLevel="0" collapsed="false">
      <c r="A542" s="104"/>
      <c r="B542" s="105"/>
      <c r="C542" s="106"/>
      <c r="D542" s="106"/>
      <c r="E542" s="107"/>
      <c r="F542" s="106"/>
      <c r="G542" s="107"/>
      <c r="H542" s="106"/>
      <c r="I542" s="107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</row>
    <row r="543" customFormat="false" ht="17.25" hidden="false" customHeight="true" outlineLevel="0" collapsed="false">
      <c r="A543" s="104"/>
      <c r="B543" s="105"/>
      <c r="C543" s="106"/>
      <c r="D543" s="106"/>
      <c r="E543" s="107"/>
      <c r="F543" s="106"/>
      <c r="G543" s="107"/>
      <c r="H543" s="106"/>
      <c r="I543" s="107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</row>
    <row r="544" customFormat="false" ht="17.25" hidden="false" customHeight="true" outlineLevel="0" collapsed="false">
      <c r="A544" s="104"/>
      <c r="B544" s="105"/>
      <c r="C544" s="106"/>
      <c r="D544" s="106"/>
      <c r="E544" s="107"/>
      <c r="F544" s="106"/>
      <c r="G544" s="107"/>
      <c r="H544" s="106"/>
      <c r="I544" s="107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</row>
    <row r="545" customFormat="false" ht="17.25" hidden="false" customHeight="true" outlineLevel="0" collapsed="false">
      <c r="A545" s="104"/>
      <c r="B545" s="105"/>
      <c r="C545" s="106"/>
      <c r="D545" s="106"/>
      <c r="E545" s="107"/>
      <c r="F545" s="106"/>
      <c r="G545" s="107"/>
      <c r="H545" s="106"/>
      <c r="I545" s="107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</row>
    <row r="546" customFormat="false" ht="17.25" hidden="false" customHeight="true" outlineLevel="0" collapsed="false">
      <c r="A546" s="104"/>
      <c r="B546" s="105"/>
      <c r="C546" s="106"/>
      <c r="D546" s="106"/>
      <c r="E546" s="107"/>
      <c r="F546" s="106"/>
      <c r="G546" s="107"/>
      <c r="H546" s="106"/>
      <c r="I546" s="107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</row>
    <row r="547" customFormat="false" ht="17.25" hidden="false" customHeight="true" outlineLevel="0" collapsed="false">
      <c r="A547" s="104"/>
      <c r="B547" s="105"/>
      <c r="C547" s="106"/>
      <c r="D547" s="106"/>
      <c r="E547" s="107"/>
      <c r="F547" s="106"/>
      <c r="G547" s="107"/>
      <c r="H547" s="106"/>
      <c r="I547" s="107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</row>
    <row r="548" customFormat="false" ht="17.25" hidden="false" customHeight="true" outlineLevel="0" collapsed="false">
      <c r="A548" s="104"/>
      <c r="B548" s="105"/>
      <c r="C548" s="106"/>
      <c r="D548" s="106"/>
      <c r="E548" s="107"/>
      <c r="F548" s="106"/>
      <c r="G548" s="107"/>
      <c r="H548" s="106"/>
      <c r="I548" s="107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</row>
    <row r="549" customFormat="false" ht="17.25" hidden="false" customHeight="true" outlineLevel="0" collapsed="false">
      <c r="A549" s="104"/>
      <c r="B549" s="105"/>
      <c r="C549" s="106"/>
      <c r="D549" s="106"/>
      <c r="E549" s="107"/>
      <c r="F549" s="106"/>
      <c r="G549" s="107"/>
      <c r="H549" s="106"/>
      <c r="I549" s="107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</row>
    <row r="550" customFormat="false" ht="17.25" hidden="false" customHeight="true" outlineLevel="0" collapsed="false">
      <c r="A550" s="104"/>
      <c r="B550" s="105"/>
      <c r="C550" s="106"/>
      <c r="D550" s="106"/>
      <c r="E550" s="107"/>
      <c r="F550" s="106"/>
      <c r="G550" s="107"/>
      <c r="H550" s="106"/>
      <c r="I550" s="107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</row>
    <row r="551" customFormat="false" ht="17.25" hidden="false" customHeight="true" outlineLevel="0" collapsed="false">
      <c r="A551" s="104"/>
      <c r="B551" s="105"/>
      <c r="C551" s="106"/>
      <c r="D551" s="106"/>
      <c r="E551" s="107"/>
      <c r="F551" s="106"/>
      <c r="G551" s="107"/>
      <c r="H551" s="106"/>
      <c r="I551" s="107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</row>
    <row r="552" customFormat="false" ht="17.25" hidden="false" customHeight="true" outlineLevel="0" collapsed="false">
      <c r="A552" s="104"/>
      <c r="B552" s="105"/>
      <c r="C552" s="106"/>
      <c r="D552" s="106"/>
      <c r="E552" s="107"/>
      <c r="F552" s="106"/>
      <c r="G552" s="107"/>
      <c r="H552" s="106"/>
      <c r="I552" s="107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</row>
    <row r="553" customFormat="false" ht="17.25" hidden="false" customHeight="true" outlineLevel="0" collapsed="false">
      <c r="A553" s="104"/>
      <c r="B553" s="105"/>
      <c r="C553" s="106"/>
      <c r="D553" s="106"/>
      <c r="E553" s="107"/>
      <c r="F553" s="106"/>
      <c r="G553" s="107"/>
      <c r="H553" s="106"/>
      <c r="I553" s="107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</row>
    <row r="554" customFormat="false" ht="17.25" hidden="false" customHeight="true" outlineLevel="0" collapsed="false">
      <c r="A554" s="104"/>
      <c r="B554" s="105"/>
      <c r="C554" s="106"/>
      <c r="D554" s="106"/>
      <c r="E554" s="107"/>
      <c r="F554" s="106"/>
      <c r="G554" s="107"/>
      <c r="H554" s="106"/>
      <c r="I554" s="107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</row>
    <row r="555" customFormat="false" ht="17.25" hidden="false" customHeight="true" outlineLevel="0" collapsed="false">
      <c r="A555" s="104"/>
      <c r="B555" s="105"/>
      <c r="C555" s="106"/>
      <c r="D555" s="106"/>
      <c r="E555" s="107"/>
      <c r="F555" s="106"/>
      <c r="G555" s="107"/>
      <c r="H555" s="106"/>
      <c r="I555" s="107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</row>
    <row r="556" customFormat="false" ht="17.25" hidden="false" customHeight="true" outlineLevel="0" collapsed="false">
      <c r="A556" s="104"/>
      <c r="B556" s="105"/>
      <c r="C556" s="106"/>
      <c r="D556" s="106"/>
      <c r="E556" s="107"/>
      <c r="F556" s="106"/>
      <c r="G556" s="107"/>
      <c r="H556" s="106"/>
      <c r="I556" s="107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</row>
    <row r="557" customFormat="false" ht="17.25" hidden="false" customHeight="true" outlineLevel="0" collapsed="false">
      <c r="A557" s="104"/>
      <c r="B557" s="105"/>
      <c r="C557" s="106"/>
      <c r="D557" s="106"/>
      <c r="E557" s="107"/>
      <c r="F557" s="106"/>
      <c r="G557" s="107"/>
      <c r="H557" s="106"/>
      <c r="I557" s="107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</row>
    <row r="558" customFormat="false" ht="17.25" hidden="false" customHeight="true" outlineLevel="0" collapsed="false">
      <c r="A558" s="104"/>
      <c r="B558" s="105"/>
      <c r="C558" s="106"/>
      <c r="D558" s="106"/>
      <c r="E558" s="107"/>
      <c r="F558" s="106"/>
      <c r="G558" s="107"/>
      <c r="H558" s="106"/>
      <c r="I558" s="107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</row>
    <row r="559" customFormat="false" ht="17.25" hidden="false" customHeight="true" outlineLevel="0" collapsed="false">
      <c r="A559" s="104"/>
      <c r="B559" s="105"/>
      <c r="C559" s="106"/>
      <c r="D559" s="106"/>
      <c r="E559" s="107"/>
      <c r="F559" s="106"/>
      <c r="G559" s="107"/>
      <c r="H559" s="106"/>
      <c r="I559" s="107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</row>
    <row r="560" customFormat="false" ht="17.25" hidden="false" customHeight="true" outlineLevel="0" collapsed="false">
      <c r="A560" s="104"/>
      <c r="B560" s="105"/>
      <c r="C560" s="106"/>
      <c r="D560" s="106"/>
      <c r="E560" s="107"/>
      <c r="F560" s="106"/>
      <c r="G560" s="107"/>
      <c r="H560" s="106"/>
      <c r="I560" s="107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</row>
    <row r="561" customFormat="false" ht="17.25" hidden="false" customHeight="true" outlineLevel="0" collapsed="false">
      <c r="A561" s="104"/>
      <c r="B561" s="105"/>
      <c r="C561" s="106"/>
      <c r="D561" s="106"/>
      <c r="E561" s="107"/>
      <c r="F561" s="106"/>
      <c r="G561" s="107"/>
      <c r="H561" s="106"/>
      <c r="I561" s="107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</row>
    <row r="562" customFormat="false" ht="17.25" hidden="false" customHeight="true" outlineLevel="0" collapsed="false">
      <c r="A562" s="104"/>
      <c r="B562" s="105"/>
      <c r="C562" s="106"/>
      <c r="D562" s="106"/>
      <c r="E562" s="107"/>
      <c r="F562" s="106"/>
      <c r="G562" s="107"/>
      <c r="H562" s="106"/>
      <c r="I562" s="107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</row>
    <row r="563" customFormat="false" ht="17.25" hidden="false" customHeight="true" outlineLevel="0" collapsed="false">
      <c r="A563" s="104"/>
      <c r="B563" s="105"/>
      <c r="C563" s="106"/>
      <c r="D563" s="106"/>
      <c r="E563" s="107"/>
      <c r="F563" s="106"/>
      <c r="G563" s="107"/>
      <c r="H563" s="106"/>
      <c r="I563" s="107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</row>
    <row r="564" customFormat="false" ht="17.25" hidden="false" customHeight="true" outlineLevel="0" collapsed="false">
      <c r="A564" s="104"/>
      <c r="B564" s="105"/>
      <c r="C564" s="106"/>
      <c r="D564" s="106"/>
      <c r="E564" s="107"/>
      <c r="F564" s="106"/>
      <c r="G564" s="107"/>
      <c r="H564" s="106"/>
      <c r="I564" s="107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</row>
    <row r="565" customFormat="false" ht="17.25" hidden="false" customHeight="true" outlineLevel="0" collapsed="false">
      <c r="A565" s="104"/>
      <c r="B565" s="105"/>
      <c r="C565" s="106"/>
      <c r="D565" s="106"/>
      <c r="E565" s="107"/>
      <c r="F565" s="106"/>
      <c r="G565" s="107"/>
      <c r="H565" s="106"/>
      <c r="I565" s="107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</row>
    <row r="566" customFormat="false" ht="17.25" hidden="false" customHeight="true" outlineLevel="0" collapsed="false">
      <c r="A566" s="104"/>
      <c r="B566" s="105"/>
      <c r="C566" s="106"/>
      <c r="D566" s="106"/>
      <c r="E566" s="107"/>
      <c r="F566" s="106"/>
      <c r="G566" s="107"/>
      <c r="H566" s="106"/>
      <c r="I566" s="107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</row>
    <row r="567" customFormat="false" ht="17.25" hidden="false" customHeight="true" outlineLevel="0" collapsed="false">
      <c r="A567" s="104"/>
      <c r="B567" s="105"/>
      <c r="C567" s="106"/>
      <c r="D567" s="106"/>
      <c r="E567" s="107"/>
      <c r="F567" s="106"/>
      <c r="G567" s="107"/>
      <c r="H567" s="106"/>
      <c r="I567" s="107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</row>
    <row r="568" customFormat="false" ht="17.25" hidden="false" customHeight="true" outlineLevel="0" collapsed="false">
      <c r="A568" s="104"/>
      <c r="B568" s="105"/>
      <c r="C568" s="106"/>
      <c r="D568" s="106"/>
      <c r="E568" s="107"/>
      <c r="F568" s="106"/>
      <c r="G568" s="107"/>
      <c r="H568" s="106"/>
      <c r="I568" s="107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</row>
    <row r="569" customFormat="false" ht="17.25" hidden="false" customHeight="true" outlineLevel="0" collapsed="false">
      <c r="A569" s="104"/>
      <c r="B569" s="105"/>
      <c r="C569" s="106"/>
      <c r="D569" s="106"/>
      <c r="E569" s="107"/>
      <c r="F569" s="106"/>
      <c r="G569" s="107"/>
      <c r="H569" s="106"/>
      <c r="I569" s="107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</row>
    <row r="570" customFormat="false" ht="17.25" hidden="false" customHeight="true" outlineLevel="0" collapsed="false">
      <c r="A570" s="104"/>
      <c r="B570" s="105"/>
      <c r="C570" s="106"/>
      <c r="D570" s="106"/>
      <c r="E570" s="107"/>
      <c r="F570" s="106"/>
      <c r="G570" s="107"/>
      <c r="H570" s="106"/>
      <c r="I570" s="107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</row>
    <row r="571" customFormat="false" ht="17.25" hidden="false" customHeight="true" outlineLevel="0" collapsed="false">
      <c r="A571" s="104"/>
      <c r="B571" s="105"/>
      <c r="C571" s="106"/>
      <c r="D571" s="106"/>
      <c r="E571" s="107"/>
      <c r="F571" s="106"/>
      <c r="G571" s="107"/>
      <c r="H571" s="106"/>
      <c r="I571" s="107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</row>
    <row r="572" customFormat="false" ht="17.25" hidden="false" customHeight="true" outlineLevel="0" collapsed="false">
      <c r="A572" s="104"/>
      <c r="B572" s="105"/>
      <c r="C572" s="106"/>
      <c r="D572" s="106"/>
      <c r="E572" s="107"/>
      <c r="F572" s="106"/>
      <c r="G572" s="107"/>
      <c r="H572" s="106"/>
      <c r="I572" s="107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</row>
    <row r="573" customFormat="false" ht="17.25" hidden="false" customHeight="true" outlineLevel="0" collapsed="false">
      <c r="A573" s="104"/>
      <c r="B573" s="105"/>
      <c r="C573" s="106"/>
      <c r="D573" s="106"/>
      <c r="E573" s="107"/>
      <c r="F573" s="106"/>
      <c r="G573" s="107"/>
      <c r="H573" s="106"/>
      <c r="I573" s="107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</row>
    <row r="574" customFormat="false" ht="17.25" hidden="false" customHeight="true" outlineLevel="0" collapsed="false">
      <c r="A574" s="104"/>
      <c r="B574" s="105"/>
      <c r="C574" s="106"/>
      <c r="D574" s="106"/>
      <c r="E574" s="107"/>
      <c r="F574" s="106"/>
      <c r="G574" s="107"/>
      <c r="H574" s="106"/>
      <c r="I574" s="107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</row>
    <row r="575" customFormat="false" ht="17.25" hidden="false" customHeight="true" outlineLevel="0" collapsed="false">
      <c r="A575" s="104"/>
      <c r="B575" s="105"/>
      <c r="C575" s="106"/>
      <c r="D575" s="106"/>
      <c r="E575" s="107"/>
      <c r="F575" s="106"/>
      <c r="G575" s="107"/>
      <c r="H575" s="106"/>
      <c r="I575" s="107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</row>
    <row r="576" customFormat="false" ht="17.25" hidden="false" customHeight="true" outlineLevel="0" collapsed="false">
      <c r="A576" s="104"/>
      <c r="B576" s="105"/>
      <c r="C576" s="106"/>
      <c r="D576" s="106"/>
      <c r="E576" s="107"/>
      <c r="F576" s="106"/>
      <c r="G576" s="107"/>
      <c r="H576" s="106"/>
      <c r="I576" s="107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</row>
    <row r="577" customFormat="false" ht="17.25" hidden="false" customHeight="true" outlineLevel="0" collapsed="false">
      <c r="A577" s="104"/>
      <c r="B577" s="105"/>
      <c r="C577" s="106"/>
      <c r="D577" s="106"/>
      <c r="E577" s="107"/>
      <c r="F577" s="106"/>
      <c r="G577" s="107"/>
      <c r="H577" s="106"/>
      <c r="I577" s="107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</row>
    <row r="578" customFormat="false" ht="17.25" hidden="false" customHeight="true" outlineLevel="0" collapsed="false">
      <c r="A578" s="104"/>
      <c r="B578" s="105"/>
      <c r="C578" s="106"/>
      <c r="D578" s="106"/>
      <c r="E578" s="107"/>
      <c r="F578" s="106"/>
      <c r="G578" s="107"/>
      <c r="H578" s="106"/>
      <c r="I578" s="107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</row>
    <row r="579" customFormat="false" ht="17.25" hidden="false" customHeight="true" outlineLevel="0" collapsed="false">
      <c r="A579" s="104"/>
      <c r="B579" s="105"/>
      <c r="C579" s="106"/>
      <c r="D579" s="106"/>
      <c r="E579" s="107"/>
      <c r="F579" s="106"/>
      <c r="G579" s="107"/>
      <c r="H579" s="106"/>
      <c r="I579" s="107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</row>
    <row r="580" customFormat="false" ht="17.25" hidden="false" customHeight="true" outlineLevel="0" collapsed="false">
      <c r="A580" s="104"/>
      <c r="B580" s="105"/>
      <c r="C580" s="106"/>
      <c r="D580" s="106"/>
      <c r="E580" s="107"/>
      <c r="F580" s="106"/>
      <c r="G580" s="107"/>
      <c r="H580" s="106"/>
      <c r="I580" s="107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</row>
    <row r="581" customFormat="false" ht="17.25" hidden="false" customHeight="true" outlineLevel="0" collapsed="false">
      <c r="A581" s="104"/>
      <c r="B581" s="105"/>
      <c r="C581" s="106"/>
      <c r="D581" s="106"/>
      <c r="E581" s="107"/>
      <c r="F581" s="106"/>
      <c r="G581" s="107"/>
      <c r="H581" s="106"/>
      <c r="I581" s="107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</row>
    <row r="582" customFormat="false" ht="17.25" hidden="false" customHeight="true" outlineLevel="0" collapsed="false">
      <c r="A582" s="104"/>
      <c r="B582" s="105"/>
      <c r="C582" s="106"/>
      <c r="D582" s="106"/>
      <c r="E582" s="107"/>
      <c r="F582" s="106"/>
      <c r="G582" s="107"/>
      <c r="H582" s="106"/>
      <c r="I582" s="107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</row>
    <row r="583" customFormat="false" ht="17.25" hidden="false" customHeight="true" outlineLevel="0" collapsed="false">
      <c r="A583" s="104"/>
      <c r="B583" s="105"/>
      <c r="C583" s="106"/>
      <c r="D583" s="106"/>
      <c r="E583" s="107"/>
      <c r="F583" s="106"/>
      <c r="G583" s="107"/>
      <c r="H583" s="106"/>
      <c r="I583" s="107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</row>
    <row r="584" customFormat="false" ht="17.25" hidden="false" customHeight="true" outlineLevel="0" collapsed="false">
      <c r="A584" s="104"/>
      <c r="B584" s="105"/>
      <c r="C584" s="106"/>
      <c r="D584" s="106"/>
      <c r="E584" s="107"/>
      <c r="F584" s="106"/>
      <c r="G584" s="107"/>
      <c r="H584" s="106"/>
      <c r="I584" s="107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</row>
    <row r="585" customFormat="false" ht="17.25" hidden="false" customHeight="true" outlineLevel="0" collapsed="false">
      <c r="A585" s="104"/>
      <c r="B585" s="105"/>
      <c r="C585" s="106"/>
      <c r="D585" s="106"/>
      <c r="E585" s="107"/>
      <c r="F585" s="106"/>
      <c r="G585" s="107"/>
      <c r="H585" s="106"/>
      <c r="I585" s="107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</row>
    <row r="586" customFormat="false" ht="17.25" hidden="false" customHeight="true" outlineLevel="0" collapsed="false">
      <c r="A586" s="104"/>
      <c r="B586" s="105"/>
      <c r="C586" s="106"/>
      <c r="D586" s="106"/>
      <c r="E586" s="107"/>
      <c r="F586" s="106"/>
      <c r="G586" s="107"/>
      <c r="H586" s="106"/>
      <c r="I586" s="107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</row>
    <row r="587" customFormat="false" ht="17.25" hidden="false" customHeight="true" outlineLevel="0" collapsed="false">
      <c r="A587" s="104"/>
      <c r="B587" s="105"/>
      <c r="C587" s="106"/>
      <c r="D587" s="106"/>
      <c r="E587" s="107"/>
      <c r="F587" s="106"/>
      <c r="G587" s="107"/>
      <c r="H587" s="106"/>
      <c r="I587" s="107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</row>
    <row r="588" customFormat="false" ht="17.25" hidden="false" customHeight="true" outlineLevel="0" collapsed="false">
      <c r="A588" s="104"/>
      <c r="B588" s="105"/>
      <c r="C588" s="106"/>
      <c r="D588" s="106"/>
      <c r="E588" s="107"/>
      <c r="F588" s="106"/>
      <c r="G588" s="107"/>
      <c r="H588" s="106"/>
      <c r="I588" s="107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</row>
    <row r="589" customFormat="false" ht="17.25" hidden="false" customHeight="true" outlineLevel="0" collapsed="false">
      <c r="A589" s="104"/>
      <c r="B589" s="105"/>
      <c r="C589" s="106"/>
      <c r="D589" s="106"/>
      <c r="E589" s="107"/>
      <c r="F589" s="106"/>
      <c r="G589" s="107"/>
      <c r="H589" s="106"/>
      <c r="I589" s="107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</row>
    <row r="590" customFormat="false" ht="17.25" hidden="false" customHeight="true" outlineLevel="0" collapsed="false">
      <c r="A590" s="104"/>
      <c r="B590" s="105"/>
      <c r="C590" s="106"/>
      <c r="D590" s="106"/>
      <c r="E590" s="107"/>
      <c r="F590" s="106"/>
      <c r="G590" s="107"/>
      <c r="H590" s="106"/>
      <c r="I590" s="107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</row>
    <row r="591" customFormat="false" ht="17.25" hidden="false" customHeight="true" outlineLevel="0" collapsed="false">
      <c r="A591" s="104"/>
      <c r="B591" s="105"/>
      <c r="C591" s="106"/>
      <c r="D591" s="106"/>
      <c r="E591" s="107"/>
      <c r="F591" s="106"/>
      <c r="G591" s="107"/>
      <c r="H591" s="106"/>
      <c r="I591" s="107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</row>
    <row r="592" customFormat="false" ht="17.25" hidden="false" customHeight="true" outlineLevel="0" collapsed="false">
      <c r="A592" s="104"/>
      <c r="B592" s="105"/>
      <c r="C592" s="106"/>
      <c r="D592" s="106"/>
      <c r="E592" s="107"/>
      <c r="F592" s="106"/>
      <c r="G592" s="107"/>
      <c r="H592" s="106"/>
      <c r="I592" s="107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</row>
    <row r="593" customFormat="false" ht="17.25" hidden="false" customHeight="true" outlineLevel="0" collapsed="false">
      <c r="A593" s="104"/>
      <c r="B593" s="105"/>
      <c r="C593" s="106"/>
      <c r="D593" s="106"/>
      <c r="E593" s="107"/>
      <c r="F593" s="106"/>
      <c r="G593" s="107"/>
      <c r="H593" s="106"/>
      <c r="I593" s="107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</row>
    <row r="594" customFormat="false" ht="17.25" hidden="false" customHeight="true" outlineLevel="0" collapsed="false">
      <c r="A594" s="104"/>
      <c r="B594" s="105"/>
      <c r="C594" s="106"/>
      <c r="D594" s="106"/>
      <c r="E594" s="107"/>
      <c r="F594" s="106"/>
      <c r="G594" s="107"/>
      <c r="H594" s="106"/>
      <c r="I594" s="107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</row>
    <row r="595" customFormat="false" ht="17.25" hidden="false" customHeight="true" outlineLevel="0" collapsed="false">
      <c r="A595" s="104"/>
      <c r="B595" s="105"/>
      <c r="C595" s="106"/>
      <c r="D595" s="106"/>
      <c r="E595" s="107"/>
      <c r="F595" s="106"/>
      <c r="G595" s="107"/>
      <c r="H595" s="106"/>
      <c r="I595" s="107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</row>
    <row r="596" customFormat="false" ht="17.25" hidden="false" customHeight="true" outlineLevel="0" collapsed="false">
      <c r="A596" s="104"/>
      <c r="B596" s="105"/>
      <c r="C596" s="106"/>
      <c r="D596" s="106"/>
      <c r="E596" s="107"/>
      <c r="F596" s="106"/>
      <c r="G596" s="107"/>
      <c r="H596" s="106"/>
      <c r="I596" s="107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</row>
    <row r="597" customFormat="false" ht="17.25" hidden="false" customHeight="true" outlineLevel="0" collapsed="false">
      <c r="A597" s="104"/>
      <c r="B597" s="105"/>
      <c r="C597" s="106"/>
      <c r="D597" s="106"/>
      <c r="E597" s="107"/>
      <c r="F597" s="106"/>
      <c r="G597" s="107"/>
      <c r="H597" s="106"/>
      <c r="I597" s="107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</row>
    <row r="598" customFormat="false" ht="17.25" hidden="false" customHeight="true" outlineLevel="0" collapsed="false">
      <c r="A598" s="104"/>
      <c r="B598" s="105"/>
      <c r="C598" s="106"/>
      <c r="D598" s="106"/>
      <c r="E598" s="107"/>
      <c r="F598" s="106"/>
      <c r="G598" s="107"/>
      <c r="H598" s="106"/>
      <c r="I598" s="107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</row>
    <row r="599" customFormat="false" ht="17.25" hidden="false" customHeight="true" outlineLevel="0" collapsed="false">
      <c r="A599" s="104"/>
      <c r="B599" s="105"/>
      <c r="C599" s="106"/>
      <c r="D599" s="106"/>
      <c r="E599" s="107"/>
      <c r="F599" s="106"/>
      <c r="G599" s="107"/>
      <c r="H599" s="106"/>
      <c r="I599" s="107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</row>
    <row r="600" customFormat="false" ht="17.25" hidden="false" customHeight="true" outlineLevel="0" collapsed="false">
      <c r="A600" s="104"/>
      <c r="B600" s="105"/>
      <c r="C600" s="106"/>
      <c r="D600" s="106"/>
      <c r="E600" s="107"/>
      <c r="F600" s="106"/>
      <c r="G600" s="107"/>
      <c r="H600" s="106"/>
      <c r="I600" s="107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</row>
    <row r="601" customFormat="false" ht="17.25" hidden="false" customHeight="true" outlineLevel="0" collapsed="false">
      <c r="A601" s="104"/>
      <c r="B601" s="105"/>
      <c r="C601" s="106"/>
      <c r="D601" s="106"/>
      <c r="E601" s="107"/>
      <c r="F601" s="106"/>
      <c r="G601" s="107"/>
      <c r="H601" s="106"/>
      <c r="I601" s="107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</row>
    <row r="602" customFormat="false" ht="17.25" hidden="false" customHeight="true" outlineLevel="0" collapsed="false">
      <c r="A602" s="104"/>
      <c r="B602" s="105"/>
      <c r="C602" s="106"/>
      <c r="D602" s="106"/>
      <c r="E602" s="107"/>
      <c r="F602" s="106"/>
      <c r="G602" s="107"/>
      <c r="H602" s="106"/>
      <c r="I602" s="107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</row>
    <row r="603" customFormat="false" ht="17.25" hidden="false" customHeight="true" outlineLevel="0" collapsed="false">
      <c r="A603" s="104"/>
      <c r="B603" s="105"/>
      <c r="C603" s="106"/>
      <c r="D603" s="106"/>
      <c r="E603" s="107"/>
      <c r="F603" s="106"/>
      <c r="G603" s="107"/>
      <c r="H603" s="106"/>
      <c r="I603" s="107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</row>
    <row r="604" customFormat="false" ht="17.25" hidden="false" customHeight="true" outlineLevel="0" collapsed="false">
      <c r="A604" s="104"/>
      <c r="B604" s="105"/>
      <c r="C604" s="106"/>
      <c r="D604" s="106"/>
      <c r="E604" s="107"/>
      <c r="F604" s="106"/>
      <c r="G604" s="107"/>
      <c r="H604" s="106"/>
      <c r="I604" s="107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</row>
    <row r="605" customFormat="false" ht="17.25" hidden="false" customHeight="true" outlineLevel="0" collapsed="false">
      <c r="A605" s="104"/>
      <c r="B605" s="105"/>
      <c r="C605" s="106"/>
      <c r="D605" s="106"/>
      <c r="E605" s="107"/>
      <c r="F605" s="106"/>
      <c r="G605" s="107"/>
      <c r="H605" s="106"/>
      <c r="I605" s="107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</row>
    <row r="606" customFormat="false" ht="17.25" hidden="false" customHeight="true" outlineLevel="0" collapsed="false">
      <c r="A606" s="104"/>
      <c r="B606" s="105"/>
      <c r="C606" s="106"/>
      <c r="D606" s="106"/>
      <c r="E606" s="107"/>
      <c r="F606" s="106"/>
      <c r="G606" s="107"/>
      <c r="H606" s="106"/>
      <c r="I606" s="107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</row>
    <row r="607" customFormat="false" ht="17.25" hidden="false" customHeight="true" outlineLevel="0" collapsed="false">
      <c r="A607" s="104"/>
      <c r="B607" s="105"/>
      <c r="C607" s="106"/>
      <c r="D607" s="106"/>
      <c r="E607" s="107"/>
      <c r="F607" s="106"/>
      <c r="G607" s="107"/>
      <c r="H607" s="106"/>
      <c r="I607" s="107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</row>
    <row r="608" customFormat="false" ht="17.25" hidden="false" customHeight="true" outlineLevel="0" collapsed="false">
      <c r="A608" s="104"/>
      <c r="B608" s="105"/>
      <c r="C608" s="106"/>
      <c r="D608" s="106"/>
      <c r="E608" s="107"/>
      <c r="F608" s="106"/>
      <c r="G608" s="107"/>
      <c r="H608" s="106"/>
      <c r="I608" s="107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</row>
    <row r="609" customFormat="false" ht="17.25" hidden="false" customHeight="true" outlineLevel="0" collapsed="false">
      <c r="A609" s="104"/>
      <c r="B609" s="105"/>
      <c r="C609" s="106"/>
      <c r="D609" s="106"/>
      <c r="E609" s="107"/>
      <c r="F609" s="106"/>
      <c r="G609" s="107"/>
      <c r="H609" s="106"/>
      <c r="I609" s="107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</row>
    <row r="610" customFormat="false" ht="17.25" hidden="false" customHeight="true" outlineLevel="0" collapsed="false">
      <c r="A610" s="104"/>
      <c r="B610" s="105"/>
      <c r="C610" s="106"/>
      <c r="D610" s="106"/>
      <c r="E610" s="107"/>
      <c r="F610" s="106"/>
      <c r="G610" s="107"/>
      <c r="H610" s="106"/>
      <c r="I610" s="107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</row>
    <row r="611" customFormat="false" ht="17.25" hidden="false" customHeight="true" outlineLevel="0" collapsed="false">
      <c r="A611" s="104"/>
      <c r="B611" s="105"/>
      <c r="C611" s="106"/>
      <c r="D611" s="106"/>
      <c r="E611" s="107"/>
      <c r="F611" s="106"/>
      <c r="G611" s="107"/>
      <c r="H611" s="106"/>
      <c r="I611" s="107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</row>
    <row r="612" customFormat="false" ht="17.25" hidden="false" customHeight="true" outlineLevel="0" collapsed="false">
      <c r="A612" s="104"/>
      <c r="B612" s="105"/>
      <c r="C612" s="106"/>
      <c r="D612" s="106"/>
      <c r="E612" s="107"/>
      <c r="F612" s="106"/>
      <c r="G612" s="107"/>
      <c r="H612" s="106"/>
      <c r="I612" s="107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</row>
    <row r="613" customFormat="false" ht="17.25" hidden="false" customHeight="true" outlineLevel="0" collapsed="false">
      <c r="A613" s="104"/>
      <c r="B613" s="105"/>
      <c r="C613" s="106"/>
      <c r="D613" s="106"/>
      <c r="E613" s="107"/>
      <c r="F613" s="106"/>
      <c r="G613" s="107"/>
      <c r="H613" s="106"/>
      <c r="I613" s="107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</row>
    <row r="614" customFormat="false" ht="17.25" hidden="false" customHeight="true" outlineLevel="0" collapsed="false">
      <c r="A614" s="104"/>
      <c r="B614" s="105"/>
      <c r="C614" s="106"/>
      <c r="D614" s="106"/>
      <c r="E614" s="107"/>
      <c r="F614" s="106"/>
      <c r="G614" s="107"/>
      <c r="H614" s="106"/>
      <c r="I614" s="107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</row>
    <row r="615" customFormat="false" ht="17.25" hidden="false" customHeight="true" outlineLevel="0" collapsed="false">
      <c r="A615" s="104"/>
      <c r="B615" s="105"/>
      <c r="C615" s="106"/>
      <c r="D615" s="106"/>
      <c r="E615" s="107"/>
      <c r="F615" s="106"/>
      <c r="G615" s="107"/>
      <c r="H615" s="106"/>
      <c r="I615" s="107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</row>
    <row r="616" customFormat="false" ht="17.25" hidden="false" customHeight="true" outlineLevel="0" collapsed="false">
      <c r="A616" s="104"/>
      <c r="B616" s="105"/>
      <c r="C616" s="106"/>
      <c r="D616" s="106"/>
      <c r="E616" s="107"/>
      <c r="F616" s="106"/>
      <c r="G616" s="107"/>
      <c r="H616" s="106"/>
      <c r="I616" s="107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</row>
    <row r="617" customFormat="false" ht="17.25" hidden="false" customHeight="true" outlineLevel="0" collapsed="false">
      <c r="A617" s="104"/>
      <c r="B617" s="105"/>
      <c r="C617" s="106"/>
      <c r="D617" s="106"/>
      <c r="E617" s="107"/>
      <c r="F617" s="106"/>
      <c r="G617" s="107"/>
      <c r="H617" s="106"/>
      <c r="I617" s="107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</row>
    <row r="618" customFormat="false" ht="17.25" hidden="false" customHeight="true" outlineLevel="0" collapsed="false">
      <c r="A618" s="104"/>
      <c r="B618" s="105"/>
      <c r="C618" s="106"/>
      <c r="D618" s="106"/>
      <c r="E618" s="107"/>
      <c r="F618" s="106"/>
      <c r="G618" s="107"/>
      <c r="H618" s="106"/>
      <c r="I618" s="107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</row>
    <row r="619" customFormat="false" ht="17.25" hidden="false" customHeight="true" outlineLevel="0" collapsed="false">
      <c r="A619" s="104"/>
      <c r="B619" s="105"/>
      <c r="C619" s="106"/>
      <c r="D619" s="106"/>
      <c r="E619" s="107"/>
      <c r="F619" s="106"/>
      <c r="G619" s="107"/>
      <c r="H619" s="106"/>
      <c r="I619" s="107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</row>
    <row r="620" customFormat="false" ht="17.25" hidden="false" customHeight="true" outlineLevel="0" collapsed="false">
      <c r="A620" s="104"/>
      <c r="B620" s="105"/>
      <c r="C620" s="106"/>
      <c r="D620" s="106"/>
      <c r="E620" s="107"/>
      <c r="F620" s="106"/>
      <c r="G620" s="107"/>
      <c r="H620" s="106"/>
      <c r="I620" s="107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</row>
    <row r="621" customFormat="false" ht="17.25" hidden="false" customHeight="true" outlineLevel="0" collapsed="false">
      <c r="A621" s="104"/>
      <c r="B621" s="105"/>
      <c r="C621" s="106"/>
      <c r="D621" s="106"/>
      <c r="E621" s="107"/>
      <c r="F621" s="106"/>
      <c r="G621" s="107"/>
      <c r="H621" s="106"/>
      <c r="I621" s="107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</row>
    <row r="622" customFormat="false" ht="17.25" hidden="false" customHeight="true" outlineLevel="0" collapsed="false">
      <c r="A622" s="104"/>
      <c r="B622" s="105"/>
      <c r="C622" s="106"/>
      <c r="D622" s="106"/>
      <c r="E622" s="107"/>
      <c r="F622" s="106"/>
      <c r="G622" s="107"/>
      <c r="H622" s="106"/>
      <c r="I622" s="107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</row>
    <row r="623" customFormat="false" ht="17.25" hidden="false" customHeight="true" outlineLevel="0" collapsed="false">
      <c r="A623" s="104"/>
      <c r="B623" s="105"/>
      <c r="C623" s="106"/>
      <c r="D623" s="106"/>
      <c r="E623" s="107"/>
      <c r="F623" s="106"/>
      <c r="G623" s="107"/>
      <c r="H623" s="106"/>
      <c r="I623" s="107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</row>
    <row r="624" customFormat="false" ht="17.25" hidden="false" customHeight="true" outlineLevel="0" collapsed="false">
      <c r="A624" s="104"/>
      <c r="B624" s="105"/>
      <c r="C624" s="106"/>
      <c r="D624" s="106"/>
      <c r="E624" s="107"/>
      <c r="F624" s="106"/>
      <c r="G624" s="107"/>
      <c r="H624" s="106"/>
      <c r="I624" s="107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</row>
    <row r="625" customFormat="false" ht="17.25" hidden="false" customHeight="true" outlineLevel="0" collapsed="false">
      <c r="A625" s="104"/>
      <c r="B625" s="105"/>
      <c r="C625" s="106"/>
      <c r="D625" s="106"/>
      <c r="E625" s="107"/>
      <c r="F625" s="106"/>
      <c r="G625" s="107"/>
      <c r="H625" s="106"/>
      <c r="I625" s="107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</row>
    <row r="626" customFormat="false" ht="17.25" hidden="false" customHeight="true" outlineLevel="0" collapsed="false">
      <c r="A626" s="104"/>
      <c r="B626" s="105"/>
      <c r="C626" s="106"/>
      <c r="D626" s="106"/>
      <c r="E626" s="107"/>
      <c r="F626" s="106"/>
      <c r="G626" s="107"/>
      <c r="H626" s="106"/>
      <c r="I626" s="107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</row>
    <row r="627" customFormat="false" ht="17.25" hidden="false" customHeight="true" outlineLevel="0" collapsed="false">
      <c r="A627" s="104"/>
      <c r="B627" s="105"/>
      <c r="C627" s="106"/>
      <c r="D627" s="106"/>
      <c r="E627" s="107"/>
      <c r="F627" s="106"/>
      <c r="G627" s="107"/>
      <c r="H627" s="106"/>
      <c r="I627" s="107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</row>
    <row r="628" customFormat="false" ht="17.25" hidden="false" customHeight="true" outlineLevel="0" collapsed="false">
      <c r="A628" s="104"/>
      <c r="B628" s="105"/>
      <c r="C628" s="106"/>
      <c r="D628" s="106"/>
      <c r="E628" s="107"/>
      <c r="F628" s="106"/>
      <c r="G628" s="107"/>
      <c r="H628" s="106"/>
      <c r="I628" s="107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</row>
    <row r="629" customFormat="false" ht="17.25" hidden="false" customHeight="true" outlineLevel="0" collapsed="false">
      <c r="A629" s="104"/>
      <c r="B629" s="105"/>
      <c r="C629" s="106"/>
      <c r="D629" s="106"/>
      <c r="E629" s="107"/>
      <c r="F629" s="106"/>
      <c r="G629" s="107"/>
      <c r="H629" s="106"/>
      <c r="I629" s="107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</row>
    <row r="630" customFormat="false" ht="17.25" hidden="false" customHeight="true" outlineLevel="0" collapsed="false">
      <c r="A630" s="104"/>
      <c r="B630" s="105"/>
      <c r="C630" s="106"/>
      <c r="D630" s="106"/>
      <c r="E630" s="107"/>
      <c r="F630" s="106"/>
      <c r="G630" s="107"/>
      <c r="H630" s="106"/>
      <c r="I630" s="107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</row>
    <row r="631" customFormat="false" ht="17.25" hidden="false" customHeight="true" outlineLevel="0" collapsed="false">
      <c r="A631" s="104"/>
      <c r="B631" s="105"/>
      <c r="C631" s="106"/>
      <c r="D631" s="106"/>
      <c r="E631" s="107"/>
      <c r="F631" s="106"/>
      <c r="G631" s="107"/>
      <c r="H631" s="106"/>
      <c r="I631" s="107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</row>
    <row r="632" customFormat="false" ht="17.25" hidden="false" customHeight="true" outlineLevel="0" collapsed="false">
      <c r="A632" s="104"/>
      <c r="B632" s="105"/>
      <c r="C632" s="106"/>
      <c r="D632" s="106"/>
      <c r="E632" s="107"/>
      <c r="F632" s="106"/>
      <c r="G632" s="107"/>
      <c r="H632" s="106"/>
      <c r="I632" s="107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</row>
    <row r="633" customFormat="false" ht="17.25" hidden="false" customHeight="true" outlineLevel="0" collapsed="false">
      <c r="A633" s="104"/>
      <c r="B633" s="105"/>
      <c r="C633" s="106"/>
      <c r="D633" s="106"/>
      <c r="E633" s="107"/>
      <c r="F633" s="106"/>
      <c r="G633" s="107"/>
      <c r="H633" s="106"/>
      <c r="I633" s="107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</row>
    <row r="634" customFormat="false" ht="17.25" hidden="false" customHeight="true" outlineLevel="0" collapsed="false">
      <c r="A634" s="104"/>
      <c r="B634" s="105"/>
      <c r="C634" s="106"/>
      <c r="D634" s="106"/>
      <c r="E634" s="107"/>
      <c r="F634" s="106"/>
      <c r="G634" s="107"/>
      <c r="H634" s="106"/>
      <c r="I634" s="107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</row>
    <row r="635" customFormat="false" ht="17.25" hidden="false" customHeight="true" outlineLevel="0" collapsed="false">
      <c r="A635" s="104"/>
      <c r="B635" s="105"/>
      <c r="C635" s="106"/>
      <c r="D635" s="106"/>
      <c r="E635" s="107"/>
      <c r="F635" s="106"/>
      <c r="G635" s="107"/>
      <c r="H635" s="106"/>
      <c r="I635" s="107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</row>
    <row r="636" customFormat="false" ht="17.25" hidden="false" customHeight="true" outlineLevel="0" collapsed="false">
      <c r="A636" s="104"/>
      <c r="B636" s="105"/>
      <c r="C636" s="106"/>
      <c r="D636" s="106"/>
      <c r="E636" s="107"/>
      <c r="F636" s="106"/>
      <c r="G636" s="107"/>
      <c r="H636" s="106"/>
      <c r="I636" s="107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</row>
    <row r="637" customFormat="false" ht="17.25" hidden="false" customHeight="true" outlineLevel="0" collapsed="false">
      <c r="A637" s="104"/>
      <c r="B637" s="105"/>
      <c r="C637" s="106"/>
      <c r="D637" s="106"/>
      <c r="E637" s="107"/>
      <c r="F637" s="106"/>
      <c r="G637" s="107"/>
      <c r="H637" s="106"/>
      <c r="I637" s="107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</row>
    <row r="638" customFormat="false" ht="17.25" hidden="false" customHeight="true" outlineLevel="0" collapsed="false">
      <c r="A638" s="104"/>
      <c r="B638" s="105"/>
      <c r="C638" s="106"/>
      <c r="D638" s="106"/>
      <c r="E638" s="107"/>
      <c r="F638" s="106"/>
      <c r="G638" s="107"/>
      <c r="H638" s="106"/>
      <c r="I638" s="107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</row>
    <row r="639" customFormat="false" ht="17.25" hidden="false" customHeight="true" outlineLevel="0" collapsed="false">
      <c r="A639" s="104"/>
      <c r="B639" s="105"/>
      <c r="C639" s="106"/>
      <c r="D639" s="106"/>
      <c r="E639" s="107"/>
      <c r="F639" s="106"/>
      <c r="G639" s="107"/>
      <c r="H639" s="106"/>
      <c r="I639" s="107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</row>
    <row r="640" customFormat="false" ht="17.25" hidden="false" customHeight="true" outlineLevel="0" collapsed="false">
      <c r="A640" s="104"/>
      <c r="B640" s="105"/>
      <c r="C640" s="106"/>
      <c r="D640" s="106"/>
      <c r="E640" s="107"/>
      <c r="F640" s="106"/>
      <c r="G640" s="107"/>
      <c r="H640" s="106"/>
      <c r="I640" s="107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</row>
    <row r="641" customFormat="false" ht="17.25" hidden="false" customHeight="true" outlineLevel="0" collapsed="false">
      <c r="A641" s="104"/>
      <c r="B641" s="105"/>
      <c r="C641" s="106"/>
      <c r="D641" s="106"/>
      <c r="E641" s="107"/>
      <c r="F641" s="106"/>
      <c r="G641" s="107"/>
      <c r="H641" s="106"/>
      <c r="I641" s="107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</row>
    <row r="642" customFormat="false" ht="17.25" hidden="false" customHeight="true" outlineLevel="0" collapsed="false">
      <c r="A642" s="104"/>
      <c r="B642" s="105"/>
      <c r="C642" s="106"/>
      <c r="D642" s="106"/>
      <c r="E642" s="107"/>
      <c r="F642" s="106"/>
      <c r="G642" s="107"/>
      <c r="H642" s="106"/>
      <c r="I642" s="107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</row>
    <row r="643" customFormat="false" ht="17.25" hidden="false" customHeight="true" outlineLevel="0" collapsed="false">
      <c r="A643" s="104"/>
      <c r="B643" s="105"/>
      <c r="C643" s="106"/>
      <c r="D643" s="106"/>
      <c r="E643" s="107"/>
      <c r="F643" s="106"/>
      <c r="G643" s="107"/>
      <c r="H643" s="106"/>
      <c r="I643" s="107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</row>
    <row r="644" customFormat="false" ht="17.25" hidden="false" customHeight="true" outlineLevel="0" collapsed="false">
      <c r="A644" s="104"/>
      <c r="B644" s="105"/>
      <c r="C644" s="106"/>
      <c r="D644" s="106"/>
      <c r="E644" s="107"/>
      <c r="F644" s="106"/>
      <c r="G644" s="107"/>
      <c r="H644" s="106"/>
      <c r="I644" s="107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</row>
    <row r="645" customFormat="false" ht="17.25" hidden="false" customHeight="true" outlineLevel="0" collapsed="false">
      <c r="A645" s="104"/>
      <c r="B645" s="105"/>
      <c r="C645" s="106"/>
      <c r="D645" s="106"/>
      <c r="E645" s="107"/>
      <c r="F645" s="106"/>
      <c r="G645" s="107"/>
      <c r="H645" s="106"/>
      <c r="I645" s="107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</row>
    <row r="646" customFormat="false" ht="17.25" hidden="false" customHeight="true" outlineLevel="0" collapsed="false">
      <c r="A646" s="104"/>
      <c r="B646" s="105"/>
      <c r="C646" s="106"/>
      <c r="D646" s="106"/>
      <c r="E646" s="107"/>
      <c r="F646" s="106"/>
      <c r="G646" s="107"/>
      <c r="H646" s="106"/>
      <c r="I646" s="107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</row>
    <row r="647" customFormat="false" ht="17.25" hidden="false" customHeight="true" outlineLevel="0" collapsed="false">
      <c r="A647" s="104"/>
      <c r="B647" s="105"/>
      <c r="C647" s="106"/>
      <c r="D647" s="106"/>
      <c r="E647" s="107"/>
      <c r="F647" s="106"/>
      <c r="G647" s="107"/>
      <c r="H647" s="106"/>
      <c r="I647" s="107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</row>
    <row r="648" customFormat="false" ht="17.25" hidden="false" customHeight="true" outlineLevel="0" collapsed="false">
      <c r="A648" s="104"/>
      <c r="B648" s="105"/>
      <c r="C648" s="106"/>
      <c r="D648" s="106"/>
      <c r="E648" s="107"/>
      <c r="F648" s="106"/>
      <c r="G648" s="107"/>
      <c r="H648" s="106"/>
      <c r="I648" s="107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</row>
    <row r="649" customFormat="false" ht="17.25" hidden="false" customHeight="true" outlineLevel="0" collapsed="false">
      <c r="A649" s="104"/>
      <c r="B649" s="105"/>
      <c r="C649" s="106"/>
      <c r="D649" s="106"/>
      <c r="E649" s="107"/>
      <c r="F649" s="106"/>
      <c r="G649" s="107"/>
      <c r="H649" s="106"/>
      <c r="I649" s="107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</row>
    <row r="650" customFormat="false" ht="17.25" hidden="false" customHeight="true" outlineLevel="0" collapsed="false">
      <c r="A650" s="104"/>
      <c r="B650" s="105"/>
      <c r="C650" s="106"/>
      <c r="D650" s="106"/>
      <c r="E650" s="107"/>
      <c r="F650" s="106"/>
      <c r="G650" s="107"/>
      <c r="H650" s="106"/>
      <c r="I650" s="107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</row>
    <row r="651" customFormat="false" ht="17.25" hidden="false" customHeight="true" outlineLevel="0" collapsed="false">
      <c r="A651" s="104"/>
      <c r="B651" s="105"/>
      <c r="C651" s="106"/>
      <c r="D651" s="106"/>
      <c r="E651" s="107"/>
      <c r="F651" s="106"/>
      <c r="G651" s="107"/>
      <c r="H651" s="106"/>
      <c r="I651" s="107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</row>
    <row r="652" customFormat="false" ht="17.25" hidden="false" customHeight="true" outlineLevel="0" collapsed="false">
      <c r="A652" s="104"/>
      <c r="B652" s="105"/>
      <c r="C652" s="106"/>
      <c r="D652" s="106"/>
      <c r="E652" s="107"/>
      <c r="F652" s="106"/>
      <c r="G652" s="107"/>
      <c r="H652" s="106"/>
      <c r="I652" s="107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</row>
    <row r="653" customFormat="false" ht="17.25" hidden="false" customHeight="true" outlineLevel="0" collapsed="false">
      <c r="A653" s="104"/>
      <c r="B653" s="105"/>
      <c r="C653" s="106"/>
      <c r="D653" s="106"/>
      <c r="E653" s="107"/>
      <c r="F653" s="106"/>
      <c r="G653" s="107"/>
      <c r="H653" s="106"/>
      <c r="I653" s="107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</row>
    <row r="654" customFormat="false" ht="17.25" hidden="false" customHeight="true" outlineLevel="0" collapsed="false">
      <c r="A654" s="104"/>
      <c r="B654" s="105"/>
      <c r="C654" s="106"/>
      <c r="D654" s="106"/>
      <c r="E654" s="107"/>
      <c r="F654" s="106"/>
      <c r="G654" s="107"/>
      <c r="H654" s="106"/>
      <c r="I654" s="107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</row>
    <row r="655" customFormat="false" ht="17.25" hidden="false" customHeight="true" outlineLevel="0" collapsed="false">
      <c r="A655" s="104"/>
      <c r="B655" s="105"/>
      <c r="C655" s="106"/>
      <c r="D655" s="106"/>
      <c r="E655" s="107"/>
      <c r="F655" s="106"/>
      <c r="G655" s="107"/>
      <c r="H655" s="106"/>
      <c r="I655" s="107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</row>
    <row r="656" customFormat="false" ht="17.25" hidden="false" customHeight="true" outlineLevel="0" collapsed="false">
      <c r="A656" s="104"/>
      <c r="B656" s="105"/>
      <c r="C656" s="106"/>
      <c r="D656" s="106"/>
      <c r="E656" s="107"/>
      <c r="F656" s="106"/>
      <c r="G656" s="107"/>
      <c r="H656" s="106"/>
      <c r="I656" s="107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</row>
    <row r="657" customFormat="false" ht="17.25" hidden="false" customHeight="true" outlineLevel="0" collapsed="false">
      <c r="A657" s="104"/>
      <c r="B657" s="105"/>
      <c r="C657" s="106"/>
      <c r="D657" s="106"/>
      <c r="E657" s="107"/>
      <c r="F657" s="106"/>
      <c r="G657" s="107"/>
      <c r="H657" s="106"/>
      <c r="I657" s="107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</row>
    <row r="658" customFormat="false" ht="17.25" hidden="false" customHeight="true" outlineLevel="0" collapsed="false">
      <c r="A658" s="104"/>
      <c r="B658" s="105"/>
      <c r="C658" s="106"/>
      <c r="D658" s="106"/>
      <c r="E658" s="107"/>
      <c r="F658" s="106"/>
      <c r="G658" s="107"/>
      <c r="H658" s="106"/>
      <c r="I658" s="107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</row>
    <row r="659" customFormat="false" ht="17.25" hidden="false" customHeight="true" outlineLevel="0" collapsed="false">
      <c r="A659" s="104"/>
      <c r="B659" s="105"/>
      <c r="C659" s="106"/>
      <c r="D659" s="106"/>
      <c r="E659" s="107"/>
      <c r="F659" s="106"/>
      <c r="G659" s="107"/>
      <c r="H659" s="106"/>
      <c r="I659" s="107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</row>
    <row r="660" customFormat="false" ht="17.25" hidden="false" customHeight="true" outlineLevel="0" collapsed="false">
      <c r="A660" s="104"/>
      <c r="B660" s="105"/>
      <c r="C660" s="106"/>
      <c r="D660" s="106"/>
      <c r="E660" s="107"/>
      <c r="F660" s="106"/>
      <c r="G660" s="107"/>
      <c r="H660" s="106"/>
      <c r="I660" s="107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</row>
    <row r="661" customFormat="false" ht="17.25" hidden="false" customHeight="true" outlineLevel="0" collapsed="false">
      <c r="A661" s="104"/>
      <c r="B661" s="105"/>
      <c r="C661" s="106"/>
      <c r="D661" s="106"/>
      <c r="E661" s="107"/>
      <c r="F661" s="106"/>
      <c r="G661" s="107"/>
      <c r="H661" s="106"/>
      <c r="I661" s="107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</row>
    <row r="662" customFormat="false" ht="17.25" hidden="false" customHeight="true" outlineLevel="0" collapsed="false">
      <c r="A662" s="104"/>
      <c r="B662" s="105"/>
      <c r="C662" s="106"/>
      <c r="D662" s="106"/>
      <c r="E662" s="107"/>
      <c r="F662" s="106"/>
      <c r="G662" s="107"/>
      <c r="H662" s="106"/>
      <c r="I662" s="107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</row>
    <row r="663" customFormat="false" ht="17.25" hidden="false" customHeight="true" outlineLevel="0" collapsed="false">
      <c r="A663" s="104"/>
      <c r="B663" s="105"/>
      <c r="C663" s="106"/>
      <c r="D663" s="106"/>
      <c r="E663" s="107"/>
      <c r="F663" s="106"/>
      <c r="G663" s="107"/>
      <c r="H663" s="106"/>
      <c r="I663" s="107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</row>
    <row r="664" customFormat="false" ht="17.25" hidden="false" customHeight="true" outlineLevel="0" collapsed="false">
      <c r="A664" s="104"/>
      <c r="B664" s="105"/>
      <c r="C664" s="106"/>
      <c r="D664" s="106"/>
      <c r="E664" s="107"/>
      <c r="F664" s="106"/>
      <c r="G664" s="107"/>
      <c r="H664" s="106"/>
      <c r="I664" s="107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</row>
    <row r="665" customFormat="false" ht="17.25" hidden="false" customHeight="true" outlineLevel="0" collapsed="false">
      <c r="A665" s="104"/>
      <c r="B665" s="105"/>
      <c r="C665" s="106"/>
      <c r="D665" s="106"/>
      <c r="E665" s="107"/>
      <c r="F665" s="106"/>
      <c r="G665" s="107"/>
      <c r="H665" s="106"/>
      <c r="I665" s="107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</row>
    <row r="666" customFormat="false" ht="17.25" hidden="false" customHeight="true" outlineLevel="0" collapsed="false">
      <c r="A666" s="104"/>
      <c r="B666" s="105"/>
      <c r="C666" s="106"/>
      <c r="D666" s="106"/>
      <c r="E666" s="107"/>
      <c r="F666" s="106"/>
      <c r="G666" s="107"/>
      <c r="H666" s="106"/>
      <c r="I666" s="107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</row>
    <row r="667" customFormat="false" ht="17.25" hidden="false" customHeight="true" outlineLevel="0" collapsed="false">
      <c r="A667" s="104"/>
      <c r="B667" s="105"/>
      <c r="C667" s="106"/>
      <c r="D667" s="106"/>
      <c r="E667" s="107"/>
      <c r="F667" s="106"/>
      <c r="G667" s="107"/>
      <c r="H667" s="106"/>
      <c r="I667" s="107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</row>
    <row r="668" customFormat="false" ht="17.25" hidden="false" customHeight="true" outlineLevel="0" collapsed="false">
      <c r="A668" s="104"/>
      <c r="B668" s="105"/>
      <c r="C668" s="106"/>
      <c r="D668" s="106"/>
      <c r="E668" s="107"/>
      <c r="F668" s="106"/>
      <c r="G668" s="107"/>
      <c r="H668" s="106"/>
      <c r="I668" s="107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</row>
    <row r="669" customFormat="false" ht="17.25" hidden="false" customHeight="true" outlineLevel="0" collapsed="false">
      <c r="A669" s="104"/>
      <c r="B669" s="105"/>
      <c r="C669" s="106"/>
      <c r="D669" s="106"/>
      <c r="E669" s="107"/>
      <c r="F669" s="106"/>
      <c r="G669" s="107"/>
      <c r="H669" s="106"/>
      <c r="I669" s="107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</row>
    <row r="670" customFormat="false" ht="17.25" hidden="false" customHeight="true" outlineLevel="0" collapsed="false">
      <c r="A670" s="104"/>
      <c r="B670" s="105"/>
      <c r="C670" s="106"/>
      <c r="D670" s="106"/>
      <c r="E670" s="107"/>
      <c r="F670" s="106"/>
      <c r="G670" s="107"/>
      <c r="H670" s="106"/>
      <c r="I670" s="107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</row>
    <row r="671" customFormat="false" ht="17.25" hidden="false" customHeight="true" outlineLevel="0" collapsed="false">
      <c r="A671" s="104"/>
      <c r="B671" s="105"/>
      <c r="C671" s="106"/>
      <c r="D671" s="106"/>
      <c r="E671" s="107"/>
      <c r="F671" s="106"/>
      <c r="G671" s="107"/>
      <c r="H671" s="106"/>
      <c r="I671" s="107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</row>
    <row r="672" customFormat="false" ht="17.25" hidden="false" customHeight="true" outlineLevel="0" collapsed="false">
      <c r="A672" s="104"/>
      <c r="B672" s="105"/>
      <c r="C672" s="106"/>
      <c r="D672" s="106"/>
      <c r="E672" s="107"/>
      <c r="F672" s="106"/>
      <c r="G672" s="107"/>
      <c r="H672" s="106"/>
      <c r="I672" s="107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</row>
    <row r="673" customFormat="false" ht="17.25" hidden="false" customHeight="true" outlineLevel="0" collapsed="false">
      <c r="A673" s="104"/>
      <c r="B673" s="105"/>
      <c r="C673" s="106"/>
      <c r="D673" s="106"/>
      <c r="E673" s="107"/>
      <c r="F673" s="106"/>
      <c r="G673" s="107"/>
      <c r="H673" s="106"/>
      <c r="I673" s="107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</row>
    <row r="674" customFormat="false" ht="17.25" hidden="false" customHeight="true" outlineLevel="0" collapsed="false">
      <c r="A674" s="104"/>
      <c r="B674" s="105"/>
      <c r="C674" s="106"/>
      <c r="D674" s="106"/>
      <c r="E674" s="107"/>
      <c r="F674" s="106"/>
      <c r="G674" s="107"/>
      <c r="H674" s="106"/>
      <c r="I674" s="107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</row>
    <row r="675" customFormat="false" ht="17.25" hidden="false" customHeight="true" outlineLevel="0" collapsed="false">
      <c r="A675" s="104"/>
      <c r="B675" s="105"/>
      <c r="C675" s="106"/>
      <c r="D675" s="106"/>
      <c r="E675" s="107"/>
      <c r="F675" s="106"/>
      <c r="G675" s="107"/>
      <c r="H675" s="106"/>
      <c r="I675" s="107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</row>
    <row r="676" customFormat="false" ht="17.25" hidden="false" customHeight="true" outlineLevel="0" collapsed="false">
      <c r="A676" s="104"/>
      <c r="B676" s="105"/>
      <c r="C676" s="106"/>
      <c r="D676" s="106"/>
      <c r="E676" s="107"/>
      <c r="F676" s="106"/>
      <c r="G676" s="107"/>
      <c r="H676" s="106"/>
      <c r="I676" s="107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</row>
    <row r="677" customFormat="false" ht="17.25" hidden="false" customHeight="true" outlineLevel="0" collapsed="false">
      <c r="A677" s="104"/>
      <c r="B677" s="105"/>
      <c r="C677" s="106"/>
      <c r="D677" s="106"/>
      <c r="E677" s="107"/>
      <c r="F677" s="106"/>
      <c r="G677" s="107"/>
      <c r="H677" s="106"/>
      <c r="I677" s="107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</row>
    <row r="678" customFormat="false" ht="17.25" hidden="false" customHeight="true" outlineLevel="0" collapsed="false">
      <c r="A678" s="104"/>
      <c r="B678" s="105"/>
      <c r="C678" s="106"/>
      <c r="D678" s="106"/>
      <c r="E678" s="107"/>
      <c r="F678" s="106"/>
      <c r="G678" s="107"/>
      <c r="H678" s="106"/>
      <c r="I678" s="107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</row>
    <row r="679" customFormat="false" ht="17.25" hidden="false" customHeight="true" outlineLevel="0" collapsed="false">
      <c r="A679" s="104"/>
      <c r="B679" s="105"/>
      <c r="C679" s="106"/>
      <c r="D679" s="106"/>
      <c r="E679" s="107"/>
      <c r="F679" s="106"/>
      <c r="G679" s="107"/>
      <c r="H679" s="106"/>
      <c r="I679" s="107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</row>
    <row r="680" customFormat="false" ht="17.25" hidden="false" customHeight="true" outlineLevel="0" collapsed="false">
      <c r="A680" s="104"/>
      <c r="B680" s="105"/>
      <c r="C680" s="106"/>
      <c r="D680" s="106"/>
      <c r="E680" s="107"/>
      <c r="F680" s="106"/>
      <c r="G680" s="107"/>
      <c r="H680" s="106"/>
      <c r="I680" s="107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</row>
    <row r="681" customFormat="false" ht="17.25" hidden="false" customHeight="true" outlineLevel="0" collapsed="false">
      <c r="A681" s="104"/>
      <c r="B681" s="105"/>
      <c r="C681" s="106"/>
      <c r="D681" s="106"/>
      <c r="E681" s="107"/>
      <c r="F681" s="106"/>
      <c r="G681" s="107"/>
      <c r="H681" s="106"/>
      <c r="I681" s="107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</row>
    <row r="682" customFormat="false" ht="17.25" hidden="false" customHeight="true" outlineLevel="0" collapsed="false">
      <c r="A682" s="104"/>
      <c r="B682" s="105"/>
      <c r="C682" s="106"/>
      <c r="D682" s="106"/>
      <c r="E682" s="107"/>
      <c r="F682" s="106"/>
      <c r="G682" s="107"/>
      <c r="H682" s="106"/>
      <c r="I682" s="107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</row>
    <row r="683" customFormat="false" ht="17.25" hidden="false" customHeight="true" outlineLevel="0" collapsed="false">
      <c r="A683" s="104"/>
      <c r="B683" s="105"/>
      <c r="C683" s="106"/>
      <c r="D683" s="106"/>
      <c r="E683" s="107"/>
      <c r="F683" s="106"/>
      <c r="G683" s="107"/>
      <c r="H683" s="106"/>
      <c r="I683" s="107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</row>
    <row r="684" customFormat="false" ht="17.25" hidden="false" customHeight="true" outlineLevel="0" collapsed="false">
      <c r="A684" s="104"/>
      <c r="B684" s="105"/>
      <c r="C684" s="106"/>
      <c r="D684" s="106"/>
      <c r="E684" s="107"/>
      <c r="F684" s="106"/>
      <c r="G684" s="107"/>
      <c r="H684" s="106"/>
      <c r="I684" s="107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</row>
    <row r="685" customFormat="false" ht="17.25" hidden="false" customHeight="true" outlineLevel="0" collapsed="false">
      <c r="A685" s="104"/>
      <c r="B685" s="105"/>
      <c r="C685" s="106"/>
      <c r="D685" s="106"/>
      <c r="E685" s="107"/>
      <c r="F685" s="106"/>
      <c r="G685" s="107"/>
      <c r="H685" s="106"/>
      <c r="I685" s="107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</row>
    <row r="686" customFormat="false" ht="17.25" hidden="false" customHeight="true" outlineLevel="0" collapsed="false">
      <c r="A686" s="104"/>
      <c r="B686" s="105"/>
      <c r="C686" s="106"/>
      <c r="D686" s="106"/>
      <c r="E686" s="107"/>
      <c r="F686" s="106"/>
      <c r="G686" s="107"/>
      <c r="H686" s="106"/>
      <c r="I686" s="107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</row>
    <row r="687" customFormat="false" ht="17.25" hidden="false" customHeight="true" outlineLevel="0" collapsed="false">
      <c r="A687" s="104"/>
      <c r="B687" s="105"/>
      <c r="C687" s="106"/>
      <c r="D687" s="106"/>
      <c r="E687" s="107"/>
      <c r="F687" s="106"/>
      <c r="G687" s="107"/>
      <c r="H687" s="106"/>
      <c r="I687" s="107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</row>
    <row r="688" customFormat="false" ht="17.25" hidden="false" customHeight="true" outlineLevel="0" collapsed="false">
      <c r="A688" s="104"/>
      <c r="B688" s="105"/>
      <c r="C688" s="106"/>
      <c r="D688" s="106"/>
      <c r="E688" s="107"/>
      <c r="F688" s="106"/>
      <c r="G688" s="107"/>
      <c r="H688" s="106"/>
      <c r="I688" s="107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</row>
    <row r="689" customFormat="false" ht="17.25" hidden="false" customHeight="true" outlineLevel="0" collapsed="false">
      <c r="A689" s="104"/>
      <c r="B689" s="105"/>
      <c r="C689" s="106"/>
      <c r="D689" s="106"/>
      <c r="E689" s="107"/>
      <c r="F689" s="106"/>
      <c r="G689" s="107"/>
      <c r="H689" s="106"/>
      <c r="I689" s="107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</row>
    <row r="690" customFormat="false" ht="17.25" hidden="false" customHeight="true" outlineLevel="0" collapsed="false">
      <c r="A690" s="104"/>
      <c r="B690" s="105"/>
      <c r="C690" s="106"/>
      <c r="D690" s="106"/>
      <c r="E690" s="107"/>
      <c r="F690" s="106"/>
      <c r="G690" s="107"/>
      <c r="H690" s="106"/>
      <c r="I690" s="107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</row>
    <row r="691" customFormat="false" ht="17.25" hidden="false" customHeight="true" outlineLevel="0" collapsed="false">
      <c r="A691" s="104"/>
      <c r="B691" s="105"/>
      <c r="C691" s="106"/>
      <c r="D691" s="106"/>
      <c r="E691" s="107"/>
      <c r="F691" s="106"/>
      <c r="G691" s="107"/>
      <c r="H691" s="106"/>
      <c r="I691" s="107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</row>
    <row r="692" customFormat="false" ht="17.25" hidden="false" customHeight="true" outlineLevel="0" collapsed="false">
      <c r="A692" s="104"/>
      <c r="B692" s="105"/>
      <c r="C692" s="106"/>
      <c r="D692" s="106"/>
      <c r="E692" s="107"/>
      <c r="F692" s="106"/>
      <c r="G692" s="107"/>
      <c r="H692" s="106"/>
      <c r="I692" s="107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</row>
    <row r="693" customFormat="false" ht="17.25" hidden="false" customHeight="true" outlineLevel="0" collapsed="false">
      <c r="A693" s="104"/>
      <c r="B693" s="105"/>
      <c r="C693" s="106"/>
      <c r="D693" s="106"/>
      <c r="E693" s="107"/>
      <c r="F693" s="106"/>
      <c r="G693" s="107"/>
      <c r="H693" s="106"/>
      <c r="I693" s="107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</row>
    <row r="694" customFormat="false" ht="17.25" hidden="false" customHeight="true" outlineLevel="0" collapsed="false">
      <c r="A694" s="104"/>
      <c r="B694" s="105"/>
      <c r="C694" s="106"/>
      <c r="D694" s="106"/>
      <c r="E694" s="107"/>
      <c r="F694" s="106"/>
      <c r="G694" s="107"/>
      <c r="H694" s="106"/>
      <c r="I694" s="107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</row>
    <row r="695" customFormat="false" ht="17.25" hidden="false" customHeight="true" outlineLevel="0" collapsed="false">
      <c r="A695" s="104"/>
      <c r="B695" s="105"/>
      <c r="C695" s="106"/>
      <c r="D695" s="106"/>
      <c r="E695" s="107"/>
      <c r="F695" s="106"/>
      <c r="G695" s="107"/>
      <c r="H695" s="106"/>
      <c r="I695" s="107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</row>
    <row r="696" customFormat="false" ht="17.25" hidden="false" customHeight="true" outlineLevel="0" collapsed="false">
      <c r="A696" s="104"/>
      <c r="B696" s="105"/>
      <c r="C696" s="106"/>
      <c r="D696" s="106"/>
      <c r="E696" s="107"/>
      <c r="F696" s="106"/>
      <c r="G696" s="107"/>
      <c r="H696" s="106"/>
      <c r="I696" s="107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</row>
    <row r="697" customFormat="false" ht="17.25" hidden="false" customHeight="true" outlineLevel="0" collapsed="false">
      <c r="A697" s="104"/>
      <c r="B697" s="105"/>
      <c r="C697" s="106"/>
      <c r="D697" s="106"/>
      <c r="E697" s="107"/>
      <c r="F697" s="106"/>
      <c r="G697" s="107"/>
      <c r="H697" s="106"/>
      <c r="I697" s="107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</row>
    <row r="698" customFormat="false" ht="17.25" hidden="false" customHeight="true" outlineLevel="0" collapsed="false">
      <c r="A698" s="104"/>
      <c r="B698" s="105"/>
      <c r="C698" s="106"/>
      <c r="D698" s="106"/>
      <c r="E698" s="107"/>
      <c r="F698" s="106"/>
      <c r="G698" s="107"/>
      <c r="H698" s="106"/>
      <c r="I698" s="107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</row>
    <row r="699" customFormat="false" ht="17.25" hidden="false" customHeight="true" outlineLevel="0" collapsed="false">
      <c r="A699" s="104"/>
      <c r="B699" s="105"/>
      <c r="C699" s="106"/>
      <c r="D699" s="106"/>
      <c r="E699" s="107"/>
      <c r="F699" s="106"/>
      <c r="G699" s="107"/>
      <c r="H699" s="106"/>
      <c r="I699" s="107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</row>
    <row r="700" customFormat="false" ht="17.25" hidden="false" customHeight="true" outlineLevel="0" collapsed="false">
      <c r="A700" s="104"/>
      <c r="B700" s="105"/>
      <c r="C700" s="106"/>
      <c r="D700" s="106"/>
      <c r="E700" s="107"/>
      <c r="F700" s="106"/>
      <c r="G700" s="107"/>
      <c r="H700" s="106"/>
      <c r="I700" s="107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</row>
    <row r="701" customFormat="false" ht="17.25" hidden="false" customHeight="true" outlineLevel="0" collapsed="false">
      <c r="A701" s="104"/>
      <c r="B701" s="105"/>
      <c r="C701" s="106"/>
      <c r="D701" s="106"/>
      <c r="E701" s="107"/>
      <c r="F701" s="106"/>
      <c r="G701" s="107"/>
      <c r="H701" s="106"/>
      <c r="I701" s="107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</row>
    <row r="702" customFormat="false" ht="17.25" hidden="false" customHeight="true" outlineLevel="0" collapsed="false">
      <c r="A702" s="104"/>
      <c r="B702" s="105"/>
      <c r="C702" s="106"/>
      <c r="D702" s="106"/>
      <c r="E702" s="107"/>
      <c r="F702" s="106"/>
      <c r="G702" s="107"/>
      <c r="H702" s="106"/>
      <c r="I702" s="107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</row>
    <row r="703" customFormat="false" ht="17.25" hidden="false" customHeight="true" outlineLevel="0" collapsed="false">
      <c r="A703" s="104"/>
      <c r="B703" s="105"/>
      <c r="C703" s="106"/>
      <c r="D703" s="106"/>
      <c r="E703" s="107"/>
      <c r="F703" s="106"/>
      <c r="G703" s="107"/>
      <c r="H703" s="106"/>
      <c r="I703" s="107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</row>
    <row r="704" customFormat="false" ht="17.25" hidden="false" customHeight="true" outlineLevel="0" collapsed="false">
      <c r="A704" s="104"/>
      <c r="B704" s="105"/>
      <c r="C704" s="106"/>
      <c r="D704" s="106"/>
      <c r="E704" s="107"/>
      <c r="F704" s="106"/>
      <c r="G704" s="107"/>
      <c r="H704" s="106"/>
      <c r="I704" s="107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</row>
    <row r="705" customFormat="false" ht="17.25" hidden="false" customHeight="true" outlineLevel="0" collapsed="false">
      <c r="A705" s="104"/>
      <c r="B705" s="105"/>
      <c r="C705" s="106"/>
      <c r="D705" s="106"/>
      <c r="E705" s="107"/>
      <c r="F705" s="106"/>
      <c r="G705" s="107"/>
      <c r="H705" s="106"/>
      <c r="I705" s="107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</row>
    <row r="706" customFormat="false" ht="17.25" hidden="false" customHeight="true" outlineLevel="0" collapsed="false">
      <c r="A706" s="104"/>
      <c r="B706" s="105"/>
      <c r="C706" s="106"/>
      <c r="D706" s="106"/>
      <c r="E706" s="107"/>
      <c r="F706" s="106"/>
      <c r="G706" s="107"/>
      <c r="H706" s="106"/>
      <c r="I706" s="107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</row>
    <row r="707" customFormat="false" ht="17.25" hidden="false" customHeight="true" outlineLevel="0" collapsed="false">
      <c r="A707" s="104"/>
      <c r="B707" s="105"/>
      <c r="C707" s="106"/>
      <c r="D707" s="106"/>
      <c r="E707" s="107"/>
      <c r="F707" s="106"/>
      <c r="G707" s="107"/>
      <c r="H707" s="106"/>
      <c r="I707" s="107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</row>
    <row r="708" customFormat="false" ht="17.25" hidden="false" customHeight="true" outlineLevel="0" collapsed="false">
      <c r="A708" s="104"/>
      <c r="B708" s="105"/>
      <c r="C708" s="106"/>
      <c r="D708" s="106"/>
      <c r="E708" s="107"/>
      <c r="F708" s="106"/>
      <c r="G708" s="107"/>
      <c r="H708" s="106"/>
      <c r="I708" s="107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</row>
    <row r="709" customFormat="false" ht="17.25" hidden="false" customHeight="true" outlineLevel="0" collapsed="false">
      <c r="A709" s="104"/>
      <c r="B709" s="105"/>
      <c r="C709" s="106"/>
      <c r="D709" s="106"/>
      <c r="E709" s="107"/>
      <c r="F709" s="106"/>
      <c r="G709" s="107"/>
      <c r="H709" s="106"/>
      <c r="I709" s="107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</row>
    <row r="710" customFormat="false" ht="17.25" hidden="false" customHeight="true" outlineLevel="0" collapsed="false">
      <c r="A710" s="104"/>
      <c r="B710" s="105"/>
      <c r="C710" s="106"/>
      <c r="D710" s="106"/>
      <c r="E710" s="107"/>
      <c r="F710" s="106"/>
      <c r="G710" s="107"/>
      <c r="H710" s="106"/>
      <c r="I710" s="107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</row>
    <row r="711" customFormat="false" ht="17.25" hidden="false" customHeight="true" outlineLevel="0" collapsed="false">
      <c r="A711" s="104"/>
      <c r="B711" s="105"/>
      <c r="C711" s="106"/>
      <c r="D711" s="106"/>
      <c r="E711" s="107"/>
      <c r="F711" s="106"/>
      <c r="G711" s="107"/>
      <c r="H711" s="106"/>
      <c r="I711" s="107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</row>
    <row r="712" customFormat="false" ht="17.25" hidden="false" customHeight="true" outlineLevel="0" collapsed="false">
      <c r="A712" s="104"/>
      <c r="B712" s="105"/>
      <c r="C712" s="106"/>
      <c r="D712" s="106"/>
      <c r="E712" s="107"/>
      <c r="F712" s="106"/>
      <c r="G712" s="107"/>
      <c r="H712" s="106"/>
      <c r="I712" s="107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</row>
    <row r="713" customFormat="false" ht="17.25" hidden="false" customHeight="true" outlineLevel="0" collapsed="false">
      <c r="A713" s="104"/>
      <c r="B713" s="105"/>
      <c r="C713" s="106"/>
      <c r="D713" s="106"/>
      <c r="E713" s="107"/>
      <c r="F713" s="106"/>
      <c r="G713" s="107"/>
      <c r="H713" s="106"/>
      <c r="I713" s="107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</row>
    <row r="714" customFormat="false" ht="17.25" hidden="false" customHeight="true" outlineLevel="0" collapsed="false">
      <c r="A714" s="104"/>
      <c r="B714" s="105"/>
      <c r="C714" s="106"/>
      <c r="D714" s="106"/>
      <c r="E714" s="107"/>
      <c r="F714" s="106"/>
      <c r="G714" s="107"/>
      <c r="H714" s="106"/>
      <c r="I714" s="107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</row>
    <row r="715" customFormat="false" ht="17.25" hidden="false" customHeight="true" outlineLevel="0" collapsed="false">
      <c r="A715" s="104"/>
      <c r="B715" s="105"/>
      <c r="C715" s="106"/>
      <c r="D715" s="106"/>
      <c r="E715" s="107"/>
      <c r="F715" s="106"/>
      <c r="G715" s="107"/>
      <c r="H715" s="106"/>
      <c r="I715" s="107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</row>
    <row r="716" customFormat="false" ht="17.25" hidden="false" customHeight="true" outlineLevel="0" collapsed="false">
      <c r="A716" s="104"/>
      <c r="B716" s="105"/>
      <c r="C716" s="106"/>
      <c r="D716" s="106"/>
      <c r="E716" s="107"/>
      <c r="F716" s="106"/>
      <c r="G716" s="107"/>
      <c r="H716" s="106"/>
      <c r="I716" s="107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</row>
    <row r="717" customFormat="false" ht="17.25" hidden="false" customHeight="true" outlineLevel="0" collapsed="false">
      <c r="A717" s="104"/>
      <c r="B717" s="105"/>
      <c r="C717" s="106"/>
      <c r="D717" s="106"/>
      <c r="E717" s="107"/>
      <c r="F717" s="106"/>
      <c r="G717" s="107"/>
      <c r="H717" s="106"/>
      <c r="I717" s="107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</row>
    <row r="718" customFormat="false" ht="17.25" hidden="false" customHeight="true" outlineLevel="0" collapsed="false">
      <c r="A718" s="104"/>
      <c r="B718" s="105"/>
      <c r="C718" s="106"/>
      <c r="D718" s="106"/>
      <c r="E718" s="107"/>
      <c r="F718" s="106"/>
      <c r="G718" s="107"/>
      <c r="H718" s="106"/>
      <c r="I718" s="107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</row>
    <row r="719" customFormat="false" ht="17.25" hidden="false" customHeight="true" outlineLevel="0" collapsed="false">
      <c r="A719" s="104"/>
      <c r="B719" s="105"/>
      <c r="C719" s="106"/>
      <c r="D719" s="106"/>
      <c r="E719" s="107"/>
      <c r="F719" s="106"/>
      <c r="G719" s="107"/>
      <c r="H719" s="106"/>
      <c r="I719" s="107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</row>
    <row r="720" customFormat="false" ht="17.25" hidden="false" customHeight="true" outlineLevel="0" collapsed="false">
      <c r="A720" s="104"/>
      <c r="B720" s="105"/>
      <c r="C720" s="106"/>
      <c r="D720" s="106"/>
      <c r="E720" s="107"/>
      <c r="F720" s="106"/>
      <c r="G720" s="107"/>
      <c r="H720" s="106"/>
      <c r="I720" s="107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</row>
    <row r="721" customFormat="false" ht="17.25" hidden="false" customHeight="true" outlineLevel="0" collapsed="false">
      <c r="A721" s="104"/>
      <c r="B721" s="105"/>
      <c r="C721" s="106"/>
      <c r="D721" s="106"/>
      <c r="E721" s="107"/>
      <c r="F721" s="106"/>
      <c r="G721" s="107"/>
      <c r="H721" s="106"/>
      <c r="I721" s="107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</row>
    <row r="722" customFormat="false" ht="17.25" hidden="false" customHeight="true" outlineLevel="0" collapsed="false">
      <c r="A722" s="104"/>
      <c r="B722" s="105"/>
      <c r="C722" s="106"/>
      <c r="D722" s="106"/>
      <c r="E722" s="107"/>
      <c r="F722" s="106"/>
      <c r="G722" s="107"/>
      <c r="H722" s="106"/>
      <c r="I722" s="107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</row>
    <row r="723" customFormat="false" ht="17.25" hidden="false" customHeight="true" outlineLevel="0" collapsed="false">
      <c r="A723" s="104"/>
      <c r="B723" s="105"/>
      <c r="C723" s="106"/>
      <c r="D723" s="106"/>
      <c r="E723" s="107"/>
      <c r="F723" s="106"/>
      <c r="G723" s="107"/>
      <c r="H723" s="106"/>
      <c r="I723" s="107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</row>
    <row r="724" customFormat="false" ht="17.25" hidden="false" customHeight="true" outlineLevel="0" collapsed="false">
      <c r="A724" s="104"/>
      <c r="B724" s="105"/>
      <c r="C724" s="106"/>
      <c r="D724" s="106"/>
      <c r="E724" s="107"/>
      <c r="F724" s="106"/>
      <c r="G724" s="107"/>
      <c r="H724" s="106"/>
      <c r="I724" s="107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</row>
    <row r="725" customFormat="false" ht="17.25" hidden="false" customHeight="true" outlineLevel="0" collapsed="false">
      <c r="A725" s="104"/>
      <c r="B725" s="105"/>
      <c r="C725" s="106"/>
      <c r="D725" s="106"/>
      <c r="E725" s="107"/>
      <c r="F725" s="106"/>
      <c r="G725" s="107"/>
      <c r="H725" s="106"/>
      <c r="I725" s="107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</row>
    <row r="726" customFormat="false" ht="17.25" hidden="false" customHeight="true" outlineLevel="0" collapsed="false">
      <c r="A726" s="104"/>
      <c r="B726" s="105"/>
      <c r="C726" s="106"/>
      <c r="D726" s="106"/>
      <c r="E726" s="107"/>
      <c r="F726" s="106"/>
      <c r="G726" s="107"/>
      <c r="H726" s="106"/>
      <c r="I726" s="107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</row>
    <row r="727" customFormat="false" ht="17.25" hidden="false" customHeight="true" outlineLevel="0" collapsed="false">
      <c r="A727" s="104"/>
      <c r="B727" s="105"/>
      <c r="C727" s="106"/>
      <c r="D727" s="106"/>
      <c r="E727" s="107"/>
      <c r="F727" s="106"/>
      <c r="G727" s="107"/>
      <c r="H727" s="106"/>
      <c r="I727" s="107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</row>
    <row r="728" customFormat="false" ht="17.25" hidden="false" customHeight="true" outlineLevel="0" collapsed="false">
      <c r="A728" s="104"/>
      <c r="B728" s="105"/>
      <c r="C728" s="106"/>
      <c r="D728" s="106"/>
      <c r="E728" s="107"/>
      <c r="F728" s="106"/>
      <c r="G728" s="107"/>
      <c r="H728" s="106"/>
      <c r="I728" s="107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</row>
    <row r="729" customFormat="false" ht="17.25" hidden="false" customHeight="true" outlineLevel="0" collapsed="false">
      <c r="A729" s="104"/>
      <c r="B729" s="105"/>
      <c r="C729" s="106"/>
      <c r="D729" s="106"/>
      <c r="E729" s="107"/>
      <c r="F729" s="106"/>
      <c r="G729" s="107"/>
      <c r="H729" s="106"/>
      <c r="I729" s="107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</row>
    <row r="730" customFormat="false" ht="17.25" hidden="false" customHeight="true" outlineLevel="0" collapsed="false">
      <c r="A730" s="104"/>
      <c r="B730" s="105"/>
      <c r="C730" s="106"/>
      <c r="D730" s="106"/>
      <c r="E730" s="107"/>
      <c r="F730" s="106"/>
      <c r="G730" s="107"/>
      <c r="H730" s="106"/>
      <c r="I730" s="107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</row>
    <row r="731" customFormat="false" ht="17.25" hidden="false" customHeight="true" outlineLevel="0" collapsed="false">
      <c r="A731" s="104"/>
      <c r="B731" s="105"/>
      <c r="C731" s="106"/>
      <c r="D731" s="106"/>
      <c r="E731" s="107"/>
      <c r="F731" s="106"/>
      <c r="G731" s="107"/>
      <c r="H731" s="106"/>
      <c r="I731" s="107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</row>
    <row r="732" customFormat="false" ht="17.25" hidden="false" customHeight="true" outlineLevel="0" collapsed="false">
      <c r="A732" s="104"/>
      <c r="B732" s="105"/>
      <c r="C732" s="106"/>
      <c r="D732" s="106"/>
      <c r="E732" s="107"/>
      <c r="F732" s="106"/>
      <c r="G732" s="107"/>
      <c r="H732" s="106"/>
      <c r="I732" s="107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</row>
    <row r="733" customFormat="false" ht="17.25" hidden="false" customHeight="true" outlineLevel="0" collapsed="false">
      <c r="A733" s="104"/>
      <c r="B733" s="105"/>
      <c r="C733" s="106"/>
      <c r="D733" s="106"/>
      <c r="E733" s="107"/>
      <c r="F733" s="106"/>
      <c r="G733" s="107"/>
      <c r="H733" s="106"/>
      <c r="I733" s="107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</row>
    <row r="734" customFormat="false" ht="17.25" hidden="false" customHeight="true" outlineLevel="0" collapsed="false">
      <c r="A734" s="104"/>
      <c r="B734" s="105"/>
      <c r="C734" s="106"/>
      <c r="D734" s="106"/>
      <c r="E734" s="107"/>
      <c r="F734" s="106"/>
      <c r="G734" s="107"/>
      <c r="H734" s="106"/>
      <c r="I734" s="107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</row>
    <row r="735" customFormat="false" ht="17.25" hidden="false" customHeight="true" outlineLevel="0" collapsed="false">
      <c r="A735" s="104"/>
      <c r="B735" s="105"/>
      <c r="C735" s="106"/>
      <c r="D735" s="106"/>
      <c r="E735" s="107"/>
      <c r="F735" s="106"/>
      <c r="G735" s="107"/>
      <c r="H735" s="106"/>
      <c r="I735" s="107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</row>
    <row r="736" customFormat="false" ht="17.25" hidden="false" customHeight="true" outlineLevel="0" collapsed="false">
      <c r="A736" s="104"/>
      <c r="B736" s="105"/>
      <c r="C736" s="106"/>
      <c r="D736" s="106"/>
      <c r="E736" s="107"/>
      <c r="F736" s="106"/>
      <c r="G736" s="107"/>
      <c r="H736" s="106"/>
      <c r="I736" s="107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</row>
    <row r="737" customFormat="false" ht="17.25" hidden="false" customHeight="true" outlineLevel="0" collapsed="false">
      <c r="A737" s="104"/>
      <c r="B737" s="105"/>
      <c r="C737" s="106"/>
      <c r="D737" s="106"/>
      <c r="E737" s="107"/>
      <c r="F737" s="106"/>
      <c r="G737" s="107"/>
      <c r="H737" s="106"/>
      <c r="I737" s="107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</row>
    <row r="738" customFormat="false" ht="17.25" hidden="false" customHeight="true" outlineLevel="0" collapsed="false">
      <c r="A738" s="104"/>
      <c r="B738" s="105"/>
      <c r="C738" s="106"/>
      <c r="D738" s="106"/>
      <c r="E738" s="107"/>
      <c r="F738" s="106"/>
      <c r="G738" s="107"/>
      <c r="H738" s="106"/>
      <c r="I738" s="107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</row>
    <row r="739" customFormat="false" ht="17.25" hidden="false" customHeight="true" outlineLevel="0" collapsed="false">
      <c r="A739" s="104"/>
      <c r="B739" s="105"/>
      <c r="C739" s="106"/>
      <c r="D739" s="106"/>
      <c r="E739" s="107"/>
      <c r="F739" s="106"/>
      <c r="G739" s="107"/>
      <c r="H739" s="106"/>
      <c r="I739" s="107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</row>
    <row r="740" customFormat="false" ht="17.25" hidden="false" customHeight="true" outlineLevel="0" collapsed="false">
      <c r="A740" s="104"/>
      <c r="B740" s="105"/>
      <c r="C740" s="106"/>
      <c r="D740" s="106"/>
      <c r="E740" s="107"/>
      <c r="F740" s="106"/>
      <c r="G740" s="107"/>
      <c r="H740" s="106"/>
      <c r="I740" s="107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</row>
    <row r="741" customFormat="false" ht="17.25" hidden="false" customHeight="true" outlineLevel="0" collapsed="false">
      <c r="A741" s="104"/>
      <c r="B741" s="105"/>
      <c r="C741" s="106"/>
      <c r="D741" s="106"/>
      <c r="E741" s="107"/>
      <c r="F741" s="106"/>
      <c r="G741" s="107"/>
      <c r="H741" s="106"/>
      <c r="I741" s="107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</row>
    <row r="742" customFormat="false" ht="17.25" hidden="false" customHeight="true" outlineLevel="0" collapsed="false">
      <c r="A742" s="104"/>
      <c r="B742" s="105"/>
      <c r="C742" s="106"/>
      <c r="D742" s="106"/>
      <c r="E742" s="107"/>
      <c r="F742" s="106"/>
      <c r="G742" s="107"/>
      <c r="H742" s="106"/>
      <c r="I742" s="107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</row>
    <row r="743" customFormat="false" ht="17.25" hidden="false" customHeight="true" outlineLevel="0" collapsed="false">
      <c r="A743" s="104"/>
      <c r="B743" s="105"/>
      <c r="C743" s="106"/>
      <c r="D743" s="106"/>
      <c r="E743" s="107"/>
      <c r="F743" s="106"/>
      <c r="G743" s="107"/>
      <c r="H743" s="106"/>
      <c r="I743" s="107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</row>
    <row r="744" customFormat="false" ht="17.25" hidden="false" customHeight="true" outlineLevel="0" collapsed="false">
      <c r="A744" s="104"/>
      <c r="B744" s="105"/>
      <c r="C744" s="106"/>
      <c r="D744" s="106"/>
      <c r="E744" s="107"/>
      <c r="F744" s="106"/>
      <c r="G744" s="107"/>
      <c r="H744" s="106"/>
      <c r="I744" s="107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</row>
    <row r="745" customFormat="false" ht="17.25" hidden="false" customHeight="true" outlineLevel="0" collapsed="false">
      <c r="A745" s="104"/>
      <c r="B745" s="105"/>
      <c r="C745" s="106"/>
      <c r="D745" s="106"/>
      <c r="E745" s="107"/>
      <c r="F745" s="106"/>
      <c r="G745" s="107"/>
      <c r="H745" s="106"/>
      <c r="I745" s="107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</row>
    <row r="746" customFormat="false" ht="17.25" hidden="false" customHeight="true" outlineLevel="0" collapsed="false">
      <c r="A746" s="104"/>
      <c r="B746" s="105"/>
      <c r="C746" s="106"/>
      <c r="D746" s="106"/>
      <c r="E746" s="107"/>
      <c r="F746" s="106"/>
      <c r="G746" s="107"/>
      <c r="H746" s="106"/>
      <c r="I746" s="107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</row>
    <row r="747" customFormat="false" ht="17.25" hidden="false" customHeight="true" outlineLevel="0" collapsed="false">
      <c r="A747" s="104"/>
      <c r="B747" s="105"/>
      <c r="C747" s="106"/>
      <c r="D747" s="106"/>
      <c r="E747" s="107"/>
      <c r="F747" s="106"/>
      <c r="G747" s="107"/>
      <c r="H747" s="106"/>
      <c r="I747" s="107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</row>
    <row r="748" customFormat="false" ht="17.25" hidden="false" customHeight="true" outlineLevel="0" collapsed="false">
      <c r="A748" s="104"/>
      <c r="B748" s="105"/>
      <c r="C748" s="106"/>
      <c r="D748" s="106"/>
      <c r="E748" s="107"/>
      <c r="F748" s="106"/>
      <c r="G748" s="107"/>
      <c r="H748" s="106"/>
      <c r="I748" s="107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</row>
    <row r="749" customFormat="false" ht="17.25" hidden="false" customHeight="true" outlineLevel="0" collapsed="false">
      <c r="A749" s="104"/>
      <c r="B749" s="105"/>
      <c r="C749" s="106"/>
      <c r="D749" s="106"/>
      <c r="E749" s="107"/>
      <c r="F749" s="106"/>
      <c r="G749" s="107"/>
      <c r="H749" s="106"/>
      <c r="I749" s="107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</row>
    <row r="750" customFormat="false" ht="17.25" hidden="false" customHeight="true" outlineLevel="0" collapsed="false">
      <c r="A750" s="104"/>
      <c r="B750" s="105"/>
      <c r="C750" s="106"/>
      <c r="D750" s="106"/>
      <c r="E750" s="107"/>
      <c r="F750" s="106"/>
      <c r="G750" s="107"/>
      <c r="H750" s="106"/>
      <c r="I750" s="107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</row>
    <row r="751" customFormat="false" ht="17.25" hidden="false" customHeight="true" outlineLevel="0" collapsed="false">
      <c r="A751" s="104"/>
      <c r="B751" s="105"/>
      <c r="C751" s="106"/>
      <c r="D751" s="106"/>
      <c r="E751" s="107"/>
      <c r="F751" s="106"/>
      <c r="G751" s="107"/>
      <c r="H751" s="106"/>
      <c r="I751" s="107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</row>
    <row r="752" customFormat="false" ht="17.25" hidden="false" customHeight="true" outlineLevel="0" collapsed="false">
      <c r="A752" s="104"/>
      <c r="B752" s="105"/>
      <c r="C752" s="106"/>
      <c r="D752" s="106"/>
      <c r="E752" s="107"/>
      <c r="F752" s="106"/>
      <c r="G752" s="107"/>
      <c r="H752" s="106"/>
      <c r="I752" s="107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</row>
    <row r="753" customFormat="false" ht="17.25" hidden="false" customHeight="true" outlineLevel="0" collapsed="false">
      <c r="A753" s="104"/>
      <c r="B753" s="105"/>
      <c r="C753" s="106"/>
      <c r="D753" s="106"/>
      <c r="E753" s="107"/>
      <c r="F753" s="106"/>
      <c r="G753" s="107"/>
      <c r="H753" s="106"/>
      <c r="I753" s="107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</row>
    <row r="754" customFormat="false" ht="17.25" hidden="false" customHeight="true" outlineLevel="0" collapsed="false">
      <c r="A754" s="104"/>
      <c r="B754" s="105"/>
      <c r="C754" s="106"/>
      <c r="D754" s="106"/>
      <c r="E754" s="107"/>
      <c r="F754" s="106"/>
      <c r="G754" s="107"/>
      <c r="H754" s="106"/>
      <c r="I754" s="107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</row>
    <row r="755" customFormat="false" ht="17.25" hidden="false" customHeight="true" outlineLevel="0" collapsed="false">
      <c r="A755" s="104"/>
      <c r="B755" s="105"/>
      <c r="C755" s="106"/>
      <c r="D755" s="106"/>
      <c r="E755" s="107"/>
      <c r="F755" s="106"/>
      <c r="G755" s="107"/>
      <c r="H755" s="106"/>
      <c r="I755" s="107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</row>
    <row r="756" customFormat="false" ht="17.25" hidden="false" customHeight="true" outlineLevel="0" collapsed="false">
      <c r="A756" s="104"/>
      <c r="B756" s="105"/>
      <c r="C756" s="106"/>
      <c r="D756" s="106"/>
      <c r="E756" s="107"/>
      <c r="F756" s="106"/>
      <c r="G756" s="107"/>
      <c r="H756" s="106"/>
      <c r="I756" s="107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</row>
    <row r="757" customFormat="false" ht="17.25" hidden="false" customHeight="true" outlineLevel="0" collapsed="false">
      <c r="A757" s="104"/>
      <c r="B757" s="105"/>
      <c r="C757" s="106"/>
      <c r="D757" s="106"/>
      <c r="E757" s="107"/>
      <c r="F757" s="106"/>
      <c r="G757" s="107"/>
      <c r="H757" s="106"/>
      <c r="I757" s="107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</row>
    <row r="758" customFormat="false" ht="17.25" hidden="false" customHeight="true" outlineLevel="0" collapsed="false">
      <c r="A758" s="104"/>
      <c r="B758" s="105"/>
      <c r="C758" s="106"/>
      <c r="D758" s="106"/>
      <c r="E758" s="107"/>
      <c r="F758" s="106"/>
      <c r="G758" s="107"/>
      <c r="H758" s="106"/>
      <c r="I758" s="107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</row>
    <row r="759" customFormat="false" ht="17.25" hidden="false" customHeight="true" outlineLevel="0" collapsed="false">
      <c r="A759" s="104"/>
      <c r="B759" s="105"/>
      <c r="C759" s="106"/>
      <c r="D759" s="106"/>
      <c r="E759" s="107"/>
      <c r="F759" s="106"/>
      <c r="G759" s="107"/>
      <c r="H759" s="106"/>
      <c r="I759" s="107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</row>
    <row r="760" customFormat="false" ht="17.25" hidden="false" customHeight="true" outlineLevel="0" collapsed="false">
      <c r="A760" s="104"/>
      <c r="B760" s="105"/>
      <c r="C760" s="106"/>
      <c r="D760" s="106"/>
      <c r="E760" s="107"/>
      <c r="F760" s="106"/>
      <c r="G760" s="107"/>
      <c r="H760" s="106"/>
      <c r="I760" s="107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</row>
    <row r="761" customFormat="false" ht="17.25" hidden="false" customHeight="true" outlineLevel="0" collapsed="false">
      <c r="A761" s="104"/>
      <c r="B761" s="105"/>
      <c r="C761" s="106"/>
      <c r="D761" s="106"/>
      <c r="E761" s="107"/>
      <c r="F761" s="106"/>
      <c r="G761" s="107"/>
      <c r="H761" s="106"/>
      <c r="I761" s="107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</row>
    <row r="762" customFormat="false" ht="17.25" hidden="false" customHeight="true" outlineLevel="0" collapsed="false">
      <c r="A762" s="104"/>
      <c r="B762" s="105"/>
      <c r="C762" s="106"/>
      <c r="D762" s="106"/>
      <c r="E762" s="107"/>
      <c r="F762" s="106"/>
      <c r="G762" s="107"/>
      <c r="H762" s="106"/>
      <c r="I762" s="107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</row>
    <row r="763" customFormat="false" ht="17.25" hidden="false" customHeight="true" outlineLevel="0" collapsed="false">
      <c r="A763" s="104"/>
      <c r="B763" s="105"/>
      <c r="C763" s="106"/>
      <c r="D763" s="106"/>
      <c r="E763" s="107"/>
      <c r="F763" s="106"/>
      <c r="G763" s="107"/>
      <c r="H763" s="106"/>
      <c r="I763" s="107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</row>
    <row r="764" customFormat="false" ht="17.25" hidden="false" customHeight="true" outlineLevel="0" collapsed="false">
      <c r="A764" s="104"/>
      <c r="B764" s="105"/>
      <c r="C764" s="106"/>
      <c r="D764" s="106"/>
      <c r="E764" s="107"/>
      <c r="F764" s="106"/>
      <c r="G764" s="107"/>
      <c r="H764" s="106"/>
      <c r="I764" s="107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</row>
    <row r="765" customFormat="false" ht="17.25" hidden="false" customHeight="true" outlineLevel="0" collapsed="false">
      <c r="A765" s="104"/>
      <c r="B765" s="105"/>
      <c r="C765" s="106"/>
      <c r="D765" s="106"/>
      <c r="E765" s="107"/>
      <c r="F765" s="106"/>
      <c r="G765" s="107"/>
      <c r="H765" s="106"/>
      <c r="I765" s="107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</row>
    <row r="766" customFormat="false" ht="17.25" hidden="false" customHeight="true" outlineLevel="0" collapsed="false">
      <c r="A766" s="104"/>
      <c r="B766" s="105"/>
      <c r="C766" s="106"/>
      <c r="D766" s="106"/>
      <c r="E766" s="107"/>
      <c r="F766" s="106"/>
      <c r="G766" s="107"/>
      <c r="H766" s="106"/>
      <c r="I766" s="107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</row>
    <row r="767" customFormat="false" ht="17.25" hidden="false" customHeight="true" outlineLevel="0" collapsed="false">
      <c r="A767" s="104"/>
      <c r="B767" s="105"/>
      <c r="C767" s="106"/>
      <c r="D767" s="106"/>
      <c r="E767" s="107"/>
      <c r="F767" s="106"/>
      <c r="G767" s="107"/>
      <c r="H767" s="106"/>
      <c r="I767" s="107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</row>
    <row r="768" customFormat="false" ht="17.25" hidden="false" customHeight="true" outlineLevel="0" collapsed="false">
      <c r="A768" s="104"/>
      <c r="B768" s="105"/>
      <c r="C768" s="106"/>
      <c r="D768" s="106"/>
      <c r="E768" s="107"/>
      <c r="F768" s="106"/>
      <c r="G768" s="107"/>
      <c r="H768" s="106"/>
      <c r="I768" s="107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</row>
    <row r="769" customFormat="false" ht="17.25" hidden="false" customHeight="true" outlineLevel="0" collapsed="false">
      <c r="A769" s="104"/>
      <c r="B769" s="105"/>
      <c r="C769" s="106"/>
      <c r="D769" s="106"/>
      <c r="E769" s="107"/>
      <c r="F769" s="106"/>
      <c r="G769" s="107"/>
      <c r="H769" s="106"/>
      <c r="I769" s="107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</row>
    <row r="770" customFormat="false" ht="17.25" hidden="false" customHeight="true" outlineLevel="0" collapsed="false">
      <c r="A770" s="104"/>
      <c r="B770" s="105"/>
      <c r="C770" s="106"/>
      <c r="D770" s="106"/>
      <c r="E770" s="107"/>
      <c r="F770" s="106"/>
      <c r="G770" s="107"/>
      <c r="H770" s="106"/>
      <c r="I770" s="107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</row>
    <row r="771" customFormat="false" ht="17.25" hidden="false" customHeight="true" outlineLevel="0" collapsed="false">
      <c r="A771" s="104"/>
      <c r="B771" s="105"/>
      <c r="C771" s="106"/>
      <c r="D771" s="106"/>
      <c r="E771" s="107"/>
      <c r="F771" s="106"/>
      <c r="G771" s="107"/>
      <c r="H771" s="106"/>
      <c r="I771" s="107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</row>
    <row r="772" customFormat="false" ht="17.25" hidden="false" customHeight="true" outlineLevel="0" collapsed="false">
      <c r="A772" s="104"/>
      <c r="B772" s="105"/>
      <c r="C772" s="106"/>
      <c r="D772" s="106"/>
      <c r="E772" s="107"/>
      <c r="F772" s="106"/>
      <c r="G772" s="107"/>
      <c r="H772" s="106"/>
      <c r="I772" s="107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</row>
    <row r="773" customFormat="false" ht="17.25" hidden="false" customHeight="true" outlineLevel="0" collapsed="false">
      <c r="A773" s="104"/>
      <c r="B773" s="105"/>
      <c r="C773" s="106"/>
      <c r="D773" s="106"/>
      <c r="E773" s="107"/>
      <c r="F773" s="106"/>
      <c r="G773" s="107"/>
      <c r="H773" s="106"/>
      <c r="I773" s="107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</row>
    <row r="774" customFormat="false" ht="17.25" hidden="false" customHeight="true" outlineLevel="0" collapsed="false">
      <c r="A774" s="104"/>
      <c r="B774" s="105"/>
      <c r="C774" s="106"/>
      <c r="D774" s="106"/>
      <c r="E774" s="107"/>
      <c r="F774" s="106"/>
      <c r="G774" s="107"/>
      <c r="H774" s="106"/>
      <c r="I774" s="107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</row>
    <row r="775" customFormat="false" ht="17.25" hidden="false" customHeight="true" outlineLevel="0" collapsed="false">
      <c r="A775" s="104"/>
      <c r="B775" s="105"/>
      <c r="C775" s="106"/>
      <c r="D775" s="106"/>
      <c r="E775" s="107"/>
      <c r="F775" s="106"/>
      <c r="G775" s="107"/>
      <c r="H775" s="106"/>
      <c r="I775" s="107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</row>
    <row r="776" customFormat="false" ht="17.25" hidden="false" customHeight="true" outlineLevel="0" collapsed="false">
      <c r="A776" s="104"/>
      <c r="B776" s="105"/>
      <c r="C776" s="106"/>
      <c r="D776" s="106"/>
      <c r="E776" s="107"/>
      <c r="F776" s="106"/>
      <c r="G776" s="107"/>
      <c r="H776" s="106"/>
      <c r="I776" s="107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</row>
    <row r="777" customFormat="false" ht="17.25" hidden="false" customHeight="true" outlineLevel="0" collapsed="false">
      <c r="A777" s="104"/>
      <c r="B777" s="105"/>
      <c r="C777" s="106"/>
      <c r="D777" s="106"/>
      <c r="E777" s="107"/>
      <c r="F777" s="106"/>
      <c r="G777" s="107"/>
      <c r="H777" s="106"/>
      <c r="I777" s="107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</row>
    <row r="778" customFormat="false" ht="17.25" hidden="false" customHeight="true" outlineLevel="0" collapsed="false">
      <c r="A778" s="104"/>
      <c r="B778" s="105"/>
      <c r="C778" s="106"/>
      <c r="D778" s="106"/>
      <c r="E778" s="107"/>
      <c r="F778" s="106"/>
      <c r="G778" s="107"/>
      <c r="H778" s="106"/>
      <c r="I778" s="107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</row>
    <row r="779" customFormat="false" ht="17.25" hidden="false" customHeight="true" outlineLevel="0" collapsed="false">
      <c r="A779" s="104"/>
      <c r="B779" s="105"/>
      <c r="C779" s="106"/>
      <c r="D779" s="106"/>
      <c r="E779" s="107"/>
      <c r="F779" s="106"/>
      <c r="G779" s="107"/>
      <c r="H779" s="106"/>
      <c r="I779" s="107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</row>
    <row r="780" customFormat="false" ht="17.25" hidden="false" customHeight="true" outlineLevel="0" collapsed="false">
      <c r="A780" s="104"/>
      <c r="B780" s="105"/>
      <c r="C780" s="106"/>
      <c r="D780" s="106"/>
      <c r="E780" s="107"/>
      <c r="F780" s="106"/>
      <c r="G780" s="107"/>
      <c r="H780" s="106"/>
      <c r="I780" s="107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</row>
    <row r="781" customFormat="false" ht="17.25" hidden="false" customHeight="true" outlineLevel="0" collapsed="false">
      <c r="A781" s="104"/>
      <c r="B781" s="105"/>
      <c r="C781" s="106"/>
      <c r="D781" s="106"/>
      <c r="E781" s="107"/>
      <c r="F781" s="106"/>
      <c r="G781" s="107"/>
      <c r="H781" s="106"/>
      <c r="I781" s="107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</row>
    <row r="782" customFormat="false" ht="17.25" hidden="false" customHeight="true" outlineLevel="0" collapsed="false">
      <c r="A782" s="104"/>
      <c r="B782" s="105"/>
      <c r="C782" s="106"/>
      <c r="D782" s="106"/>
      <c r="E782" s="107"/>
      <c r="F782" s="106"/>
      <c r="G782" s="107"/>
      <c r="H782" s="106"/>
      <c r="I782" s="107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</row>
    <row r="783" customFormat="false" ht="17.25" hidden="false" customHeight="true" outlineLevel="0" collapsed="false">
      <c r="A783" s="104"/>
      <c r="B783" s="105"/>
      <c r="C783" s="106"/>
      <c r="D783" s="106"/>
      <c r="E783" s="107"/>
      <c r="F783" s="106"/>
      <c r="G783" s="107"/>
      <c r="H783" s="106"/>
      <c r="I783" s="107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</row>
    <row r="784" customFormat="false" ht="17.25" hidden="false" customHeight="true" outlineLevel="0" collapsed="false">
      <c r="A784" s="104"/>
      <c r="B784" s="105"/>
      <c r="C784" s="106"/>
      <c r="D784" s="106"/>
      <c r="E784" s="107"/>
      <c r="F784" s="106"/>
      <c r="G784" s="107"/>
      <c r="H784" s="106"/>
      <c r="I784" s="107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</row>
    <row r="785" customFormat="false" ht="17.25" hidden="false" customHeight="true" outlineLevel="0" collapsed="false">
      <c r="A785" s="104"/>
      <c r="B785" s="105"/>
      <c r="C785" s="106"/>
      <c r="D785" s="106"/>
      <c r="E785" s="107"/>
      <c r="F785" s="106"/>
      <c r="G785" s="107"/>
      <c r="H785" s="106"/>
      <c r="I785" s="107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</row>
    <row r="786" customFormat="false" ht="17.25" hidden="false" customHeight="true" outlineLevel="0" collapsed="false">
      <c r="A786" s="104"/>
      <c r="B786" s="105"/>
      <c r="C786" s="106"/>
      <c r="D786" s="106"/>
      <c r="E786" s="107"/>
      <c r="F786" s="106"/>
      <c r="G786" s="107"/>
      <c r="H786" s="106"/>
      <c r="I786" s="107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</row>
    <row r="787" customFormat="false" ht="17.25" hidden="false" customHeight="true" outlineLevel="0" collapsed="false">
      <c r="A787" s="104"/>
      <c r="B787" s="105"/>
      <c r="C787" s="106"/>
      <c r="D787" s="106"/>
      <c r="E787" s="107"/>
      <c r="F787" s="106"/>
      <c r="G787" s="107"/>
      <c r="H787" s="106"/>
      <c r="I787" s="107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</row>
    <row r="788" customFormat="false" ht="17.25" hidden="false" customHeight="true" outlineLevel="0" collapsed="false">
      <c r="A788" s="104"/>
      <c r="B788" s="105"/>
      <c r="C788" s="106"/>
      <c r="D788" s="106"/>
      <c r="E788" s="107"/>
      <c r="F788" s="106"/>
      <c r="G788" s="107"/>
      <c r="H788" s="106"/>
      <c r="I788" s="107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</row>
    <row r="789" customFormat="false" ht="17.25" hidden="false" customHeight="true" outlineLevel="0" collapsed="false">
      <c r="A789" s="104"/>
      <c r="B789" s="105"/>
      <c r="C789" s="106"/>
      <c r="D789" s="106"/>
      <c r="E789" s="107"/>
      <c r="F789" s="106"/>
      <c r="G789" s="107"/>
      <c r="H789" s="106"/>
      <c r="I789" s="107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</row>
    <row r="790" customFormat="false" ht="17.25" hidden="false" customHeight="true" outlineLevel="0" collapsed="false">
      <c r="A790" s="104"/>
      <c r="B790" s="105"/>
      <c r="C790" s="106"/>
      <c r="D790" s="106"/>
      <c r="E790" s="107"/>
      <c r="F790" s="106"/>
      <c r="G790" s="107"/>
      <c r="H790" s="106"/>
      <c r="I790" s="107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</row>
    <row r="791" customFormat="false" ht="17.25" hidden="false" customHeight="true" outlineLevel="0" collapsed="false">
      <c r="A791" s="104"/>
      <c r="B791" s="105"/>
      <c r="C791" s="106"/>
      <c r="D791" s="106"/>
      <c r="E791" s="107"/>
      <c r="F791" s="106"/>
      <c r="G791" s="107"/>
      <c r="H791" s="106"/>
      <c r="I791" s="107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</row>
    <row r="792" customFormat="false" ht="17.25" hidden="false" customHeight="true" outlineLevel="0" collapsed="false">
      <c r="A792" s="104"/>
      <c r="B792" s="105"/>
      <c r="C792" s="106"/>
      <c r="D792" s="106"/>
      <c r="E792" s="107"/>
      <c r="F792" s="106"/>
      <c r="G792" s="107"/>
      <c r="H792" s="106"/>
      <c r="I792" s="107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</row>
    <row r="793" customFormat="false" ht="17.25" hidden="false" customHeight="true" outlineLevel="0" collapsed="false">
      <c r="A793" s="104"/>
      <c r="B793" s="105"/>
      <c r="C793" s="106"/>
      <c r="D793" s="106"/>
      <c r="E793" s="107"/>
      <c r="F793" s="106"/>
      <c r="G793" s="107"/>
      <c r="H793" s="106"/>
      <c r="I793" s="107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</row>
    <row r="794" customFormat="false" ht="17.25" hidden="false" customHeight="true" outlineLevel="0" collapsed="false">
      <c r="A794" s="104"/>
      <c r="B794" s="105"/>
      <c r="C794" s="106"/>
      <c r="D794" s="106"/>
      <c r="E794" s="107"/>
      <c r="F794" s="106"/>
      <c r="G794" s="107"/>
      <c r="H794" s="106"/>
      <c r="I794" s="107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</row>
    <row r="795" customFormat="false" ht="17.25" hidden="false" customHeight="true" outlineLevel="0" collapsed="false">
      <c r="A795" s="104"/>
      <c r="B795" s="105"/>
      <c r="C795" s="106"/>
      <c r="D795" s="106"/>
      <c r="E795" s="107"/>
      <c r="F795" s="106"/>
      <c r="G795" s="107"/>
      <c r="H795" s="106"/>
      <c r="I795" s="107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</row>
    <row r="796" customFormat="false" ht="17.25" hidden="false" customHeight="true" outlineLevel="0" collapsed="false">
      <c r="A796" s="104"/>
      <c r="B796" s="105"/>
      <c r="C796" s="106"/>
      <c r="D796" s="106"/>
      <c r="E796" s="107"/>
      <c r="F796" s="106"/>
      <c r="G796" s="107"/>
      <c r="H796" s="106"/>
      <c r="I796" s="107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</row>
    <row r="797" customFormat="false" ht="17.25" hidden="false" customHeight="true" outlineLevel="0" collapsed="false">
      <c r="A797" s="104"/>
      <c r="B797" s="105"/>
      <c r="C797" s="106"/>
      <c r="D797" s="106"/>
      <c r="E797" s="107"/>
      <c r="F797" s="106"/>
      <c r="G797" s="107"/>
      <c r="H797" s="106"/>
      <c r="I797" s="107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</row>
    <row r="798" customFormat="false" ht="17.25" hidden="false" customHeight="true" outlineLevel="0" collapsed="false">
      <c r="A798" s="104"/>
      <c r="B798" s="105"/>
      <c r="C798" s="106"/>
      <c r="D798" s="106"/>
      <c r="E798" s="107"/>
      <c r="F798" s="106"/>
      <c r="G798" s="107"/>
      <c r="H798" s="106"/>
      <c r="I798" s="107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</row>
    <row r="799" customFormat="false" ht="17.25" hidden="false" customHeight="true" outlineLevel="0" collapsed="false">
      <c r="A799" s="104"/>
      <c r="B799" s="105"/>
      <c r="C799" s="106"/>
      <c r="D799" s="106"/>
      <c r="E799" s="107"/>
      <c r="F799" s="106"/>
      <c r="G799" s="107"/>
      <c r="H799" s="106"/>
      <c r="I799" s="107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</row>
    <row r="800" customFormat="false" ht="17.25" hidden="false" customHeight="true" outlineLevel="0" collapsed="false">
      <c r="A800" s="104"/>
      <c r="B800" s="105"/>
      <c r="C800" s="106"/>
      <c r="D800" s="106"/>
      <c r="E800" s="107"/>
      <c r="F800" s="106"/>
      <c r="G800" s="107"/>
      <c r="H800" s="106"/>
      <c r="I800" s="107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</row>
    <row r="801" customFormat="false" ht="17.25" hidden="false" customHeight="true" outlineLevel="0" collapsed="false">
      <c r="A801" s="104"/>
      <c r="B801" s="105"/>
      <c r="C801" s="106"/>
      <c r="D801" s="106"/>
      <c r="E801" s="107"/>
      <c r="F801" s="106"/>
      <c r="G801" s="107"/>
      <c r="H801" s="106"/>
      <c r="I801" s="107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</row>
    <row r="802" customFormat="false" ht="17.25" hidden="false" customHeight="true" outlineLevel="0" collapsed="false">
      <c r="A802" s="104"/>
      <c r="B802" s="105"/>
      <c r="C802" s="106"/>
      <c r="D802" s="106"/>
      <c r="E802" s="107"/>
      <c r="F802" s="106"/>
      <c r="G802" s="107"/>
      <c r="H802" s="106"/>
      <c r="I802" s="107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</row>
    <row r="803" customFormat="false" ht="17.25" hidden="false" customHeight="true" outlineLevel="0" collapsed="false">
      <c r="A803" s="104"/>
      <c r="B803" s="105"/>
      <c r="C803" s="106"/>
      <c r="D803" s="106"/>
      <c r="E803" s="107"/>
      <c r="F803" s="106"/>
      <c r="G803" s="107"/>
      <c r="H803" s="106"/>
      <c r="I803" s="107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</row>
    <row r="804" customFormat="false" ht="17.25" hidden="false" customHeight="true" outlineLevel="0" collapsed="false">
      <c r="A804" s="104"/>
      <c r="B804" s="105"/>
      <c r="C804" s="106"/>
      <c r="D804" s="106"/>
      <c r="E804" s="107"/>
      <c r="F804" s="106"/>
      <c r="G804" s="107"/>
      <c r="H804" s="106"/>
      <c r="I804" s="107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</row>
    <row r="805" customFormat="false" ht="17.25" hidden="false" customHeight="true" outlineLevel="0" collapsed="false">
      <c r="A805" s="104"/>
      <c r="B805" s="105"/>
      <c r="C805" s="106"/>
      <c r="D805" s="106"/>
      <c r="E805" s="107"/>
      <c r="F805" s="106"/>
      <c r="G805" s="107"/>
      <c r="H805" s="106"/>
      <c r="I805" s="107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</row>
    <row r="806" customFormat="false" ht="17.25" hidden="false" customHeight="true" outlineLevel="0" collapsed="false">
      <c r="A806" s="104"/>
      <c r="B806" s="105"/>
      <c r="C806" s="106"/>
      <c r="D806" s="106"/>
      <c r="E806" s="107"/>
      <c r="F806" s="106"/>
      <c r="G806" s="107"/>
      <c r="H806" s="106"/>
      <c r="I806" s="107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</row>
    <row r="807" customFormat="false" ht="17.25" hidden="false" customHeight="true" outlineLevel="0" collapsed="false">
      <c r="A807" s="104"/>
      <c r="B807" s="105"/>
      <c r="C807" s="106"/>
      <c r="D807" s="106"/>
      <c r="E807" s="107"/>
      <c r="F807" s="106"/>
      <c r="G807" s="107"/>
      <c r="H807" s="106"/>
      <c r="I807" s="107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</row>
    <row r="808" customFormat="false" ht="17.25" hidden="false" customHeight="true" outlineLevel="0" collapsed="false">
      <c r="A808" s="104"/>
      <c r="B808" s="105"/>
      <c r="C808" s="106"/>
      <c r="D808" s="106"/>
      <c r="E808" s="107"/>
      <c r="F808" s="106"/>
      <c r="G808" s="107"/>
      <c r="H808" s="106"/>
      <c r="I808" s="107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</row>
    <row r="809" customFormat="false" ht="17.25" hidden="false" customHeight="true" outlineLevel="0" collapsed="false">
      <c r="A809" s="104"/>
      <c r="B809" s="105"/>
      <c r="C809" s="106"/>
      <c r="D809" s="106"/>
      <c r="E809" s="107"/>
      <c r="F809" s="106"/>
      <c r="G809" s="107"/>
      <c r="H809" s="106"/>
      <c r="I809" s="107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</row>
    <row r="810" customFormat="false" ht="17.25" hidden="false" customHeight="true" outlineLevel="0" collapsed="false">
      <c r="A810" s="104"/>
      <c r="B810" s="105"/>
      <c r="C810" s="106"/>
      <c r="D810" s="106"/>
      <c r="E810" s="107"/>
      <c r="F810" s="106"/>
      <c r="G810" s="107"/>
      <c r="H810" s="106"/>
      <c r="I810" s="107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</row>
    <row r="811" customFormat="false" ht="17.25" hidden="false" customHeight="true" outlineLevel="0" collapsed="false">
      <c r="A811" s="104"/>
      <c r="B811" s="105"/>
      <c r="C811" s="106"/>
      <c r="D811" s="106"/>
      <c r="E811" s="107"/>
      <c r="F811" s="106"/>
      <c r="G811" s="107"/>
      <c r="H811" s="106"/>
      <c r="I811" s="107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</row>
    <row r="812" customFormat="false" ht="17.25" hidden="false" customHeight="true" outlineLevel="0" collapsed="false">
      <c r="A812" s="104"/>
      <c r="B812" s="105"/>
      <c r="C812" s="106"/>
      <c r="D812" s="106"/>
      <c r="E812" s="107"/>
      <c r="F812" s="106"/>
      <c r="G812" s="107"/>
      <c r="H812" s="106"/>
      <c r="I812" s="107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</row>
    <row r="813" customFormat="false" ht="17.25" hidden="false" customHeight="true" outlineLevel="0" collapsed="false">
      <c r="A813" s="104"/>
      <c r="B813" s="105"/>
      <c r="C813" s="106"/>
      <c r="D813" s="106"/>
      <c r="E813" s="107"/>
      <c r="F813" s="106"/>
      <c r="G813" s="107"/>
      <c r="H813" s="106"/>
      <c r="I813" s="107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</row>
    <row r="814" customFormat="false" ht="17.25" hidden="false" customHeight="true" outlineLevel="0" collapsed="false">
      <c r="A814" s="104"/>
      <c r="B814" s="105"/>
      <c r="C814" s="106"/>
      <c r="D814" s="106"/>
      <c r="E814" s="107"/>
      <c r="F814" s="106"/>
      <c r="G814" s="107"/>
      <c r="H814" s="106"/>
      <c r="I814" s="107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</row>
    <row r="815" customFormat="false" ht="17.25" hidden="false" customHeight="true" outlineLevel="0" collapsed="false">
      <c r="A815" s="104"/>
      <c r="B815" s="105"/>
      <c r="C815" s="106"/>
      <c r="D815" s="106"/>
      <c r="E815" s="107"/>
      <c r="F815" s="106"/>
      <c r="G815" s="107"/>
      <c r="H815" s="106"/>
      <c r="I815" s="107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</row>
    <row r="816" customFormat="false" ht="17.25" hidden="false" customHeight="true" outlineLevel="0" collapsed="false">
      <c r="A816" s="104"/>
      <c r="B816" s="105"/>
      <c r="C816" s="106"/>
      <c r="D816" s="106"/>
      <c r="E816" s="107"/>
      <c r="F816" s="106"/>
      <c r="G816" s="107"/>
      <c r="H816" s="106"/>
      <c r="I816" s="107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</row>
    <row r="817" customFormat="false" ht="17.25" hidden="false" customHeight="true" outlineLevel="0" collapsed="false">
      <c r="A817" s="104"/>
      <c r="B817" s="105"/>
      <c r="C817" s="106"/>
      <c r="D817" s="106"/>
      <c r="E817" s="107"/>
      <c r="F817" s="106"/>
      <c r="G817" s="107"/>
      <c r="H817" s="106"/>
      <c r="I817" s="107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</row>
    <row r="818" customFormat="false" ht="17.25" hidden="false" customHeight="true" outlineLevel="0" collapsed="false">
      <c r="A818" s="104"/>
      <c r="B818" s="105"/>
      <c r="C818" s="106"/>
      <c r="D818" s="106"/>
      <c r="E818" s="107"/>
      <c r="F818" s="106"/>
      <c r="G818" s="107"/>
      <c r="H818" s="106"/>
      <c r="I818" s="107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</row>
    <row r="819" customFormat="false" ht="17.25" hidden="false" customHeight="true" outlineLevel="0" collapsed="false">
      <c r="A819" s="104"/>
      <c r="B819" s="105"/>
      <c r="C819" s="106"/>
      <c r="D819" s="106"/>
      <c r="E819" s="107"/>
      <c r="F819" s="106"/>
      <c r="G819" s="107"/>
      <c r="H819" s="106"/>
      <c r="I819" s="107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</row>
    <row r="820" customFormat="false" ht="17.25" hidden="false" customHeight="true" outlineLevel="0" collapsed="false">
      <c r="A820" s="104"/>
      <c r="B820" s="105"/>
      <c r="C820" s="106"/>
      <c r="D820" s="106"/>
      <c r="E820" s="107"/>
      <c r="F820" s="106"/>
      <c r="G820" s="107"/>
      <c r="H820" s="106"/>
      <c r="I820" s="107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</row>
    <row r="821" customFormat="false" ht="17.25" hidden="false" customHeight="true" outlineLevel="0" collapsed="false">
      <c r="A821" s="104"/>
      <c r="B821" s="105"/>
      <c r="C821" s="106"/>
      <c r="D821" s="106"/>
      <c r="E821" s="107"/>
      <c r="F821" s="106"/>
      <c r="G821" s="107"/>
      <c r="H821" s="106"/>
      <c r="I821" s="107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</row>
    <row r="822" customFormat="false" ht="17.25" hidden="false" customHeight="true" outlineLevel="0" collapsed="false">
      <c r="A822" s="104"/>
      <c r="B822" s="105"/>
      <c r="C822" s="106"/>
      <c r="D822" s="106"/>
      <c r="E822" s="107"/>
      <c r="F822" s="106"/>
      <c r="G822" s="107"/>
      <c r="H822" s="106"/>
      <c r="I822" s="107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</row>
    <row r="823" customFormat="false" ht="17.25" hidden="false" customHeight="true" outlineLevel="0" collapsed="false">
      <c r="A823" s="104"/>
      <c r="B823" s="105"/>
      <c r="C823" s="106"/>
      <c r="D823" s="106"/>
      <c r="E823" s="107"/>
      <c r="F823" s="106"/>
      <c r="G823" s="107"/>
      <c r="H823" s="106"/>
      <c r="I823" s="107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</row>
    <row r="824" customFormat="false" ht="17.25" hidden="false" customHeight="true" outlineLevel="0" collapsed="false">
      <c r="A824" s="104"/>
      <c r="B824" s="105"/>
      <c r="C824" s="106"/>
      <c r="D824" s="106"/>
      <c r="E824" s="107"/>
      <c r="F824" s="106"/>
      <c r="G824" s="107"/>
      <c r="H824" s="106"/>
      <c r="I824" s="107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</row>
    <row r="825" customFormat="false" ht="17.25" hidden="false" customHeight="true" outlineLevel="0" collapsed="false">
      <c r="A825" s="104"/>
      <c r="B825" s="105"/>
      <c r="C825" s="106"/>
      <c r="D825" s="106"/>
      <c r="E825" s="107"/>
      <c r="F825" s="106"/>
      <c r="G825" s="107"/>
      <c r="H825" s="106"/>
      <c r="I825" s="107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</row>
    <row r="826" customFormat="false" ht="17.25" hidden="false" customHeight="true" outlineLevel="0" collapsed="false">
      <c r="A826" s="104"/>
      <c r="B826" s="105"/>
      <c r="C826" s="106"/>
      <c r="D826" s="106"/>
      <c r="E826" s="107"/>
      <c r="F826" s="106"/>
      <c r="G826" s="107"/>
      <c r="H826" s="106"/>
      <c r="I826" s="107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</row>
    <row r="827" customFormat="false" ht="17.25" hidden="false" customHeight="true" outlineLevel="0" collapsed="false">
      <c r="A827" s="104"/>
      <c r="B827" s="105"/>
      <c r="C827" s="106"/>
      <c r="D827" s="106"/>
      <c r="E827" s="107"/>
      <c r="F827" s="106"/>
      <c r="G827" s="107"/>
      <c r="H827" s="106"/>
      <c r="I827" s="107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</row>
    <row r="828" customFormat="false" ht="17.25" hidden="false" customHeight="true" outlineLevel="0" collapsed="false">
      <c r="A828" s="104"/>
      <c r="B828" s="105"/>
      <c r="C828" s="106"/>
      <c r="D828" s="106"/>
      <c r="E828" s="107"/>
      <c r="F828" s="106"/>
      <c r="G828" s="107"/>
      <c r="H828" s="106"/>
      <c r="I828" s="107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</row>
    <row r="829" customFormat="false" ht="17.25" hidden="false" customHeight="true" outlineLevel="0" collapsed="false">
      <c r="A829" s="104"/>
      <c r="B829" s="105"/>
      <c r="C829" s="106"/>
      <c r="D829" s="106"/>
      <c r="E829" s="107"/>
      <c r="F829" s="106"/>
      <c r="G829" s="107"/>
      <c r="H829" s="106"/>
      <c r="I829" s="107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</row>
    <row r="830" customFormat="false" ht="17.25" hidden="false" customHeight="true" outlineLevel="0" collapsed="false">
      <c r="A830" s="104"/>
      <c r="B830" s="105"/>
      <c r="C830" s="106"/>
      <c r="D830" s="106"/>
      <c r="E830" s="107"/>
      <c r="F830" s="106"/>
      <c r="G830" s="107"/>
      <c r="H830" s="106"/>
      <c r="I830" s="107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</row>
    <row r="831" customFormat="false" ht="17.25" hidden="false" customHeight="true" outlineLevel="0" collapsed="false">
      <c r="A831" s="104"/>
      <c r="B831" s="105"/>
      <c r="C831" s="106"/>
      <c r="D831" s="106"/>
      <c r="E831" s="107"/>
      <c r="F831" s="106"/>
      <c r="G831" s="107"/>
      <c r="H831" s="106"/>
      <c r="I831" s="107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</row>
    <row r="832" customFormat="false" ht="17.25" hidden="false" customHeight="true" outlineLevel="0" collapsed="false">
      <c r="A832" s="104"/>
      <c r="B832" s="105"/>
      <c r="C832" s="106"/>
      <c r="D832" s="106"/>
      <c r="E832" s="107"/>
      <c r="F832" s="106"/>
      <c r="G832" s="107"/>
      <c r="H832" s="106"/>
      <c r="I832" s="107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</row>
    <row r="833" customFormat="false" ht="17.25" hidden="false" customHeight="true" outlineLevel="0" collapsed="false">
      <c r="A833" s="104"/>
      <c r="B833" s="105"/>
      <c r="C833" s="106"/>
      <c r="D833" s="106"/>
      <c r="E833" s="107"/>
      <c r="F833" s="106"/>
      <c r="G833" s="107"/>
      <c r="H833" s="106"/>
      <c r="I833" s="107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</row>
    <row r="834" customFormat="false" ht="17.25" hidden="false" customHeight="true" outlineLevel="0" collapsed="false">
      <c r="A834" s="104"/>
      <c r="B834" s="105"/>
      <c r="C834" s="106"/>
      <c r="D834" s="106"/>
      <c r="E834" s="107"/>
      <c r="F834" s="106"/>
      <c r="G834" s="107"/>
      <c r="H834" s="106"/>
      <c r="I834" s="107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</row>
    <row r="835" customFormat="false" ht="17.25" hidden="false" customHeight="true" outlineLevel="0" collapsed="false">
      <c r="A835" s="104"/>
      <c r="B835" s="105"/>
      <c r="C835" s="106"/>
      <c r="D835" s="106"/>
      <c r="E835" s="107"/>
      <c r="F835" s="106"/>
      <c r="G835" s="107"/>
      <c r="H835" s="106"/>
      <c r="I835" s="107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</row>
    <row r="836" customFormat="false" ht="17.25" hidden="false" customHeight="true" outlineLevel="0" collapsed="false">
      <c r="A836" s="104"/>
      <c r="B836" s="105"/>
      <c r="C836" s="106"/>
      <c r="D836" s="106"/>
      <c r="E836" s="107"/>
      <c r="F836" s="106"/>
      <c r="G836" s="107"/>
      <c r="H836" s="106"/>
      <c r="I836" s="107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</row>
    <row r="837" customFormat="false" ht="17.25" hidden="false" customHeight="true" outlineLevel="0" collapsed="false">
      <c r="A837" s="104"/>
      <c r="B837" s="105"/>
      <c r="C837" s="106"/>
      <c r="D837" s="106"/>
      <c r="E837" s="107"/>
      <c r="F837" s="106"/>
      <c r="G837" s="107"/>
      <c r="H837" s="106"/>
      <c r="I837" s="107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</row>
    <row r="838" customFormat="false" ht="17.25" hidden="false" customHeight="true" outlineLevel="0" collapsed="false">
      <c r="A838" s="104"/>
      <c r="B838" s="105"/>
      <c r="C838" s="106"/>
      <c r="D838" s="106"/>
      <c r="E838" s="107"/>
      <c r="F838" s="106"/>
      <c r="G838" s="107"/>
      <c r="H838" s="106"/>
      <c r="I838" s="107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</row>
    <row r="839" customFormat="false" ht="17.25" hidden="false" customHeight="true" outlineLevel="0" collapsed="false">
      <c r="A839" s="104"/>
      <c r="B839" s="105"/>
      <c r="C839" s="106"/>
      <c r="D839" s="106"/>
      <c r="E839" s="107"/>
      <c r="F839" s="106"/>
      <c r="G839" s="107"/>
      <c r="H839" s="106"/>
      <c r="I839" s="107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</row>
    <row r="840" customFormat="false" ht="17.25" hidden="false" customHeight="true" outlineLevel="0" collapsed="false">
      <c r="A840" s="104"/>
      <c r="B840" s="105"/>
      <c r="C840" s="106"/>
      <c r="D840" s="106"/>
      <c r="E840" s="107"/>
      <c r="F840" s="106"/>
      <c r="G840" s="107"/>
      <c r="H840" s="106"/>
      <c r="I840" s="107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</row>
    <row r="841" customFormat="false" ht="17.25" hidden="false" customHeight="true" outlineLevel="0" collapsed="false">
      <c r="A841" s="104"/>
      <c r="B841" s="105"/>
      <c r="C841" s="106"/>
      <c r="D841" s="106"/>
      <c r="E841" s="107"/>
      <c r="F841" s="106"/>
      <c r="G841" s="107"/>
      <c r="H841" s="106"/>
      <c r="I841" s="107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</row>
    <row r="842" customFormat="false" ht="17.25" hidden="false" customHeight="true" outlineLevel="0" collapsed="false">
      <c r="A842" s="104"/>
      <c r="B842" s="105"/>
      <c r="C842" s="106"/>
      <c r="D842" s="106"/>
      <c r="E842" s="107"/>
      <c r="F842" s="106"/>
      <c r="G842" s="107"/>
      <c r="H842" s="106"/>
      <c r="I842" s="107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</row>
    <row r="843" customFormat="false" ht="17.25" hidden="false" customHeight="true" outlineLevel="0" collapsed="false">
      <c r="A843" s="104"/>
      <c r="B843" s="105"/>
      <c r="C843" s="106"/>
      <c r="D843" s="106"/>
      <c r="E843" s="107"/>
      <c r="F843" s="106"/>
      <c r="G843" s="107"/>
      <c r="H843" s="106"/>
      <c r="I843" s="107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</row>
    <row r="844" customFormat="false" ht="17.25" hidden="false" customHeight="true" outlineLevel="0" collapsed="false">
      <c r="A844" s="104"/>
      <c r="B844" s="105"/>
      <c r="C844" s="106"/>
      <c r="D844" s="106"/>
      <c r="E844" s="107"/>
      <c r="F844" s="106"/>
      <c r="G844" s="107"/>
      <c r="H844" s="106"/>
      <c r="I844" s="107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</row>
    <row r="845" customFormat="false" ht="17.25" hidden="false" customHeight="true" outlineLevel="0" collapsed="false">
      <c r="A845" s="104"/>
      <c r="B845" s="105"/>
      <c r="C845" s="106"/>
      <c r="D845" s="106"/>
      <c r="E845" s="107"/>
      <c r="F845" s="106"/>
      <c r="G845" s="107"/>
      <c r="H845" s="106"/>
      <c r="I845" s="107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</row>
    <row r="846" customFormat="false" ht="17.25" hidden="false" customHeight="true" outlineLevel="0" collapsed="false">
      <c r="A846" s="104"/>
      <c r="B846" s="105"/>
      <c r="C846" s="106"/>
      <c r="D846" s="106"/>
      <c r="E846" s="107"/>
      <c r="F846" s="106"/>
      <c r="G846" s="107"/>
      <c r="H846" s="106"/>
      <c r="I846" s="107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</row>
    <row r="847" customFormat="false" ht="17.25" hidden="false" customHeight="true" outlineLevel="0" collapsed="false">
      <c r="A847" s="104"/>
      <c r="B847" s="105"/>
      <c r="C847" s="106"/>
      <c r="D847" s="106"/>
      <c r="E847" s="107"/>
      <c r="F847" s="106"/>
      <c r="G847" s="107"/>
      <c r="H847" s="106"/>
      <c r="I847" s="107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</row>
    <row r="848" customFormat="false" ht="17.25" hidden="false" customHeight="true" outlineLevel="0" collapsed="false">
      <c r="A848" s="104"/>
      <c r="B848" s="105"/>
      <c r="C848" s="106"/>
      <c r="D848" s="106"/>
      <c r="E848" s="107"/>
      <c r="F848" s="106"/>
      <c r="G848" s="107"/>
      <c r="H848" s="106"/>
      <c r="I848" s="107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</row>
    <row r="849" customFormat="false" ht="17.25" hidden="false" customHeight="true" outlineLevel="0" collapsed="false">
      <c r="A849" s="104"/>
      <c r="B849" s="105"/>
      <c r="C849" s="106"/>
      <c r="D849" s="106"/>
      <c r="E849" s="107"/>
      <c r="F849" s="106"/>
      <c r="G849" s="107"/>
      <c r="H849" s="106"/>
      <c r="I849" s="107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</row>
    <row r="850" customFormat="false" ht="17.25" hidden="false" customHeight="true" outlineLevel="0" collapsed="false">
      <c r="A850" s="104"/>
      <c r="B850" s="105"/>
      <c r="C850" s="106"/>
      <c r="D850" s="106"/>
      <c r="E850" s="107"/>
      <c r="F850" s="106"/>
      <c r="G850" s="107"/>
      <c r="H850" s="106"/>
      <c r="I850" s="107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</row>
    <row r="851" customFormat="false" ht="17.25" hidden="false" customHeight="true" outlineLevel="0" collapsed="false">
      <c r="A851" s="104"/>
      <c r="B851" s="105"/>
      <c r="C851" s="106"/>
      <c r="D851" s="106"/>
      <c r="E851" s="107"/>
      <c r="F851" s="106"/>
      <c r="G851" s="107"/>
      <c r="H851" s="106"/>
      <c r="I851" s="107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</row>
    <row r="852" customFormat="false" ht="17.25" hidden="false" customHeight="true" outlineLevel="0" collapsed="false">
      <c r="A852" s="104"/>
      <c r="B852" s="105"/>
      <c r="C852" s="106"/>
      <c r="D852" s="106"/>
      <c r="E852" s="107"/>
      <c r="F852" s="106"/>
      <c r="G852" s="107"/>
      <c r="H852" s="106"/>
      <c r="I852" s="107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</row>
    <row r="853" customFormat="false" ht="17.25" hidden="false" customHeight="true" outlineLevel="0" collapsed="false">
      <c r="A853" s="104"/>
      <c r="B853" s="105"/>
      <c r="C853" s="106"/>
      <c r="D853" s="106"/>
      <c r="E853" s="107"/>
      <c r="F853" s="106"/>
      <c r="G853" s="107"/>
      <c r="H853" s="106"/>
      <c r="I853" s="107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</row>
    <row r="854" customFormat="false" ht="17.25" hidden="false" customHeight="true" outlineLevel="0" collapsed="false">
      <c r="A854" s="104"/>
      <c r="B854" s="105"/>
      <c r="C854" s="106"/>
      <c r="D854" s="106"/>
      <c r="E854" s="107"/>
      <c r="F854" s="106"/>
      <c r="G854" s="107"/>
      <c r="H854" s="106"/>
      <c r="I854" s="107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</row>
    <row r="855" customFormat="false" ht="17.25" hidden="false" customHeight="true" outlineLevel="0" collapsed="false">
      <c r="A855" s="104"/>
      <c r="B855" s="105"/>
      <c r="C855" s="106"/>
      <c r="D855" s="106"/>
      <c r="E855" s="107"/>
      <c r="F855" s="106"/>
      <c r="G855" s="107"/>
      <c r="H855" s="106"/>
      <c r="I855" s="107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</row>
    <row r="856" customFormat="false" ht="17.25" hidden="false" customHeight="true" outlineLevel="0" collapsed="false">
      <c r="A856" s="104"/>
      <c r="B856" s="105"/>
      <c r="C856" s="106"/>
      <c r="D856" s="106"/>
      <c r="E856" s="107"/>
      <c r="F856" s="106"/>
      <c r="G856" s="107"/>
      <c r="H856" s="106"/>
      <c r="I856" s="107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</row>
    <row r="857" customFormat="false" ht="17.25" hidden="false" customHeight="true" outlineLevel="0" collapsed="false">
      <c r="A857" s="104"/>
      <c r="B857" s="105"/>
      <c r="C857" s="106"/>
      <c r="D857" s="106"/>
      <c r="E857" s="107"/>
      <c r="F857" s="106"/>
      <c r="G857" s="107"/>
      <c r="H857" s="106"/>
      <c r="I857" s="107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</row>
    <row r="858" customFormat="false" ht="17.25" hidden="false" customHeight="true" outlineLevel="0" collapsed="false">
      <c r="A858" s="104"/>
      <c r="B858" s="105"/>
      <c r="C858" s="106"/>
      <c r="D858" s="106"/>
      <c r="E858" s="107"/>
      <c r="F858" s="106"/>
      <c r="G858" s="107"/>
      <c r="H858" s="106"/>
      <c r="I858" s="107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</row>
    <row r="859" customFormat="false" ht="17.25" hidden="false" customHeight="true" outlineLevel="0" collapsed="false">
      <c r="A859" s="104"/>
      <c r="B859" s="105"/>
      <c r="C859" s="106"/>
      <c r="D859" s="106"/>
      <c r="E859" s="107"/>
      <c r="F859" s="106"/>
      <c r="G859" s="107"/>
      <c r="H859" s="106"/>
      <c r="I859" s="107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</row>
    <row r="860" customFormat="false" ht="17.25" hidden="false" customHeight="true" outlineLevel="0" collapsed="false">
      <c r="A860" s="104"/>
      <c r="B860" s="105"/>
      <c r="C860" s="106"/>
      <c r="D860" s="106"/>
      <c r="E860" s="107"/>
      <c r="F860" s="106"/>
      <c r="G860" s="107"/>
      <c r="H860" s="106"/>
      <c r="I860" s="107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</row>
    <row r="861" customFormat="false" ht="17.25" hidden="false" customHeight="true" outlineLevel="0" collapsed="false">
      <c r="A861" s="104"/>
      <c r="B861" s="105"/>
      <c r="C861" s="106"/>
      <c r="D861" s="106"/>
      <c r="E861" s="107"/>
      <c r="F861" s="106"/>
      <c r="G861" s="107"/>
      <c r="H861" s="106"/>
      <c r="I861" s="107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</row>
    <row r="862" customFormat="false" ht="17.25" hidden="false" customHeight="true" outlineLevel="0" collapsed="false">
      <c r="A862" s="104"/>
      <c r="B862" s="105"/>
      <c r="C862" s="106"/>
      <c r="D862" s="106"/>
      <c r="E862" s="107"/>
      <c r="F862" s="106"/>
      <c r="G862" s="107"/>
      <c r="H862" s="106"/>
      <c r="I862" s="107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</row>
    <row r="863" customFormat="false" ht="17.25" hidden="false" customHeight="true" outlineLevel="0" collapsed="false">
      <c r="A863" s="104"/>
      <c r="B863" s="105"/>
      <c r="C863" s="106"/>
      <c r="D863" s="106"/>
      <c r="E863" s="107"/>
      <c r="F863" s="106"/>
      <c r="G863" s="107"/>
      <c r="H863" s="106"/>
      <c r="I863" s="107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</row>
    <row r="864" customFormat="false" ht="17.25" hidden="false" customHeight="true" outlineLevel="0" collapsed="false">
      <c r="A864" s="104"/>
      <c r="B864" s="105"/>
      <c r="C864" s="106"/>
      <c r="D864" s="106"/>
      <c r="E864" s="107"/>
      <c r="F864" s="106"/>
      <c r="G864" s="107"/>
      <c r="H864" s="106"/>
      <c r="I864" s="107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</row>
    <row r="865" customFormat="false" ht="17.25" hidden="false" customHeight="true" outlineLevel="0" collapsed="false">
      <c r="A865" s="104"/>
      <c r="B865" s="105"/>
      <c r="C865" s="106"/>
      <c r="D865" s="106"/>
      <c r="E865" s="107"/>
      <c r="F865" s="106"/>
      <c r="G865" s="107"/>
      <c r="H865" s="106"/>
      <c r="I865" s="107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</row>
    <row r="866" customFormat="false" ht="17.25" hidden="false" customHeight="true" outlineLevel="0" collapsed="false">
      <c r="A866" s="104"/>
      <c r="B866" s="105"/>
      <c r="C866" s="106"/>
      <c r="D866" s="106"/>
      <c r="E866" s="107"/>
      <c r="F866" s="106"/>
      <c r="G866" s="107"/>
      <c r="H866" s="106"/>
      <c r="I866" s="107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</row>
    <row r="867" customFormat="false" ht="17.25" hidden="false" customHeight="true" outlineLevel="0" collapsed="false">
      <c r="A867" s="104"/>
      <c r="B867" s="105"/>
      <c r="C867" s="106"/>
      <c r="D867" s="106"/>
      <c r="E867" s="107"/>
      <c r="F867" s="106"/>
      <c r="G867" s="107"/>
      <c r="H867" s="106"/>
      <c r="I867" s="107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</row>
    <row r="868" customFormat="false" ht="17.25" hidden="false" customHeight="true" outlineLevel="0" collapsed="false">
      <c r="A868" s="104"/>
      <c r="B868" s="105"/>
      <c r="C868" s="106"/>
      <c r="D868" s="106"/>
      <c r="E868" s="107"/>
      <c r="F868" s="106"/>
      <c r="G868" s="107"/>
      <c r="H868" s="106"/>
      <c r="I868" s="107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</row>
    <row r="869" customFormat="false" ht="17.25" hidden="false" customHeight="true" outlineLevel="0" collapsed="false">
      <c r="A869" s="104"/>
      <c r="B869" s="105"/>
      <c r="C869" s="106"/>
      <c r="D869" s="106"/>
      <c r="E869" s="107"/>
      <c r="F869" s="106"/>
      <c r="G869" s="107"/>
      <c r="H869" s="106"/>
      <c r="I869" s="107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</row>
    <row r="870" customFormat="false" ht="17.25" hidden="false" customHeight="true" outlineLevel="0" collapsed="false">
      <c r="A870" s="104"/>
      <c r="B870" s="105"/>
      <c r="C870" s="106"/>
      <c r="D870" s="106"/>
      <c r="E870" s="107"/>
      <c r="F870" s="106"/>
      <c r="G870" s="107"/>
      <c r="H870" s="106"/>
      <c r="I870" s="107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</row>
    <row r="871" customFormat="false" ht="17.25" hidden="false" customHeight="true" outlineLevel="0" collapsed="false">
      <c r="A871" s="104"/>
      <c r="B871" s="105"/>
      <c r="C871" s="106"/>
      <c r="D871" s="106"/>
      <c r="E871" s="107"/>
      <c r="F871" s="106"/>
      <c r="G871" s="107"/>
      <c r="H871" s="106"/>
      <c r="I871" s="107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</row>
    <row r="872" customFormat="false" ht="17.25" hidden="false" customHeight="true" outlineLevel="0" collapsed="false">
      <c r="A872" s="104"/>
      <c r="B872" s="105"/>
      <c r="C872" s="106"/>
      <c r="D872" s="106"/>
      <c r="E872" s="107"/>
      <c r="F872" s="106"/>
      <c r="G872" s="107"/>
      <c r="H872" s="106"/>
      <c r="I872" s="107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</row>
    <row r="873" customFormat="false" ht="17.25" hidden="false" customHeight="true" outlineLevel="0" collapsed="false">
      <c r="A873" s="104"/>
      <c r="B873" s="105"/>
      <c r="C873" s="106"/>
      <c r="D873" s="106"/>
      <c r="E873" s="107"/>
      <c r="F873" s="106"/>
      <c r="G873" s="107"/>
      <c r="H873" s="106"/>
      <c r="I873" s="107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</row>
    <row r="874" customFormat="false" ht="17.25" hidden="false" customHeight="true" outlineLevel="0" collapsed="false">
      <c r="A874" s="104"/>
      <c r="B874" s="105"/>
      <c r="C874" s="106"/>
      <c r="D874" s="106"/>
      <c r="E874" s="107"/>
      <c r="F874" s="106"/>
      <c r="G874" s="107"/>
      <c r="H874" s="106"/>
      <c r="I874" s="107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</row>
    <row r="875" customFormat="false" ht="17.25" hidden="false" customHeight="true" outlineLevel="0" collapsed="false">
      <c r="A875" s="104"/>
      <c r="B875" s="105"/>
      <c r="C875" s="106"/>
      <c r="D875" s="106"/>
      <c r="E875" s="107"/>
      <c r="F875" s="106"/>
      <c r="G875" s="107"/>
      <c r="H875" s="106"/>
      <c r="I875" s="107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</row>
    <row r="876" customFormat="false" ht="17.25" hidden="false" customHeight="true" outlineLevel="0" collapsed="false">
      <c r="A876" s="104"/>
      <c r="B876" s="105"/>
      <c r="C876" s="106"/>
      <c r="D876" s="106"/>
      <c r="E876" s="107"/>
      <c r="F876" s="106"/>
      <c r="G876" s="107"/>
      <c r="H876" s="106"/>
      <c r="I876" s="107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</row>
    <row r="877" customFormat="false" ht="17.25" hidden="false" customHeight="true" outlineLevel="0" collapsed="false">
      <c r="A877" s="104"/>
      <c r="B877" s="105"/>
      <c r="C877" s="106"/>
      <c r="D877" s="106"/>
      <c r="E877" s="107"/>
      <c r="F877" s="106"/>
      <c r="G877" s="107"/>
      <c r="H877" s="106"/>
      <c r="I877" s="107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</row>
    <row r="878" customFormat="false" ht="17.25" hidden="false" customHeight="true" outlineLevel="0" collapsed="false">
      <c r="A878" s="104"/>
      <c r="B878" s="105"/>
      <c r="C878" s="106"/>
      <c r="D878" s="106"/>
      <c r="E878" s="107"/>
      <c r="F878" s="106"/>
      <c r="G878" s="107"/>
      <c r="H878" s="106"/>
      <c r="I878" s="107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</row>
    <row r="879" customFormat="false" ht="17.25" hidden="false" customHeight="true" outlineLevel="0" collapsed="false">
      <c r="A879" s="104"/>
      <c r="B879" s="105"/>
      <c r="C879" s="106"/>
      <c r="D879" s="106"/>
      <c r="E879" s="107"/>
      <c r="F879" s="106"/>
      <c r="G879" s="107"/>
      <c r="H879" s="106"/>
      <c r="I879" s="107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</row>
    <row r="880" customFormat="false" ht="17.25" hidden="false" customHeight="true" outlineLevel="0" collapsed="false">
      <c r="A880" s="104"/>
      <c r="B880" s="105"/>
      <c r="C880" s="106"/>
      <c r="D880" s="106"/>
      <c r="E880" s="107"/>
      <c r="F880" s="106"/>
      <c r="G880" s="107"/>
      <c r="H880" s="106"/>
      <c r="I880" s="107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</row>
    <row r="881" customFormat="false" ht="17.25" hidden="false" customHeight="true" outlineLevel="0" collapsed="false">
      <c r="A881" s="104"/>
      <c r="B881" s="105"/>
      <c r="C881" s="106"/>
      <c r="D881" s="106"/>
      <c r="E881" s="107"/>
      <c r="F881" s="106"/>
      <c r="G881" s="107"/>
      <c r="H881" s="106"/>
      <c r="I881" s="107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</row>
    <row r="882" customFormat="false" ht="17.25" hidden="false" customHeight="true" outlineLevel="0" collapsed="false">
      <c r="A882" s="104"/>
      <c r="B882" s="105"/>
      <c r="C882" s="106"/>
      <c r="D882" s="106"/>
      <c r="E882" s="107"/>
      <c r="F882" s="106"/>
      <c r="G882" s="107"/>
      <c r="H882" s="106"/>
      <c r="I882" s="107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</row>
    <row r="883" customFormat="false" ht="17.25" hidden="false" customHeight="true" outlineLevel="0" collapsed="false">
      <c r="A883" s="104"/>
      <c r="B883" s="105"/>
      <c r="C883" s="106"/>
      <c r="D883" s="106"/>
      <c r="E883" s="107"/>
      <c r="F883" s="106"/>
      <c r="G883" s="107"/>
      <c r="H883" s="106"/>
      <c r="I883" s="107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</row>
    <row r="884" customFormat="false" ht="17.25" hidden="false" customHeight="true" outlineLevel="0" collapsed="false">
      <c r="A884" s="104"/>
      <c r="B884" s="105"/>
      <c r="C884" s="106"/>
      <c r="D884" s="106"/>
      <c r="E884" s="107"/>
      <c r="F884" s="106"/>
      <c r="G884" s="107"/>
      <c r="H884" s="106"/>
      <c r="I884" s="107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</row>
    <row r="885" customFormat="false" ht="17.25" hidden="false" customHeight="true" outlineLevel="0" collapsed="false">
      <c r="A885" s="104"/>
      <c r="B885" s="105"/>
      <c r="C885" s="106"/>
      <c r="D885" s="106"/>
      <c r="E885" s="107"/>
      <c r="F885" s="106"/>
      <c r="G885" s="107"/>
      <c r="H885" s="106"/>
      <c r="I885" s="107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</row>
    <row r="886" customFormat="false" ht="17.25" hidden="false" customHeight="true" outlineLevel="0" collapsed="false">
      <c r="A886" s="104"/>
      <c r="B886" s="105"/>
      <c r="C886" s="106"/>
      <c r="D886" s="106"/>
      <c r="E886" s="107"/>
      <c r="F886" s="106"/>
      <c r="G886" s="107"/>
      <c r="H886" s="106"/>
      <c r="I886" s="107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</row>
    <row r="887" customFormat="false" ht="17.25" hidden="false" customHeight="true" outlineLevel="0" collapsed="false">
      <c r="A887" s="104"/>
      <c r="B887" s="105"/>
      <c r="C887" s="106"/>
      <c r="D887" s="106"/>
      <c r="E887" s="107"/>
      <c r="F887" s="106"/>
      <c r="G887" s="107"/>
      <c r="H887" s="106"/>
      <c r="I887" s="107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</row>
    <row r="888" customFormat="false" ht="17.25" hidden="false" customHeight="true" outlineLevel="0" collapsed="false">
      <c r="A888" s="104"/>
      <c r="B888" s="105"/>
      <c r="C888" s="106"/>
      <c r="D888" s="106"/>
      <c r="E888" s="107"/>
      <c r="F888" s="106"/>
      <c r="G888" s="107"/>
      <c r="H888" s="106"/>
      <c r="I888" s="107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</row>
    <row r="889" customFormat="false" ht="17.25" hidden="false" customHeight="true" outlineLevel="0" collapsed="false">
      <c r="A889" s="104"/>
      <c r="B889" s="105"/>
      <c r="C889" s="106"/>
      <c r="D889" s="106"/>
      <c r="E889" s="107"/>
      <c r="F889" s="106"/>
      <c r="G889" s="107"/>
      <c r="H889" s="106"/>
      <c r="I889" s="107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</row>
    <row r="890" customFormat="false" ht="17.25" hidden="false" customHeight="true" outlineLevel="0" collapsed="false">
      <c r="A890" s="104"/>
      <c r="B890" s="105"/>
      <c r="C890" s="106"/>
      <c r="D890" s="106"/>
      <c r="E890" s="107"/>
      <c r="F890" s="106"/>
      <c r="G890" s="107"/>
      <c r="H890" s="106"/>
      <c r="I890" s="107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</row>
    <row r="891" customFormat="false" ht="17.25" hidden="false" customHeight="true" outlineLevel="0" collapsed="false">
      <c r="A891" s="104"/>
      <c r="B891" s="105"/>
      <c r="C891" s="106"/>
      <c r="D891" s="106"/>
      <c r="E891" s="107"/>
      <c r="F891" s="106"/>
      <c r="G891" s="107"/>
      <c r="H891" s="106"/>
      <c r="I891" s="107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</row>
    <row r="892" customFormat="false" ht="17.25" hidden="false" customHeight="true" outlineLevel="0" collapsed="false">
      <c r="A892" s="104"/>
      <c r="B892" s="105"/>
      <c r="C892" s="106"/>
      <c r="D892" s="106"/>
      <c r="E892" s="107"/>
      <c r="F892" s="106"/>
      <c r="G892" s="107"/>
      <c r="H892" s="106"/>
      <c r="I892" s="107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</row>
    <row r="893" customFormat="false" ht="17.25" hidden="false" customHeight="true" outlineLevel="0" collapsed="false">
      <c r="A893" s="104"/>
      <c r="B893" s="105"/>
      <c r="C893" s="106"/>
      <c r="D893" s="106"/>
      <c r="E893" s="107"/>
      <c r="F893" s="106"/>
      <c r="G893" s="107"/>
      <c r="H893" s="106"/>
      <c r="I893" s="107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</row>
    <row r="894" customFormat="false" ht="17.25" hidden="false" customHeight="true" outlineLevel="0" collapsed="false">
      <c r="A894" s="104"/>
      <c r="B894" s="105"/>
      <c r="C894" s="106"/>
      <c r="D894" s="106"/>
      <c r="E894" s="107"/>
      <c r="F894" s="106"/>
      <c r="G894" s="107"/>
      <c r="H894" s="106"/>
      <c r="I894" s="107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</row>
    <row r="895" customFormat="false" ht="17.25" hidden="false" customHeight="true" outlineLevel="0" collapsed="false">
      <c r="A895" s="104"/>
      <c r="B895" s="105"/>
      <c r="C895" s="106"/>
      <c r="D895" s="106"/>
      <c r="E895" s="107"/>
      <c r="F895" s="106"/>
      <c r="G895" s="107"/>
      <c r="H895" s="106"/>
      <c r="I895" s="107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</row>
    <row r="896" customFormat="false" ht="17.25" hidden="false" customHeight="true" outlineLevel="0" collapsed="false">
      <c r="A896" s="104"/>
      <c r="B896" s="105"/>
      <c r="C896" s="106"/>
      <c r="D896" s="106"/>
      <c r="E896" s="107"/>
      <c r="F896" s="106"/>
      <c r="G896" s="107"/>
      <c r="H896" s="106"/>
      <c r="I896" s="107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</row>
    <row r="897" customFormat="false" ht="17.25" hidden="false" customHeight="true" outlineLevel="0" collapsed="false">
      <c r="A897" s="104"/>
      <c r="B897" s="105"/>
      <c r="C897" s="106"/>
      <c r="D897" s="106"/>
      <c r="E897" s="107"/>
      <c r="F897" s="106"/>
      <c r="G897" s="107"/>
      <c r="H897" s="106"/>
      <c r="I897" s="107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</row>
    <row r="898" customFormat="false" ht="17.25" hidden="false" customHeight="true" outlineLevel="0" collapsed="false">
      <c r="A898" s="104"/>
      <c r="B898" s="105"/>
      <c r="C898" s="106"/>
      <c r="D898" s="106"/>
      <c r="E898" s="107"/>
      <c r="F898" s="106"/>
      <c r="G898" s="107"/>
      <c r="H898" s="106"/>
      <c r="I898" s="107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</row>
    <row r="899" customFormat="false" ht="17.25" hidden="false" customHeight="true" outlineLevel="0" collapsed="false">
      <c r="A899" s="104"/>
      <c r="B899" s="105"/>
      <c r="C899" s="106"/>
      <c r="D899" s="106"/>
      <c r="E899" s="107"/>
      <c r="F899" s="106"/>
      <c r="G899" s="107"/>
      <c r="H899" s="106"/>
      <c r="I899" s="107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</row>
    <row r="900" customFormat="false" ht="17.25" hidden="false" customHeight="true" outlineLevel="0" collapsed="false">
      <c r="A900" s="104"/>
      <c r="B900" s="105"/>
      <c r="C900" s="106"/>
      <c r="D900" s="106"/>
      <c r="E900" s="107"/>
      <c r="F900" s="106"/>
      <c r="G900" s="107"/>
      <c r="H900" s="106"/>
      <c r="I900" s="107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</row>
    <row r="901" customFormat="false" ht="17.25" hidden="false" customHeight="true" outlineLevel="0" collapsed="false">
      <c r="A901" s="104"/>
      <c r="B901" s="105"/>
      <c r="C901" s="106"/>
      <c r="D901" s="106"/>
      <c r="E901" s="107"/>
      <c r="F901" s="106"/>
      <c r="G901" s="107"/>
      <c r="H901" s="106"/>
      <c r="I901" s="107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</row>
    <row r="902" customFormat="false" ht="17.25" hidden="false" customHeight="true" outlineLevel="0" collapsed="false">
      <c r="A902" s="104"/>
      <c r="B902" s="105"/>
      <c r="C902" s="106"/>
      <c r="D902" s="106"/>
      <c r="E902" s="107"/>
      <c r="F902" s="106"/>
      <c r="G902" s="107"/>
      <c r="H902" s="106"/>
      <c r="I902" s="107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</row>
    <row r="903" customFormat="false" ht="17.25" hidden="false" customHeight="true" outlineLevel="0" collapsed="false">
      <c r="A903" s="104"/>
      <c r="B903" s="105"/>
      <c r="C903" s="106"/>
      <c r="D903" s="106"/>
      <c r="E903" s="107"/>
      <c r="F903" s="106"/>
      <c r="G903" s="107"/>
      <c r="H903" s="106"/>
      <c r="I903" s="107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</row>
    <row r="904" customFormat="false" ht="17.25" hidden="false" customHeight="true" outlineLevel="0" collapsed="false">
      <c r="A904" s="104"/>
      <c r="B904" s="105"/>
      <c r="C904" s="106"/>
      <c r="D904" s="106"/>
      <c r="E904" s="107"/>
      <c r="F904" s="106"/>
      <c r="G904" s="107"/>
      <c r="H904" s="106"/>
      <c r="I904" s="107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</row>
    <row r="905" customFormat="false" ht="17.25" hidden="false" customHeight="true" outlineLevel="0" collapsed="false">
      <c r="A905" s="104"/>
      <c r="B905" s="105"/>
      <c r="C905" s="106"/>
      <c r="D905" s="106"/>
      <c r="E905" s="107"/>
      <c r="F905" s="106"/>
      <c r="G905" s="107"/>
      <c r="H905" s="106"/>
      <c r="I905" s="107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</row>
    <row r="906" customFormat="false" ht="17.25" hidden="false" customHeight="true" outlineLevel="0" collapsed="false">
      <c r="A906" s="104"/>
      <c r="B906" s="105"/>
      <c r="C906" s="106"/>
      <c r="D906" s="106"/>
      <c r="E906" s="107"/>
      <c r="F906" s="106"/>
      <c r="G906" s="107"/>
      <c r="H906" s="106"/>
      <c r="I906" s="107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</row>
    <row r="907" customFormat="false" ht="17.25" hidden="false" customHeight="true" outlineLevel="0" collapsed="false">
      <c r="A907" s="104"/>
      <c r="B907" s="105"/>
      <c r="C907" s="106"/>
      <c r="D907" s="106"/>
      <c r="E907" s="107"/>
      <c r="F907" s="106"/>
      <c r="G907" s="107"/>
      <c r="H907" s="106"/>
      <c r="I907" s="107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</row>
    <row r="908" customFormat="false" ht="17.25" hidden="false" customHeight="true" outlineLevel="0" collapsed="false">
      <c r="A908" s="104"/>
      <c r="B908" s="105"/>
      <c r="C908" s="106"/>
      <c r="D908" s="106"/>
      <c r="E908" s="107"/>
      <c r="F908" s="106"/>
      <c r="G908" s="107"/>
      <c r="H908" s="106"/>
      <c r="I908" s="107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</row>
    <row r="909" customFormat="false" ht="17.25" hidden="false" customHeight="true" outlineLevel="0" collapsed="false">
      <c r="A909" s="104"/>
      <c r="B909" s="105"/>
      <c r="C909" s="106"/>
      <c r="D909" s="106"/>
      <c r="E909" s="107"/>
      <c r="F909" s="106"/>
      <c r="G909" s="107"/>
      <c r="H909" s="106"/>
      <c r="I909" s="107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</row>
    <row r="910" customFormat="false" ht="17.25" hidden="false" customHeight="true" outlineLevel="0" collapsed="false">
      <c r="A910" s="104"/>
      <c r="B910" s="105"/>
      <c r="C910" s="106"/>
      <c r="D910" s="106"/>
      <c r="E910" s="107"/>
      <c r="F910" s="106"/>
      <c r="G910" s="107"/>
      <c r="H910" s="106"/>
      <c r="I910" s="107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</row>
    <row r="911" customFormat="false" ht="17.25" hidden="false" customHeight="true" outlineLevel="0" collapsed="false">
      <c r="A911" s="104"/>
      <c r="B911" s="105"/>
      <c r="C911" s="106"/>
      <c r="D911" s="106"/>
      <c r="E911" s="107"/>
      <c r="F911" s="106"/>
      <c r="G911" s="107"/>
      <c r="H911" s="106"/>
      <c r="I911" s="107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</row>
    <row r="912" customFormat="false" ht="17.25" hidden="false" customHeight="true" outlineLevel="0" collapsed="false">
      <c r="A912" s="104"/>
      <c r="B912" s="105"/>
      <c r="C912" s="106"/>
      <c r="D912" s="106"/>
      <c r="E912" s="107"/>
      <c r="F912" s="106"/>
      <c r="G912" s="107"/>
      <c r="H912" s="106"/>
      <c r="I912" s="107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</row>
    <row r="913" customFormat="false" ht="17.25" hidden="false" customHeight="true" outlineLevel="0" collapsed="false">
      <c r="A913" s="104"/>
      <c r="B913" s="105"/>
      <c r="C913" s="106"/>
      <c r="D913" s="106"/>
      <c r="E913" s="107"/>
      <c r="F913" s="106"/>
      <c r="G913" s="107"/>
      <c r="H913" s="106"/>
      <c r="I913" s="107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</row>
    <row r="914" customFormat="false" ht="17.25" hidden="false" customHeight="true" outlineLevel="0" collapsed="false">
      <c r="A914" s="104"/>
      <c r="B914" s="105"/>
      <c r="C914" s="106"/>
      <c r="D914" s="106"/>
      <c r="E914" s="107"/>
      <c r="F914" s="106"/>
      <c r="G914" s="107"/>
      <c r="H914" s="106"/>
      <c r="I914" s="107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</row>
    <row r="915" customFormat="false" ht="17.25" hidden="false" customHeight="true" outlineLevel="0" collapsed="false">
      <c r="A915" s="104"/>
      <c r="B915" s="105"/>
      <c r="C915" s="106"/>
      <c r="D915" s="106"/>
      <c r="E915" s="107"/>
      <c r="F915" s="106"/>
      <c r="G915" s="107"/>
      <c r="H915" s="106"/>
      <c r="I915" s="107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</row>
    <row r="916" customFormat="false" ht="17.25" hidden="false" customHeight="true" outlineLevel="0" collapsed="false">
      <c r="A916" s="104"/>
      <c r="B916" s="105"/>
      <c r="C916" s="106"/>
      <c r="D916" s="106"/>
      <c r="E916" s="107"/>
      <c r="F916" s="106"/>
      <c r="G916" s="107"/>
      <c r="H916" s="106"/>
      <c r="I916" s="107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</row>
    <row r="917" customFormat="false" ht="17.25" hidden="false" customHeight="true" outlineLevel="0" collapsed="false">
      <c r="A917" s="104"/>
      <c r="B917" s="105"/>
      <c r="C917" s="106"/>
      <c r="D917" s="106"/>
      <c r="E917" s="107"/>
      <c r="F917" s="106"/>
      <c r="G917" s="107"/>
      <c r="H917" s="106"/>
      <c r="I917" s="107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</row>
    <row r="918" customFormat="false" ht="17.25" hidden="false" customHeight="true" outlineLevel="0" collapsed="false">
      <c r="A918" s="104"/>
      <c r="B918" s="105"/>
      <c r="C918" s="106"/>
      <c r="D918" s="106"/>
      <c r="E918" s="107"/>
      <c r="F918" s="106"/>
      <c r="G918" s="107"/>
      <c r="H918" s="106"/>
      <c r="I918" s="107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</row>
    <row r="919" customFormat="false" ht="17.25" hidden="false" customHeight="true" outlineLevel="0" collapsed="false">
      <c r="A919" s="104"/>
      <c r="B919" s="105"/>
      <c r="C919" s="106"/>
      <c r="D919" s="106"/>
      <c r="E919" s="107"/>
      <c r="F919" s="106"/>
      <c r="G919" s="107"/>
      <c r="H919" s="106"/>
      <c r="I919" s="107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</row>
    <row r="920" customFormat="false" ht="17.25" hidden="false" customHeight="true" outlineLevel="0" collapsed="false">
      <c r="A920" s="104"/>
      <c r="B920" s="105"/>
      <c r="C920" s="106"/>
      <c r="D920" s="106"/>
      <c r="E920" s="107"/>
      <c r="F920" s="106"/>
      <c r="G920" s="107"/>
      <c r="H920" s="106"/>
      <c r="I920" s="107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</row>
    <row r="921" customFormat="false" ht="17.25" hidden="false" customHeight="true" outlineLevel="0" collapsed="false">
      <c r="A921" s="104"/>
      <c r="B921" s="105"/>
      <c r="C921" s="106"/>
      <c r="D921" s="106"/>
      <c r="E921" s="107"/>
      <c r="F921" s="106"/>
      <c r="G921" s="107"/>
      <c r="H921" s="106"/>
      <c r="I921" s="107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</row>
    <row r="922" customFormat="false" ht="17.25" hidden="false" customHeight="true" outlineLevel="0" collapsed="false">
      <c r="A922" s="104"/>
      <c r="B922" s="105"/>
      <c r="C922" s="106"/>
      <c r="D922" s="106"/>
      <c r="E922" s="107"/>
      <c r="F922" s="106"/>
      <c r="G922" s="107"/>
      <c r="H922" s="106"/>
      <c r="I922" s="107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</row>
    <row r="923" customFormat="false" ht="17.25" hidden="false" customHeight="true" outlineLevel="0" collapsed="false">
      <c r="A923" s="104"/>
      <c r="B923" s="105"/>
      <c r="C923" s="106"/>
      <c r="D923" s="106"/>
      <c r="E923" s="107"/>
      <c r="F923" s="106"/>
      <c r="G923" s="107"/>
      <c r="H923" s="106"/>
      <c r="I923" s="107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</row>
    <row r="924" customFormat="false" ht="17.25" hidden="false" customHeight="true" outlineLevel="0" collapsed="false">
      <c r="A924" s="104"/>
      <c r="B924" s="105"/>
      <c r="C924" s="106"/>
      <c r="D924" s="106"/>
      <c r="E924" s="107"/>
      <c r="F924" s="106"/>
      <c r="G924" s="107"/>
      <c r="H924" s="106"/>
      <c r="I924" s="107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</row>
    <row r="925" customFormat="false" ht="17.25" hidden="false" customHeight="true" outlineLevel="0" collapsed="false">
      <c r="A925" s="104"/>
      <c r="B925" s="105"/>
      <c r="C925" s="106"/>
      <c r="D925" s="106"/>
      <c r="E925" s="107"/>
      <c r="F925" s="106"/>
      <c r="G925" s="107"/>
      <c r="H925" s="106"/>
      <c r="I925" s="107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</row>
    <row r="926" customFormat="false" ht="17.25" hidden="false" customHeight="true" outlineLevel="0" collapsed="false">
      <c r="A926" s="104"/>
      <c r="B926" s="105"/>
      <c r="C926" s="106"/>
      <c r="D926" s="106"/>
      <c r="E926" s="107"/>
      <c r="F926" s="106"/>
      <c r="G926" s="107"/>
      <c r="H926" s="106"/>
      <c r="I926" s="107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</row>
    <row r="927" customFormat="false" ht="17.25" hidden="false" customHeight="true" outlineLevel="0" collapsed="false">
      <c r="A927" s="104"/>
      <c r="B927" s="105"/>
      <c r="C927" s="106"/>
      <c r="D927" s="106"/>
      <c r="E927" s="107"/>
      <c r="F927" s="106"/>
      <c r="G927" s="107"/>
      <c r="H927" s="106"/>
      <c r="I927" s="107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</row>
    <row r="928" customFormat="false" ht="17.25" hidden="false" customHeight="true" outlineLevel="0" collapsed="false">
      <c r="A928" s="104"/>
      <c r="B928" s="105"/>
      <c r="C928" s="106"/>
      <c r="D928" s="106"/>
      <c r="E928" s="107"/>
      <c r="F928" s="106"/>
      <c r="G928" s="107"/>
      <c r="H928" s="106"/>
      <c r="I928" s="107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</row>
    <row r="929" customFormat="false" ht="17.25" hidden="false" customHeight="true" outlineLevel="0" collapsed="false">
      <c r="A929" s="104"/>
      <c r="B929" s="105"/>
      <c r="C929" s="106"/>
      <c r="D929" s="106"/>
      <c r="E929" s="107"/>
      <c r="F929" s="106"/>
      <c r="G929" s="107"/>
      <c r="H929" s="106"/>
      <c r="I929" s="107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</row>
    <row r="930" customFormat="false" ht="17.25" hidden="false" customHeight="true" outlineLevel="0" collapsed="false">
      <c r="A930" s="104"/>
      <c r="B930" s="105"/>
      <c r="C930" s="106"/>
      <c r="D930" s="106"/>
      <c r="E930" s="107"/>
      <c r="F930" s="106"/>
      <c r="G930" s="107"/>
      <c r="H930" s="106"/>
      <c r="I930" s="107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</row>
    <row r="931" customFormat="false" ht="17.25" hidden="false" customHeight="true" outlineLevel="0" collapsed="false">
      <c r="A931" s="104"/>
      <c r="B931" s="105"/>
      <c r="C931" s="106"/>
      <c r="D931" s="106"/>
      <c r="E931" s="107"/>
      <c r="F931" s="106"/>
      <c r="G931" s="107"/>
      <c r="H931" s="106"/>
      <c r="I931" s="107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</row>
    <row r="932" customFormat="false" ht="17.25" hidden="false" customHeight="true" outlineLevel="0" collapsed="false">
      <c r="A932" s="104"/>
      <c r="B932" s="105"/>
      <c r="C932" s="106"/>
      <c r="D932" s="106"/>
      <c r="E932" s="107"/>
      <c r="F932" s="106"/>
      <c r="G932" s="107"/>
      <c r="H932" s="106"/>
      <c r="I932" s="107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</row>
    <row r="933" customFormat="false" ht="17.25" hidden="false" customHeight="true" outlineLevel="0" collapsed="false">
      <c r="A933" s="104"/>
      <c r="B933" s="105"/>
      <c r="C933" s="106"/>
      <c r="D933" s="106"/>
      <c r="E933" s="107"/>
      <c r="F933" s="106"/>
      <c r="G933" s="107"/>
      <c r="H933" s="106"/>
      <c r="I933" s="107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</row>
    <row r="934" customFormat="false" ht="17.25" hidden="false" customHeight="true" outlineLevel="0" collapsed="false">
      <c r="A934" s="104"/>
      <c r="B934" s="105"/>
      <c r="C934" s="106"/>
      <c r="D934" s="106"/>
      <c r="E934" s="107"/>
      <c r="F934" s="106"/>
      <c r="G934" s="107"/>
      <c r="H934" s="106"/>
      <c r="I934" s="107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</row>
    <row r="935" customFormat="false" ht="17.25" hidden="false" customHeight="true" outlineLevel="0" collapsed="false">
      <c r="A935" s="104"/>
      <c r="B935" s="105"/>
      <c r="C935" s="106"/>
      <c r="D935" s="106"/>
      <c r="E935" s="107"/>
      <c r="F935" s="106"/>
      <c r="G935" s="107"/>
      <c r="H935" s="106"/>
      <c r="I935" s="107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</row>
    <row r="936" customFormat="false" ht="17.25" hidden="false" customHeight="true" outlineLevel="0" collapsed="false">
      <c r="A936" s="104"/>
      <c r="B936" s="105"/>
      <c r="C936" s="106"/>
      <c r="D936" s="106"/>
      <c r="E936" s="107"/>
      <c r="F936" s="106"/>
      <c r="G936" s="107"/>
      <c r="H936" s="106"/>
      <c r="I936" s="107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</row>
    <row r="937" customFormat="false" ht="17.25" hidden="false" customHeight="true" outlineLevel="0" collapsed="false">
      <c r="A937" s="104"/>
      <c r="B937" s="105"/>
      <c r="C937" s="106"/>
      <c r="D937" s="106"/>
      <c r="E937" s="107"/>
      <c r="F937" s="106"/>
      <c r="G937" s="107"/>
      <c r="H937" s="106"/>
      <c r="I937" s="107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</row>
    <row r="938" customFormat="false" ht="17.25" hidden="false" customHeight="true" outlineLevel="0" collapsed="false">
      <c r="A938" s="104"/>
      <c r="B938" s="105"/>
      <c r="C938" s="106"/>
      <c r="D938" s="106"/>
      <c r="E938" s="107"/>
      <c r="F938" s="106"/>
      <c r="G938" s="107"/>
      <c r="H938" s="106"/>
      <c r="I938" s="107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</row>
    <row r="939" customFormat="false" ht="17.25" hidden="false" customHeight="true" outlineLevel="0" collapsed="false">
      <c r="A939" s="104"/>
      <c r="B939" s="105"/>
      <c r="C939" s="106"/>
      <c r="D939" s="106"/>
      <c r="E939" s="107"/>
      <c r="F939" s="106"/>
      <c r="G939" s="107"/>
      <c r="H939" s="106"/>
      <c r="I939" s="107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</row>
    <row r="940" customFormat="false" ht="17.25" hidden="false" customHeight="true" outlineLevel="0" collapsed="false">
      <c r="A940" s="104"/>
      <c r="B940" s="105"/>
      <c r="C940" s="106"/>
      <c r="D940" s="106"/>
      <c r="E940" s="107"/>
      <c r="F940" s="106"/>
      <c r="G940" s="107"/>
      <c r="H940" s="106"/>
      <c r="I940" s="107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</row>
    <row r="941" customFormat="false" ht="17.25" hidden="false" customHeight="true" outlineLevel="0" collapsed="false">
      <c r="A941" s="104"/>
      <c r="B941" s="105"/>
      <c r="C941" s="106"/>
      <c r="D941" s="106"/>
      <c r="E941" s="107"/>
      <c r="F941" s="106"/>
      <c r="G941" s="107"/>
      <c r="H941" s="106"/>
      <c r="I941" s="107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</row>
    <row r="942" customFormat="false" ht="17.25" hidden="false" customHeight="true" outlineLevel="0" collapsed="false">
      <c r="A942" s="104"/>
      <c r="B942" s="105"/>
      <c r="C942" s="106"/>
      <c r="D942" s="106"/>
      <c r="E942" s="107"/>
      <c r="F942" s="106"/>
      <c r="G942" s="107"/>
      <c r="H942" s="106"/>
      <c r="I942" s="107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</row>
    <row r="943" customFormat="false" ht="17.25" hidden="false" customHeight="true" outlineLevel="0" collapsed="false">
      <c r="A943" s="104"/>
      <c r="B943" s="105"/>
      <c r="C943" s="106"/>
      <c r="D943" s="106"/>
      <c r="E943" s="107"/>
      <c r="F943" s="106"/>
      <c r="G943" s="107"/>
      <c r="H943" s="106"/>
      <c r="I943" s="107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</row>
    <row r="944" customFormat="false" ht="17.25" hidden="false" customHeight="true" outlineLevel="0" collapsed="false">
      <c r="A944" s="104"/>
      <c r="B944" s="105"/>
      <c r="C944" s="106"/>
      <c r="D944" s="106"/>
      <c r="E944" s="107"/>
      <c r="F944" s="106"/>
      <c r="G944" s="107"/>
      <c r="H944" s="106"/>
      <c r="I944" s="107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</row>
    <row r="945" customFormat="false" ht="17.25" hidden="false" customHeight="true" outlineLevel="0" collapsed="false">
      <c r="A945" s="104"/>
      <c r="B945" s="105"/>
      <c r="C945" s="106"/>
      <c r="D945" s="106"/>
      <c r="E945" s="107"/>
      <c r="F945" s="106"/>
      <c r="G945" s="107"/>
      <c r="H945" s="106"/>
      <c r="I945" s="107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</row>
    <row r="946" customFormat="false" ht="17.25" hidden="false" customHeight="true" outlineLevel="0" collapsed="false">
      <c r="A946" s="104"/>
      <c r="B946" s="105"/>
      <c r="C946" s="106"/>
      <c r="D946" s="106"/>
      <c r="E946" s="107"/>
      <c r="F946" s="106"/>
      <c r="G946" s="107"/>
      <c r="H946" s="106"/>
      <c r="I946" s="107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</row>
    <row r="947" customFormat="false" ht="17.25" hidden="false" customHeight="true" outlineLevel="0" collapsed="false">
      <c r="A947" s="104"/>
      <c r="B947" s="105"/>
      <c r="C947" s="106"/>
      <c r="D947" s="106"/>
      <c r="E947" s="107"/>
      <c r="F947" s="106"/>
      <c r="G947" s="107"/>
      <c r="H947" s="106"/>
      <c r="I947" s="107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</row>
    <row r="948" customFormat="false" ht="17.25" hidden="false" customHeight="true" outlineLevel="0" collapsed="false">
      <c r="A948" s="104"/>
      <c r="B948" s="105"/>
      <c r="C948" s="106"/>
      <c r="D948" s="106"/>
      <c r="E948" s="107"/>
      <c r="F948" s="106"/>
      <c r="G948" s="107"/>
      <c r="H948" s="106"/>
      <c r="I948" s="107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</row>
    <row r="949" customFormat="false" ht="17.25" hidden="false" customHeight="true" outlineLevel="0" collapsed="false">
      <c r="A949" s="104"/>
      <c r="B949" s="105"/>
      <c r="C949" s="106"/>
      <c r="D949" s="106"/>
      <c r="E949" s="107"/>
      <c r="F949" s="106"/>
      <c r="G949" s="107"/>
      <c r="H949" s="106"/>
      <c r="I949" s="107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</row>
    <row r="950" customFormat="false" ht="17.25" hidden="false" customHeight="true" outlineLevel="0" collapsed="false">
      <c r="A950" s="104"/>
      <c r="B950" s="105"/>
      <c r="C950" s="106"/>
      <c r="D950" s="106"/>
      <c r="E950" s="107"/>
      <c r="F950" s="106"/>
      <c r="G950" s="107"/>
      <c r="H950" s="106"/>
      <c r="I950" s="107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</row>
    <row r="951" customFormat="false" ht="17.25" hidden="false" customHeight="true" outlineLevel="0" collapsed="false">
      <c r="A951" s="104"/>
      <c r="B951" s="105"/>
      <c r="C951" s="106"/>
      <c r="D951" s="106"/>
      <c r="E951" s="107"/>
      <c r="F951" s="106"/>
      <c r="G951" s="107"/>
      <c r="H951" s="106"/>
      <c r="I951" s="107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</row>
    <row r="952" customFormat="false" ht="17.25" hidden="false" customHeight="true" outlineLevel="0" collapsed="false">
      <c r="A952" s="104"/>
      <c r="B952" s="105"/>
      <c r="C952" s="106"/>
      <c r="D952" s="106"/>
      <c r="E952" s="107"/>
      <c r="F952" s="106"/>
      <c r="G952" s="107"/>
      <c r="H952" s="106"/>
      <c r="I952" s="107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</row>
    <row r="953" customFormat="false" ht="17.25" hidden="false" customHeight="true" outlineLevel="0" collapsed="false">
      <c r="A953" s="104"/>
      <c r="B953" s="105"/>
      <c r="C953" s="106"/>
      <c r="D953" s="106"/>
      <c r="E953" s="107"/>
      <c r="F953" s="106"/>
      <c r="G953" s="107"/>
      <c r="H953" s="106"/>
      <c r="I953" s="107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</row>
    <row r="954" customFormat="false" ht="17.25" hidden="false" customHeight="true" outlineLevel="0" collapsed="false">
      <c r="A954" s="104"/>
      <c r="B954" s="105"/>
      <c r="C954" s="106"/>
      <c r="D954" s="106"/>
      <c r="E954" s="107"/>
      <c r="F954" s="106"/>
      <c r="G954" s="107"/>
      <c r="H954" s="106"/>
      <c r="I954" s="107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</row>
    <row r="955" customFormat="false" ht="17.25" hidden="false" customHeight="true" outlineLevel="0" collapsed="false">
      <c r="A955" s="104"/>
      <c r="B955" s="105"/>
      <c r="C955" s="106"/>
      <c r="D955" s="106"/>
      <c r="E955" s="107"/>
      <c r="F955" s="106"/>
      <c r="G955" s="107"/>
      <c r="H955" s="106"/>
      <c r="I955" s="107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</row>
    <row r="956" customFormat="false" ht="17.25" hidden="false" customHeight="true" outlineLevel="0" collapsed="false">
      <c r="A956" s="104"/>
      <c r="B956" s="105"/>
      <c r="C956" s="106"/>
      <c r="D956" s="106"/>
      <c r="E956" s="107"/>
      <c r="F956" s="106"/>
      <c r="G956" s="107"/>
      <c r="H956" s="106"/>
      <c r="I956" s="107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</row>
    <row r="957" customFormat="false" ht="17.25" hidden="false" customHeight="true" outlineLevel="0" collapsed="false">
      <c r="A957" s="104"/>
      <c r="B957" s="105"/>
      <c r="C957" s="106"/>
      <c r="D957" s="106"/>
      <c r="E957" s="107"/>
      <c r="F957" s="106"/>
      <c r="G957" s="107"/>
      <c r="H957" s="106"/>
      <c r="I957" s="107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</row>
    <row r="958" customFormat="false" ht="17.25" hidden="false" customHeight="true" outlineLevel="0" collapsed="false">
      <c r="A958" s="104"/>
      <c r="B958" s="105"/>
      <c r="C958" s="106"/>
      <c r="D958" s="106"/>
      <c r="E958" s="107"/>
      <c r="F958" s="106"/>
      <c r="G958" s="107"/>
      <c r="H958" s="106"/>
      <c r="I958" s="107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</row>
    <row r="959" customFormat="false" ht="17.25" hidden="false" customHeight="true" outlineLevel="0" collapsed="false">
      <c r="A959" s="104"/>
      <c r="B959" s="105"/>
      <c r="C959" s="106"/>
      <c r="D959" s="106"/>
      <c r="E959" s="107"/>
      <c r="F959" s="106"/>
      <c r="G959" s="107"/>
      <c r="H959" s="106"/>
      <c r="I959" s="107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</row>
    <row r="960" customFormat="false" ht="17.25" hidden="false" customHeight="true" outlineLevel="0" collapsed="false">
      <c r="A960" s="104"/>
      <c r="B960" s="105"/>
      <c r="C960" s="106"/>
      <c r="D960" s="106"/>
      <c r="E960" s="107"/>
      <c r="F960" s="106"/>
      <c r="G960" s="107"/>
      <c r="H960" s="106"/>
      <c r="I960" s="107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</row>
    <row r="961" customFormat="false" ht="17.25" hidden="false" customHeight="true" outlineLevel="0" collapsed="false">
      <c r="A961" s="104"/>
      <c r="B961" s="105"/>
      <c r="C961" s="106"/>
      <c r="D961" s="106"/>
      <c r="E961" s="107"/>
      <c r="F961" s="106"/>
      <c r="G961" s="107"/>
      <c r="H961" s="106"/>
      <c r="I961" s="107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</row>
    <row r="962" customFormat="false" ht="17.25" hidden="false" customHeight="true" outlineLevel="0" collapsed="false">
      <c r="A962" s="104"/>
      <c r="B962" s="105"/>
      <c r="C962" s="106"/>
      <c r="D962" s="106"/>
      <c r="E962" s="107"/>
      <c r="F962" s="106"/>
      <c r="G962" s="107"/>
      <c r="H962" s="106"/>
      <c r="I962" s="107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</row>
    <row r="963" customFormat="false" ht="17.25" hidden="false" customHeight="true" outlineLevel="0" collapsed="false">
      <c r="A963" s="104"/>
      <c r="B963" s="105"/>
      <c r="C963" s="106"/>
      <c r="D963" s="106"/>
      <c r="E963" s="107"/>
      <c r="F963" s="106"/>
      <c r="G963" s="107"/>
      <c r="H963" s="106"/>
      <c r="I963" s="107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</row>
    <row r="964" customFormat="false" ht="17.25" hidden="false" customHeight="true" outlineLevel="0" collapsed="false">
      <c r="A964" s="104"/>
      <c r="B964" s="105"/>
      <c r="C964" s="106"/>
      <c r="D964" s="106"/>
      <c r="E964" s="107"/>
      <c r="F964" s="106"/>
      <c r="G964" s="107"/>
      <c r="H964" s="106"/>
      <c r="I964" s="107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</row>
    <row r="965" customFormat="false" ht="17.25" hidden="false" customHeight="true" outlineLevel="0" collapsed="false">
      <c r="A965" s="104"/>
      <c r="B965" s="105"/>
      <c r="C965" s="106"/>
      <c r="D965" s="106"/>
      <c r="E965" s="107"/>
      <c r="F965" s="106"/>
      <c r="G965" s="107"/>
      <c r="H965" s="106"/>
      <c r="I965" s="107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</row>
    <row r="966" customFormat="false" ht="17.25" hidden="false" customHeight="true" outlineLevel="0" collapsed="false">
      <c r="A966" s="104"/>
      <c r="B966" s="105"/>
      <c r="C966" s="106"/>
      <c r="D966" s="106"/>
      <c r="E966" s="107"/>
      <c r="F966" s="106"/>
      <c r="G966" s="107"/>
      <c r="H966" s="106"/>
      <c r="I966" s="107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</row>
    <row r="967" customFormat="false" ht="17.25" hidden="false" customHeight="true" outlineLevel="0" collapsed="false">
      <c r="A967" s="104"/>
      <c r="B967" s="105"/>
      <c r="C967" s="106"/>
      <c r="D967" s="106"/>
      <c r="E967" s="107"/>
      <c r="F967" s="106"/>
      <c r="G967" s="107"/>
      <c r="H967" s="106"/>
      <c r="I967" s="107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</row>
    <row r="968" customFormat="false" ht="17.25" hidden="false" customHeight="true" outlineLevel="0" collapsed="false">
      <c r="A968" s="104"/>
      <c r="B968" s="105"/>
      <c r="C968" s="106"/>
      <c r="D968" s="106"/>
      <c r="E968" s="107"/>
      <c r="F968" s="106"/>
      <c r="G968" s="107"/>
      <c r="H968" s="106"/>
      <c r="I968" s="107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</row>
    <row r="969" customFormat="false" ht="17.25" hidden="false" customHeight="true" outlineLevel="0" collapsed="false">
      <c r="A969" s="104"/>
      <c r="B969" s="105"/>
      <c r="C969" s="106"/>
      <c r="D969" s="106"/>
      <c r="E969" s="107"/>
      <c r="F969" s="106"/>
      <c r="G969" s="107"/>
      <c r="H969" s="106"/>
      <c r="I969" s="107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</row>
    <row r="970" customFormat="false" ht="17.25" hidden="false" customHeight="true" outlineLevel="0" collapsed="false">
      <c r="A970" s="104"/>
      <c r="B970" s="105"/>
      <c r="C970" s="106"/>
      <c r="D970" s="106"/>
      <c r="E970" s="107"/>
      <c r="F970" s="106"/>
      <c r="G970" s="107"/>
      <c r="H970" s="106"/>
      <c r="I970" s="107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</row>
    <row r="971" customFormat="false" ht="17.25" hidden="false" customHeight="true" outlineLevel="0" collapsed="false">
      <c r="A971" s="104"/>
      <c r="B971" s="105"/>
      <c r="C971" s="106"/>
      <c r="D971" s="106"/>
      <c r="E971" s="107"/>
      <c r="F971" s="106"/>
      <c r="G971" s="107"/>
      <c r="H971" s="106"/>
      <c r="I971" s="107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</row>
    <row r="972" customFormat="false" ht="17.25" hidden="false" customHeight="true" outlineLevel="0" collapsed="false">
      <c r="A972" s="104"/>
      <c r="B972" s="105"/>
      <c r="C972" s="106"/>
      <c r="D972" s="106"/>
      <c r="E972" s="107"/>
      <c r="F972" s="106"/>
      <c r="G972" s="107"/>
      <c r="H972" s="106"/>
      <c r="I972" s="107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</row>
    <row r="973" customFormat="false" ht="17.25" hidden="false" customHeight="true" outlineLevel="0" collapsed="false">
      <c r="A973" s="104"/>
      <c r="B973" s="105"/>
      <c r="C973" s="106"/>
      <c r="D973" s="106"/>
      <c r="E973" s="107"/>
      <c r="F973" s="106"/>
      <c r="G973" s="107"/>
      <c r="H973" s="106"/>
      <c r="I973" s="107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</row>
    <row r="974" customFormat="false" ht="17.25" hidden="false" customHeight="true" outlineLevel="0" collapsed="false">
      <c r="A974" s="104"/>
      <c r="B974" s="105"/>
      <c r="C974" s="106"/>
      <c r="D974" s="106"/>
      <c r="E974" s="107"/>
      <c r="F974" s="106"/>
      <c r="G974" s="107"/>
      <c r="H974" s="106"/>
      <c r="I974" s="107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</row>
    <row r="975" customFormat="false" ht="17.25" hidden="false" customHeight="true" outlineLevel="0" collapsed="false">
      <c r="A975" s="104"/>
      <c r="B975" s="105"/>
      <c r="C975" s="106"/>
      <c r="D975" s="106"/>
      <c r="E975" s="107"/>
      <c r="F975" s="106"/>
      <c r="G975" s="107"/>
      <c r="H975" s="106"/>
      <c r="I975" s="107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</row>
    <row r="976" customFormat="false" ht="17.25" hidden="false" customHeight="true" outlineLevel="0" collapsed="false">
      <c r="A976" s="104"/>
      <c r="B976" s="105"/>
      <c r="C976" s="106"/>
      <c r="D976" s="106"/>
      <c r="E976" s="107"/>
      <c r="F976" s="106"/>
      <c r="G976" s="107"/>
      <c r="H976" s="106"/>
      <c r="I976" s="107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</row>
    <row r="977" customFormat="false" ht="17.25" hidden="false" customHeight="true" outlineLevel="0" collapsed="false">
      <c r="A977" s="104"/>
      <c r="B977" s="105"/>
      <c r="C977" s="106"/>
      <c r="D977" s="106"/>
      <c r="E977" s="107"/>
      <c r="F977" s="106"/>
      <c r="G977" s="107"/>
      <c r="H977" s="106"/>
      <c r="I977" s="107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</row>
    <row r="978" customFormat="false" ht="17.25" hidden="false" customHeight="true" outlineLevel="0" collapsed="false">
      <c r="A978" s="104"/>
      <c r="B978" s="105"/>
      <c r="C978" s="106"/>
      <c r="D978" s="106"/>
      <c r="E978" s="107"/>
      <c r="F978" s="106"/>
      <c r="G978" s="107"/>
      <c r="H978" s="106"/>
      <c r="I978" s="107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</row>
    <row r="979" customFormat="false" ht="17.25" hidden="false" customHeight="true" outlineLevel="0" collapsed="false">
      <c r="A979" s="104"/>
      <c r="B979" s="105"/>
      <c r="C979" s="106"/>
      <c r="D979" s="106"/>
      <c r="E979" s="107"/>
      <c r="F979" s="106"/>
      <c r="G979" s="107"/>
      <c r="H979" s="106"/>
      <c r="I979" s="107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</row>
    <row r="980" customFormat="false" ht="17.25" hidden="false" customHeight="true" outlineLevel="0" collapsed="false">
      <c r="A980" s="104"/>
      <c r="B980" s="105"/>
      <c r="C980" s="106"/>
      <c r="D980" s="106"/>
      <c r="E980" s="107"/>
      <c r="F980" s="106"/>
      <c r="G980" s="107"/>
      <c r="H980" s="106"/>
      <c r="I980" s="107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</row>
    <row r="981" customFormat="false" ht="17.25" hidden="false" customHeight="true" outlineLevel="0" collapsed="false">
      <c r="A981" s="104"/>
      <c r="B981" s="105"/>
      <c r="C981" s="106"/>
      <c r="D981" s="106"/>
      <c r="E981" s="107"/>
      <c r="F981" s="106"/>
      <c r="G981" s="107"/>
      <c r="H981" s="106"/>
      <c r="I981" s="107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</row>
    <row r="982" customFormat="false" ht="17.25" hidden="false" customHeight="true" outlineLevel="0" collapsed="false">
      <c r="A982" s="104"/>
      <c r="B982" s="105"/>
      <c r="C982" s="106"/>
      <c r="D982" s="106"/>
      <c r="E982" s="107"/>
      <c r="F982" s="106"/>
      <c r="G982" s="107"/>
      <c r="H982" s="106"/>
      <c r="I982" s="107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</row>
    <row r="983" customFormat="false" ht="17.25" hidden="false" customHeight="true" outlineLevel="0" collapsed="false">
      <c r="A983" s="104"/>
      <c r="B983" s="105"/>
      <c r="C983" s="106"/>
      <c r="D983" s="106"/>
      <c r="E983" s="107"/>
      <c r="F983" s="106"/>
      <c r="G983" s="107"/>
      <c r="H983" s="106"/>
      <c r="I983" s="107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</row>
    <row r="984" customFormat="false" ht="17.25" hidden="false" customHeight="true" outlineLevel="0" collapsed="false">
      <c r="A984" s="104"/>
      <c r="B984" s="105"/>
      <c r="C984" s="106"/>
      <c r="D984" s="106"/>
      <c r="E984" s="107"/>
      <c r="F984" s="106"/>
      <c r="G984" s="107"/>
      <c r="H984" s="106"/>
      <c r="I984" s="107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</row>
    <row r="985" customFormat="false" ht="17.25" hidden="false" customHeight="true" outlineLevel="0" collapsed="false">
      <c r="A985" s="104"/>
      <c r="B985" s="105"/>
      <c r="C985" s="106"/>
      <c r="D985" s="106"/>
      <c r="E985" s="107"/>
      <c r="F985" s="106"/>
      <c r="G985" s="107"/>
      <c r="H985" s="106"/>
      <c r="I985" s="107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</row>
    <row r="986" customFormat="false" ht="17.25" hidden="false" customHeight="true" outlineLevel="0" collapsed="false">
      <c r="A986" s="104"/>
      <c r="B986" s="105"/>
      <c r="C986" s="106"/>
      <c r="D986" s="106"/>
      <c r="E986" s="107"/>
      <c r="F986" s="106"/>
      <c r="G986" s="107"/>
      <c r="H986" s="106"/>
      <c r="I986" s="107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</row>
    <row r="987" customFormat="false" ht="17.25" hidden="false" customHeight="true" outlineLevel="0" collapsed="false">
      <c r="A987" s="104"/>
      <c r="B987" s="105"/>
      <c r="C987" s="106"/>
      <c r="D987" s="106"/>
      <c r="E987" s="107"/>
      <c r="F987" s="106"/>
      <c r="G987" s="107"/>
      <c r="H987" s="106"/>
      <c r="I987" s="107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</row>
    <row r="988" customFormat="false" ht="17.25" hidden="false" customHeight="true" outlineLevel="0" collapsed="false">
      <c r="A988" s="104"/>
      <c r="B988" s="105"/>
      <c r="C988" s="106"/>
      <c r="D988" s="106"/>
      <c r="E988" s="107"/>
      <c r="F988" s="106"/>
      <c r="G988" s="107"/>
      <c r="H988" s="106"/>
      <c r="I988" s="107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</row>
    <row r="989" customFormat="false" ht="17.25" hidden="false" customHeight="true" outlineLevel="0" collapsed="false">
      <c r="A989" s="104"/>
      <c r="B989" s="105"/>
      <c r="C989" s="106"/>
      <c r="D989" s="106"/>
      <c r="E989" s="107"/>
      <c r="F989" s="106"/>
      <c r="G989" s="107"/>
      <c r="H989" s="106"/>
      <c r="I989" s="107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</row>
    <row r="990" customFormat="false" ht="17.25" hidden="false" customHeight="true" outlineLevel="0" collapsed="false">
      <c r="A990" s="104"/>
      <c r="B990" s="105"/>
      <c r="C990" s="106"/>
      <c r="D990" s="106"/>
      <c r="E990" s="107"/>
      <c r="F990" s="106"/>
      <c r="G990" s="107"/>
      <c r="H990" s="106"/>
      <c r="I990" s="107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</row>
    <row r="991" customFormat="false" ht="17.25" hidden="false" customHeight="true" outlineLevel="0" collapsed="false">
      <c r="A991" s="104"/>
      <c r="B991" s="105"/>
      <c r="C991" s="106"/>
      <c r="D991" s="106"/>
      <c r="E991" s="107"/>
      <c r="F991" s="106"/>
      <c r="G991" s="107"/>
      <c r="H991" s="106"/>
      <c r="I991" s="107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</row>
    <row r="992" customFormat="false" ht="17.25" hidden="false" customHeight="true" outlineLevel="0" collapsed="false">
      <c r="A992" s="104"/>
      <c r="B992" s="105"/>
      <c r="C992" s="106"/>
      <c r="D992" s="106"/>
      <c r="E992" s="107"/>
      <c r="F992" s="106"/>
      <c r="G992" s="107"/>
      <c r="H992" s="106"/>
      <c r="I992" s="107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</row>
    <row r="993" customFormat="false" ht="17.25" hidden="false" customHeight="true" outlineLevel="0" collapsed="false">
      <c r="A993" s="104"/>
      <c r="B993" s="105"/>
      <c r="C993" s="106"/>
      <c r="D993" s="106"/>
      <c r="E993" s="107"/>
      <c r="F993" s="106"/>
      <c r="G993" s="107"/>
      <c r="H993" s="106"/>
      <c r="I993" s="107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</row>
    <row r="994" customFormat="false" ht="17.25" hidden="false" customHeight="true" outlineLevel="0" collapsed="false">
      <c r="A994" s="104"/>
      <c r="B994" s="105"/>
      <c r="C994" s="106"/>
      <c r="D994" s="106"/>
      <c r="E994" s="107"/>
      <c r="F994" s="106"/>
      <c r="G994" s="107"/>
      <c r="H994" s="106"/>
      <c r="I994" s="107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</row>
    <row r="995" customFormat="false" ht="17.25" hidden="false" customHeight="true" outlineLevel="0" collapsed="false">
      <c r="A995" s="104"/>
      <c r="B995" s="105"/>
      <c r="C995" s="106"/>
      <c r="D995" s="106"/>
      <c r="E995" s="107"/>
      <c r="F995" s="106"/>
      <c r="G995" s="107"/>
      <c r="H995" s="106"/>
      <c r="I995" s="107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</row>
    <row r="996" customFormat="false" ht="17.25" hidden="false" customHeight="true" outlineLevel="0" collapsed="false">
      <c r="A996" s="104"/>
      <c r="B996" s="105"/>
      <c r="C996" s="106"/>
      <c r="D996" s="106"/>
      <c r="E996" s="107"/>
      <c r="F996" s="106"/>
      <c r="G996" s="107"/>
      <c r="H996" s="106"/>
      <c r="I996" s="107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</row>
    <row r="997" customFormat="false" ht="17.25" hidden="false" customHeight="true" outlineLevel="0" collapsed="false">
      <c r="A997" s="104"/>
      <c r="B997" s="105"/>
      <c r="C997" s="106"/>
      <c r="D997" s="106"/>
      <c r="E997" s="107"/>
      <c r="F997" s="106"/>
      <c r="G997" s="107"/>
      <c r="H997" s="106"/>
      <c r="I997" s="107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</row>
    <row r="998" customFormat="false" ht="17.25" hidden="false" customHeight="true" outlineLevel="0" collapsed="false">
      <c r="A998" s="104"/>
      <c r="B998" s="105"/>
      <c r="C998" s="106"/>
      <c r="D998" s="106"/>
      <c r="E998" s="107"/>
      <c r="F998" s="106"/>
      <c r="G998" s="107"/>
      <c r="H998" s="106"/>
      <c r="I998" s="107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</row>
    <row r="999" customFormat="false" ht="17.25" hidden="false" customHeight="true" outlineLevel="0" collapsed="false">
      <c r="A999" s="104"/>
      <c r="B999" s="105"/>
      <c r="C999" s="106"/>
      <c r="D999" s="106"/>
      <c r="E999" s="107"/>
      <c r="F999" s="106"/>
      <c r="G999" s="107"/>
      <c r="H999" s="106"/>
      <c r="I999" s="107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</row>
    <row r="1000" customFormat="false" ht="17.25" hidden="false" customHeight="true" outlineLevel="0" collapsed="false">
      <c r="A1000" s="104"/>
      <c r="B1000" s="105"/>
      <c r="C1000" s="106"/>
      <c r="D1000" s="106"/>
      <c r="E1000" s="107"/>
      <c r="F1000" s="106"/>
      <c r="G1000" s="107"/>
      <c r="H1000" s="106"/>
      <c r="I1000" s="107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V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ColWidth="13.734375" defaultRowHeight="15" zeroHeight="false" outlineLevelRow="0" outlineLevelCol="0"/>
  <cols>
    <col collapsed="false" customWidth="true" hidden="false" outlineLevel="0" max="1" min="1" style="53" width="2.78"/>
    <col collapsed="false" customWidth="true" hidden="false" outlineLevel="0" max="18" min="2" style="53" width="6.35"/>
    <col collapsed="false" customWidth="true" hidden="false" outlineLevel="0" max="26" min="19" style="53" width="8.41"/>
    <col collapsed="false" customWidth="true" hidden="false" outlineLevel="0" max="64" min="27" style="53" width="13.92"/>
  </cols>
  <sheetData>
    <row r="1" customFormat="false" ht="13.5" hidden="false" customHeight="true" outlineLevel="0" collapsed="false">
      <c r="V1" s="115"/>
    </row>
    <row r="2" customFormat="false" ht="13.5" hidden="false" customHeight="true" outlineLevel="0" collapsed="false">
      <c r="B2" s="14" t="s">
        <v>0</v>
      </c>
      <c r="C2" s="14"/>
      <c r="D2" s="116"/>
      <c r="E2" s="116"/>
      <c r="F2" s="14" t="s">
        <v>2</v>
      </c>
      <c r="G2" s="14"/>
      <c r="H2" s="116" t="s">
        <v>3</v>
      </c>
      <c r="I2" s="116"/>
      <c r="J2" s="14" t="s">
        <v>4</v>
      </c>
      <c r="K2" s="14"/>
      <c r="L2" s="117" t="n">
        <f aca="false">C9</f>
        <v>1000000</v>
      </c>
      <c r="M2" s="117"/>
      <c r="N2" s="14" t="s">
        <v>5</v>
      </c>
      <c r="O2" s="14"/>
      <c r="P2" s="117" t="e">
        <f aca="false">C108+R108</f>
        <v>#VALUE!</v>
      </c>
      <c r="Q2" s="117"/>
      <c r="R2" s="118"/>
      <c r="S2" s="118"/>
      <c r="T2" s="118"/>
      <c r="V2" s="115"/>
    </row>
    <row r="3" customFormat="false" ht="57" hidden="false" customHeight="true" outlineLevel="0" collapsed="false">
      <c r="B3" s="14" t="s">
        <v>6</v>
      </c>
      <c r="C3" s="14"/>
      <c r="D3" s="12" t="s">
        <v>62</v>
      </c>
      <c r="E3" s="12"/>
      <c r="F3" s="12"/>
      <c r="G3" s="12"/>
      <c r="H3" s="12"/>
      <c r="I3" s="12"/>
      <c r="J3" s="14" t="s">
        <v>8</v>
      </c>
      <c r="K3" s="14"/>
      <c r="L3" s="12" t="s">
        <v>63</v>
      </c>
      <c r="M3" s="12"/>
      <c r="N3" s="12"/>
      <c r="O3" s="12"/>
      <c r="P3" s="12"/>
      <c r="Q3" s="12"/>
      <c r="R3" s="118"/>
      <c r="S3" s="118"/>
      <c r="V3" s="115"/>
    </row>
    <row r="4" customFormat="false" ht="13.5" hidden="false" customHeight="true" outlineLevel="0" collapsed="false">
      <c r="B4" s="14" t="s">
        <v>10</v>
      </c>
      <c r="C4" s="14"/>
      <c r="D4" s="119" t="n">
        <f aca="false">SUM($R$9:$S$993)</f>
        <v>153684.210526316</v>
      </c>
      <c r="E4" s="119"/>
      <c r="F4" s="14" t="s">
        <v>64</v>
      </c>
      <c r="G4" s="14"/>
      <c r="H4" s="120" t="n">
        <f aca="false">SUM($T$9:$U$108)</f>
        <v>292</v>
      </c>
      <c r="I4" s="120"/>
      <c r="J4" s="17" t="s">
        <v>65</v>
      </c>
      <c r="K4" s="17"/>
      <c r="L4" s="117" t="n">
        <f aca="false">MAX($C$9:$D$990)-C9</f>
        <v>153684.210526316</v>
      </c>
      <c r="M4" s="117"/>
      <c r="N4" s="17" t="s">
        <v>66</v>
      </c>
      <c r="O4" s="17"/>
      <c r="P4" s="119" t="n">
        <f aca="false">MIN($C$9:$D$990)-C9</f>
        <v>0</v>
      </c>
      <c r="Q4" s="119"/>
      <c r="R4" s="118"/>
      <c r="S4" s="118"/>
      <c r="T4" s="118"/>
      <c r="V4" s="115"/>
    </row>
    <row r="5" customFormat="false" ht="13.5" hidden="false" customHeight="true" outlineLevel="0" collapsed="false">
      <c r="B5" s="121" t="s">
        <v>14</v>
      </c>
      <c r="C5" s="122" t="n">
        <f aca="false">COUNTIF($R$9:$R$990,"&gt;0")</f>
        <v>1</v>
      </c>
      <c r="D5" s="14" t="s">
        <v>15</v>
      </c>
      <c r="E5" s="123" t="n">
        <f aca="false">COUNTIF($R$9:$R$990,"&lt;0")</f>
        <v>0</v>
      </c>
      <c r="F5" s="14" t="s">
        <v>16</v>
      </c>
      <c r="G5" s="122" t="n">
        <f aca="false">COUNTIF($R$9:$R$990,"=0")</f>
        <v>0</v>
      </c>
      <c r="H5" s="14" t="s">
        <v>17</v>
      </c>
      <c r="I5" s="124" t="n">
        <f aca="false">C5/SUM(C5,E5,G5)</f>
        <v>1</v>
      </c>
      <c r="J5" s="14" t="s">
        <v>18</v>
      </c>
      <c r="K5" s="14"/>
      <c r="L5" s="116"/>
      <c r="M5" s="116"/>
      <c r="N5" s="125" t="s">
        <v>19</v>
      </c>
      <c r="O5" s="126"/>
      <c r="P5" s="116"/>
      <c r="Q5" s="116"/>
      <c r="R5" s="118"/>
      <c r="S5" s="118"/>
      <c r="T5" s="118"/>
      <c r="V5" s="115"/>
    </row>
    <row r="6" customFormat="false" ht="13.5" hidden="false" customHeight="true" outlineLevel="0" collapsed="false">
      <c r="B6" s="127"/>
      <c r="C6" s="128"/>
      <c r="D6" s="129"/>
      <c r="E6" s="130"/>
      <c r="F6" s="127"/>
      <c r="G6" s="130"/>
      <c r="H6" s="127"/>
      <c r="I6" s="131"/>
      <c r="J6" s="127"/>
      <c r="K6" s="127"/>
      <c r="L6" s="130"/>
      <c r="M6" s="130"/>
      <c r="N6" s="132"/>
      <c r="O6" s="132"/>
      <c r="P6" s="130"/>
      <c r="Q6" s="133"/>
      <c r="R6" s="118"/>
      <c r="S6" s="118"/>
      <c r="T6" s="118"/>
      <c r="V6" s="115"/>
    </row>
    <row r="7" customFormat="false" ht="13.5" hidden="false" customHeight="true" outlineLevel="0" collapsed="false">
      <c r="B7" s="134" t="s">
        <v>21</v>
      </c>
      <c r="C7" s="135" t="s">
        <v>22</v>
      </c>
      <c r="D7" s="135"/>
      <c r="E7" s="136" t="s">
        <v>23</v>
      </c>
      <c r="F7" s="136"/>
      <c r="G7" s="136"/>
      <c r="H7" s="136"/>
      <c r="I7" s="136"/>
      <c r="J7" s="35" t="s">
        <v>67</v>
      </c>
      <c r="K7" s="35"/>
      <c r="L7" s="35"/>
      <c r="M7" s="137" t="s">
        <v>25</v>
      </c>
      <c r="N7" s="138" t="s">
        <v>26</v>
      </c>
      <c r="O7" s="138"/>
      <c r="P7" s="138"/>
      <c r="Q7" s="138"/>
      <c r="R7" s="139" t="s">
        <v>27</v>
      </c>
      <c r="S7" s="139"/>
      <c r="T7" s="139"/>
      <c r="U7" s="139"/>
      <c r="V7" s="115"/>
    </row>
    <row r="8" customFormat="false" ht="13.5" hidden="false" customHeight="true" outlineLevel="0" collapsed="false">
      <c r="B8" s="134"/>
      <c r="C8" s="135"/>
      <c r="D8" s="135"/>
      <c r="E8" s="140" t="s">
        <v>28</v>
      </c>
      <c r="F8" s="140" t="s">
        <v>30</v>
      </c>
      <c r="G8" s="140" t="s">
        <v>31</v>
      </c>
      <c r="H8" s="140" t="s">
        <v>32</v>
      </c>
      <c r="I8" s="140"/>
      <c r="J8" s="141" t="s">
        <v>33</v>
      </c>
      <c r="K8" s="142" t="s">
        <v>34</v>
      </c>
      <c r="L8" s="142"/>
      <c r="M8" s="137"/>
      <c r="N8" s="143" t="s">
        <v>28</v>
      </c>
      <c r="O8" s="143" t="s">
        <v>30</v>
      </c>
      <c r="P8" s="143" t="s">
        <v>32</v>
      </c>
      <c r="Q8" s="143"/>
      <c r="R8" s="139" t="s">
        <v>35</v>
      </c>
      <c r="S8" s="139"/>
      <c r="T8" s="144" t="s">
        <v>33</v>
      </c>
      <c r="U8" s="144"/>
      <c r="V8" s="115"/>
    </row>
    <row r="9" customFormat="false" ht="13.5" hidden="false" customHeight="true" outlineLevel="0" collapsed="false">
      <c r="B9" s="145" t="n">
        <v>1</v>
      </c>
      <c r="C9" s="146" t="n">
        <v>1000000</v>
      </c>
      <c r="D9" s="146"/>
      <c r="E9" s="145" t="n">
        <v>2001</v>
      </c>
      <c r="F9" s="147" t="n">
        <v>42111</v>
      </c>
      <c r="G9" s="116" t="s">
        <v>38</v>
      </c>
      <c r="H9" s="145" t="n">
        <v>105.33</v>
      </c>
      <c r="I9" s="145"/>
      <c r="J9" s="145" t="n">
        <v>57</v>
      </c>
      <c r="K9" s="146" t="n">
        <f aca="false">IF(F9="","",C9*0.03)</f>
        <v>30000</v>
      </c>
      <c r="L9" s="146"/>
      <c r="M9" s="148" t="n">
        <f aca="false">IF(J9="","",(K9/J9)/1000)</f>
        <v>0.526315789473684</v>
      </c>
      <c r="N9" s="145" t="n">
        <v>2001</v>
      </c>
      <c r="O9" s="147" t="n">
        <v>42111</v>
      </c>
      <c r="P9" s="145" t="n">
        <v>108.25</v>
      </c>
      <c r="Q9" s="145"/>
      <c r="R9" s="149" t="n">
        <f aca="false">IF(O9="","",(IF(G9="売",H9-P9,P9-H9))*M9*100000)</f>
        <v>153684.210526316</v>
      </c>
      <c r="S9" s="149"/>
      <c r="T9" s="150" t="n">
        <f aca="false">IF(O9="","",IF(R9&lt;0,J9*(-1),IF(G9="買",(P9-H9)*100,(H9-P9)*100)))</f>
        <v>292</v>
      </c>
      <c r="U9" s="150"/>
      <c r="V9" s="115"/>
    </row>
    <row r="10" customFormat="false" ht="13.5" hidden="false" customHeight="true" outlineLevel="0" collapsed="false">
      <c r="B10" s="145" t="n">
        <v>2</v>
      </c>
      <c r="C10" s="146" t="n">
        <f aca="false">IF(R9="","",C9+R9)</f>
        <v>1153684.21052632</v>
      </c>
      <c r="D10" s="146"/>
      <c r="E10" s="145"/>
      <c r="F10" s="147"/>
      <c r="G10" s="116" t="s">
        <v>38</v>
      </c>
      <c r="H10" s="145"/>
      <c r="I10" s="145"/>
      <c r="J10" s="145"/>
      <c r="K10" s="146" t="str">
        <f aca="false">IF(F10="","",C10*0.03)</f>
        <v/>
      </c>
      <c r="L10" s="146"/>
      <c r="M10" s="148" t="str">
        <f aca="false">IF(J10="","",(K10/J10)/1000)</f>
        <v/>
      </c>
      <c r="N10" s="145"/>
      <c r="O10" s="147"/>
      <c r="P10" s="145"/>
      <c r="Q10" s="145"/>
      <c r="R10" s="149" t="str">
        <f aca="false">IF(O10="","",(IF(G10="売",H10-P10,P10-H10))*M10*100000)</f>
        <v/>
      </c>
      <c r="S10" s="149"/>
      <c r="T10" s="150" t="str">
        <f aca="false">IF(O10="","",IF(R10&lt;0,J10*(-1),IF(G10="買",(P10-H10)*100,(H10-P10)*100)))</f>
        <v/>
      </c>
      <c r="U10" s="150"/>
      <c r="V10" s="115"/>
    </row>
    <row r="11" customFormat="false" ht="13.5" hidden="false" customHeight="true" outlineLevel="0" collapsed="false">
      <c r="B11" s="145" t="n">
        <v>3</v>
      </c>
      <c r="C11" s="146" t="str">
        <f aca="false">IF(R10="","",C10+R10)</f>
        <v/>
      </c>
      <c r="D11" s="146"/>
      <c r="E11" s="145"/>
      <c r="F11" s="147"/>
      <c r="G11" s="116" t="s">
        <v>38</v>
      </c>
      <c r="H11" s="145"/>
      <c r="I11" s="145"/>
      <c r="J11" s="145"/>
      <c r="K11" s="146" t="str">
        <f aca="false">IF(F11="","",C11*0.03)</f>
        <v/>
      </c>
      <c r="L11" s="146"/>
      <c r="M11" s="148" t="str">
        <f aca="false">IF(J11="","",(K11/J11)/1000)</f>
        <v/>
      </c>
      <c r="N11" s="145"/>
      <c r="O11" s="147"/>
      <c r="P11" s="145"/>
      <c r="Q11" s="145"/>
      <c r="R11" s="149" t="str">
        <f aca="false">IF(O11="","",(IF(G11="売",H11-P11,P11-H11))*M11*100000)</f>
        <v/>
      </c>
      <c r="S11" s="149"/>
      <c r="T11" s="150" t="str">
        <f aca="false">IF(O11="","",IF(R11&lt;0,J11*(-1),IF(G11="買",(P11-H11)*100,(H11-P11)*100)))</f>
        <v/>
      </c>
      <c r="U11" s="150"/>
      <c r="V11" s="115"/>
    </row>
    <row r="12" customFormat="false" ht="13.5" hidden="false" customHeight="true" outlineLevel="0" collapsed="false">
      <c r="B12" s="145" t="n">
        <v>4</v>
      </c>
      <c r="C12" s="146" t="str">
        <f aca="false">IF(R11="","",C11+R11)</f>
        <v/>
      </c>
      <c r="D12" s="146"/>
      <c r="E12" s="145"/>
      <c r="F12" s="147"/>
      <c r="G12" s="116" t="s">
        <v>37</v>
      </c>
      <c r="H12" s="145"/>
      <c r="I12" s="145"/>
      <c r="J12" s="145"/>
      <c r="K12" s="146" t="str">
        <f aca="false">IF(F12="","",C12*0.03)</f>
        <v/>
      </c>
      <c r="L12" s="146"/>
      <c r="M12" s="148" t="str">
        <f aca="false">IF(J12="","",(K12/J12)/1000)</f>
        <v/>
      </c>
      <c r="N12" s="145"/>
      <c r="O12" s="147"/>
      <c r="P12" s="145"/>
      <c r="Q12" s="145"/>
      <c r="R12" s="149" t="str">
        <f aca="false">IF(O12="","",(IF(G12="売",H12-P12,P12-H12))*M12*100000)</f>
        <v/>
      </c>
      <c r="S12" s="149"/>
      <c r="T12" s="150" t="str">
        <f aca="false">IF(O12="","",IF(R12&lt;0,J12*(-1),IF(G12="買",(P12-H12)*100,(H12-P12)*100)))</f>
        <v/>
      </c>
      <c r="U12" s="150"/>
      <c r="V12" s="115"/>
    </row>
    <row r="13" customFormat="false" ht="13.5" hidden="false" customHeight="true" outlineLevel="0" collapsed="false">
      <c r="B13" s="145" t="n">
        <v>5</v>
      </c>
      <c r="C13" s="146" t="str">
        <f aca="false">IF(R12="","",C12+R12)</f>
        <v/>
      </c>
      <c r="D13" s="146"/>
      <c r="E13" s="145"/>
      <c r="F13" s="147"/>
      <c r="G13" s="116" t="s">
        <v>37</v>
      </c>
      <c r="H13" s="145"/>
      <c r="I13" s="145"/>
      <c r="J13" s="145"/>
      <c r="K13" s="146" t="str">
        <f aca="false">IF(F13="","",C13*0.03)</f>
        <v/>
      </c>
      <c r="L13" s="146"/>
      <c r="M13" s="148" t="str">
        <f aca="false">IF(J13="","",(K13/J13)/1000)</f>
        <v/>
      </c>
      <c r="N13" s="145"/>
      <c r="O13" s="147"/>
      <c r="P13" s="145"/>
      <c r="Q13" s="145"/>
      <c r="R13" s="149" t="str">
        <f aca="false">IF(O13="","",(IF(G13="売",H13-P13,P13-H13))*M13*100000)</f>
        <v/>
      </c>
      <c r="S13" s="149"/>
      <c r="T13" s="150" t="str">
        <f aca="false">IF(O13="","",IF(R13&lt;0,J13*(-1),IF(G13="買",(P13-H13)*100,(H13-P13)*100)))</f>
        <v/>
      </c>
      <c r="U13" s="150"/>
      <c r="V13" s="115"/>
    </row>
    <row r="14" customFormat="false" ht="13.5" hidden="false" customHeight="true" outlineLevel="0" collapsed="false">
      <c r="B14" s="145" t="n">
        <v>6</v>
      </c>
      <c r="C14" s="146" t="str">
        <f aca="false">IF(R13="","",C13+R13)</f>
        <v/>
      </c>
      <c r="D14" s="146"/>
      <c r="E14" s="145"/>
      <c r="F14" s="147"/>
      <c r="G14" s="116" t="s">
        <v>38</v>
      </c>
      <c r="H14" s="145"/>
      <c r="I14" s="145"/>
      <c r="J14" s="145"/>
      <c r="K14" s="146" t="str">
        <f aca="false">IF(F14="","",C14*0.03)</f>
        <v/>
      </c>
      <c r="L14" s="146"/>
      <c r="M14" s="148" t="str">
        <f aca="false">IF(J14="","",(K14/J14)/1000)</f>
        <v/>
      </c>
      <c r="N14" s="145"/>
      <c r="O14" s="147"/>
      <c r="P14" s="145"/>
      <c r="Q14" s="145"/>
      <c r="R14" s="149" t="str">
        <f aca="false">IF(O14="","",(IF(G14="売",H14-P14,P14-H14))*M14*100000)</f>
        <v/>
      </c>
      <c r="S14" s="149"/>
      <c r="T14" s="150" t="str">
        <f aca="false">IF(O14="","",IF(R14&lt;0,J14*(-1),IF(G14="買",(P14-H14)*100,(H14-P14)*100)))</f>
        <v/>
      </c>
      <c r="U14" s="150"/>
      <c r="V14" s="115"/>
    </row>
    <row r="15" customFormat="false" ht="13.5" hidden="false" customHeight="true" outlineLevel="0" collapsed="false">
      <c r="B15" s="145" t="n">
        <v>7</v>
      </c>
      <c r="C15" s="146" t="str">
        <f aca="false">IF(R14="","",C14+R14)</f>
        <v/>
      </c>
      <c r="D15" s="146"/>
      <c r="E15" s="145"/>
      <c r="F15" s="147"/>
      <c r="G15" s="116" t="s">
        <v>38</v>
      </c>
      <c r="H15" s="145"/>
      <c r="I15" s="145"/>
      <c r="J15" s="145"/>
      <c r="K15" s="146" t="str">
        <f aca="false">IF(F15="","",C15*0.03)</f>
        <v/>
      </c>
      <c r="L15" s="146"/>
      <c r="M15" s="148" t="str">
        <f aca="false">IF(J15="","",(K15/J15)/1000)</f>
        <v/>
      </c>
      <c r="N15" s="145"/>
      <c r="O15" s="147"/>
      <c r="P15" s="145"/>
      <c r="Q15" s="145"/>
      <c r="R15" s="149" t="str">
        <f aca="false">IF(O15="","",(IF(G15="売",H15-P15,P15-H15))*M15*100000)</f>
        <v/>
      </c>
      <c r="S15" s="149"/>
      <c r="T15" s="150" t="str">
        <f aca="false">IF(O15="","",IF(R15&lt;0,J15*(-1),IF(G15="買",(P15-H15)*100,(H15-P15)*100)))</f>
        <v/>
      </c>
      <c r="U15" s="150"/>
      <c r="V15" s="115"/>
    </row>
    <row r="16" customFormat="false" ht="13.5" hidden="false" customHeight="true" outlineLevel="0" collapsed="false">
      <c r="B16" s="145" t="n">
        <v>8</v>
      </c>
      <c r="C16" s="146" t="str">
        <f aca="false">IF(R15="","",C15+R15)</f>
        <v/>
      </c>
      <c r="D16" s="146"/>
      <c r="E16" s="145"/>
      <c r="F16" s="147"/>
      <c r="G16" s="116" t="s">
        <v>38</v>
      </c>
      <c r="H16" s="145"/>
      <c r="I16" s="145"/>
      <c r="J16" s="145"/>
      <c r="K16" s="146" t="str">
        <f aca="false">IF(F16="","",C16*0.03)</f>
        <v/>
      </c>
      <c r="L16" s="146"/>
      <c r="M16" s="148" t="str">
        <f aca="false">IF(J16="","",(K16/J16)/1000)</f>
        <v/>
      </c>
      <c r="N16" s="145"/>
      <c r="O16" s="147"/>
      <c r="P16" s="145"/>
      <c r="Q16" s="145"/>
      <c r="R16" s="149" t="str">
        <f aca="false">IF(O16="","",(IF(G16="売",H16-P16,P16-H16))*M16*100000)</f>
        <v/>
      </c>
      <c r="S16" s="149"/>
      <c r="T16" s="150" t="str">
        <f aca="false">IF(O16="","",IF(R16&lt;0,J16*(-1),IF(G16="買",(P16-H16)*100,(H16-P16)*100)))</f>
        <v/>
      </c>
      <c r="U16" s="150"/>
      <c r="V16" s="115"/>
    </row>
    <row r="17" customFormat="false" ht="13.5" hidden="false" customHeight="true" outlineLevel="0" collapsed="false">
      <c r="B17" s="145" t="n">
        <v>9</v>
      </c>
      <c r="C17" s="146" t="str">
        <f aca="false">IF(R16="","",C16+R16)</f>
        <v/>
      </c>
      <c r="D17" s="146"/>
      <c r="E17" s="145"/>
      <c r="F17" s="147"/>
      <c r="G17" s="116" t="s">
        <v>38</v>
      </c>
      <c r="H17" s="145"/>
      <c r="I17" s="145"/>
      <c r="J17" s="145"/>
      <c r="K17" s="146" t="str">
        <f aca="false">IF(F17="","",C17*0.03)</f>
        <v/>
      </c>
      <c r="L17" s="146"/>
      <c r="M17" s="148" t="str">
        <f aca="false">IF(J17="","",(K17/J17)/1000)</f>
        <v/>
      </c>
      <c r="N17" s="145"/>
      <c r="O17" s="147"/>
      <c r="P17" s="145"/>
      <c r="Q17" s="145"/>
      <c r="R17" s="149" t="str">
        <f aca="false">IF(O17="","",(IF(G17="売",H17-P17,P17-H17))*M17*100000)</f>
        <v/>
      </c>
      <c r="S17" s="149"/>
      <c r="T17" s="150" t="str">
        <f aca="false">IF(O17="","",IF(R17&lt;0,J17*(-1),IF(G17="買",(P17-H17)*100,(H17-P17)*100)))</f>
        <v/>
      </c>
      <c r="U17" s="150"/>
      <c r="V17" s="115"/>
    </row>
    <row r="18" customFormat="false" ht="13.5" hidden="false" customHeight="true" outlineLevel="0" collapsed="false">
      <c r="B18" s="145" t="n">
        <v>10</v>
      </c>
      <c r="C18" s="146" t="str">
        <f aca="false">IF(R17="","",C17+R17)</f>
        <v/>
      </c>
      <c r="D18" s="146"/>
      <c r="E18" s="145"/>
      <c r="F18" s="147"/>
      <c r="G18" s="116" t="s">
        <v>38</v>
      </c>
      <c r="H18" s="145"/>
      <c r="I18" s="145"/>
      <c r="J18" s="145"/>
      <c r="K18" s="146" t="str">
        <f aca="false">IF(F18="","",C18*0.03)</f>
        <v/>
      </c>
      <c r="L18" s="146"/>
      <c r="M18" s="148" t="str">
        <f aca="false">IF(J18="","",(K18/J18)/1000)</f>
        <v/>
      </c>
      <c r="N18" s="145"/>
      <c r="O18" s="147"/>
      <c r="P18" s="145"/>
      <c r="Q18" s="145"/>
      <c r="R18" s="149" t="str">
        <f aca="false">IF(O18="","",(IF(G18="売",H18-P18,P18-H18))*M18*100000)</f>
        <v/>
      </c>
      <c r="S18" s="149"/>
      <c r="T18" s="150" t="str">
        <f aca="false">IF(O18="","",IF(R18&lt;0,J18*(-1),IF(G18="買",(P18-H18)*100,(H18-P18)*100)))</f>
        <v/>
      </c>
      <c r="U18" s="150"/>
      <c r="V18" s="115"/>
    </row>
    <row r="19" customFormat="false" ht="13.5" hidden="false" customHeight="true" outlineLevel="0" collapsed="false">
      <c r="B19" s="145" t="n">
        <v>11</v>
      </c>
      <c r="C19" s="146" t="str">
        <f aca="false">IF(R18="","",C18+R18)</f>
        <v/>
      </c>
      <c r="D19" s="146"/>
      <c r="E19" s="145"/>
      <c r="F19" s="147"/>
      <c r="G19" s="116" t="s">
        <v>38</v>
      </c>
      <c r="H19" s="145"/>
      <c r="I19" s="145"/>
      <c r="J19" s="145"/>
      <c r="K19" s="146" t="str">
        <f aca="false">IF(F19="","",C19*0.03)</f>
        <v/>
      </c>
      <c r="L19" s="146"/>
      <c r="M19" s="148" t="str">
        <f aca="false">IF(J19="","",(K19/J19)/1000)</f>
        <v/>
      </c>
      <c r="N19" s="145"/>
      <c r="O19" s="147"/>
      <c r="P19" s="145"/>
      <c r="Q19" s="145"/>
      <c r="R19" s="149" t="str">
        <f aca="false">IF(O19="","",(IF(G19="売",H19-P19,P19-H19))*M19*100000)</f>
        <v/>
      </c>
      <c r="S19" s="149"/>
      <c r="T19" s="150" t="str">
        <f aca="false">IF(O19="","",IF(R19&lt;0,J19*(-1),IF(G19="買",(P19-H19)*100,(H19-P19)*100)))</f>
        <v/>
      </c>
      <c r="U19" s="150"/>
      <c r="V19" s="115"/>
    </row>
    <row r="20" customFormat="false" ht="13.5" hidden="false" customHeight="true" outlineLevel="0" collapsed="false">
      <c r="B20" s="145" t="n">
        <v>12</v>
      </c>
      <c r="C20" s="146" t="str">
        <f aca="false">IF(R19="","",C19+R19)</f>
        <v/>
      </c>
      <c r="D20" s="146"/>
      <c r="E20" s="145"/>
      <c r="F20" s="147"/>
      <c r="G20" s="116" t="s">
        <v>38</v>
      </c>
      <c r="H20" s="145"/>
      <c r="I20" s="145"/>
      <c r="J20" s="145"/>
      <c r="K20" s="146" t="str">
        <f aca="false">IF(F20="","",C20*0.03)</f>
        <v/>
      </c>
      <c r="L20" s="146"/>
      <c r="M20" s="148" t="str">
        <f aca="false">IF(J20="","",(K20/J20)/1000)</f>
        <v/>
      </c>
      <c r="N20" s="145"/>
      <c r="O20" s="147"/>
      <c r="P20" s="145"/>
      <c r="Q20" s="145"/>
      <c r="R20" s="149" t="str">
        <f aca="false">IF(O20="","",(IF(G20="売",H20-P20,P20-H20))*M20*100000)</f>
        <v/>
      </c>
      <c r="S20" s="149"/>
      <c r="T20" s="150" t="str">
        <f aca="false">IF(O20="","",IF(R20&lt;0,J20*(-1),IF(G20="買",(P20-H20)*100,(H20-P20)*100)))</f>
        <v/>
      </c>
      <c r="U20" s="150"/>
      <c r="V20" s="115"/>
    </row>
    <row r="21" customFormat="false" ht="13.5" hidden="false" customHeight="true" outlineLevel="0" collapsed="false">
      <c r="B21" s="145" t="n">
        <v>13</v>
      </c>
      <c r="C21" s="146" t="str">
        <f aca="false">IF(R20="","",C20+R20)</f>
        <v/>
      </c>
      <c r="D21" s="146"/>
      <c r="E21" s="145"/>
      <c r="F21" s="147"/>
      <c r="G21" s="116" t="s">
        <v>38</v>
      </c>
      <c r="H21" s="145"/>
      <c r="I21" s="145"/>
      <c r="J21" s="145"/>
      <c r="K21" s="146" t="str">
        <f aca="false">IF(F21="","",C21*0.03)</f>
        <v/>
      </c>
      <c r="L21" s="146"/>
      <c r="M21" s="148" t="str">
        <f aca="false">IF(J21="","",(K21/J21)/1000)</f>
        <v/>
      </c>
      <c r="N21" s="145"/>
      <c r="O21" s="147"/>
      <c r="P21" s="145"/>
      <c r="Q21" s="145"/>
      <c r="R21" s="149" t="str">
        <f aca="false">IF(O21="","",(IF(G21="売",H21-P21,P21-H21))*M21*100000)</f>
        <v/>
      </c>
      <c r="S21" s="149"/>
      <c r="T21" s="150" t="str">
        <f aca="false">IF(O21="","",IF(R21&lt;0,J21*(-1),IF(G21="買",(P21-H21)*100,(H21-P21)*100)))</f>
        <v/>
      </c>
      <c r="U21" s="150"/>
      <c r="V21" s="115"/>
    </row>
    <row r="22" customFormat="false" ht="13.5" hidden="false" customHeight="true" outlineLevel="0" collapsed="false">
      <c r="B22" s="145" t="n">
        <v>14</v>
      </c>
      <c r="C22" s="146" t="str">
        <f aca="false">IF(R21="","",C21+R21)</f>
        <v/>
      </c>
      <c r="D22" s="146"/>
      <c r="E22" s="145"/>
      <c r="F22" s="147"/>
      <c r="G22" s="116" t="s">
        <v>37</v>
      </c>
      <c r="H22" s="145"/>
      <c r="I22" s="145"/>
      <c r="J22" s="145"/>
      <c r="K22" s="146" t="str">
        <f aca="false">IF(F22="","",C22*0.03)</f>
        <v/>
      </c>
      <c r="L22" s="146"/>
      <c r="M22" s="148" t="str">
        <f aca="false">IF(J22="","",(K22/J22)/1000)</f>
        <v/>
      </c>
      <c r="N22" s="145"/>
      <c r="O22" s="147"/>
      <c r="P22" s="145"/>
      <c r="Q22" s="145"/>
      <c r="R22" s="149" t="str">
        <f aca="false">IF(O22="","",(IF(G22="売",H22-P22,P22-H22))*M22*100000)</f>
        <v/>
      </c>
      <c r="S22" s="149"/>
      <c r="T22" s="150" t="str">
        <f aca="false">IF(O22="","",IF(R22&lt;0,J22*(-1),IF(G22="買",(P22-H22)*100,(H22-P22)*100)))</f>
        <v/>
      </c>
      <c r="U22" s="150"/>
      <c r="V22" s="115"/>
    </row>
    <row r="23" customFormat="false" ht="13.5" hidden="false" customHeight="true" outlineLevel="0" collapsed="false">
      <c r="B23" s="145" t="n">
        <v>15</v>
      </c>
      <c r="C23" s="146" t="str">
        <f aca="false">IF(R22="","",C22+R22)</f>
        <v/>
      </c>
      <c r="D23" s="146"/>
      <c r="E23" s="145"/>
      <c r="F23" s="147"/>
      <c r="G23" s="116" t="s">
        <v>38</v>
      </c>
      <c r="H23" s="145"/>
      <c r="I23" s="145"/>
      <c r="J23" s="145"/>
      <c r="K23" s="146" t="str">
        <f aca="false">IF(F23="","",C23*0.03)</f>
        <v/>
      </c>
      <c r="L23" s="146"/>
      <c r="M23" s="148" t="str">
        <f aca="false">IF(J23="","",(K23/J23)/1000)</f>
        <v/>
      </c>
      <c r="N23" s="145"/>
      <c r="O23" s="147"/>
      <c r="P23" s="145"/>
      <c r="Q23" s="145"/>
      <c r="R23" s="149" t="str">
        <f aca="false">IF(O23="","",(IF(G23="売",H23-P23,P23-H23))*M23*100000)</f>
        <v/>
      </c>
      <c r="S23" s="149"/>
      <c r="T23" s="150" t="str">
        <f aca="false">IF(O23="","",IF(R23&lt;0,J23*(-1),IF(G23="買",(P23-H23)*100,(H23-P23)*100)))</f>
        <v/>
      </c>
      <c r="U23" s="150"/>
      <c r="V23" s="115"/>
    </row>
    <row r="24" customFormat="false" ht="13.5" hidden="false" customHeight="true" outlineLevel="0" collapsed="false">
      <c r="B24" s="145" t="n">
        <v>16</v>
      </c>
      <c r="C24" s="146" t="str">
        <f aca="false">IF(R23="","",C23+R23)</f>
        <v/>
      </c>
      <c r="D24" s="146"/>
      <c r="E24" s="145"/>
      <c r="F24" s="147"/>
      <c r="G24" s="116" t="s">
        <v>38</v>
      </c>
      <c r="H24" s="145"/>
      <c r="I24" s="145"/>
      <c r="J24" s="145"/>
      <c r="K24" s="146" t="str">
        <f aca="false">IF(F24="","",C24*0.03)</f>
        <v/>
      </c>
      <c r="L24" s="146"/>
      <c r="M24" s="148" t="str">
        <f aca="false">IF(J24="","",(K24/J24)/1000)</f>
        <v/>
      </c>
      <c r="N24" s="145"/>
      <c r="O24" s="147"/>
      <c r="P24" s="145"/>
      <c r="Q24" s="145"/>
      <c r="R24" s="149" t="str">
        <f aca="false">IF(O24="","",(IF(G24="売",H24-P24,P24-H24))*M24*100000)</f>
        <v/>
      </c>
      <c r="S24" s="149"/>
      <c r="T24" s="150" t="str">
        <f aca="false">IF(O24="","",IF(R24&lt;0,J24*(-1),IF(G24="買",(P24-H24)*100,(H24-P24)*100)))</f>
        <v/>
      </c>
      <c r="U24" s="150"/>
      <c r="V24" s="115"/>
    </row>
    <row r="25" customFormat="false" ht="13.5" hidden="false" customHeight="true" outlineLevel="0" collapsed="false">
      <c r="B25" s="145" t="n">
        <v>17</v>
      </c>
      <c r="C25" s="146" t="str">
        <f aca="false">IF(R24="","",C24+R24)</f>
        <v/>
      </c>
      <c r="D25" s="146"/>
      <c r="E25" s="145"/>
      <c r="F25" s="147"/>
      <c r="G25" s="116" t="s">
        <v>38</v>
      </c>
      <c r="H25" s="145"/>
      <c r="I25" s="145"/>
      <c r="J25" s="145"/>
      <c r="K25" s="146" t="str">
        <f aca="false">IF(F25="","",C25*0.03)</f>
        <v/>
      </c>
      <c r="L25" s="146"/>
      <c r="M25" s="148" t="str">
        <f aca="false">IF(J25="","",(K25/J25)/1000)</f>
        <v/>
      </c>
      <c r="N25" s="145"/>
      <c r="O25" s="147"/>
      <c r="P25" s="145"/>
      <c r="Q25" s="145"/>
      <c r="R25" s="149" t="str">
        <f aca="false">IF(O25="","",(IF(G25="売",H25-P25,P25-H25))*M25*100000)</f>
        <v/>
      </c>
      <c r="S25" s="149"/>
      <c r="T25" s="150" t="str">
        <f aca="false">IF(O25="","",IF(R25&lt;0,J25*(-1),IF(G25="買",(P25-H25)*100,(H25-P25)*100)))</f>
        <v/>
      </c>
      <c r="U25" s="150"/>
      <c r="V25" s="115"/>
    </row>
    <row r="26" customFormat="false" ht="13.5" hidden="false" customHeight="true" outlineLevel="0" collapsed="false">
      <c r="B26" s="145" t="n">
        <v>18</v>
      </c>
      <c r="C26" s="146" t="str">
        <f aca="false">IF(R25="","",C25+R25)</f>
        <v/>
      </c>
      <c r="D26" s="146"/>
      <c r="E26" s="145"/>
      <c r="F26" s="147"/>
      <c r="G26" s="116" t="s">
        <v>38</v>
      </c>
      <c r="H26" s="145"/>
      <c r="I26" s="145"/>
      <c r="J26" s="145"/>
      <c r="K26" s="146" t="str">
        <f aca="false">IF(F26="","",C26*0.03)</f>
        <v/>
      </c>
      <c r="L26" s="146"/>
      <c r="M26" s="148" t="str">
        <f aca="false">IF(J26="","",(K26/J26)/1000)</f>
        <v/>
      </c>
      <c r="N26" s="145"/>
      <c r="O26" s="147"/>
      <c r="P26" s="145"/>
      <c r="Q26" s="145"/>
      <c r="R26" s="149" t="str">
        <f aca="false">IF(O26="","",(IF(G26="売",H26-P26,P26-H26))*M26*100000)</f>
        <v/>
      </c>
      <c r="S26" s="149"/>
      <c r="T26" s="150" t="str">
        <f aca="false">IF(O26="","",IF(R26&lt;0,J26*(-1),IF(G26="買",(P26-H26)*100,(H26-P26)*100)))</f>
        <v/>
      </c>
      <c r="U26" s="150"/>
      <c r="V26" s="115"/>
    </row>
    <row r="27" customFormat="false" ht="13.5" hidden="false" customHeight="true" outlineLevel="0" collapsed="false">
      <c r="B27" s="145" t="n">
        <v>19</v>
      </c>
      <c r="C27" s="146" t="str">
        <f aca="false">IF(R26="","",C26+R26)</f>
        <v/>
      </c>
      <c r="D27" s="146"/>
      <c r="E27" s="145"/>
      <c r="F27" s="147"/>
      <c r="G27" s="116" t="s">
        <v>37</v>
      </c>
      <c r="H27" s="145"/>
      <c r="I27" s="145"/>
      <c r="J27" s="145"/>
      <c r="K27" s="146" t="str">
        <f aca="false">IF(F27="","",C27*0.03)</f>
        <v/>
      </c>
      <c r="L27" s="146"/>
      <c r="M27" s="148" t="str">
        <f aca="false">IF(J27="","",(K27/J27)/1000)</f>
        <v/>
      </c>
      <c r="N27" s="145"/>
      <c r="O27" s="147"/>
      <c r="P27" s="145"/>
      <c r="Q27" s="145"/>
      <c r="R27" s="149" t="str">
        <f aca="false">IF(O27="","",(IF(G27="売",H27-P27,P27-H27))*M27*100000)</f>
        <v/>
      </c>
      <c r="S27" s="149"/>
      <c r="T27" s="150" t="str">
        <f aca="false">IF(O27="","",IF(R27&lt;0,J27*(-1),IF(G27="買",(P27-H27)*100,(H27-P27)*100)))</f>
        <v/>
      </c>
      <c r="U27" s="150"/>
      <c r="V27" s="115"/>
    </row>
    <row r="28" customFormat="false" ht="13.5" hidden="false" customHeight="true" outlineLevel="0" collapsed="false">
      <c r="B28" s="145" t="n">
        <v>20</v>
      </c>
      <c r="C28" s="146" t="str">
        <f aca="false">IF(R27="","",C27+R27)</f>
        <v/>
      </c>
      <c r="D28" s="146"/>
      <c r="E28" s="145"/>
      <c r="F28" s="147"/>
      <c r="G28" s="116" t="s">
        <v>38</v>
      </c>
      <c r="H28" s="145"/>
      <c r="I28" s="145"/>
      <c r="J28" s="145"/>
      <c r="K28" s="146" t="str">
        <f aca="false">IF(F28="","",C28*0.03)</f>
        <v/>
      </c>
      <c r="L28" s="146"/>
      <c r="M28" s="148" t="str">
        <f aca="false">IF(J28="","",(K28/J28)/1000)</f>
        <v/>
      </c>
      <c r="N28" s="145"/>
      <c r="O28" s="147"/>
      <c r="P28" s="145"/>
      <c r="Q28" s="145"/>
      <c r="R28" s="149" t="str">
        <f aca="false">IF(O28="","",(IF(G28="売",H28-P28,P28-H28))*M28*100000)</f>
        <v/>
      </c>
      <c r="S28" s="149"/>
      <c r="T28" s="150" t="str">
        <f aca="false">IF(O28="","",IF(R28&lt;0,J28*(-1),IF(G28="買",(P28-H28)*100,(H28-P28)*100)))</f>
        <v/>
      </c>
      <c r="U28" s="150"/>
      <c r="V28" s="115"/>
    </row>
    <row r="29" customFormat="false" ht="13.5" hidden="false" customHeight="true" outlineLevel="0" collapsed="false">
      <c r="B29" s="145" t="n">
        <v>21</v>
      </c>
      <c r="C29" s="146" t="str">
        <f aca="false">IF(R28="","",C28+R28)</f>
        <v/>
      </c>
      <c r="D29" s="146"/>
      <c r="E29" s="145"/>
      <c r="F29" s="147"/>
      <c r="G29" s="116" t="s">
        <v>37</v>
      </c>
      <c r="H29" s="145"/>
      <c r="I29" s="145"/>
      <c r="J29" s="145"/>
      <c r="K29" s="146" t="str">
        <f aca="false">IF(F29="","",C29*0.03)</f>
        <v/>
      </c>
      <c r="L29" s="146"/>
      <c r="M29" s="148" t="str">
        <f aca="false">IF(J29="","",(K29/J29)/1000)</f>
        <v/>
      </c>
      <c r="N29" s="145"/>
      <c r="O29" s="147"/>
      <c r="P29" s="145"/>
      <c r="Q29" s="145"/>
      <c r="R29" s="149" t="str">
        <f aca="false">IF(O29="","",(IF(G29="売",H29-P29,P29-H29))*M29*100000)</f>
        <v/>
      </c>
      <c r="S29" s="149"/>
      <c r="T29" s="150" t="str">
        <f aca="false">IF(O29="","",IF(R29&lt;0,J29*(-1),IF(G29="買",(P29-H29)*100,(H29-P29)*100)))</f>
        <v/>
      </c>
      <c r="U29" s="150"/>
      <c r="V29" s="115"/>
    </row>
    <row r="30" customFormat="false" ht="13.5" hidden="false" customHeight="true" outlineLevel="0" collapsed="false">
      <c r="B30" s="145" t="n">
        <v>22</v>
      </c>
      <c r="C30" s="146" t="str">
        <f aca="false">IF(R29="","",C29+R29)</f>
        <v/>
      </c>
      <c r="D30" s="146"/>
      <c r="E30" s="145"/>
      <c r="F30" s="147"/>
      <c r="G30" s="116" t="s">
        <v>37</v>
      </c>
      <c r="H30" s="145"/>
      <c r="I30" s="145"/>
      <c r="J30" s="145"/>
      <c r="K30" s="146" t="str">
        <f aca="false">IF(F30="","",C30*0.03)</f>
        <v/>
      </c>
      <c r="L30" s="146"/>
      <c r="M30" s="148" t="str">
        <f aca="false">IF(J30="","",(K30/J30)/1000)</f>
        <v/>
      </c>
      <c r="N30" s="145"/>
      <c r="O30" s="147"/>
      <c r="P30" s="145"/>
      <c r="Q30" s="145"/>
      <c r="R30" s="149" t="str">
        <f aca="false">IF(O30="","",(IF(G30="売",H30-P30,P30-H30))*M30*100000)</f>
        <v/>
      </c>
      <c r="S30" s="149"/>
      <c r="T30" s="150" t="str">
        <f aca="false">IF(O30="","",IF(R30&lt;0,J30*(-1),IF(G30="買",(P30-H30)*100,(H30-P30)*100)))</f>
        <v/>
      </c>
      <c r="U30" s="150"/>
      <c r="V30" s="115"/>
    </row>
    <row r="31" customFormat="false" ht="13.5" hidden="false" customHeight="true" outlineLevel="0" collapsed="false">
      <c r="B31" s="145" t="n">
        <v>23</v>
      </c>
      <c r="C31" s="146" t="str">
        <f aca="false">IF(R30="","",C30+R30)</f>
        <v/>
      </c>
      <c r="D31" s="146"/>
      <c r="E31" s="145"/>
      <c r="F31" s="147"/>
      <c r="G31" s="116" t="s">
        <v>37</v>
      </c>
      <c r="H31" s="145"/>
      <c r="I31" s="145"/>
      <c r="J31" s="145"/>
      <c r="K31" s="146" t="str">
        <f aca="false">IF(F31="","",C31*0.03)</f>
        <v/>
      </c>
      <c r="L31" s="146"/>
      <c r="M31" s="148" t="str">
        <f aca="false">IF(J31="","",(K31/J31)/1000)</f>
        <v/>
      </c>
      <c r="N31" s="145"/>
      <c r="O31" s="147"/>
      <c r="P31" s="145"/>
      <c r="Q31" s="145"/>
      <c r="R31" s="149" t="str">
        <f aca="false">IF(O31="","",(IF(G31="売",H31-P31,P31-H31))*M31*100000)</f>
        <v/>
      </c>
      <c r="S31" s="149"/>
      <c r="T31" s="150" t="str">
        <f aca="false">IF(O31="","",IF(R31&lt;0,J31*(-1),IF(G31="買",(P31-H31)*100,(H31-P31)*100)))</f>
        <v/>
      </c>
      <c r="U31" s="150"/>
      <c r="V31" s="115"/>
    </row>
    <row r="32" customFormat="false" ht="13.5" hidden="false" customHeight="true" outlineLevel="0" collapsed="false">
      <c r="B32" s="145" t="n">
        <v>24</v>
      </c>
      <c r="C32" s="146" t="str">
        <f aca="false">IF(R31="","",C31+R31)</f>
        <v/>
      </c>
      <c r="D32" s="146"/>
      <c r="E32" s="145"/>
      <c r="F32" s="147"/>
      <c r="G32" s="116" t="s">
        <v>37</v>
      </c>
      <c r="H32" s="145"/>
      <c r="I32" s="145"/>
      <c r="J32" s="145"/>
      <c r="K32" s="146" t="str">
        <f aca="false">IF(F32="","",C32*0.03)</f>
        <v/>
      </c>
      <c r="L32" s="146"/>
      <c r="M32" s="148" t="str">
        <f aca="false">IF(J32="","",(K32/J32)/1000)</f>
        <v/>
      </c>
      <c r="N32" s="145"/>
      <c r="O32" s="147"/>
      <c r="P32" s="145"/>
      <c r="Q32" s="145"/>
      <c r="R32" s="149" t="str">
        <f aca="false">IF(O32="","",(IF(G32="売",H32-P32,P32-H32))*M32*100000)</f>
        <v/>
      </c>
      <c r="S32" s="149"/>
      <c r="T32" s="150" t="str">
        <f aca="false">IF(O32="","",IF(R32&lt;0,J32*(-1),IF(G32="買",(P32-H32)*100,(H32-P32)*100)))</f>
        <v/>
      </c>
      <c r="U32" s="150"/>
      <c r="V32" s="115"/>
    </row>
    <row r="33" customFormat="false" ht="13.5" hidden="false" customHeight="true" outlineLevel="0" collapsed="false">
      <c r="B33" s="145" t="n">
        <v>25</v>
      </c>
      <c r="C33" s="146" t="str">
        <f aca="false">IF(R32="","",C32+R32)</f>
        <v/>
      </c>
      <c r="D33" s="146"/>
      <c r="E33" s="145"/>
      <c r="F33" s="147"/>
      <c r="G33" s="116" t="s">
        <v>38</v>
      </c>
      <c r="H33" s="145"/>
      <c r="I33" s="145"/>
      <c r="J33" s="145"/>
      <c r="K33" s="146" t="str">
        <f aca="false">IF(F33="","",C33*0.03)</f>
        <v/>
      </c>
      <c r="L33" s="146"/>
      <c r="M33" s="148" t="str">
        <f aca="false">IF(J33="","",(K33/J33)/1000)</f>
        <v/>
      </c>
      <c r="N33" s="145"/>
      <c r="O33" s="147"/>
      <c r="P33" s="145"/>
      <c r="Q33" s="145"/>
      <c r="R33" s="149" t="str">
        <f aca="false">IF(O33="","",(IF(G33="売",H33-P33,P33-H33))*M33*100000)</f>
        <v/>
      </c>
      <c r="S33" s="149"/>
      <c r="T33" s="150" t="str">
        <f aca="false">IF(O33="","",IF(R33&lt;0,J33*(-1),IF(G33="買",(P33-H33)*100,(H33-P33)*100)))</f>
        <v/>
      </c>
      <c r="U33" s="150"/>
      <c r="V33" s="115"/>
    </row>
    <row r="34" customFormat="false" ht="13.5" hidden="false" customHeight="true" outlineLevel="0" collapsed="false">
      <c r="B34" s="145" t="n">
        <v>26</v>
      </c>
      <c r="C34" s="146" t="str">
        <f aca="false">IF(R33="","",C33+R33)</f>
        <v/>
      </c>
      <c r="D34" s="146"/>
      <c r="E34" s="145"/>
      <c r="F34" s="147"/>
      <c r="G34" s="116" t="s">
        <v>37</v>
      </c>
      <c r="H34" s="145"/>
      <c r="I34" s="145"/>
      <c r="J34" s="145"/>
      <c r="K34" s="146" t="str">
        <f aca="false">IF(F34="","",C34*0.03)</f>
        <v/>
      </c>
      <c r="L34" s="146"/>
      <c r="M34" s="148" t="str">
        <f aca="false">IF(J34="","",(K34/J34)/1000)</f>
        <v/>
      </c>
      <c r="N34" s="145"/>
      <c r="O34" s="147"/>
      <c r="P34" s="145"/>
      <c r="Q34" s="145"/>
      <c r="R34" s="149" t="str">
        <f aca="false">IF(O34="","",(IF(G34="売",H34-P34,P34-H34))*M34*100000)</f>
        <v/>
      </c>
      <c r="S34" s="149"/>
      <c r="T34" s="150" t="str">
        <f aca="false">IF(O34="","",IF(R34&lt;0,J34*(-1),IF(G34="買",(P34-H34)*100,(H34-P34)*100)))</f>
        <v/>
      </c>
      <c r="U34" s="150"/>
      <c r="V34" s="115"/>
    </row>
    <row r="35" customFormat="false" ht="13.5" hidden="false" customHeight="true" outlineLevel="0" collapsed="false">
      <c r="B35" s="145" t="n">
        <v>27</v>
      </c>
      <c r="C35" s="146" t="str">
        <f aca="false">IF(R34="","",C34+R34)</f>
        <v/>
      </c>
      <c r="D35" s="146"/>
      <c r="E35" s="145"/>
      <c r="F35" s="147"/>
      <c r="G35" s="116" t="s">
        <v>37</v>
      </c>
      <c r="H35" s="145"/>
      <c r="I35" s="145"/>
      <c r="J35" s="145"/>
      <c r="K35" s="146" t="str">
        <f aca="false">IF(F35="","",C35*0.03)</f>
        <v/>
      </c>
      <c r="L35" s="146"/>
      <c r="M35" s="148" t="str">
        <f aca="false">IF(J35="","",(K35/J35)/1000)</f>
        <v/>
      </c>
      <c r="N35" s="145"/>
      <c r="O35" s="147"/>
      <c r="P35" s="145"/>
      <c r="Q35" s="145"/>
      <c r="R35" s="149" t="str">
        <f aca="false">IF(O35="","",(IF(G35="売",H35-P35,P35-H35))*M35*100000)</f>
        <v/>
      </c>
      <c r="S35" s="149"/>
      <c r="T35" s="150" t="str">
        <f aca="false">IF(O35="","",IF(R35&lt;0,J35*(-1),IF(G35="買",(P35-H35)*100,(H35-P35)*100)))</f>
        <v/>
      </c>
      <c r="U35" s="150"/>
      <c r="V35" s="115"/>
    </row>
    <row r="36" customFormat="false" ht="13.5" hidden="false" customHeight="true" outlineLevel="0" collapsed="false">
      <c r="B36" s="145" t="n">
        <v>28</v>
      </c>
      <c r="C36" s="146" t="str">
        <f aca="false">IF(R35="","",C35+R35)</f>
        <v/>
      </c>
      <c r="D36" s="146"/>
      <c r="E36" s="145"/>
      <c r="F36" s="147"/>
      <c r="G36" s="116" t="s">
        <v>37</v>
      </c>
      <c r="H36" s="145"/>
      <c r="I36" s="145"/>
      <c r="J36" s="145"/>
      <c r="K36" s="146" t="str">
        <f aca="false">IF(F36="","",C36*0.03)</f>
        <v/>
      </c>
      <c r="L36" s="146"/>
      <c r="M36" s="148" t="str">
        <f aca="false">IF(J36="","",(K36/J36)/1000)</f>
        <v/>
      </c>
      <c r="N36" s="145"/>
      <c r="O36" s="147"/>
      <c r="P36" s="145"/>
      <c r="Q36" s="145"/>
      <c r="R36" s="149" t="str">
        <f aca="false">IF(O36="","",(IF(G36="売",H36-P36,P36-H36))*M36*100000)</f>
        <v/>
      </c>
      <c r="S36" s="149"/>
      <c r="T36" s="150" t="str">
        <f aca="false">IF(O36="","",IF(R36&lt;0,J36*(-1),IF(G36="買",(P36-H36)*100,(H36-P36)*100)))</f>
        <v/>
      </c>
      <c r="U36" s="150"/>
      <c r="V36" s="115"/>
    </row>
    <row r="37" customFormat="false" ht="13.5" hidden="false" customHeight="true" outlineLevel="0" collapsed="false">
      <c r="B37" s="145" t="n">
        <v>29</v>
      </c>
      <c r="C37" s="146" t="str">
        <f aca="false">IF(R36="","",C36+R36)</f>
        <v/>
      </c>
      <c r="D37" s="146"/>
      <c r="E37" s="145"/>
      <c r="F37" s="147"/>
      <c r="G37" s="116" t="s">
        <v>37</v>
      </c>
      <c r="H37" s="145"/>
      <c r="I37" s="145"/>
      <c r="J37" s="145"/>
      <c r="K37" s="146" t="str">
        <f aca="false">IF(F37="","",C37*0.03)</f>
        <v/>
      </c>
      <c r="L37" s="146"/>
      <c r="M37" s="148" t="str">
        <f aca="false">IF(J37="","",(K37/J37)/1000)</f>
        <v/>
      </c>
      <c r="N37" s="145"/>
      <c r="O37" s="147"/>
      <c r="P37" s="145"/>
      <c r="Q37" s="145"/>
      <c r="R37" s="149" t="str">
        <f aca="false">IF(O37="","",(IF(G37="売",H37-P37,P37-H37))*M37*100000)</f>
        <v/>
      </c>
      <c r="S37" s="149"/>
      <c r="T37" s="150" t="str">
        <f aca="false">IF(O37="","",IF(R37&lt;0,J37*(-1),IF(G37="買",(P37-H37)*100,(H37-P37)*100)))</f>
        <v/>
      </c>
      <c r="U37" s="150"/>
      <c r="V37" s="115"/>
    </row>
    <row r="38" customFormat="false" ht="13.5" hidden="false" customHeight="true" outlineLevel="0" collapsed="false">
      <c r="B38" s="145" t="n">
        <v>30</v>
      </c>
      <c r="C38" s="146" t="str">
        <f aca="false">IF(R37="","",C37+R37)</f>
        <v/>
      </c>
      <c r="D38" s="146"/>
      <c r="E38" s="145"/>
      <c r="F38" s="147"/>
      <c r="G38" s="116" t="s">
        <v>38</v>
      </c>
      <c r="H38" s="145"/>
      <c r="I38" s="145"/>
      <c r="J38" s="145"/>
      <c r="K38" s="146" t="str">
        <f aca="false">IF(F38="","",C38*0.03)</f>
        <v/>
      </c>
      <c r="L38" s="146"/>
      <c r="M38" s="148" t="str">
        <f aca="false">IF(J38="","",(K38/J38)/1000)</f>
        <v/>
      </c>
      <c r="N38" s="145"/>
      <c r="O38" s="147"/>
      <c r="P38" s="145"/>
      <c r="Q38" s="145"/>
      <c r="R38" s="149" t="str">
        <f aca="false">IF(O38="","",(IF(G38="売",H38-P38,P38-H38))*M38*100000)</f>
        <v/>
      </c>
      <c r="S38" s="149"/>
      <c r="T38" s="150" t="str">
        <f aca="false">IF(O38="","",IF(R38&lt;0,J38*(-1),IF(G38="買",(P38-H38)*100,(H38-P38)*100)))</f>
        <v/>
      </c>
      <c r="U38" s="150"/>
      <c r="V38" s="115"/>
    </row>
    <row r="39" customFormat="false" ht="13.5" hidden="false" customHeight="true" outlineLevel="0" collapsed="false">
      <c r="B39" s="145" t="n">
        <v>31</v>
      </c>
      <c r="C39" s="146" t="str">
        <f aca="false">IF(R38="","",C38+R38)</f>
        <v/>
      </c>
      <c r="D39" s="146"/>
      <c r="E39" s="145"/>
      <c r="F39" s="147"/>
      <c r="G39" s="116" t="s">
        <v>38</v>
      </c>
      <c r="H39" s="145"/>
      <c r="I39" s="145"/>
      <c r="J39" s="145"/>
      <c r="K39" s="146" t="str">
        <f aca="false">IF(F39="","",C39*0.03)</f>
        <v/>
      </c>
      <c r="L39" s="146"/>
      <c r="M39" s="148" t="str">
        <f aca="false">IF(J39="","",(K39/J39)/1000)</f>
        <v/>
      </c>
      <c r="N39" s="145"/>
      <c r="O39" s="147"/>
      <c r="P39" s="145"/>
      <c r="Q39" s="145"/>
      <c r="R39" s="149" t="str">
        <f aca="false">IF(O39="","",(IF(G39="売",H39-P39,P39-H39))*M39*100000)</f>
        <v/>
      </c>
      <c r="S39" s="149"/>
      <c r="T39" s="150" t="str">
        <f aca="false">IF(O39="","",IF(R39&lt;0,J39*(-1),IF(G39="買",(P39-H39)*100,(H39-P39)*100)))</f>
        <v/>
      </c>
      <c r="U39" s="150"/>
      <c r="V39" s="115"/>
    </row>
    <row r="40" customFormat="false" ht="13.5" hidden="false" customHeight="true" outlineLevel="0" collapsed="false">
      <c r="B40" s="145" t="n">
        <v>32</v>
      </c>
      <c r="C40" s="146" t="str">
        <f aca="false">IF(R39="","",C39+R39)</f>
        <v/>
      </c>
      <c r="D40" s="146"/>
      <c r="E40" s="145"/>
      <c r="F40" s="147"/>
      <c r="G40" s="116" t="s">
        <v>38</v>
      </c>
      <c r="H40" s="145"/>
      <c r="I40" s="145"/>
      <c r="J40" s="145"/>
      <c r="K40" s="146" t="str">
        <f aca="false">IF(F40="","",C40*0.03)</f>
        <v/>
      </c>
      <c r="L40" s="146"/>
      <c r="M40" s="148" t="str">
        <f aca="false">IF(J40="","",(K40/J40)/1000)</f>
        <v/>
      </c>
      <c r="N40" s="145"/>
      <c r="O40" s="147"/>
      <c r="P40" s="145"/>
      <c r="Q40" s="145"/>
      <c r="R40" s="149" t="str">
        <f aca="false">IF(O40="","",(IF(G40="売",H40-P40,P40-H40))*M40*100000)</f>
        <v/>
      </c>
      <c r="S40" s="149"/>
      <c r="T40" s="150" t="str">
        <f aca="false">IF(O40="","",IF(R40&lt;0,J40*(-1),IF(G40="買",(P40-H40)*100,(H40-P40)*100)))</f>
        <v/>
      </c>
      <c r="U40" s="150"/>
      <c r="V40" s="115"/>
    </row>
    <row r="41" customFormat="false" ht="13.5" hidden="false" customHeight="true" outlineLevel="0" collapsed="false">
      <c r="B41" s="145" t="n">
        <v>33</v>
      </c>
      <c r="C41" s="146" t="str">
        <f aca="false">IF(R40="","",C40+R40)</f>
        <v/>
      </c>
      <c r="D41" s="146"/>
      <c r="E41" s="145"/>
      <c r="F41" s="147"/>
      <c r="G41" s="116" t="s">
        <v>37</v>
      </c>
      <c r="H41" s="145"/>
      <c r="I41" s="145"/>
      <c r="J41" s="145"/>
      <c r="K41" s="146" t="str">
        <f aca="false">IF(F41="","",C41*0.03)</f>
        <v/>
      </c>
      <c r="L41" s="146"/>
      <c r="M41" s="148" t="str">
        <f aca="false">IF(J41="","",(K41/J41)/1000)</f>
        <v/>
      </c>
      <c r="N41" s="145"/>
      <c r="O41" s="147"/>
      <c r="P41" s="145"/>
      <c r="Q41" s="145"/>
      <c r="R41" s="149" t="str">
        <f aca="false">IF(O41="","",(IF(G41="売",H41-P41,P41-H41))*M41*100000)</f>
        <v/>
      </c>
      <c r="S41" s="149"/>
      <c r="T41" s="150" t="str">
        <f aca="false">IF(O41="","",IF(R41&lt;0,J41*(-1),IF(G41="買",(P41-H41)*100,(H41-P41)*100)))</f>
        <v/>
      </c>
      <c r="U41" s="150"/>
      <c r="V41" s="115"/>
    </row>
    <row r="42" customFormat="false" ht="13.5" hidden="false" customHeight="true" outlineLevel="0" collapsed="false">
      <c r="B42" s="145" t="n">
        <v>34</v>
      </c>
      <c r="C42" s="146" t="str">
        <f aca="false">IF(R41="","",C41+R41)</f>
        <v/>
      </c>
      <c r="D42" s="146"/>
      <c r="E42" s="145"/>
      <c r="F42" s="147"/>
      <c r="G42" s="116" t="s">
        <v>38</v>
      </c>
      <c r="H42" s="145"/>
      <c r="I42" s="145"/>
      <c r="J42" s="145"/>
      <c r="K42" s="146" t="str">
        <f aca="false">IF(F42="","",C42*0.03)</f>
        <v/>
      </c>
      <c r="L42" s="146"/>
      <c r="M42" s="148" t="str">
        <f aca="false">IF(J42="","",(K42/J42)/1000)</f>
        <v/>
      </c>
      <c r="N42" s="145"/>
      <c r="O42" s="147"/>
      <c r="P42" s="145"/>
      <c r="Q42" s="145"/>
      <c r="R42" s="149" t="str">
        <f aca="false">IF(O42="","",(IF(G42="売",H42-P42,P42-H42))*M42*100000)</f>
        <v/>
      </c>
      <c r="S42" s="149"/>
      <c r="T42" s="150" t="str">
        <f aca="false">IF(O42="","",IF(R42&lt;0,J42*(-1),IF(G42="買",(P42-H42)*100,(H42-P42)*100)))</f>
        <v/>
      </c>
      <c r="U42" s="150"/>
      <c r="V42" s="115"/>
    </row>
    <row r="43" customFormat="false" ht="13.5" hidden="false" customHeight="true" outlineLevel="0" collapsed="false">
      <c r="B43" s="145" t="n">
        <v>35</v>
      </c>
      <c r="C43" s="146" t="str">
        <f aca="false">IF(R42="","",C42+R42)</f>
        <v/>
      </c>
      <c r="D43" s="146"/>
      <c r="E43" s="145"/>
      <c r="F43" s="147"/>
      <c r="G43" s="116" t="s">
        <v>37</v>
      </c>
      <c r="H43" s="145"/>
      <c r="I43" s="145"/>
      <c r="J43" s="145"/>
      <c r="K43" s="146" t="str">
        <f aca="false">IF(F43="","",C43*0.03)</f>
        <v/>
      </c>
      <c r="L43" s="146"/>
      <c r="M43" s="148" t="str">
        <f aca="false">IF(J43="","",(K43/J43)/1000)</f>
        <v/>
      </c>
      <c r="N43" s="145"/>
      <c r="O43" s="147"/>
      <c r="P43" s="145"/>
      <c r="Q43" s="145"/>
      <c r="R43" s="149" t="str">
        <f aca="false">IF(O43="","",(IF(G43="売",H43-P43,P43-H43))*M43*100000)</f>
        <v/>
      </c>
      <c r="S43" s="149"/>
      <c r="T43" s="150" t="str">
        <f aca="false">IF(O43="","",IF(R43&lt;0,J43*(-1),IF(G43="買",(P43-H43)*100,(H43-P43)*100)))</f>
        <v/>
      </c>
      <c r="U43" s="150"/>
      <c r="V43" s="115"/>
    </row>
    <row r="44" customFormat="false" ht="13.5" hidden="false" customHeight="true" outlineLevel="0" collapsed="false">
      <c r="B44" s="145" t="n">
        <v>36</v>
      </c>
      <c r="C44" s="146" t="str">
        <f aca="false">IF(R43="","",C43+R43)</f>
        <v/>
      </c>
      <c r="D44" s="146"/>
      <c r="E44" s="145"/>
      <c r="F44" s="147"/>
      <c r="G44" s="116" t="s">
        <v>38</v>
      </c>
      <c r="H44" s="145"/>
      <c r="I44" s="145"/>
      <c r="J44" s="145"/>
      <c r="K44" s="146" t="str">
        <f aca="false">IF(F44="","",C44*0.03)</f>
        <v/>
      </c>
      <c r="L44" s="146"/>
      <c r="M44" s="148" t="str">
        <f aca="false">IF(J44="","",(K44/J44)/1000)</f>
        <v/>
      </c>
      <c r="N44" s="145"/>
      <c r="O44" s="147"/>
      <c r="P44" s="145"/>
      <c r="Q44" s="145"/>
      <c r="R44" s="149" t="str">
        <f aca="false">IF(O44="","",(IF(G44="売",H44-P44,P44-H44))*M44*100000)</f>
        <v/>
      </c>
      <c r="S44" s="149"/>
      <c r="T44" s="150" t="str">
        <f aca="false">IF(O44="","",IF(R44&lt;0,J44*(-1),IF(G44="買",(P44-H44)*100,(H44-P44)*100)))</f>
        <v/>
      </c>
      <c r="U44" s="150"/>
      <c r="V44" s="115"/>
    </row>
    <row r="45" customFormat="false" ht="13.5" hidden="false" customHeight="true" outlineLevel="0" collapsed="false">
      <c r="B45" s="145" t="n">
        <v>37</v>
      </c>
      <c r="C45" s="146" t="str">
        <f aca="false">IF(R44="","",C44+R44)</f>
        <v/>
      </c>
      <c r="D45" s="146"/>
      <c r="E45" s="145"/>
      <c r="F45" s="147"/>
      <c r="G45" s="116" t="s">
        <v>37</v>
      </c>
      <c r="H45" s="145"/>
      <c r="I45" s="145"/>
      <c r="J45" s="145"/>
      <c r="K45" s="146" t="str">
        <f aca="false">IF(F45="","",C45*0.03)</f>
        <v/>
      </c>
      <c r="L45" s="146"/>
      <c r="M45" s="148" t="str">
        <f aca="false">IF(J45="","",(K45/J45)/1000)</f>
        <v/>
      </c>
      <c r="N45" s="145"/>
      <c r="O45" s="147"/>
      <c r="P45" s="145"/>
      <c r="Q45" s="145"/>
      <c r="R45" s="149" t="str">
        <f aca="false">IF(O45="","",(IF(G45="売",H45-P45,P45-H45))*M45*100000)</f>
        <v/>
      </c>
      <c r="S45" s="149"/>
      <c r="T45" s="150" t="str">
        <f aca="false">IF(O45="","",IF(R45&lt;0,J45*(-1),IF(G45="買",(P45-H45)*100,(H45-P45)*100)))</f>
        <v/>
      </c>
      <c r="U45" s="150"/>
      <c r="V45" s="115"/>
    </row>
    <row r="46" customFormat="false" ht="13.5" hidden="false" customHeight="true" outlineLevel="0" collapsed="false">
      <c r="B46" s="145" t="n">
        <v>38</v>
      </c>
      <c r="C46" s="146" t="str">
        <f aca="false">IF(R45="","",C45+R45)</f>
        <v/>
      </c>
      <c r="D46" s="146"/>
      <c r="E46" s="145"/>
      <c r="F46" s="147"/>
      <c r="G46" s="116" t="s">
        <v>38</v>
      </c>
      <c r="H46" s="145"/>
      <c r="I46" s="145"/>
      <c r="J46" s="145"/>
      <c r="K46" s="146" t="str">
        <f aca="false">IF(F46="","",C46*0.03)</f>
        <v/>
      </c>
      <c r="L46" s="146"/>
      <c r="M46" s="148" t="str">
        <f aca="false">IF(J46="","",(K46/J46)/1000)</f>
        <v/>
      </c>
      <c r="N46" s="145"/>
      <c r="O46" s="147"/>
      <c r="P46" s="145"/>
      <c r="Q46" s="145"/>
      <c r="R46" s="149" t="str">
        <f aca="false">IF(O46="","",(IF(G46="売",H46-P46,P46-H46))*M46*100000)</f>
        <v/>
      </c>
      <c r="S46" s="149"/>
      <c r="T46" s="150" t="str">
        <f aca="false">IF(O46="","",IF(R46&lt;0,J46*(-1),IF(G46="買",(P46-H46)*100,(H46-P46)*100)))</f>
        <v/>
      </c>
      <c r="U46" s="150"/>
      <c r="V46" s="115"/>
    </row>
    <row r="47" customFormat="false" ht="13.5" hidden="false" customHeight="true" outlineLevel="0" collapsed="false">
      <c r="B47" s="145" t="n">
        <v>39</v>
      </c>
      <c r="C47" s="146" t="str">
        <f aca="false">IF(R46="","",C46+R46)</f>
        <v/>
      </c>
      <c r="D47" s="146"/>
      <c r="E47" s="145"/>
      <c r="F47" s="147"/>
      <c r="G47" s="116" t="s">
        <v>38</v>
      </c>
      <c r="H47" s="145"/>
      <c r="I47" s="145"/>
      <c r="J47" s="145"/>
      <c r="K47" s="146" t="str">
        <f aca="false">IF(F47="","",C47*0.03)</f>
        <v/>
      </c>
      <c r="L47" s="146"/>
      <c r="M47" s="148" t="str">
        <f aca="false">IF(J47="","",(K47/J47)/1000)</f>
        <v/>
      </c>
      <c r="N47" s="145"/>
      <c r="O47" s="147"/>
      <c r="P47" s="145"/>
      <c r="Q47" s="145"/>
      <c r="R47" s="149" t="str">
        <f aca="false">IF(O47="","",(IF(G47="売",H47-P47,P47-H47))*M47*100000)</f>
        <v/>
      </c>
      <c r="S47" s="149"/>
      <c r="T47" s="150" t="str">
        <f aca="false">IF(O47="","",IF(R47&lt;0,J47*(-1),IF(G47="買",(P47-H47)*100,(H47-P47)*100)))</f>
        <v/>
      </c>
      <c r="U47" s="150"/>
      <c r="V47" s="115"/>
    </row>
    <row r="48" customFormat="false" ht="13.5" hidden="false" customHeight="true" outlineLevel="0" collapsed="false">
      <c r="B48" s="145" t="n">
        <v>40</v>
      </c>
      <c r="C48" s="146" t="str">
        <f aca="false">IF(R47="","",C47+R47)</f>
        <v/>
      </c>
      <c r="D48" s="146"/>
      <c r="E48" s="145"/>
      <c r="F48" s="147"/>
      <c r="G48" s="116" t="s">
        <v>37</v>
      </c>
      <c r="H48" s="145"/>
      <c r="I48" s="145"/>
      <c r="J48" s="145"/>
      <c r="K48" s="146" t="str">
        <f aca="false">IF(F48="","",C48*0.03)</f>
        <v/>
      </c>
      <c r="L48" s="146"/>
      <c r="M48" s="148" t="str">
        <f aca="false">IF(J48="","",(K48/J48)/1000)</f>
        <v/>
      </c>
      <c r="N48" s="145"/>
      <c r="O48" s="147"/>
      <c r="P48" s="145"/>
      <c r="Q48" s="145"/>
      <c r="R48" s="149" t="str">
        <f aca="false">IF(O48="","",(IF(G48="売",H48-P48,P48-H48))*M48*100000)</f>
        <v/>
      </c>
      <c r="S48" s="149"/>
      <c r="T48" s="150" t="str">
        <f aca="false">IF(O48="","",IF(R48&lt;0,J48*(-1),IF(G48="買",(P48-H48)*100,(H48-P48)*100)))</f>
        <v/>
      </c>
      <c r="U48" s="150"/>
      <c r="V48" s="115"/>
    </row>
    <row r="49" customFormat="false" ht="13.5" hidden="false" customHeight="true" outlineLevel="0" collapsed="false">
      <c r="B49" s="145" t="n">
        <v>41</v>
      </c>
      <c r="C49" s="146" t="str">
        <f aca="false">IF(R48="","",C48+R48)</f>
        <v/>
      </c>
      <c r="D49" s="146"/>
      <c r="E49" s="145"/>
      <c r="F49" s="147"/>
      <c r="G49" s="116" t="s">
        <v>38</v>
      </c>
      <c r="H49" s="145"/>
      <c r="I49" s="145"/>
      <c r="J49" s="145"/>
      <c r="K49" s="146" t="str">
        <f aca="false">IF(F49="","",C49*0.03)</f>
        <v/>
      </c>
      <c r="L49" s="146"/>
      <c r="M49" s="148" t="str">
        <f aca="false">IF(J49="","",(K49/J49)/1000)</f>
        <v/>
      </c>
      <c r="N49" s="145"/>
      <c r="O49" s="147"/>
      <c r="P49" s="145"/>
      <c r="Q49" s="145"/>
      <c r="R49" s="149" t="str">
        <f aca="false">IF(O49="","",(IF(G49="売",H49-P49,P49-H49))*M49*100000)</f>
        <v/>
      </c>
      <c r="S49" s="149"/>
      <c r="T49" s="150" t="str">
        <f aca="false">IF(O49="","",IF(R49&lt;0,J49*(-1),IF(G49="買",(P49-H49)*100,(H49-P49)*100)))</f>
        <v/>
      </c>
      <c r="U49" s="150"/>
      <c r="V49" s="115"/>
    </row>
    <row r="50" customFormat="false" ht="13.5" hidden="false" customHeight="true" outlineLevel="0" collapsed="false">
      <c r="B50" s="145" t="n">
        <v>42</v>
      </c>
      <c r="C50" s="146" t="str">
        <f aca="false">IF(R49="","",C49+R49)</f>
        <v/>
      </c>
      <c r="D50" s="146"/>
      <c r="E50" s="145"/>
      <c r="F50" s="147"/>
      <c r="G50" s="116" t="s">
        <v>38</v>
      </c>
      <c r="H50" s="145"/>
      <c r="I50" s="145"/>
      <c r="J50" s="145"/>
      <c r="K50" s="146" t="str">
        <f aca="false">IF(F50="","",C50*0.03)</f>
        <v/>
      </c>
      <c r="L50" s="146"/>
      <c r="M50" s="148" t="str">
        <f aca="false">IF(J50="","",(K50/J50)/1000)</f>
        <v/>
      </c>
      <c r="N50" s="145"/>
      <c r="O50" s="147"/>
      <c r="P50" s="145"/>
      <c r="Q50" s="145"/>
      <c r="R50" s="149" t="str">
        <f aca="false">IF(O50="","",(IF(G50="売",H50-P50,P50-H50))*M50*100000)</f>
        <v/>
      </c>
      <c r="S50" s="149"/>
      <c r="T50" s="150" t="str">
        <f aca="false">IF(O50="","",IF(R50&lt;0,J50*(-1),IF(G50="買",(P50-H50)*100,(H50-P50)*100)))</f>
        <v/>
      </c>
      <c r="U50" s="150"/>
      <c r="V50" s="115"/>
    </row>
    <row r="51" customFormat="false" ht="13.5" hidden="false" customHeight="true" outlineLevel="0" collapsed="false">
      <c r="B51" s="145" t="n">
        <v>43</v>
      </c>
      <c r="C51" s="146" t="str">
        <f aca="false">IF(R50="","",C50+R50)</f>
        <v/>
      </c>
      <c r="D51" s="146"/>
      <c r="E51" s="145"/>
      <c r="F51" s="147"/>
      <c r="G51" s="116" t="s">
        <v>37</v>
      </c>
      <c r="H51" s="145"/>
      <c r="I51" s="145"/>
      <c r="J51" s="145"/>
      <c r="K51" s="146" t="str">
        <f aca="false">IF(F51="","",C51*0.03)</f>
        <v/>
      </c>
      <c r="L51" s="146"/>
      <c r="M51" s="148" t="str">
        <f aca="false">IF(J51="","",(K51/J51)/1000)</f>
        <v/>
      </c>
      <c r="N51" s="145"/>
      <c r="O51" s="147"/>
      <c r="P51" s="145"/>
      <c r="Q51" s="145"/>
      <c r="R51" s="149" t="str">
        <f aca="false">IF(O51="","",(IF(G51="売",H51-P51,P51-H51))*M51*100000)</f>
        <v/>
      </c>
      <c r="S51" s="149"/>
      <c r="T51" s="150" t="str">
        <f aca="false">IF(O51="","",IF(R51&lt;0,J51*(-1),IF(G51="買",(P51-H51)*100,(H51-P51)*100)))</f>
        <v/>
      </c>
      <c r="U51" s="150"/>
      <c r="V51" s="115"/>
    </row>
    <row r="52" customFormat="false" ht="13.5" hidden="false" customHeight="true" outlineLevel="0" collapsed="false">
      <c r="B52" s="145" t="n">
        <v>44</v>
      </c>
      <c r="C52" s="146" t="str">
        <f aca="false">IF(R51="","",C51+R51)</f>
        <v/>
      </c>
      <c r="D52" s="146"/>
      <c r="E52" s="145"/>
      <c r="F52" s="147"/>
      <c r="G52" s="116" t="s">
        <v>37</v>
      </c>
      <c r="H52" s="145"/>
      <c r="I52" s="145"/>
      <c r="J52" s="145"/>
      <c r="K52" s="146" t="str">
        <f aca="false">IF(F52="","",C52*0.03)</f>
        <v/>
      </c>
      <c r="L52" s="146"/>
      <c r="M52" s="148" t="str">
        <f aca="false">IF(J52="","",(K52/J52)/1000)</f>
        <v/>
      </c>
      <c r="N52" s="145"/>
      <c r="O52" s="147"/>
      <c r="P52" s="145"/>
      <c r="Q52" s="145"/>
      <c r="R52" s="149" t="str">
        <f aca="false">IF(O52="","",(IF(G52="売",H52-P52,P52-H52))*M52*100000)</f>
        <v/>
      </c>
      <c r="S52" s="149"/>
      <c r="T52" s="150" t="str">
        <f aca="false">IF(O52="","",IF(R52&lt;0,J52*(-1),IF(G52="買",(P52-H52)*100,(H52-P52)*100)))</f>
        <v/>
      </c>
      <c r="U52" s="150"/>
      <c r="V52" s="115"/>
    </row>
    <row r="53" customFormat="false" ht="13.5" hidden="false" customHeight="true" outlineLevel="0" collapsed="false">
      <c r="B53" s="145" t="n">
        <v>45</v>
      </c>
      <c r="C53" s="146" t="str">
        <f aca="false">IF(R52="","",C52+R52)</f>
        <v/>
      </c>
      <c r="D53" s="146"/>
      <c r="E53" s="145"/>
      <c r="F53" s="147"/>
      <c r="G53" s="116" t="s">
        <v>38</v>
      </c>
      <c r="H53" s="145"/>
      <c r="I53" s="145"/>
      <c r="J53" s="145"/>
      <c r="K53" s="146" t="str">
        <f aca="false">IF(F53="","",C53*0.03)</f>
        <v/>
      </c>
      <c r="L53" s="146"/>
      <c r="M53" s="148" t="str">
        <f aca="false">IF(J53="","",(K53/J53)/1000)</f>
        <v/>
      </c>
      <c r="N53" s="145"/>
      <c r="O53" s="147"/>
      <c r="P53" s="145"/>
      <c r="Q53" s="145"/>
      <c r="R53" s="149" t="str">
        <f aca="false">IF(O53="","",(IF(G53="売",H53-P53,P53-H53))*M53*100000)</f>
        <v/>
      </c>
      <c r="S53" s="149"/>
      <c r="T53" s="150" t="str">
        <f aca="false">IF(O53="","",IF(R53&lt;0,J53*(-1),IF(G53="買",(P53-H53)*100,(H53-P53)*100)))</f>
        <v/>
      </c>
      <c r="U53" s="150"/>
      <c r="V53" s="115"/>
    </row>
    <row r="54" customFormat="false" ht="13.5" hidden="false" customHeight="true" outlineLevel="0" collapsed="false">
      <c r="B54" s="145" t="n">
        <v>46</v>
      </c>
      <c r="C54" s="146" t="str">
        <f aca="false">IF(R53="","",C53+R53)</f>
        <v/>
      </c>
      <c r="D54" s="146"/>
      <c r="E54" s="145"/>
      <c r="F54" s="147"/>
      <c r="G54" s="116" t="s">
        <v>38</v>
      </c>
      <c r="H54" s="145"/>
      <c r="I54" s="145"/>
      <c r="J54" s="145"/>
      <c r="K54" s="146" t="str">
        <f aca="false">IF(F54="","",C54*0.03)</f>
        <v/>
      </c>
      <c r="L54" s="146"/>
      <c r="M54" s="148" t="str">
        <f aca="false">IF(J54="","",(K54/J54)/1000)</f>
        <v/>
      </c>
      <c r="N54" s="145"/>
      <c r="O54" s="147"/>
      <c r="P54" s="145"/>
      <c r="Q54" s="145"/>
      <c r="R54" s="149" t="str">
        <f aca="false">IF(O54="","",(IF(G54="売",H54-P54,P54-H54))*M54*100000)</f>
        <v/>
      </c>
      <c r="S54" s="149"/>
      <c r="T54" s="150" t="str">
        <f aca="false">IF(O54="","",IF(R54&lt;0,J54*(-1),IF(G54="買",(P54-H54)*100,(H54-P54)*100)))</f>
        <v/>
      </c>
      <c r="U54" s="150"/>
      <c r="V54" s="115"/>
    </row>
    <row r="55" customFormat="false" ht="13.5" hidden="false" customHeight="true" outlineLevel="0" collapsed="false">
      <c r="B55" s="145" t="n">
        <v>47</v>
      </c>
      <c r="C55" s="146" t="str">
        <f aca="false">IF(R54="","",C54+R54)</f>
        <v/>
      </c>
      <c r="D55" s="146"/>
      <c r="E55" s="145"/>
      <c r="F55" s="147"/>
      <c r="G55" s="116" t="s">
        <v>37</v>
      </c>
      <c r="H55" s="145"/>
      <c r="I55" s="145"/>
      <c r="J55" s="145"/>
      <c r="K55" s="146" t="str">
        <f aca="false">IF(F55="","",C55*0.03)</f>
        <v/>
      </c>
      <c r="L55" s="146"/>
      <c r="M55" s="148" t="str">
        <f aca="false">IF(J55="","",(K55/J55)/1000)</f>
        <v/>
      </c>
      <c r="N55" s="145"/>
      <c r="O55" s="147"/>
      <c r="P55" s="145"/>
      <c r="Q55" s="145"/>
      <c r="R55" s="149" t="str">
        <f aca="false">IF(O55="","",(IF(G55="売",H55-P55,P55-H55))*M55*100000)</f>
        <v/>
      </c>
      <c r="S55" s="149"/>
      <c r="T55" s="150" t="str">
        <f aca="false">IF(O55="","",IF(R55&lt;0,J55*(-1),IF(G55="買",(P55-H55)*100,(H55-P55)*100)))</f>
        <v/>
      </c>
      <c r="U55" s="150"/>
      <c r="V55" s="115"/>
    </row>
    <row r="56" customFormat="false" ht="13.5" hidden="false" customHeight="true" outlineLevel="0" collapsed="false">
      <c r="B56" s="145" t="n">
        <v>48</v>
      </c>
      <c r="C56" s="146" t="str">
        <f aca="false">IF(R55="","",C55+R55)</f>
        <v/>
      </c>
      <c r="D56" s="146"/>
      <c r="E56" s="145"/>
      <c r="F56" s="147"/>
      <c r="G56" s="116" t="s">
        <v>37</v>
      </c>
      <c r="H56" s="145"/>
      <c r="I56" s="145"/>
      <c r="J56" s="145"/>
      <c r="K56" s="146" t="str">
        <f aca="false">IF(F56="","",C56*0.03)</f>
        <v/>
      </c>
      <c r="L56" s="146"/>
      <c r="M56" s="148" t="str">
        <f aca="false">IF(J56="","",(K56/J56)/1000)</f>
        <v/>
      </c>
      <c r="N56" s="145"/>
      <c r="O56" s="147"/>
      <c r="P56" s="145"/>
      <c r="Q56" s="145"/>
      <c r="R56" s="149" t="str">
        <f aca="false">IF(O56="","",(IF(G56="売",H56-P56,P56-H56))*M56*100000)</f>
        <v/>
      </c>
      <c r="S56" s="149"/>
      <c r="T56" s="150" t="str">
        <f aca="false">IF(O56="","",IF(R56&lt;0,J56*(-1),IF(G56="買",(P56-H56)*100,(H56-P56)*100)))</f>
        <v/>
      </c>
      <c r="U56" s="150"/>
      <c r="V56" s="115"/>
    </row>
    <row r="57" customFormat="false" ht="13.5" hidden="false" customHeight="true" outlineLevel="0" collapsed="false">
      <c r="B57" s="145" t="n">
        <v>49</v>
      </c>
      <c r="C57" s="146" t="str">
        <f aca="false">IF(R56="","",C56+R56)</f>
        <v/>
      </c>
      <c r="D57" s="146"/>
      <c r="E57" s="145"/>
      <c r="F57" s="147"/>
      <c r="G57" s="116" t="s">
        <v>37</v>
      </c>
      <c r="H57" s="145"/>
      <c r="I57" s="145"/>
      <c r="J57" s="145"/>
      <c r="K57" s="146" t="str">
        <f aca="false">IF(F57="","",C57*0.03)</f>
        <v/>
      </c>
      <c r="L57" s="146"/>
      <c r="M57" s="148" t="str">
        <f aca="false">IF(J57="","",(K57/J57)/1000)</f>
        <v/>
      </c>
      <c r="N57" s="145"/>
      <c r="O57" s="147"/>
      <c r="P57" s="145"/>
      <c r="Q57" s="145"/>
      <c r="R57" s="149" t="str">
        <f aca="false">IF(O57="","",(IF(G57="売",H57-P57,P57-H57))*M57*100000)</f>
        <v/>
      </c>
      <c r="S57" s="149"/>
      <c r="T57" s="150" t="str">
        <f aca="false">IF(O57="","",IF(R57&lt;0,J57*(-1),IF(G57="買",(P57-H57)*100,(H57-P57)*100)))</f>
        <v/>
      </c>
      <c r="U57" s="150"/>
      <c r="V57" s="115"/>
    </row>
    <row r="58" customFormat="false" ht="13.5" hidden="false" customHeight="true" outlineLevel="0" collapsed="false">
      <c r="B58" s="145" t="n">
        <v>50</v>
      </c>
      <c r="C58" s="146" t="str">
        <f aca="false">IF(R57="","",C57+R57)</f>
        <v/>
      </c>
      <c r="D58" s="146"/>
      <c r="E58" s="145"/>
      <c r="F58" s="147"/>
      <c r="G58" s="116" t="s">
        <v>37</v>
      </c>
      <c r="H58" s="145"/>
      <c r="I58" s="145"/>
      <c r="J58" s="145"/>
      <c r="K58" s="146" t="str">
        <f aca="false">IF(F58="","",C58*0.03)</f>
        <v/>
      </c>
      <c r="L58" s="146"/>
      <c r="M58" s="148" t="str">
        <f aca="false">IF(J58="","",(K58/J58)/1000)</f>
        <v/>
      </c>
      <c r="N58" s="145"/>
      <c r="O58" s="147"/>
      <c r="P58" s="145"/>
      <c r="Q58" s="145"/>
      <c r="R58" s="149" t="str">
        <f aca="false">IF(O58="","",(IF(G58="売",H58-P58,P58-H58))*M58*100000)</f>
        <v/>
      </c>
      <c r="S58" s="149"/>
      <c r="T58" s="150" t="str">
        <f aca="false">IF(O58="","",IF(R58&lt;0,J58*(-1),IF(G58="買",(P58-H58)*100,(H58-P58)*100)))</f>
        <v/>
      </c>
      <c r="U58" s="150"/>
      <c r="V58" s="115"/>
    </row>
    <row r="59" customFormat="false" ht="13.5" hidden="false" customHeight="true" outlineLevel="0" collapsed="false">
      <c r="B59" s="145" t="n">
        <v>51</v>
      </c>
      <c r="C59" s="146" t="str">
        <f aca="false">IF(R58="","",C58+R58)</f>
        <v/>
      </c>
      <c r="D59" s="146"/>
      <c r="E59" s="145"/>
      <c r="F59" s="147"/>
      <c r="G59" s="116" t="s">
        <v>37</v>
      </c>
      <c r="H59" s="145"/>
      <c r="I59" s="145"/>
      <c r="J59" s="145"/>
      <c r="K59" s="146" t="str">
        <f aca="false">IF(F59="","",C59*0.03)</f>
        <v/>
      </c>
      <c r="L59" s="146"/>
      <c r="M59" s="148" t="str">
        <f aca="false">IF(J59="","",(K59/J59)/1000)</f>
        <v/>
      </c>
      <c r="N59" s="145"/>
      <c r="O59" s="147"/>
      <c r="P59" s="145"/>
      <c r="Q59" s="145"/>
      <c r="R59" s="149" t="str">
        <f aca="false">IF(O59="","",(IF(G59="売",H59-P59,P59-H59))*M59*100000)</f>
        <v/>
      </c>
      <c r="S59" s="149"/>
      <c r="T59" s="150" t="str">
        <f aca="false">IF(O59="","",IF(R59&lt;0,J59*(-1),IF(G59="買",(P59-H59)*100,(H59-P59)*100)))</f>
        <v/>
      </c>
      <c r="U59" s="150"/>
      <c r="V59" s="115"/>
    </row>
    <row r="60" customFormat="false" ht="13.5" hidden="false" customHeight="true" outlineLevel="0" collapsed="false">
      <c r="B60" s="145" t="n">
        <v>52</v>
      </c>
      <c r="C60" s="146" t="str">
        <f aca="false">IF(R59="","",C59+R59)</f>
        <v/>
      </c>
      <c r="D60" s="146"/>
      <c r="E60" s="145"/>
      <c r="F60" s="147"/>
      <c r="G60" s="116" t="s">
        <v>37</v>
      </c>
      <c r="H60" s="145"/>
      <c r="I60" s="145"/>
      <c r="J60" s="145"/>
      <c r="K60" s="146" t="str">
        <f aca="false">IF(F60="","",C60*0.03)</f>
        <v/>
      </c>
      <c r="L60" s="146"/>
      <c r="M60" s="148" t="str">
        <f aca="false">IF(J60="","",(K60/J60)/1000)</f>
        <v/>
      </c>
      <c r="N60" s="145"/>
      <c r="O60" s="147"/>
      <c r="P60" s="145"/>
      <c r="Q60" s="145"/>
      <c r="R60" s="149" t="str">
        <f aca="false">IF(O60="","",(IF(G60="売",H60-P60,P60-H60))*M60*100000)</f>
        <v/>
      </c>
      <c r="S60" s="149"/>
      <c r="T60" s="150" t="str">
        <f aca="false">IF(O60="","",IF(R60&lt;0,J60*(-1),IF(G60="買",(P60-H60)*100,(H60-P60)*100)))</f>
        <v/>
      </c>
      <c r="U60" s="150"/>
      <c r="V60" s="115"/>
    </row>
    <row r="61" customFormat="false" ht="13.5" hidden="false" customHeight="true" outlineLevel="0" collapsed="false">
      <c r="B61" s="145" t="n">
        <v>53</v>
      </c>
      <c r="C61" s="146" t="str">
        <f aca="false">IF(R60="","",C60+R60)</f>
        <v/>
      </c>
      <c r="D61" s="146"/>
      <c r="E61" s="145"/>
      <c r="F61" s="147"/>
      <c r="G61" s="116" t="s">
        <v>37</v>
      </c>
      <c r="H61" s="145"/>
      <c r="I61" s="145"/>
      <c r="J61" s="145"/>
      <c r="K61" s="146" t="str">
        <f aca="false">IF(F61="","",C61*0.03)</f>
        <v/>
      </c>
      <c r="L61" s="146"/>
      <c r="M61" s="148" t="str">
        <f aca="false">IF(J61="","",(K61/J61)/1000)</f>
        <v/>
      </c>
      <c r="N61" s="145"/>
      <c r="O61" s="147"/>
      <c r="P61" s="145"/>
      <c r="Q61" s="145"/>
      <c r="R61" s="149" t="str">
        <f aca="false">IF(O61="","",(IF(G61="売",H61-P61,P61-H61))*M61*100000)</f>
        <v/>
      </c>
      <c r="S61" s="149"/>
      <c r="T61" s="150" t="str">
        <f aca="false">IF(O61="","",IF(R61&lt;0,J61*(-1),IF(G61="買",(P61-H61)*100,(H61-P61)*100)))</f>
        <v/>
      </c>
      <c r="U61" s="150"/>
      <c r="V61" s="115"/>
    </row>
    <row r="62" customFormat="false" ht="13.5" hidden="false" customHeight="true" outlineLevel="0" collapsed="false">
      <c r="B62" s="145" t="n">
        <v>54</v>
      </c>
      <c r="C62" s="146" t="str">
        <f aca="false">IF(R61="","",C61+R61)</f>
        <v/>
      </c>
      <c r="D62" s="146"/>
      <c r="E62" s="145"/>
      <c r="F62" s="147"/>
      <c r="G62" s="116" t="s">
        <v>37</v>
      </c>
      <c r="H62" s="145"/>
      <c r="I62" s="145"/>
      <c r="J62" s="145"/>
      <c r="K62" s="146" t="str">
        <f aca="false">IF(F62="","",C62*0.03)</f>
        <v/>
      </c>
      <c r="L62" s="146"/>
      <c r="M62" s="148" t="str">
        <f aca="false">IF(J62="","",(K62/J62)/1000)</f>
        <v/>
      </c>
      <c r="N62" s="145"/>
      <c r="O62" s="147"/>
      <c r="P62" s="145"/>
      <c r="Q62" s="145"/>
      <c r="R62" s="149" t="str">
        <f aca="false">IF(O62="","",(IF(G62="売",H62-P62,P62-H62))*M62*100000)</f>
        <v/>
      </c>
      <c r="S62" s="149"/>
      <c r="T62" s="150" t="str">
        <f aca="false">IF(O62="","",IF(R62&lt;0,J62*(-1),IF(G62="買",(P62-H62)*100,(H62-P62)*100)))</f>
        <v/>
      </c>
      <c r="U62" s="150"/>
      <c r="V62" s="115"/>
    </row>
    <row r="63" customFormat="false" ht="13.5" hidden="false" customHeight="true" outlineLevel="0" collapsed="false">
      <c r="B63" s="145" t="n">
        <v>55</v>
      </c>
      <c r="C63" s="146" t="str">
        <f aca="false">IF(R62="","",C62+R62)</f>
        <v/>
      </c>
      <c r="D63" s="146"/>
      <c r="E63" s="145"/>
      <c r="F63" s="147"/>
      <c r="G63" s="116" t="s">
        <v>38</v>
      </c>
      <c r="H63" s="145"/>
      <c r="I63" s="145"/>
      <c r="J63" s="145"/>
      <c r="K63" s="146" t="str">
        <f aca="false">IF(F63="","",C63*0.03)</f>
        <v/>
      </c>
      <c r="L63" s="146"/>
      <c r="M63" s="148" t="str">
        <f aca="false">IF(J63="","",(K63/J63)/1000)</f>
        <v/>
      </c>
      <c r="N63" s="145"/>
      <c r="O63" s="147"/>
      <c r="P63" s="145"/>
      <c r="Q63" s="145"/>
      <c r="R63" s="149" t="str">
        <f aca="false">IF(O63="","",(IF(G63="売",H63-P63,P63-H63))*M63*100000)</f>
        <v/>
      </c>
      <c r="S63" s="149"/>
      <c r="T63" s="150" t="str">
        <f aca="false">IF(O63="","",IF(R63&lt;0,J63*(-1),IF(G63="買",(P63-H63)*100,(H63-P63)*100)))</f>
        <v/>
      </c>
      <c r="U63" s="150"/>
      <c r="V63" s="115"/>
    </row>
    <row r="64" customFormat="false" ht="13.5" hidden="false" customHeight="true" outlineLevel="0" collapsed="false">
      <c r="B64" s="145" t="n">
        <v>56</v>
      </c>
      <c r="C64" s="146" t="str">
        <f aca="false">IF(R63="","",C63+R63)</f>
        <v/>
      </c>
      <c r="D64" s="146"/>
      <c r="E64" s="145"/>
      <c r="F64" s="147"/>
      <c r="G64" s="116" t="s">
        <v>37</v>
      </c>
      <c r="H64" s="145"/>
      <c r="I64" s="145"/>
      <c r="J64" s="145"/>
      <c r="K64" s="146" t="str">
        <f aca="false">IF(F64="","",C64*0.03)</f>
        <v/>
      </c>
      <c r="L64" s="146"/>
      <c r="M64" s="148" t="str">
        <f aca="false">IF(J64="","",(K64/J64)/1000)</f>
        <v/>
      </c>
      <c r="N64" s="145"/>
      <c r="O64" s="147"/>
      <c r="P64" s="145"/>
      <c r="Q64" s="145"/>
      <c r="R64" s="149" t="str">
        <f aca="false">IF(O64="","",(IF(G64="売",H64-P64,P64-H64))*M64*100000)</f>
        <v/>
      </c>
      <c r="S64" s="149"/>
      <c r="T64" s="150" t="str">
        <f aca="false">IF(O64="","",IF(R64&lt;0,J64*(-1),IF(G64="買",(P64-H64)*100,(H64-P64)*100)))</f>
        <v/>
      </c>
      <c r="U64" s="150"/>
      <c r="V64" s="115"/>
    </row>
    <row r="65" customFormat="false" ht="13.5" hidden="false" customHeight="true" outlineLevel="0" collapsed="false">
      <c r="B65" s="145" t="n">
        <v>57</v>
      </c>
      <c r="C65" s="146" t="str">
        <f aca="false">IF(R64="","",C64+R64)</f>
        <v/>
      </c>
      <c r="D65" s="146"/>
      <c r="E65" s="145"/>
      <c r="F65" s="147"/>
      <c r="G65" s="116" t="s">
        <v>37</v>
      </c>
      <c r="H65" s="145"/>
      <c r="I65" s="145"/>
      <c r="J65" s="145"/>
      <c r="K65" s="146" t="str">
        <f aca="false">IF(F65="","",C65*0.03)</f>
        <v/>
      </c>
      <c r="L65" s="146"/>
      <c r="M65" s="148" t="str">
        <f aca="false">IF(J65="","",(K65/J65)/1000)</f>
        <v/>
      </c>
      <c r="N65" s="145"/>
      <c r="O65" s="147"/>
      <c r="P65" s="145"/>
      <c r="Q65" s="145"/>
      <c r="R65" s="149" t="str">
        <f aca="false">IF(O65="","",(IF(G65="売",H65-P65,P65-H65))*M65*100000)</f>
        <v/>
      </c>
      <c r="S65" s="149"/>
      <c r="T65" s="150" t="str">
        <f aca="false">IF(O65="","",IF(R65&lt;0,J65*(-1),IF(G65="買",(P65-H65)*100,(H65-P65)*100)))</f>
        <v/>
      </c>
      <c r="U65" s="150"/>
      <c r="V65" s="115"/>
    </row>
    <row r="66" customFormat="false" ht="13.5" hidden="false" customHeight="true" outlineLevel="0" collapsed="false">
      <c r="B66" s="145" t="n">
        <v>58</v>
      </c>
      <c r="C66" s="146" t="str">
        <f aca="false">IF(R65="","",C65+R65)</f>
        <v/>
      </c>
      <c r="D66" s="146"/>
      <c r="E66" s="145"/>
      <c r="F66" s="147"/>
      <c r="G66" s="116" t="s">
        <v>37</v>
      </c>
      <c r="H66" s="145"/>
      <c r="I66" s="145"/>
      <c r="J66" s="145"/>
      <c r="K66" s="146" t="str">
        <f aca="false">IF(F66="","",C66*0.03)</f>
        <v/>
      </c>
      <c r="L66" s="146"/>
      <c r="M66" s="148" t="str">
        <f aca="false">IF(J66="","",(K66/J66)/1000)</f>
        <v/>
      </c>
      <c r="N66" s="145"/>
      <c r="O66" s="147"/>
      <c r="P66" s="145"/>
      <c r="Q66" s="145"/>
      <c r="R66" s="149" t="str">
        <f aca="false">IF(O66="","",(IF(G66="売",H66-P66,P66-H66))*M66*100000)</f>
        <v/>
      </c>
      <c r="S66" s="149"/>
      <c r="T66" s="150" t="str">
        <f aca="false">IF(O66="","",IF(R66&lt;0,J66*(-1),IF(G66="買",(P66-H66)*100,(H66-P66)*100)))</f>
        <v/>
      </c>
      <c r="U66" s="150"/>
      <c r="V66" s="115"/>
    </row>
    <row r="67" customFormat="false" ht="13.5" hidden="false" customHeight="true" outlineLevel="0" collapsed="false">
      <c r="B67" s="145" t="n">
        <v>59</v>
      </c>
      <c r="C67" s="146" t="str">
        <f aca="false">IF(R66="","",C66+R66)</f>
        <v/>
      </c>
      <c r="D67" s="146"/>
      <c r="E67" s="145"/>
      <c r="F67" s="147"/>
      <c r="G67" s="116" t="s">
        <v>37</v>
      </c>
      <c r="H67" s="145"/>
      <c r="I67" s="145"/>
      <c r="J67" s="145"/>
      <c r="K67" s="146" t="str">
        <f aca="false">IF(F67="","",C67*0.03)</f>
        <v/>
      </c>
      <c r="L67" s="146"/>
      <c r="M67" s="148" t="str">
        <f aca="false">IF(J67="","",(K67/J67)/1000)</f>
        <v/>
      </c>
      <c r="N67" s="145"/>
      <c r="O67" s="147"/>
      <c r="P67" s="145"/>
      <c r="Q67" s="145"/>
      <c r="R67" s="149" t="str">
        <f aca="false">IF(O67="","",(IF(G67="売",H67-P67,P67-H67))*M67*100000)</f>
        <v/>
      </c>
      <c r="S67" s="149"/>
      <c r="T67" s="150" t="str">
        <f aca="false">IF(O67="","",IF(R67&lt;0,J67*(-1),IF(G67="買",(P67-H67)*100,(H67-P67)*100)))</f>
        <v/>
      </c>
      <c r="U67" s="150"/>
      <c r="V67" s="115"/>
    </row>
    <row r="68" customFormat="false" ht="13.5" hidden="false" customHeight="true" outlineLevel="0" collapsed="false">
      <c r="B68" s="145" t="n">
        <v>60</v>
      </c>
      <c r="C68" s="146" t="str">
        <f aca="false">IF(R67="","",C67+R67)</f>
        <v/>
      </c>
      <c r="D68" s="146"/>
      <c r="E68" s="145"/>
      <c r="F68" s="147"/>
      <c r="G68" s="116" t="s">
        <v>38</v>
      </c>
      <c r="H68" s="145"/>
      <c r="I68" s="145"/>
      <c r="J68" s="145"/>
      <c r="K68" s="146" t="str">
        <f aca="false">IF(F68="","",C68*0.03)</f>
        <v/>
      </c>
      <c r="L68" s="146"/>
      <c r="M68" s="148" t="str">
        <f aca="false">IF(J68="","",(K68/J68)/1000)</f>
        <v/>
      </c>
      <c r="N68" s="145"/>
      <c r="O68" s="147"/>
      <c r="P68" s="145"/>
      <c r="Q68" s="145"/>
      <c r="R68" s="149" t="str">
        <f aca="false">IF(O68="","",(IF(G68="売",H68-P68,P68-H68))*M68*100000)</f>
        <v/>
      </c>
      <c r="S68" s="149"/>
      <c r="T68" s="150" t="str">
        <f aca="false">IF(O68="","",IF(R68&lt;0,J68*(-1),IF(G68="買",(P68-H68)*100,(H68-P68)*100)))</f>
        <v/>
      </c>
      <c r="U68" s="150"/>
      <c r="V68" s="115"/>
    </row>
    <row r="69" customFormat="false" ht="13.5" hidden="false" customHeight="true" outlineLevel="0" collapsed="false">
      <c r="B69" s="145" t="n">
        <v>61</v>
      </c>
      <c r="C69" s="146" t="str">
        <f aca="false">IF(R68="","",C68+R68)</f>
        <v/>
      </c>
      <c r="D69" s="146"/>
      <c r="E69" s="145"/>
      <c r="F69" s="147"/>
      <c r="G69" s="116" t="s">
        <v>38</v>
      </c>
      <c r="H69" s="145"/>
      <c r="I69" s="145"/>
      <c r="J69" s="145"/>
      <c r="K69" s="146" t="str">
        <f aca="false">IF(F69="","",C69*0.03)</f>
        <v/>
      </c>
      <c r="L69" s="146"/>
      <c r="M69" s="148" t="str">
        <f aca="false">IF(J69="","",(K69/J69)/1000)</f>
        <v/>
      </c>
      <c r="N69" s="145"/>
      <c r="O69" s="147"/>
      <c r="P69" s="145"/>
      <c r="Q69" s="145"/>
      <c r="R69" s="149" t="str">
        <f aca="false">IF(O69="","",(IF(G69="売",H69-P69,P69-H69))*M69*100000)</f>
        <v/>
      </c>
      <c r="S69" s="149"/>
      <c r="T69" s="150" t="str">
        <f aca="false">IF(O69="","",IF(R69&lt;0,J69*(-1),IF(G69="買",(P69-H69)*100,(H69-P69)*100)))</f>
        <v/>
      </c>
      <c r="U69" s="150"/>
      <c r="V69" s="115"/>
    </row>
    <row r="70" customFormat="false" ht="13.5" hidden="false" customHeight="true" outlineLevel="0" collapsed="false">
      <c r="B70" s="145" t="n">
        <v>62</v>
      </c>
      <c r="C70" s="146" t="str">
        <f aca="false">IF(R69="","",C69+R69)</f>
        <v/>
      </c>
      <c r="D70" s="146"/>
      <c r="E70" s="145"/>
      <c r="F70" s="147"/>
      <c r="G70" s="116" t="s">
        <v>37</v>
      </c>
      <c r="H70" s="145"/>
      <c r="I70" s="145"/>
      <c r="J70" s="145"/>
      <c r="K70" s="146" t="str">
        <f aca="false">IF(F70="","",C70*0.03)</f>
        <v/>
      </c>
      <c r="L70" s="146"/>
      <c r="M70" s="148" t="str">
        <f aca="false">IF(J70="","",(K70/J70)/1000)</f>
        <v/>
      </c>
      <c r="N70" s="145"/>
      <c r="O70" s="147"/>
      <c r="P70" s="145"/>
      <c r="Q70" s="145"/>
      <c r="R70" s="149" t="str">
        <f aca="false">IF(O70="","",(IF(G70="売",H70-P70,P70-H70))*M70*100000)</f>
        <v/>
      </c>
      <c r="S70" s="149"/>
      <c r="T70" s="150" t="str">
        <f aca="false">IF(O70="","",IF(R70&lt;0,J70*(-1),IF(G70="買",(P70-H70)*100,(H70-P70)*100)))</f>
        <v/>
      </c>
      <c r="U70" s="150"/>
      <c r="V70" s="115"/>
    </row>
    <row r="71" customFormat="false" ht="13.5" hidden="false" customHeight="true" outlineLevel="0" collapsed="false">
      <c r="B71" s="145" t="n">
        <v>63</v>
      </c>
      <c r="C71" s="146" t="str">
        <f aca="false">IF(R70="","",C70+R70)</f>
        <v/>
      </c>
      <c r="D71" s="146"/>
      <c r="E71" s="145"/>
      <c r="F71" s="147"/>
      <c r="G71" s="116" t="s">
        <v>38</v>
      </c>
      <c r="H71" s="145"/>
      <c r="I71" s="145"/>
      <c r="J71" s="145"/>
      <c r="K71" s="146" t="str">
        <f aca="false">IF(F71="","",C71*0.03)</f>
        <v/>
      </c>
      <c r="L71" s="146"/>
      <c r="M71" s="148" t="str">
        <f aca="false">IF(J71="","",(K71/J71)/1000)</f>
        <v/>
      </c>
      <c r="N71" s="145"/>
      <c r="O71" s="147"/>
      <c r="P71" s="145"/>
      <c r="Q71" s="145"/>
      <c r="R71" s="149" t="str">
        <f aca="false">IF(O71="","",(IF(G71="売",H71-P71,P71-H71))*M71*100000)</f>
        <v/>
      </c>
      <c r="S71" s="149"/>
      <c r="T71" s="150" t="str">
        <f aca="false">IF(O71="","",IF(R71&lt;0,J71*(-1),IF(G71="買",(P71-H71)*100,(H71-P71)*100)))</f>
        <v/>
      </c>
      <c r="U71" s="150"/>
      <c r="V71" s="115"/>
    </row>
    <row r="72" customFormat="false" ht="13.5" hidden="false" customHeight="true" outlineLevel="0" collapsed="false">
      <c r="B72" s="145" t="n">
        <v>64</v>
      </c>
      <c r="C72" s="146" t="str">
        <f aca="false">IF(R71="","",C71+R71)</f>
        <v/>
      </c>
      <c r="D72" s="146"/>
      <c r="E72" s="145"/>
      <c r="F72" s="147"/>
      <c r="G72" s="116" t="s">
        <v>37</v>
      </c>
      <c r="H72" s="145"/>
      <c r="I72" s="145"/>
      <c r="J72" s="145"/>
      <c r="K72" s="146" t="str">
        <f aca="false">IF(F72="","",C72*0.03)</f>
        <v/>
      </c>
      <c r="L72" s="146"/>
      <c r="M72" s="148" t="str">
        <f aca="false">IF(J72="","",(K72/J72)/1000)</f>
        <v/>
      </c>
      <c r="N72" s="145"/>
      <c r="O72" s="147"/>
      <c r="P72" s="145"/>
      <c r="Q72" s="145"/>
      <c r="R72" s="149" t="str">
        <f aca="false">IF(O72="","",(IF(G72="売",H72-P72,P72-H72))*M72*100000)</f>
        <v/>
      </c>
      <c r="S72" s="149"/>
      <c r="T72" s="150" t="str">
        <f aca="false">IF(O72="","",IF(R72&lt;0,J72*(-1),IF(G72="買",(P72-H72)*100,(H72-P72)*100)))</f>
        <v/>
      </c>
      <c r="U72" s="150"/>
      <c r="V72" s="115"/>
    </row>
    <row r="73" customFormat="false" ht="13.5" hidden="false" customHeight="true" outlineLevel="0" collapsed="false">
      <c r="B73" s="145" t="n">
        <v>65</v>
      </c>
      <c r="C73" s="146" t="str">
        <f aca="false">IF(R72="","",C72+R72)</f>
        <v/>
      </c>
      <c r="D73" s="146"/>
      <c r="E73" s="145"/>
      <c r="F73" s="147"/>
      <c r="G73" s="116" t="s">
        <v>38</v>
      </c>
      <c r="H73" s="145"/>
      <c r="I73" s="145"/>
      <c r="J73" s="145"/>
      <c r="K73" s="146" t="str">
        <f aca="false">IF(F73="","",C73*0.03)</f>
        <v/>
      </c>
      <c r="L73" s="146"/>
      <c r="M73" s="148" t="str">
        <f aca="false">IF(J73="","",(K73/J73)/1000)</f>
        <v/>
      </c>
      <c r="N73" s="145"/>
      <c r="O73" s="147"/>
      <c r="P73" s="145"/>
      <c r="Q73" s="145"/>
      <c r="R73" s="149" t="str">
        <f aca="false">IF(O73="","",(IF(G73="売",H73-P73,P73-H73))*M73*100000)</f>
        <v/>
      </c>
      <c r="S73" s="149"/>
      <c r="T73" s="150" t="str">
        <f aca="false">IF(O73="","",IF(R73&lt;0,J73*(-1),IF(G73="買",(P73-H73)*100,(H73-P73)*100)))</f>
        <v/>
      </c>
      <c r="U73" s="150"/>
      <c r="V73" s="115"/>
    </row>
    <row r="74" customFormat="false" ht="13.5" hidden="false" customHeight="true" outlineLevel="0" collapsed="false">
      <c r="B74" s="145" t="n">
        <v>66</v>
      </c>
      <c r="C74" s="146" t="str">
        <f aca="false">IF(R73="","",C73+R73)</f>
        <v/>
      </c>
      <c r="D74" s="146"/>
      <c r="E74" s="145"/>
      <c r="F74" s="147"/>
      <c r="G74" s="116" t="s">
        <v>38</v>
      </c>
      <c r="H74" s="145"/>
      <c r="I74" s="145"/>
      <c r="J74" s="145"/>
      <c r="K74" s="146" t="str">
        <f aca="false">IF(F74="","",C74*0.03)</f>
        <v/>
      </c>
      <c r="L74" s="146"/>
      <c r="M74" s="148" t="str">
        <f aca="false">IF(J74="","",(K74/J74)/1000)</f>
        <v/>
      </c>
      <c r="N74" s="145"/>
      <c r="O74" s="147"/>
      <c r="P74" s="145"/>
      <c r="Q74" s="145"/>
      <c r="R74" s="149" t="str">
        <f aca="false">IF(O74="","",(IF(G74="売",H74-P74,P74-H74))*M74*100000)</f>
        <v/>
      </c>
      <c r="S74" s="149"/>
      <c r="T74" s="150" t="str">
        <f aca="false">IF(O74="","",IF(R74&lt;0,J74*(-1),IF(G74="買",(P74-H74)*100,(H74-P74)*100)))</f>
        <v/>
      </c>
      <c r="U74" s="150"/>
      <c r="V74" s="115"/>
    </row>
    <row r="75" customFormat="false" ht="13.5" hidden="false" customHeight="true" outlineLevel="0" collapsed="false">
      <c r="B75" s="145" t="n">
        <v>67</v>
      </c>
      <c r="C75" s="146" t="str">
        <f aca="false">IF(R74="","",C74+R74)</f>
        <v/>
      </c>
      <c r="D75" s="146"/>
      <c r="E75" s="145"/>
      <c r="F75" s="147"/>
      <c r="G75" s="116" t="s">
        <v>37</v>
      </c>
      <c r="H75" s="145"/>
      <c r="I75" s="145"/>
      <c r="J75" s="145"/>
      <c r="K75" s="146" t="str">
        <f aca="false">IF(F75="","",C75*0.03)</f>
        <v/>
      </c>
      <c r="L75" s="146"/>
      <c r="M75" s="148" t="str">
        <f aca="false">IF(J75="","",(K75/J75)/1000)</f>
        <v/>
      </c>
      <c r="N75" s="145"/>
      <c r="O75" s="147"/>
      <c r="P75" s="145"/>
      <c r="Q75" s="145"/>
      <c r="R75" s="149" t="str">
        <f aca="false">IF(O75="","",(IF(G75="売",H75-P75,P75-H75))*M75*100000)</f>
        <v/>
      </c>
      <c r="S75" s="149"/>
      <c r="T75" s="150" t="str">
        <f aca="false">IF(O75="","",IF(R75&lt;0,J75*(-1),IF(G75="買",(P75-H75)*100,(H75-P75)*100)))</f>
        <v/>
      </c>
      <c r="U75" s="150"/>
      <c r="V75" s="115"/>
    </row>
    <row r="76" customFormat="false" ht="13.5" hidden="false" customHeight="true" outlineLevel="0" collapsed="false">
      <c r="B76" s="145" t="n">
        <v>68</v>
      </c>
      <c r="C76" s="146" t="str">
        <f aca="false">IF(R75="","",C75+R75)</f>
        <v/>
      </c>
      <c r="D76" s="146"/>
      <c r="E76" s="145"/>
      <c r="F76" s="147"/>
      <c r="G76" s="116" t="s">
        <v>37</v>
      </c>
      <c r="H76" s="145"/>
      <c r="I76" s="145"/>
      <c r="J76" s="145"/>
      <c r="K76" s="146" t="str">
        <f aca="false">IF(F76="","",C76*0.03)</f>
        <v/>
      </c>
      <c r="L76" s="146"/>
      <c r="M76" s="148" t="str">
        <f aca="false">IF(J76="","",(K76/J76)/1000)</f>
        <v/>
      </c>
      <c r="N76" s="145"/>
      <c r="O76" s="147"/>
      <c r="P76" s="145"/>
      <c r="Q76" s="145"/>
      <c r="R76" s="149" t="str">
        <f aca="false">IF(O76="","",(IF(G76="売",H76-P76,P76-H76))*M76*100000)</f>
        <v/>
      </c>
      <c r="S76" s="149"/>
      <c r="T76" s="150" t="str">
        <f aca="false">IF(O76="","",IF(R76&lt;0,J76*(-1),IF(G76="買",(P76-H76)*100,(H76-P76)*100)))</f>
        <v/>
      </c>
      <c r="U76" s="150"/>
      <c r="V76" s="115"/>
    </row>
    <row r="77" customFormat="false" ht="13.5" hidden="false" customHeight="true" outlineLevel="0" collapsed="false">
      <c r="B77" s="145" t="n">
        <v>69</v>
      </c>
      <c r="C77" s="146" t="str">
        <f aca="false">IF(R76="","",C76+R76)</f>
        <v/>
      </c>
      <c r="D77" s="146"/>
      <c r="E77" s="145"/>
      <c r="F77" s="147"/>
      <c r="G77" s="116" t="s">
        <v>37</v>
      </c>
      <c r="H77" s="145"/>
      <c r="I77" s="145"/>
      <c r="J77" s="145"/>
      <c r="K77" s="146" t="str">
        <f aca="false">IF(F77="","",C77*0.03)</f>
        <v/>
      </c>
      <c r="L77" s="146"/>
      <c r="M77" s="148" t="str">
        <f aca="false">IF(J77="","",(K77/J77)/1000)</f>
        <v/>
      </c>
      <c r="N77" s="145"/>
      <c r="O77" s="147"/>
      <c r="P77" s="145"/>
      <c r="Q77" s="145"/>
      <c r="R77" s="149" t="str">
        <f aca="false">IF(O77="","",(IF(G77="売",H77-P77,P77-H77))*M77*100000)</f>
        <v/>
      </c>
      <c r="S77" s="149"/>
      <c r="T77" s="150" t="str">
        <f aca="false">IF(O77="","",IF(R77&lt;0,J77*(-1),IF(G77="買",(P77-H77)*100,(H77-P77)*100)))</f>
        <v/>
      </c>
      <c r="U77" s="150"/>
      <c r="V77" s="115"/>
    </row>
    <row r="78" customFormat="false" ht="13.5" hidden="false" customHeight="true" outlineLevel="0" collapsed="false">
      <c r="B78" s="145" t="n">
        <v>70</v>
      </c>
      <c r="C78" s="146" t="str">
        <f aca="false">IF(R77="","",C77+R77)</f>
        <v/>
      </c>
      <c r="D78" s="146"/>
      <c r="E78" s="145"/>
      <c r="F78" s="147"/>
      <c r="G78" s="116" t="s">
        <v>38</v>
      </c>
      <c r="H78" s="145"/>
      <c r="I78" s="145"/>
      <c r="J78" s="145"/>
      <c r="K78" s="146" t="str">
        <f aca="false">IF(F78="","",C78*0.03)</f>
        <v/>
      </c>
      <c r="L78" s="146"/>
      <c r="M78" s="148" t="str">
        <f aca="false">IF(J78="","",(K78/J78)/1000)</f>
        <v/>
      </c>
      <c r="N78" s="145"/>
      <c r="O78" s="147"/>
      <c r="P78" s="145"/>
      <c r="Q78" s="145"/>
      <c r="R78" s="149" t="str">
        <f aca="false">IF(O78="","",(IF(G78="売",H78-P78,P78-H78))*M78*100000)</f>
        <v/>
      </c>
      <c r="S78" s="149"/>
      <c r="T78" s="150" t="str">
        <f aca="false">IF(O78="","",IF(R78&lt;0,J78*(-1),IF(G78="買",(P78-H78)*100,(H78-P78)*100)))</f>
        <v/>
      </c>
      <c r="U78" s="150"/>
      <c r="V78" s="115"/>
    </row>
    <row r="79" customFormat="false" ht="13.5" hidden="false" customHeight="true" outlineLevel="0" collapsed="false">
      <c r="B79" s="145" t="n">
        <v>71</v>
      </c>
      <c r="C79" s="146" t="str">
        <f aca="false">IF(R78="","",C78+R78)</f>
        <v/>
      </c>
      <c r="D79" s="146"/>
      <c r="E79" s="145"/>
      <c r="F79" s="147"/>
      <c r="G79" s="116" t="s">
        <v>37</v>
      </c>
      <c r="H79" s="145"/>
      <c r="I79" s="145"/>
      <c r="J79" s="145"/>
      <c r="K79" s="146" t="str">
        <f aca="false">IF(F79="","",C79*0.03)</f>
        <v/>
      </c>
      <c r="L79" s="146"/>
      <c r="M79" s="148" t="str">
        <f aca="false">IF(J79="","",(K79/J79)/1000)</f>
        <v/>
      </c>
      <c r="N79" s="145"/>
      <c r="O79" s="147"/>
      <c r="P79" s="145"/>
      <c r="Q79" s="145"/>
      <c r="R79" s="149" t="str">
        <f aca="false">IF(O79="","",(IF(G79="売",H79-P79,P79-H79))*M79*100000)</f>
        <v/>
      </c>
      <c r="S79" s="149"/>
      <c r="T79" s="150" t="str">
        <f aca="false">IF(O79="","",IF(R79&lt;0,J79*(-1),IF(G79="買",(P79-H79)*100,(H79-P79)*100)))</f>
        <v/>
      </c>
      <c r="U79" s="150"/>
      <c r="V79" s="115"/>
    </row>
    <row r="80" customFormat="false" ht="13.5" hidden="false" customHeight="true" outlineLevel="0" collapsed="false">
      <c r="B80" s="145" t="n">
        <v>72</v>
      </c>
      <c r="C80" s="146" t="str">
        <f aca="false">IF(R79="","",C79+R79)</f>
        <v/>
      </c>
      <c r="D80" s="146"/>
      <c r="E80" s="145"/>
      <c r="F80" s="147"/>
      <c r="G80" s="116" t="s">
        <v>38</v>
      </c>
      <c r="H80" s="145"/>
      <c r="I80" s="145"/>
      <c r="J80" s="145"/>
      <c r="K80" s="146" t="str">
        <f aca="false">IF(F80="","",C80*0.03)</f>
        <v/>
      </c>
      <c r="L80" s="146"/>
      <c r="M80" s="148" t="str">
        <f aca="false">IF(J80="","",(K80/J80)/1000)</f>
        <v/>
      </c>
      <c r="N80" s="145"/>
      <c r="O80" s="147"/>
      <c r="P80" s="145"/>
      <c r="Q80" s="145"/>
      <c r="R80" s="149" t="str">
        <f aca="false">IF(O80="","",(IF(G80="売",H80-P80,P80-H80))*M80*100000)</f>
        <v/>
      </c>
      <c r="S80" s="149"/>
      <c r="T80" s="150" t="str">
        <f aca="false">IF(O80="","",IF(R80&lt;0,J80*(-1),IF(G80="買",(P80-H80)*100,(H80-P80)*100)))</f>
        <v/>
      </c>
      <c r="U80" s="150"/>
      <c r="V80" s="115"/>
    </row>
    <row r="81" customFormat="false" ht="13.5" hidden="false" customHeight="true" outlineLevel="0" collapsed="false">
      <c r="B81" s="145" t="n">
        <v>73</v>
      </c>
      <c r="C81" s="146" t="str">
        <f aca="false">IF(R80="","",C80+R80)</f>
        <v/>
      </c>
      <c r="D81" s="146"/>
      <c r="E81" s="145"/>
      <c r="F81" s="147"/>
      <c r="G81" s="116" t="s">
        <v>37</v>
      </c>
      <c r="H81" s="145"/>
      <c r="I81" s="145"/>
      <c r="J81" s="145"/>
      <c r="K81" s="146" t="str">
        <f aca="false">IF(F81="","",C81*0.03)</f>
        <v/>
      </c>
      <c r="L81" s="146"/>
      <c r="M81" s="148" t="str">
        <f aca="false">IF(J81="","",(K81/J81)/1000)</f>
        <v/>
      </c>
      <c r="N81" s="145"/>
      <c r="O81" s="147"/>
      <c r="P81" s="145"/>
      <c r="Q81" s="145"/>
      <c r="R81" s="149" t="str">
        <f aca="false">IF(O81="","",(IF(G81="売",H81-P81,P81-H81))*M81*100000)</f>
        <v/>
      </c>
      <c r="S81" s="149"/>
      <c r="T81" s="150" t="str">
        <f aca="false">IF(O81="","",IF(R81&lt;0,J81*(-1),IF(G81="買",(P81-H81)*100,(H81-P81)*100)))</f>
        <v/>
      </c>
      <c r="U81" s="150"/>
      <c r="V81" s="115"/>
    </row>
    <row r="82" customFormat="false" ht="13.5" hidden="false" customHeight="true" outlineLevel="0" collapsed="false">
      <c r="B82" s="145" t="n">
        <v>74</v>
      </c>
      <c r="C82" s="146" t="str">
        <f aca="false">IF(R81="","",C81+R81)</f>
        <v/>
      </c>
      <c r="D82" s="146"/>
      <c r="E82" s="145"/>
      <c r="F82" s="147"/>
      <c r="G82" s="116" t="s">
        <v>37</v>
      </c>
      <c r="H82" s="145"/>
      <c r="I82" s="145"/>
      <c r="J82" s="145"/>
      <c r="K82" s="146" t="str">
        <f aca="false">IF(F82="","",C82*0.03)</f>
        <v/>
      </c>
      <c r="L82" s="146"/>
      <c r="M82" s="148" t="str">
        <f aca="false">IF(J82="","",(K82/J82)/1000)</f>
        <v/>
      </c>
      <c r="N82" s="145"/>
      <c r="O82" s="147"/>
      <c r="P82" s="145"/>
      <c r="Q82" s="145"/>
      <c r="R82" s="149" t="str">
        <f aca="false">IF(O82="","",(IF(G82="売",H82-P82,P82-H82))*M82*100000)</f>
        <v/>
      </c>
      <c r="S82" s="149"/>
      <c r="T82" s="150" t="str">
        <f aca="false">IF(O82="","",IF(R82&lt;0,J82*(-1),IF(G82="買",(P82-H82)*100,(H82-P82)*100)))</f>
        <v/>
      </c>
      <c r="U82" s="150"/>
      <c r="V82" s="115"/>
    </row>
    <row r="83" customFormat="false" ht="13.5" hidden="false" customHeight="true" outlineLevel="0" collapsed="false">
      <c r="B83" s="145" t="n">
        <v>75</v>
      </c>
      <c r="C83" s="146" t="str">
        <f aca="false">IF(R82="","",C82+R82)</f>
        <v/>
      </c>
      <c r="D83" s="146"/>
      <c r="E83" s="145"/>
      <c r="F83" s="147"/>
      <c r="G83" s="116" t="s">
        <v>37</v>
      </c>
      <c r="H83" s="145"/>
      <c r="I83" s="145"/>
      <c r="J83" s="145"/>
      <c r="K83" s="146" t="str">
        <f aca="false">IF(F83="","",C83*0.03)</f>
        <v/>
      </c>
      <c r="L83" s="146"/>
      <c r="M83" s="148" t="str">
        <f aca="false">IF(J83="","",(K83/J83)/1000)</f>
        <v/>
      </c>
      <c r="N83" s="145"/>
      <c r="O83" s="147"/>
      <c r="P83" s="145"/>
      <c r="Q83" s="145"/>
      <c r="R83" s="149" t="str">
        <f aca="false">IF(O83="","",(IF(G83="売",H83-P83,P83-H83))*M83*100000)</f>
        <v/>
      </c>
      <c r="S83" s="149"/>
      <c r="T83" s="150" t="str">
        <f aca="false">IF(O83="","",IF(R83&lt;0,J83*(-1),IF(G83="買",(P83-H83)*100,(H83-P83)*100)))</f>
        <v/>
      </c>
      <c r="U83" s="150"/>
      <c r="V83" s="115"/>
    </row>
    <row r="84" customFormat="false" ht="13.5" hidden="false" customHeight="true" outlineLevel="0" collapsed="false">
      <c r="B84" s="145" t="n">
        <v>76</v>
      </c>
      <c r="C84" s="146" t="str">
        <f aca="false">IF(R83="","",C83+R83)</f>
        <v/>
      </c>
      <c r="D84" s="146"/>
      <c r="E84" s="145"/>
      <c r="F84" s="147"/>
      <c r="G84" s="116" t="s">
        <v>37</v>
      </c>
      <c r="H84" s="145"/>
      <c r="I84" s="145"/>
      <c r="J84" s="145"/>
      <c r="K84" s="146" t="str">
        <f aca="false">IF(F84="","",C84*0.03)</f>
        <v/>
      </c>
      <c r="L84" s="146"/>
      <c r="M84" s="148" t="str">
        <f aca="false">IF(J84="","",(K84/J84)/1000)</f>
        <v/>
      </c>
      <c r="N84" s="145"/>
      <c r="O84" s="147"/>
      <c r="P84" s="145"/>
      <c r="Q84" s="145"/>
      <c r="R84" s="149" t="str">
        <f aca="false">IF(O84="","",(IF(G84="売",H84-P84,P84-H84))*M84*100000)</f>
        <v/>
      </c>
      <c r="S84" s="149"/>
      <c r="T84" s="150" t="str">
        <f aca="false">IF(O84="","",IF(R84&lt;0,J84*(-1),IF(G84="買",(P84-H84)*100,(H84-P84)*100)))</f>
        <v/>
      </c>
      <c r="U84" s="150"/>
      <c r="V84" s="115"/>
    </row>
    <row r="85" customFormat="false" ht="13.5" hidden="false" customHeight="true" outlineLevel="0" collapsed="false">
      <c r="B85" s="145" t="n">
        <v>77</v>
      </c>
      <c r="C85" s="146" t="str">
        <f aca="false">IF(R84="","",C84+R84)</f>
        <v/>
      </c>
      <c r="D85" s="146"/>
      <c r="E85" s="145"/>
      <c r="F85" s="147"/>
      <c r="G85" s="116" t="s">
        <v>38</v>
      </c>
      <c r="H85" s="145"/>
      <c r="I85" s="145"/>
      <c r="J85" s="145"/>
      <c r="K85" s="146" t="str">
        <f aca="false">IF(F85="","",C85*0.03)</f>
        <v/>
      </c>
      <c r="L85" s="146"/>
      <c r="M85" s="148" t="str">
        <f aca="false">IF(J85="","",(K85/J85)/1000)</f>
        <v/>
      </c>
      <c r="N85" s="145"/>
      <c r="O85" s="147"/>
      <c r="P85" s="145"/>
      <c r="Q85" s="145"/>
      <c r="R85" s="149" t="str">
        <f aca="false">IF(O85="","",(IF(G85="売",H85-P85,P85-H85))*M85*100000)</f>
        <v/>
      </c>
      <c r="S85" s="149"/>
      <c r="T85" s="150" t="str">
        <f aca="false">IF(O85="","",IF(R85&lt;0,J85*(-1),IF(G85="買",(P85-H85)*100,(H85-P85)*100)))</f>
        <v/>
      </c>
      <c r="U85" s="150"/>
      <c r="V85" s="115"/>
    </row>
    <row r="86" customFormat="false" ht="13.5" hidden="false" customHeight="true" outlineLevel="0" collapsed="false">
      <c r="B86" s="145" t="n">
        <v>78</v>
      </c>
      <c r="C86" s="146" t="str">
        <f aca="false">IF(R85="","",C85+R85)</f>
        <v/>
      </c>
      <c r="D86" s="146"/>
      <c r="E86" s="145"/>
      <c r="F86" s="147"/>
      <c r="G86" s="116" t="s">
        <v>37</v>
      </c>
      <c r="H86" s="145"/>
      <c r="I86" s="145"/>
      <c r="J86" s="145"/>
      <c r="K86" s="146" t="str">
        <f aca="false">IF(F86="","",C86*0.03)</f>
        <v/>
      </c>
      <c r="L86" s="146"/>
      <c r="M86" s="148" t="str">
        <f aca="false">IF(J86="","",(K86/J86)/1000)</f>
        <v/>
      </c>
      <c r="N86" s="145"/>
      <c r="O86" s="147"/>
      <c r="P86" s="145"/>
      <c r="Q86" s="145"/>
      <c r="R86" s="149" t="str">
        <f aca="false">IF(O86="","",(IF(G86="売",H86-P86,P86-H86))*M86*100000)</f>
        <v/>
      </c>
      <c r="S86" s="149"/>
      <c r="T86" s="150" t="str">
        <f aca="false">IF(O86="","",IF(R86&lt;0,J86*(-1),IF(G86="買",(P86-H86)*100,(H86-P86)*100)))</f>
        <v/>
      </c>
      <c r="U86" s="150"/>
      <c r="V86" s="115"/>
    </row>
    <row r="87" customFormat="false" ht="13.5" hidden="false" customHeight="true" outlineLevel="0" collapsed="false">
      <c r="B87" s="145" t="n">
        <v>79</v>
      </c>
      <c r="C87" s="146" t="str">
        <f aca="false">IF(R86="","",C86+R86)</f>
        <v/>
      </c>
      <c r="D87" s="146"/>
      <c r="E87" s="145"/>
      <c r="F87" s="147"/>
      <c r="G87" s="116" t="s">
        <v>38</v>
      </c>
      <c r="H87" s="145"/>
      <c r="I87" s="145"/>
      <c r="J87" s="145"/>
      <c r="K87" s="146" t="str">
        <f aca="false">IF(F87="","",C87*0.03)</f>
        <v/>
      </c>
      <c r="L87" s="146"/>
      <c r="M87" s="148" t="str">
        <f aca="false">IF(J87="","",(K87/J87)/1000)</f>
        <v/>
      </c>
      <c r="N87" s="145"/>
      <c r="O87" s="147"/>
      <c r="P87" s="145"/>
      <c r="Q87" s="145"/>
      <c r="R87" s="149" t="str">
        <f aca="false">IF(O87="","",(IF(G87="売",H87-P87,P87-H87))*M87*100000)</f>
        <v/>
      </c>
      <c r="S87" s="149"/>
      <c r="T87" s="150" t="str">
        <f aca="false">IF(O87="","",IF(R87&lt;0,J87*(-1),IF(G87="買",(P87-H87)*100,(H87-P87)*100)))</f>
        <v/>
      </c>
      <c r="U87" s="150"/>
      <c r="V87" s="115"/>
    </row>
    <row r="88" customFormat="false" ht="13.5" hidden="false" customHeight="true" outlineLevel="0" collapsed="false">
      <c r="B88" s="145" t="n">
        <v>80</v>
      </c>
      <c r="C88" s="146" t="str">
        <f aca="false">IF(R87="","",C87+R87)</f>
        <v/>
      </c>
      <c r="D88" s="146"/>
      <c r="E88" s="145"/>
      <c r="F88" s="147"/>
      <c r="G88" s="116" t="s">
        <v>38</v>
      </c>
      <c r="H88" s="145"/>
      <c r="I88" s="145"/>
      <c r="J88" s="145"/>
      <c r="K88" s="146" t="str">
        <f aca="false">IF(F88="","",C88*0.03)</f>
        <v/>
      </c>
      <c r="L88" s="146"/>
      <c r="M88" s="148" t="str">
        <f aca="false">IF(J88="","",(K88/J88)/1000)</f>
        <v/>
      </c>
      <c r="N88" s="145"/>
      <c r="O88" s="147"/>
      <c r="P88" s="145"/>
      <c r="Q88" s="145"/>
      <c r="R88" s="149" t="str">
        <f aca="false">IF(O88="","",(IF(G88="売",H88-P88,P88-H88))*M88*100000)</f>
        <v/>
      </c>
      <c r="S88" s="149"/>
      <c r="T88" s="150" t="str">
        <f aca="false">IF(O88="","",IF(R88&lt;0,J88*(-1),IF(G88="買",(P88-H88)*100,(H88-P88)*100)))</f>
        <v/>
      </c>
      <c r="U88" s="150"/>
      <c r="V88" s="115"/>
    </row>
    <row r="89" customFormat="false" ht="13.5" hidden="false" customHeight="true" outlineLevel="0" collapsed="false">
      <c r="B89" s="145" t="n">
        <v>81</v>
      </c>
      <c r="C89" s="146" t="str">
        <f aca="false">IF(R88="","",C88+R88)</f>
        <v/>
      </c>
      <c r="D89" s="146"/>
      <c r="E89" s="145"/>
      <c r="F89" s="147"/>
      <c r="G89" s="116" t="s">
        <v>38</v>
      </c>
      <c r="H89" s="145"/>
      <c r="I89" s="145"/>
      <c r="J89" s="145"/>
      <c r="K89" s="146" t="str">
        <f aca="false">IF(F89="","",C89*0.03)</f>
        <v/>
      </c>
      <c r="L89" s="146"/>
      <c r="M89" s="148" t="str">
        <f aca="false">IF(J89="","",(K89/J89)/1000)</f>
        <v/>
      </c>
      <c r="N89" s="145"/>
      <c r="O89" s="147"/>
      <c r="P89" s="145"/>
      <c r="Q89" s="145"/>
      <c r="R89" s="149" t="str">
        <f aca="false">IF(O89="","",(IF(G89="売",H89-P89,P89-H89))*M89*100000)</f>
        <v/>
      </c>
      <c r="S89" s="149"/>
      <c r="T89" s="150" t="str">
        <f aca="false">IF(O89="","",IF(R89&lt;0,J89*(-1),IF(G89="買",(P89-H89)*100,(H89-P89)*100)))</f>
        <v/>
      </c>
      <c r="U89" s="150"/>
      <c r="V89" s="115"/>
    </row>
    <row r="90" customFormat="false" ht="13.5" hidden="false" customHeight="true" outlineLevel="0" collapsed="false">
      <c r="B90" s="145" t="n">
        <v>82</v>
      </c>
      <c r="C90" s="146" t="str">
        <f aca="false">IF(R89="","",C89+R89)</f>
        <v/>
      </c>
      <c r="D90" s="146"/>
      <c r="E90" s="145"/>
      <c r="F90" s="147"/>
      <c r="G90" s="116" t="s">
        <v>38</v>
      </c>
      <c r="H90" s="145"/>
      <c r="I90" s="145"/>
      <c r="J90" s="145"/>
      <c r="K90" s="146" t="str">
        <f aca="false">IF(F90="","",C90*0.03)</f>
        <v/>
      </c>
      <c r="L90" s="146"/>
      <c r="M90" s="148" t="str">
        <f aca="false">IF(J90="","",(K90/J90)/1000)</f>
        <v/>
      </c>
      <c r="N90" s="145"/>
      <c r="O90" s="147"/>
      <c r="P90" s="145"/>
      <c r="Q90" s="145"/>
      <c r="R90" s="149" t="str">
        <f aca="false">IF(O90="","",(IF(G90="売",H90-P90,P90-H90))*M90*100000)</f>
        <v/>
      </c>
      <c r="S90" s="149"/>
      <c r="T90" s="150" t="str">
        <f aca="false">IF(O90="","",IF(R90&lt;0,J90*(-1),IF(G90="買",(P90-H90)*100,(H90-P90)*100)))</f>
        <v/>
      </c>
      <c r="U90" s="150"/>
      <c r="V90" s="115"/>
    </row>
    <row r="91" customFormat="false" ht="13.5" hidden="false" customHeight="true" outlineLevel="0" collapsed="false">
      <c r="B91" s="145" t="n">
        <v>83</v>
      </c>
      <c r="C91" s="146" t="str">
        <f aca="false">IF(R90="","",C90+R90)</f>
        <v/>
      </c>
      <c r="D91" s="146"/>
      <c r="E91" s="145"/>
      <c r="F91" s="147"/>
      <c r="G91" s="116" t="s">
        <v>38</v>
      </c>
      <c r="H91" s="145"/>
      <c r="I91" s="145"/>
      <c r="J91" s="145"/>
      <c r="K91" s="146" t="str">
        <f aca="false">IF(F91="","",C91*0.03)</f>
        <v/>
      </c>
      <c r="L91" s="146"/>
      <c r="M91" s="148" t="str">
        <f aca="false">IF(J91="","",(K91/J91)/1000)</f>
        <v/>
      </c>
      <c r="N91" s="145"/>
      <c r="O91" s="147"/>
      <c r="P91" s="145"/>
      <c r="Q91" s="145"/>
      <c r="R91" s="149" t="str">
        <f aca="false">IF(O91="","",(IF(G91="売",H91-P91,P91-H91))*M91*100000)</f>
        <v/>
      </c>
      <c r="S91" s="149"/>
      <c r="T91" s="150" t="str">
        <f aca="false">IF(O91="","",IF(R91&lt;0,J91*(-1),IF(G91="買",(P91-H91)*100,(H91-P91)*100)))</f>
        <v/>
      </c>
      <c r="U91" s="150"/>
      <c r="V91" s="115"/>
    </row>
    <row r="92" customFormat="false" ht="13.5" hidden="false" customHeight="true" outlineLevel="0" collapsed="false">
      <c r="B92" s="145" t="n">
        <v>84</v>
      </c>
      <c r="C92" s="146" t="str">
        <f aca="false">IF(R91="","",C91+R91)</f>
        <v/>
      </c>
      <c r="D92" s="146"/>
      <c r="E92" s="145"/>
      <c r="F92" s="147"/>
      <c r="G92" s="116" t="s">
        <v>37</v>
      </c>
      <c r="H92" s="145"/>
      <c r="I92" s="145"/>
      <c r="J92" s="145"/>
      <c r="K92" s="146" t="str">
        <f aca="false">IF(F92="","",C92*0.03)</f>
        <v/>
      </c>
      <c r="L92" s="146"/>
      <c r="M92" s="148" t="str">
        <f aca="false">IF(J92="","",(K92/J92)/1000)</f>
        <v/>
      </c>
      <c r="N92" s="145"/>
      <c r="O92" s="147"/>
      <c r="P92" s="145"/>
      <c r="Q92" s="145"/>
      <c r="R92" s="149" t="str">
        <f aca="false">IF(O92="","",(IF(G92="売",H92-P92,P92-H92))*M92*100000)</f>
        <v/>
      </c>
      <c r="S92" s="149"/>
      <c r="T92" s="150" t="str">
        <f aca="false">IF(O92="","",IF(R92&lt;0,J92*(-1),IF(G92="買",(P92-H92)*100,(H92-P92)*100)))</f>
        <v/>
      </c>
      <c r="U92" s="150"/>
      <c r="V92" s="115"/>
    </row>
    <row r="93" customFormat="false" ht="13.5" hidden="false" customHeight="true" outlineLevel="0" collapsed="false">
      <c r="B93" s="145" t="n">
        <v>85</v>
      </c>
      <c r="C93" s="146" t="str">
        <f aca="false">IF(R92="","",C92+R92)</f>
        <v/>
      </c>
      <c r="D93" s="146"/>
      <c r="E93" s="145"/>
      <c r="F93" s="147"/>
      <c r="G93" s="116" t="s">
        <v>38</v>
      </c>
      <c r="H93" s="145"/>
      <c r="I93" s="145"/>
      <c r="J93" s="145"/>
      <c r="K93" s="146" t="str">
        <f aca="false">IF(F93="","",C93*0.03)</f>
        <v/>
      </c>
      <c r="L93" s="146"/>
      <c r="M93" s="148" t="str">
        <f aca="false">IF(J93="","",(K93/J93)/1000)</f>
        <v/>
      </c>
      <c r="N93" s="145"/>
      <c r="O93" s="147"/>
      <c r="P93" s="145"/>
      <c r="Q93" s="145"/>
      <c r="R93" s="149" t="str">
        <f aca="false">IF(O93="","",(IF(G93="売",H93-P93,P93-H93))*M93*100000)</f>
        <v/>
      </c>
      <c r="S93" s="149"/>
      <c r="T93" s="150" t="str">
        <f aca="false">IF(O93="","",IF(R93&lt;0,J93*(-1),IF(G93="買",(P93-H93)*100,(H93-P93)*100)))</f>
        <v/>
      </c>
      <c r="U93" s="150"/>
      <c r="V93" s="115"/>
    </row>
    <row r="94" customFormat="false" ht="13.5" hidden="false" customHeight="true" outlineLevel="0" collapsed="false">
      <c r="B94" s="145" t="n">
        <v>86</v>
      </c>
      <c r="C94" s="146" t="str">
        <f aca="false">IF(R93="","",C93+R93)</f>
        <v/>
      </c>
      <c r="D94" s="146"/>
      <c r="E94" s="145"/>
      <c r="F94" s="147"/>
      <c r="G94" s="116" t="s">
        <v>37</v>
      </c>
      <c r="H94" s="145"/>
      <c r="I94" s="145"/>
      <c r="J94" s="145"/>
      <c r="K94" s="146" t="str">
        <f aca="false">IF(F94="","",C94*0.03)</f>
        <v/>
      </c>
      <c r="L94" s="146"/>
      <c r="M94" s="148" t="str">
        <f aca="false">IF(J94="","",(K94/J94)/1000)</f>
        <v/>
      </c>
      <c r="N94" s="145"/>
      <c r="O94" s="147"/>
      <c r="P94" s="145"/>
      <c r="Q94" s="145"/>
      <c r="R94" s="149" t="str">
        <f aca="false">IF(O94="","",(IF(G94="売",H94-P94,P94-H94))*M94*100000)</f>
        <v/>
      </c>
      <c r="S94" s="149"/>
      <c r="T94" s="150" t="str">
        <f aca="false">IF(O94="","",IF(R94&lt;0,J94*(-1),IF(G94="買",(P94-H94)*100,(H94-P94)*100)))</f>
        <v/>
      </c>
      <c r="U94" s="150"/>
      <c r="V94" s="115"/>
    </row>
    <row r="95" customFormat="false" ht="13.5" hidden="false" customHeight="true" outlineLevel="0" collapsed="false">
      <c r="B95" s="145" t="n">
        <v>87</v>
      </c>
      <c r="C95" s="146" t="str">
        <f aca="false">IF(R94="","",C94+R94)</f>
        <v/>
      </c>
      <c r="D95" s="146"/>
      <c r="E95" s="145"/>
      <c r="F95" s="147"/>
      <c r="G95" s="116" t="s">
        <v>38</v>
      </c>
      <c r="H95" s="145"/>
      <c r="I95" s="145"/>
      <c r="J95" s="145"/>
      <c r="K95" s="146" t="str">
        <f aca="false">IF(F95="","",C95*0.03)</f>
        <v/>
      </c>
      <c r="L95" s="146"/>
      <c r="M95" s="148" t="str">
        <f aca="false">IF(J95="","",(K95/J95)/1000)</f>
        <v/>
      </c>
      <c r="N95" s="145"/>
      <c r="O95" s="147"/>
      <c r="P95" s="145"/>
      <c r="Q95" s="145"/>
      <c r="R95" s="149" t="str">
        <f aca="false">IF(O95="","",(IF(G95="売",H95-P95,P95-H95))*M95*100000)</f>
        <v/>
      </c>
      <c r="S95" s="149"/>
      <c r="T95" s="150" t="str">
        <f aca="false">IF(O95="","",IF(R95&lt;0,J95*(-1),IF(G95="買",(P95-H95)*100,(H95-P95)*100)))</f>
        <v/>
      </c>
      <c r="U95" s="150"/>
      <c r="V95" s="115"/>
    </row>
    <row r="96" customFormat="false" ht="13.5" hidden="false" customHeight="true" outlineLevel="0" collapsed="false">
      <c r="B96" s="145" t="n">
        <v>88</v>
      </c>
      <c r="C96" s="146" t="str">
        <f aca="false">IF(R95="","",C95+R95)</f>
        <v/>
      </c>
      <c r="D96" s="146"/>
      <c r="E96" s="145"/>
      <c r="F96" s="147"/>
      <c r="G96" s="116" t="s">
        <v>37</v>
      </c>
      <c r="H96" s="145"/>
      <c r="I96" s="145"/>
      <c r="J96" s="145"/>
      <c r="K96" s="146" t="str">
        <f aca="false">IF(F96="","",C96*0.03)</f>
        <v/>
      </c>
      <c r="L96" s="146"/>
      <c r="M96" s="148" t="str">
        <f aca="false">IF(J96="","",(K96/J96)/1000)</f>
        <v/>
      </c>
      <c r="N96" s="145"/>
      <c r="O96" s="147"/>
      <c r="P96" s="145"/>
      <c r="Q96" s="145"/>
      <c r="R96" s="149" t="str">
        <f aca="false">IF(O96="","",(IF(G96="売",H96-P96,P96-H96))*M96*100000)</f>
        <v/>
      </c>
      <c r="S96" s="149"/>
      <c r="T96" s="150" t="str">
        <f aca="false">IF(O96="","",IF(R96&lt;0,J96*(-1),IF(G96="買",(P96-H96)*100,(H96-P96)*100)))</f>
        <v/>
      </c>
      <c r="U96" s="150"/>
      <c r="V96" s="115"/>
    </row>
    <row r="97" customFormat="false" ht="13.5" hidden="false" customHeight="true" outlineLevel="0" collapsed="false">
      <c r="B97" s="145" t="n">
        <v>89</v>
      </c>
      <c r="C97" s="146" t="str">
        <f aca="false">IF(R96="","",C96+R96)</f>
        <v/>
      </c>
      <c r="D97" s="146"/>
      <c r="E97" s="145"/>
      <c r="F97" s="147"/>
      <c r="G97" s="116" t="s">
        <v>38</v>
      </c>
      <c r="H97" s="145"/>
      <c r="I97" s="145"/>
      <c r="J97" s="145"/>
      <c r="K97" s="146" t="str">
        <f aca="false">IF(F97="","",C97*0.03)</f>
        <v/>
      </c>
      <c r="L97" s="146"/>
      <c r="M97" s="148" t="str">
        <f aca="false">IF(J97="","",(K97/J97)/1000)</f>
        <v/>
      </c>
      <c r="N97" s="145"/>
      <c r="O97" s="147"/>
      <c r="P97" s="145"/>
      <c r="Q97" s="145"/>
      <c r="R97" s="149" t="str">
        <f aca="false">IF(O97="","",(IF(G97="売",H97-P97,P97-H97))*M97*100000)</f>
        <v/>
      </c>
      <c r="S97" s="149"/>
      <c r="T97" s="150" t="str">
        <f aca="false">IF(O97="","",IF(R97&lt;0,J97*(-1),IF(G97="買",(P97-H97)*100,(H97-P97)*100)))</f>
        <v/>
      </c>
      <c r="U97" s="150"/>
      <c r="V97" s="115"/>
    </row>
    <row r="98" customFormat="false" ht="13.5" hidden="false" customHeight="true" outlineLevel="0" collapsed="false">
      <c r="B98" s="145" t="n">
        <v>90</v>
      </c>
      <c r="C98" s="146" t="str">
        <f aca="false">IF(R97="","",C97+R97)</f>
        <v/>
      </c>
      <c r="D98" s="146"/>
      <c r="E98" s="145"/>
      <c r="F98" s="147"/>
      <c r="G98" s="116" t="s">
        <v>37</v>
      </c>
      <c r="H98" s="145"/>
      <c r="I98" s="145"/>
      <c r="J98" s="145"/>
      <c r="K98" s="146" t="str">
        <f aca="false">IF(F98="","",C98*0.03)</f>
        <v/>
      </c>
      <c r="L98" s="146"/>
      <c r="M98" s="148" t="str">
        <f aca="false">IF(J98="","",(K98/J98)/1000)</f>
        <v/>
      </c>
      <c r="N98" s="145"/>
      <c r="O98" s="147"/>
      <c r="P98" s="145"/>
      <c r="Q98" s="145"/>
      <c r="R98" s="149" t="str">
        <f aca="false">IF(O98="","",(IF(G98="売",H98-P98,P98-H98))*M98*100000)</f>
        <v/>
      </c>
      <c r="S98" s="149"/>
      <c r="T98" s="150" t="str">
        <f aca="false">IF(O98="","",IF(R98&lt;0,J98*(-1),IF(G98="買",(P98-H98)*100,(H98-P98)*100)))</f>
        <v/>
      </c>
      <c r="U98" s="150"/>
      <c r="V98" s="115"/>
    </row>
    <row r="99" customFormat="false" ht="13.5" hidden="false" customHeight="true" outlineLevel="0" collapsed="false">
      <c r="B99" s="145" t="n">
        <v>91</v>
      </c>
      <c r="C99" s="146" t="str">
        <f aca="false">IF(R98="","",C98+R98)</f>
        <v/>
      </c>
      <c r="D99" s="146"/>
      <c r="E99" s="145"/>
      <c r="F99" s="147"/>
      <c r="G99" s="116" t="s">
        <v>38</v>
      </c>
      <c r="H99" s="145"/>
      <c r="I99" s="145"/>
      <c r="J99" s="145"/>
      <c r="K99" s="146" t="str">
        <f aca="false">IF(F99="","",C99*0.03)</f>
        <v/>
      </c>
      <c r="L99" s="146"/>
      <c r="M99" s="148" t="str">
        <f aca="false">IF(J99="","",(K99/J99)/1000)</f>
        <v/>
      </c>
      <c r="N99" s="145"/>
      <c r="O99" s="147"/>
      <c r="P99" s="145"/>
      <c r="Q99" s="145"/>
      <c r="R99" s="149" t="str">
        <f aca="false">IF(O99="","",(IF(G99="売",H99-P99,P99-H99))*M99*100000)</f>
        <v/>
      </c>
      <c r="S99" s="149"/>
      <c r="T99" s="150" t="str">
        <f aca="false">IF(O99="","",IF(R99&lt;0,J99*(-1),IF(G99="買",(P99-H99)*100,(H99-P99)*100)))</f>
        <v/>
      </c>
      <c r="U99" s="150"/>
      <c r="V99" s="115"/>
    </row>
    <row r="100" customFormat="false" ht="13.5" hidden="false" customHeight="true" outlineLevel="0" collapsed="false">
      <c r="B100" s="145" t="n">
        <v>92</v>
      </c>
      <c r="C100" s="146" t="str">
        <f aca="false">IF(R99="","",C99+R99)</f>
        <v/>
      </c>
      <c r="D100" s="146"/>
      <c r="E100" s="145"/>
      <c r="F100" s="147"/>
      <c r="G100" s="116" t="s">
        <v>38</v>
      </c>
      <c r="H100" s="145"/>
      <c r="I100" s="145"/>
      <c r="J100" s="145"/>
      <c r="K100" s="146" t="str">
        <f aca="false">IF(F100="","",C100*0.03)</f>
        <v/>
      </c>
      <c r="L100" s="146"/>
      <c r="M100" s="148" t="str">
        <f aca="false">IF(J100="","",(K100/J100)/1000)</f>
        <v/>
      </c>
      <c r="N100" s="145"/>
      <c r="O100" s="147"/>
      <c r="P100" s="145"/>
      <c r="Q100" s="145"/>
      <c r="R100" s="149" t="str">
        <f aca="false">IF(O100="","",(IF(G100="売",H100-P100,P100-H100))*M100*100000)</f>
        <v/>
      </c>
      <c r="S100" s="149"/>
      <c r="T100" s="150" t="str">
        <f aca="false">IF(O100="","",IF(R100&lt;0,J100*(-1),IF(G100="買",(P100-H100)*100,(H100-P100)*100)))</f>
        <v/>
      </c>
      <c r="U100" s="150"/>
      <c r="V100" s="115"/>
    </row>
    <row r="101" customFormat="false" ht="13.5" hidden="false" customHeight="true" outlineLevel="0" collapsed="false">
      <c r="B101" s="145" t="n">
        <v>93</v>
      </c>
      <c r="C101" s="146" t="str">
        <f aca="false">IF(R100="","",C100+R100)</f>
        <v/>
      </c>
      <c r="D101" s="146"/>
      <c r="E101" s="145"/>
      <c r="F101" s="147"/>
      <c r="G101" s="116" t="s">
        <v>37</v>
      </c>
      <c r="H101" s="145"/>
      <c r="I101" s="145"/>
      <c r="J101" s="145"/>
      <c r="K101" s="146" t="str">
        <f aca="false">IF(F101="","",C101*0.03)</f>
        <v/>
      </c>
      <c r="L101" s="146"/>
      <c r="M101" s="148" t="str">
        <f aca="false">IF(J101="","",(K101/J101)/1000)</f>
        <v/>
      </c>
      <c r="N101" s="145"/>
      <c r="O101" s="147"/>
      <c r="P101" s="145"/>
      <c r="Q101" s="145"/>
      <c r="R101" s="149" t="str">
        <f aca="false">IF(O101="","",(IF(G101="売",H101-P101,P101-H101))*M101*100000)</f>
        <v/>
      </c>
      <c r="S101" s="149"/>
      <c r="T101" s="150" t="str">
        <f aca="false">IF(O101="","",IF(R101&lt;0,J101*(-1),IF(G101="買",(P101-H101)*100,(H101-P101)*100)))</f>
        <v/>
      </c>
      <c r="U101" s="150"/>
      <c r="V101" s="115"/>
    </row>
    <row r="102" customFormat="false" ht="13.5" hidden="false" customHeight="true" outlineLevel="0" collapsed="false">
      <c r="B102" s="145" t="n">
        <v>94</v>
      </c>
      <c r="C102" s="146" t="str">
        <f aca="false">IF(R101="","",C101+R101)</f>
        <v/>
      </c>
      <c r="D102" s="146"/>
      <c r="E102" s="145"/>
      <c r="F102" s="147"/>
      <c r="G102" s="116" t="s">
        <v>37</v>
      </c>
      <c r="H102" s="145"/>
      <c r="I102" s="145"/>
      <c r="J102" s="145"/>
      <c r="K102" s="146" t="str">
        <f aca="false">IF(F102="","",C102*0.03)</f>
        <v/>
      </c>
      <c r="L102" s="146"/>
      <c r="M102" s="148" t="str">
        <f aca="false">IF(J102="","",(K102/J102)/1000)</f>
        <v/>
      </c>
      <c r="N102" s="145"/>
      <c r="O102" s="147"/>
      <c r="P102" s="145"/>
      <c r="Q102" s="145"/>
      <c r="R102" s="149" t="str">
        <f aca="false">IF(O102="","",(IF(G102="売",H102-P102,P102-H102))*M102*100000)</f>
        <v/>
      </c>
      <c r="S102" s="149"/>
      <c r="T102" s="150" t="str">
        <f aca="false">IF(O102="","",IF(R102&lt;0,J102*(-1),IF(G102="買",(P102-H102)*100,(H102-P102)*100)))</f>
        <v/>
      </c>
      <c r="U102" s="150"/>
      <c r="V102" s="115"/>
    </row>
    <row r="103" customFormat="false" ht="13.5" hidden="false" customHeight="true" outlineLevel="0" collapsed="false">
      <c r="B103" s="145" t="n">
        <v>95</v>
      </c>
      <c r="C103" s="146" t="str">
        <f aca="false">IF(R102="","",C102+R102)</f>
        <v/>
      </c>
      <c r="D103" s="146"/>
      <c r="E103" s="145"/>
      <c r="F103" s="147"/>
      <c r="G103" s="116" t="s">
        <v>37</v>
      </c>
      <c r="H103" s="145"/>
      <c r="I103" s="145"/>
      <c r="J103" s="145"/>
      <c r="K103" s="146" t="str">
        <f aca="false">IF(F103="","",C103*0.03)</f>
        <v/>
      </c>
      <c r="L103" s="146"/>
      <c r="M103" s="148" t="str">
        <f aca="false">IF(J103="","",(K103/J103)/1000)</f>
        <v/>
      </c>
      <c r="N103" s="145"/>
      <c r="O103" s="147"/>
      <c r="P103" s="145"/>
      <c r="Q103" s="145"/>
      <c r="R103" s="149" t="str">
        <f aca="false">IF(O103="","",(IF(G103="売",H103-P103,P103-H103))*M103*100000)</f>
        <v/>
      </c>
      <c r="S103" s="149"/>
      <c r="T103" s="150" t="str">
        <f aca="false">IF(O103="","",IF(R103&lt;0,J103*(-1),IF(G103="買",(P103-H103)*100,(H103-P103)*100)))</f>
        <v/>
      </c>
      <c r="U103" s="150"/>
      <c r="V103" s="115"/>
    </row>
    <row r="104" customFormat="false" ht="13.5" hidden="false" customHeight="true" outlineLevel="0" collapsed="false">
      <c r="B104" s="145" t="n">
        <v>96</v>
      </c>
      <c r="C104" s="146" t="str">
        <f aca="false">IF(R103="","",C103+R103)</f>
        <v/>
      </c>
      <c r="D104" s="146"/>
      <c r="E104" s="145"/>
      <c r="F104" s="147"/>
      <c r="G104" s="116" t="s">
        <v>38</v>
      </c>
      <c r="H104" s="145"/>
      <c r="I104" s="145"/>
      <c r="J104" s="145"/>
      <c r="K104" s="146" t="str">
        <f aca="false">IF(F104="","",C104*0.03)</f>
        <v/>
      </c>
      <c r="L104" s="146"/>
      <c r="M104" s="148" t="str">
        <f aca="false">IF(J104="","",(K104/J104)/1000)</f>
        <v/>
      </c>
      <c r="N104" s="145"/>
      <c r="O104" s="147"/>
      <c r="P104" s="145"/>
      <c r="Q104" s="145"/>
      <c r="R104" s="149" t="str">
        <f aca="false">IF(O104="","",(IF(G104="売",H104-P104,P104-H104))*M104*100000)</f>
        <v/>
      </c>
      <c r="S104" s="149"/>
      <c r="T104" s="150" t="str">
        <f aca="false">IF(O104="","",IF(R104&lt;0,J104*(-1),IF(G104="買",(P104-H104)*100,(H104-P104)*100)))</f>
        <v/>
      </c>
      <c r="U104" s="150"/>
      <c r="V104" s="115"/>
    </row>
    <row r="105" customFormat="false" ht="13.5" hidden="false" customHeight="true" outlineLevel="0" collapsed="false">
      <c r="B105" s="145" t="n">
        <v>97</v>
      </c>
      <c r="C105" s="146" t="str">
        <f aca="false">IF(R104="","",C104+R104)</f>
        <v/>
      </c>
      <c r="D105" s="146"/>
      <c r="E105" s="145"/>
      <c r="F105" s="147"/>
      <c r="G105" s="116" t="s">
        <v>37</v>
      </c>
      <c r="H105" s="145"/>
      <c r="I105" s="145"/>
      <c r="J105" s="145"/>
      <c r="K105" s="146" t="str">
        <f aca="false">IF(F105="","",C105*0.03)</f>
        <v/>
      </c>
      <c r="L105" s="146"/>
      <c r="M105" s="148" t="str">
        <f aca="false">IF(J105="","",(K105/J105)/1000)</f>
        <v/>
      </c>
      <c r="N105" s="145"/>
      <c r="O105" s="147"/>
      <c r="P105" s="145"/>
      <c r="Q105" s="145"/>
      <c r="R105" s="149" t="str">
        <f aca="false">IF(O105="","",(IF(G105="売",H105-P105,P105-H105))*M105*100000)</f>
        <v/>
      </c>
      <c r="S105" s="149"/>
      <c r="T105" s="150" t="str">
        <f aca="false">IF(O105="","",IF(R105&lt;0,J105*(-1),IF(G105="買",(P105-H105)*100,(H105-P105)*100)))</f>
        <v/>
      </c>
      <c r="U105" s="150"/>
      <c r="V105" s="115"/>
    </row>
    <row r="106" customFormat="false" ht="13.5" hidden="false" customHeight="true" outlineLevel="0" collapsed="false">
      <c r="B106" s="145" t="n">
        <v>98</v>
      </c>
      <c r="C106" s="146" t="str">
        <f aca="false">IF(R105="","",C105+R105)</f>
        <v/>
      </c>
      <c r="D106" s="146"/>
      <c r="E106" s="145"/>
      <c r="F106" s="147"/>
      <c r="G106" s="116" t="s">
        <v>38</v>
      </c>
      <c r="H106" s="145"/>
      <c r="I106" s="145"/>
      <c r="J106" s="145"/>
      <c r="K106" s="146" t="str">
        <f aca="false">IF(F106="","",C106*0.03)</f>
        <v/>
      </c>
      <c r="L106" s="146"/>
      <c r="M106" s="148" t="str">
        <f aca="false">IF(J106="","",(K106/J106)/1000)</f>
        <v/>
      </c>
      <c r="N106" s="145"/>
      <c r="O106" s="147"/>
      <c r="P106" s="145"/>
      <c r="Q106" s="145"/>
      <c r="R106" s="149" t="str">
        <f aca="false">IF(O106="","",(IF(G106="売",H106-P106,P106-H106))*M106*100000)</f>
        <v/>
      </c>
      <c r="S106" s="149"/>
      <c r="T106" s="150" t="str">
        <f aca="false">IF(O106="","",IF(R106&lt;0,J106*(-1),IF(G106="買",(P106-H106)*100,(H106-P106)*100)))</f>
        <v/>
      </c>
      <c r="U106" s="150"/>
      <c r="V106" s="115"/>
    </row>
    <row r="107" customFormat="false" ht="13.5" hidden="false" customHeight="true" outlineLevel="0" collapsed="false">
      <c r="B107" s="145" t="n">
        <v>99</v>
      </c>
      <c r="C107" s="146" t="str">
        <f aca="false">IF(R106="","",C106+R106)</f>
        <v/>
      </c>
      <c r="D107" s="146"/>
      <c r="E107" s="145"/>
      <c r="F107" s="147"/>
      <c r="G107" s="116" t="s">
        <v>38</v>
      </c>
      <c r="H107" s="145"/>
      <c r="I107" s="145"/>
      <c r="J107" s="145"/>
      <c r="K107" s="146" t="str">
        <f aca="false">IF(F107="","",C107*0.03)</f>
        <v/>
      </c>
      <c r="L107" s="146"/>
      <c r="M107" s="148" t="str">
        <f aca="false">IF(J107="","",(K107/J107)/1000)</f>
        <v/>
      </c>
      <c r="N107" s="145"/>
      <c r="O107" s="147"/>
      <c r="P107" s="145"/>
      <c r="Q107" s="145"/>
      <c r="R107" s="149" t="str">
        <f aca="false">IF(O107="","",(IF(G107="売",H107-P107,P107-H107))*M107*100000)</f>
        <v/>
      </c>
      <c r="S107" s="149"/>
      <c r="T107" s="150" t="str">
        <f aca="false">IF(O107="","",IF(R107&lt;0,J107*(-1),IF(G107="買",(P107-H107)*100,(H107-P107)*100)))</f>
        <v/>
      </c>
      <c r="U107" s="150"/>
      <c r="V107" s="115"/>
    </row>
    <row r="108" customFormat="false" ht="13.5" hidden="false" customHeight="true" outlineLevel="0" collapsed="false">
      <c r="B108" s="145" t="n">
        <v>100</v>
      </c>
      <c r="C108" s="146" t="str">
        <f aca="false">IF(R107="","",C107+R107)</f>
        <v/>
      </c>
      <c r="D108" s="146"/>
      <c r="E108" s="145"/>
      <c r="F108" s="147"/>
      <c r="G108" s="116" t="s">
        <v>37</v>
      </c>
      <c r="H108" s="145"/>
      <c r="I108" s="145"/>
      <c r="J108" s="145"/>
      <c r="K108" s="146" t="str">
        <f aca="false">IF(F108="","",C108*0.03)</f>
        <v/>
      </c>
      <c r="L108" s="146"/>
      <c r="M108" s="148" t="str">
        <f aca="false">IF(J108="","",(K108/J108)/1000)</f>
        <v/>
      </c>
      <c r="N108" s="145"/>
      <c r="O108" s="147"/>
      <c r="P108" s="145"/>
      <c r="Q108" s="145"/>
      <c r="R108" s="149" t="str">
        <f aca="false">IF(O108="","",(IF(G108="売",H108-P108,P108-H108))*M108*100000)</f>
        <v/>
      </c>
      <c r="S108" s="149"/>
      <c r="T108" s="150" t="str">
        <f aca="false">IF(O108="","",IF(R108&lt;0,J108*(-1),IF(G108="買",(P108-H108)*100,(H108-P108)*100)))</f>
        <v/>
      </c>
      <c r="U108" s="150"/>
      <c r="V108" s="115"/>
    </row>
    <row r="109" customFormat="false" ht="13.5" hidden="false" customHeight="true" outlineLevel="0" collapsed="false"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V109" s="115"/>
    </row>
    <row r="110" customFormat="false" ht="13.5" hidden="false" customHeight="true" outlineLevel="0" collapsed="false">
      <c r="V110" s="115"/>
    </row>
    <row r="111" customFormat="false" ht="13.5" hidden="false" customHeight="true" outlineLevel="0" collapsed="false">
      <c r="V111" s="115"/>
    </row>
    <row r="112" customFormat="false" ht="13.5" hidden="false" customHeight="true" outlineLevel="0" collapsed="false">
      <c r="V112" s="115"/>
    </row>
    <row r="113" customFormat="false" ht="13.5" hidden="false" customHeight="true" outlineLevel="0" collapsed="false">
      <c r="V113" s="115"/>
    </row>
    <row r="114" customFormat="false" ht="13.5" hidden="false" customHeight="true" outlineLevel="0" collapsed="false">
      <c r="V114" s="115"/>
    </row>
    <row r="115" customFormat="false" ht="13.5" hidden="false" customHeight="true" outlineLevel="0" collapsed="false">
      <c r="V115" s="115"/>
    </row>
    <row r="116" customFormat="false" ht="13.5" hidden="false" customHeight="true" outlineLevel="0" collapsed="false">
      <c r="V116" s="115"/>
    </row>
    <row r="117" customFormat="false" ht="13.5" hidden="false" customHeight="true" outlineLevel="0" collapsed="false">
      <c r="V117" s="115"/>
    </row>
    <row r="118" customFormat="false" ht="13.5" hidden="false" customHeight="true" outlineLevel="0" collapsed="false">
      <c r="V118" s="115"/>
    </row>
    <row r="119" customFormat="false" ht="13.5" hidden="false" customHeight="true" outlineLevel="0" collapsed="false">
      <c r="V119" s="115"/>
    </row>
    <row r="120" customFormat="false" ht="13.5" hidden="false" customHeight="true" outlineLevel="0" collapsed="false">
      <c r="V120" s="115"/>
    </row>
    <row r="121" customFormat="false" ht="13.5" hidden="false" customHeight="true" outlineLevel="0" collapsed="false">
      <c r="V121" s="115"/>
    </row>
    <row r="122" customFormat="false" ht="13.5" hidden="false" customHeight="true" outlineLevel="0" collapsed="false">
      <c r="V122" s="115"/>
    </row>
    <row r="123" customFormat="false" ht="13.5" hidden="false" customHeight="true" outlineLevel="0" collapsed="false">
      <c r="V123" s="115"/>
    </row>
    <row r="124" customFormat="false" ht="13.5" hidden="false" customHeight="true" outlineLevel="0" collapsed="false">
      <c r="V124" s="115"/>
    </row>
    <row r="125" customFormat="false" ht="13.5" hidden="false" customHeight="true" outlineLevel="0" collapsed="false">
      <c r="V125" s="115"/>
    </row>
    <row r="126" customFormat="false" ht="13.5" hidden="false" customHeight="true" outlineLevel="0" collapsed="false">
      <c r="V126" s="115"/>
    </row>
    <row r="127" customFormat="false" ht="13.5" hidden="false" customHeight="true" outlineLevel="0" collapsed="false">
      <c r="V127" s="115"/>
    </row>
    <row r="128" customFormat="false" ht="13.5" hidden="false" customHeight="true" outlineLevel="0" collapsed="false">
      <c r="V128" s="115"/>
    </row>
    <row r="129" customFormat="false" ht="13.5" hidden="false" customHeight="true" outlineLevel="0" collapsed="false">
      <c r="V129" s="115"/>
    </row>
    <row r="130" customFormat="false" ht="13.5" hidden="false" customHeight="true" outlineLevel="0" collapsed="false">
      <c r="V130" s="115"/>
    </row>
    <row r="131" customFormat="false" ht="13.5" hidden="false" customHeight="true" outlineLevel="0" collapsed="false">
      <c r="V131" s="115"/>
    </row>
    <row r="132" customFormat="false" ht="13.5" hidden="false" customHeight="true" outlineLevel="0" collapsed="false">
      <c r="V132" s="115"/>
    </row>
    <row r="133" customFormat="false" ht="13.5" hidden="false" customHeight="true" outlineLevel="0" collapsed="false">
      <c r="V133" s="115"/>
    </row>
    <row r="134" customFormat="false" ht="13.5" hidden="false" customHeight="true" outlineLevel="0" collapsed="false">
      <c r="V134" s="115"/>
    </row>
    <row r="135" customFormat="false" ht="13.5" hidden="false" customHeight="true" outlineLevel="0" collapsed="false">
      <c r="V135" s="115"/>
    </row>
    <row r="136" customFormat="false" ht="13.5" hidden="false" customHeight="true" outlineLevel="0" collapsed="false">
      <c r="V136" s="115"/>
    </row>
    <row r="137" customFormat="false" ht="13.5" hidden="false" customHeight="true" outlineLevel="0" collapsed="false">
      <c r="V137" s="115"/>
    </row>
    <row r="138" customFormat="false" ht="13.5" hidden="false" customHeight="true" outlineLevel="0" collapsed="false">
      <c r="V138" s="115"/>
    </row>
    <row r="139" customFormat="false" ht="13.5" hidden="false" customHeight="true" outlineLevel="0" collapsed="false">
      <c r="V139" s="115"/>
    </row>
    <row r="140" customFormat="false" ht="13.5" hidden="false" customHeight="true" outlineLevel="0" collapsed="false">
      <c r="V140" s="115"/>
    </row>
    <row r="141" customFormat="false" ht="13.5" hidden="false" customHeight="true" outlineLevel="0" collapsed="false">
      <c r="V141" s="115"/>
    </row>
    <row r="142" customFormat="false" ht="13.5" hidden="false" customHeight="true" outlineLevel="0" collapsed="false">
      <c r="V142" s="115"/>
    </row>
    <row r="143" customFormat="false" ht="13.5" hidden="false" customHeight="true" outlineLevel="0" collapsed="false">
      <c r="V143" s="115"/>
    </row>
    <row r="144" customFormat="false" ht="13.5" hidden="false" customHeight="true" outlineLevel="0" collapsed="false">
      <c r="V144" s="115"/>
    </row>
    <row r="145" customFormat="false" ht="13.5" hidden="false" customHeight="true" outlineLevel="0" collapsed="false">
      <c r="V145" s="115"/>
    </row>
    <row r="146" customFormat="false" ht="13.5" hidden="false" customHeight="true" outlineLevel="0" collapsed="false">
      <c r="V146" s="115"/>
    </row>
    <row r="147" customFormat="false" ht="13.5" hidden="false" customHeight="true" outlineLevel="0" collapsed="false">
      <c r="V147" s="115"/>
    </row>
    <row r="148" customFormat="false" ht="13.5" hidden="false" customHeight="true" outlineLevel="0" collapsed="false">
      <c r="V148" s="115"/>
    </row>
    <row r="149" customFormat="false" ht="13.5" hidden="false" customHeight="true" outlineLevel="0" collapsed="false">
      <c r="V149" s="115"/>
    </row>
    <row r="150" customFormat="false" ht="13.5" hidden="false" customHeight="true" outlineLevel="0" collapsed="false">
      <c r="V150" s="115"/>
    </row>
    <row r="151" customFormat="false" ht="13.5" hidden="false" customHeight="true" outlineLevel="0" collapsed="false">
      <c r="V151" s="115"/>
    </row>
    <row r="152" customFormat="false" ht="13.5" hidden="false" customHeight="true" outlineLevel="0" collapsed="false">
      <c r="V152" s="115"/>
    </row>
    <row r="153" customFormat="false" ht="13.5" hidden="false" customHeight="true" outlineLevel="0" collapsed="false">
      <c r="V153" s="115"/>
    </row>
    <row r="154" customFormat="false" ht="13.5" hidden="false" customHeight="true" outlineLevel="0" collapsed="false">
      <c r="V154" s="115"/>
    </row>
    <row r="155" customFormat="false" ht="13.5" hidden="false" customHeight="true" outlineLevel="0" collapsed="false">
      <c r="V155" s="115"/>
    </row>
    <row r="156" customFormat="false" ht="13.5" hidden="false" customHeight="true" outlineLevel="0" collapsed="false">
      <c r="V156" s="115"/>
    </row>
    <row r="157" customFormat="false" ht="13.5" hidden="false" customHeight="true" outlineLevel="0" collapsed="false">
      <c r="V157" s="115"/>
    </row>
    <row r="158" customFormat="false" ht="13.5" hidden="false" customHeight="true" outlineLevel="0" collapsed="false">
      <c r="V158" s="115"/>
    </row>
    <row r="159" customFormat="false" ht="13.5" hidden="false" customHeight="true" outlineLevel="0" collapsed="false">
      <c r="V159" s="115"/>
    </row>
    <row r="160" customFormat="false" ht="13.5" hidden="false" customHeight="true" outlineLevel="0" collapsed="false">
      <c r="V160" s="115"/>
    </row>
    <row r="161" customFormat="false" ht="13.5" hidden="false" customHeight="true" outlineLevel="0" collapsed="false">
      <c r="V161" s="115"/>
    </row>
    <row r="162" customFormat="false" ht="13.5" hidden="false" customHeight="true" outlineLevel="0" collapsed="false">
      <c r="V162" s="115"/>
    </row>
    <row r="163" customFormat="false" ht="13.5" hidden="false" customHeight="true" outlineLevel="0" collapsed="false">
      <c r="V163" s="115"/>
    </row>
    <row r="164" customFormat="false" ht="13.5" hidden="false" customHeight="true" outlineLevel="0" collapsed="false">
      <c r="V164" s="115"/>
    </row>
    <row r="165" customFormat="false" ht="13.5" hidden="false" customHeight="true" outlineLevel="0" collapsed="false">
      <c r="V165" s="115"/>
    </row>
    <row r="166" customFormat="false" ht="13.5" hidden="false" customHeight="true" outlineLevel="0" collapsed="false">
      <c r="V166" s="115"/>
    </row>
    <row r="167" customFormat="false" ht="13.5" hidden="false" customHeight="true" outlineLevel="0" collapsed="false">
      <c r="V167" s="115"/>
    </row>
    <row r="168" customFormat="false" ht="13.5" hidden="false" customHeight="true" outlineLevel="0" collapsed="false">
      <c r="V168" s="115"/>
    </row>
    <row r="169" customFormat="false" ht="13.5" hidden="false" customHeight="true" outlineLevel="0" collapsed="false">
      <c r="V169" s="115"/>
    </row>
    <row r="170" customFormat="false" ht="13.5" hidden="false" customHeight="true" outlineLevel="0" collapsed="false">
      <c r="V170" s="115"/>
    </row>
    <row r="171" customFormat="false" ht="13.5" hidden="false" customHeight="true" outlineLevel="0" collapsed="false">
      <c r="V171" s="115"/>
    </row>
    <row r="172" customFormat="false" ht="13.5" hidden="false" customHeight="true" outlineLevel="0" collapsed="false">
      <c r="V172" s="115"/>
    </row>
    <row r="173" customFormat="false" ht="13.5" hidden="false" customHeight="true" outlineLevel="0" collapsed="false">
      <c r="V173" s="115"/>
    </row>
    <row r="174" customFormat="false" ht="13.5" hidden="false" customHeight="true" outlineLevel="0" collapsed="false">
      <c r="V174" s="115"/>
    </row>
    <row r="175" customFormat="false" ht="13.5" hidden="false" customHeight="true" outlineLevel="0" collapsed="false">
      <c r="V175" s="115"/>
    </row>
    <row r="176" customFormat="false" ht="13.5" hidden="false" customHeight="true" outlineLevel="0" collapsed="false">
      <c r="V176" s="115"/>
    </row>
    <row r="177" customFormat="false" ht="13.5" hidden="false" customHeight="true" outlineLevel="0" collapsed="false">
      <c r="V177" s="115"/>
    </row>
    <row r="178" customFormat="false" ht="13.5" hidden="false" customHeight="true" outlineLevel="0" collapsed="false">
      <c r="V178" s="115"/>
    </row>
    <row r="179" customFormat="false" ht="13.5" hidden="false" customHeight="true" outlineLevel="0" collapsed="false">
      <c r="V179" s="115"/>
    </row>
    <row r="180" customFormat="false" ht="13.5" hidden="false" customHeight="true" outlineLevel="0" collapsed="false">
      <c r="V180" s="115"/>
    </row>
    <row r="181" customFormat="false" ht="13.5" hidden="false" customHeight="true" outlineLevel="0" collapsed="false">
      <c r="V181" s="115"/>
    </row>
    <row r="182" customFormat="false" ht="13.5" hidden="false" customHeight="true" outlineLevel="0" collapsed="false">
      <c r="V182" s="115"/>
    </row>
    <row r="183" customFormat="false" ht="13.5" hidden="false" customHeight="true" outlineLevel="0" collapsed="false">
      <c r="V183" s="115"/>
    </row>
    <row r="184" customFormat="false" ht="13.5" hidden="false" customHeight="true" outlineLevel="0" collapsed="false">
      <c r="V184" s="115"/>
    </row>
    <row r="185" customFormat="false" ht="13.5" hidden="false" customHeight="true" outlineLevel="0" collapsed="false">
      <c r="V185" s="115"/>
    </row>
    <row r="186" customFormat="false" ht="13.5" hidden="false" customHeight="true" outlineLevel="0" collapsed="false">
      <c r="V186" s="115"/>
    </row>
    <row r="187" customFormat="false" ht="13.5" hidden="false" customHeight="true" outlineLevel="0" collapsed="false">
      <c r="V187" s="115"/>
    </row>
    <row r="188" customFormat="false" ht="13.5" hidden="false" customHeight="true" outlineLevel="0" collapsed="false">
      <c r="V188" s="115"/>
    </row>
    <row r="189" customFormat="false" ht="13.5" hidden="false" customHeight="true" outlineLevel="0" collapsed="false">
      <c r="V189" s="115"/>
    </row>
    <row r="190" customFormat="false" ht="13.5" hidden="false" customHeight="true" outlineLevel="0" collapsed="false">
      <c r="V190" s="115"/>
    </row>
    <row r="191" customFormat="false" ht="13.5" hidden="false" customHeight="true" outlineLevel="0" collapsed="false">
      <c r="V191" s="115"/>
    </row>
    <row r="192" customFormat="false" ht="13.5" hidden="false" customHeight="true" outlineLevel="0" collapsed="false">
      <c r="V192" s="115"/>
    </row>
    <row r="193" customFormat="false" ht="13.5" hidden="false" customHeight="true" outlineLevel="0" collapsed="false">
      <c r="V193" s="115"/>
    </row>
    <row r="194" customFormat="false" ht="13.5" hidden="false" customHeight="true" outlineLevel="0" collapsed="false">
      <c r="V194" s="115"/>
    </row>
    <row r="195" customFormat="false" ht="13.5" hidden="false" customHeight="true" outlineLevel="0" collapsed="false">
      <c r="V195" s="115"/>
    </row>
    <row r="196" customFormat="false" ht="13.5" hidden="false" customHeight="true" outlineLevel="0" collapsed="false">
      <c r="V196" s="115"/>
    </row>
    <row r="197" customFormat="false" ht="13.5" hidden="false" customHeight="true" outlineLevel="0" collapsed="false">
      <c r="V197" s="115"/>
    </row>
    <row r="198" customFormat="false" ht="13.5" hidden="false" customHeight="true" outlineLevel="0" collapsed="false">
      <c r="V198" s="115"/>
    </row>
    <row r="199" customFormat="false" ht="13.5" hidden="false" customHeight="true" outlineLevel="0" collapsed="false">
      <c r="V199" s="115"/>
    </row>
    <row r="200" customFormat="false" ht="13.5" hidden="false" customHeight="true" outlineLevel="0" collapsed="false">
      <c r="V200" s="115"/>
    </row>
    <row r="201" customFormat="false" ht="13.5" hidden="false" customHeight="true" outlineLevel="0" collapsed="false">
      <c r="V201" s="115"/>
    </row>
    <row r="202" customFormat="false" ht="13.5" hidden="false" customHeight="true" outlineLevel="0" collapsed="false">
      <c r="V202" s="115"/>
    </row>
    <row r="203" customFormat="false" ht="13.5" hidden="false" customHeight="true" outlineLevel="0" collapsed="false">
      <c r="V203" s="115"/>
    </row>
    <row r="204" customFormat="false" ht="13.5" hidden="false" customHeight="true" outlineLevel="0" collapsed="false">
      <c r="V204" s="115"/>
    </row>
    <row r="205" customFormat="false" ht="13.5" hidden="false" customHeight="true" outlineLevel="0" collapsed="false">
      <c r="V205" s="115"/>
    </row>
    <row r="206" customFormat="false" ht="13.5" hidden="false" customHeight="true" outlineLevel="0" collapsed="false">
      <c r="V206" s="115"/>
    </row>
    <row r="207" customFormat="false" ht="13.5" hidden="false" customHeight="true" outlineLevel="0" collapsed="false">
      <c r="V207" s="115"/>
    </row>
    <row r="208" customFormat="false" ht="13.5" hidden="false" customHeight="true" outlineLevel="0" collapsed="false">
      <c r="V208" s="115"/>
    </row>
    <row r="209" customFormat="false" ht="13.5" hidden="false" customHeight="true" outlineLevel="0" collapsed="false">
      <c r="V209" s="115"/>
    </row>
    <row r="210" customFormat="false" ht="13.5" hidden="false" customHeight="true" outlineLevel="0" collapsed="false">
      <c r="V210" s="115"/>
    </row>
    <row r="211" customFormat="false" ht="13.5" hidden="false" customHeight="true" outlineLevel="0" collapsed="false">
      <c r="V211" s="115"/>
    </row>
    <row r="212" customFormat="false" ht="13.5" hidden="false" customHeight="true" outlineLevel="0" collapsed="false">
      <c r="V212" s="115"/>
    </row>
    <row r="213" customFormat="false" ht="13.5" hidden="false" customHeight="true" outlineLevel="0" collapsed="false">
      <c r="V213" s="115"/>
    </row>
    <row r="214" customFormat="false" ht="13.5" hidden="false" customHeight="true" outlineLevel="0" collapsed="false">
      <c r="V214" s="115"/>
    </row>
    <row r="215" customFormat="false" ht="13.5" hidden="false" customHeight="true" outlineLevel="0" collapsed="false">
      <c r="V215" s="115"/>
    </row>
    <row r="216" customFormat="false" ht="13.5" hidden="false" customHeight="true" outlineLevel="0" collapsed="false">
      <c r="V216" s="115"/>
    </row>
    <row r="217" customFormat="false" ht="13.5" hidden="false" customHeight="true" outlineLevel="0" collapsed="false">
      <c r="V217" s="115"/>
    </row>
    <row r="218" customFormat="false" ht="13.5" hidden="false" customHeight="true" outlineLevel="0" collapsed="false">
      <c r="V218" s="115"/>
    </row>
    <row r="219" customFormat="false" ht="13.5" hidden="false" customHeight="true" outlineLevel="0" collapsed="false">
      <c r="V219" s="115"/>
    </row>
    <row r="220" customFormat="false" ht="13.5" hidden="false" customHeight="true" outlineLevel="0" collapsed="false">
      <c r="V220" s="115"/>
    </row>
    <row r="221" customFormat="false" ht="13.5" hidden="false" customHeight="true" outlineLevel="0" collapsed="false">
      <c r="V221" s="115"/>
    </row>
    <row r="222" customFormat="false" ht="13.5" hidden="false" customHeight="true" outlineLevel="0" collapsed="false">
      <c r="V222" s="115"/>
    </row>
    <row r="223" customFormat="false" ht="13.5" hidden="false" customHeight="true" outlineLevel="0" collapsed="false">
      <c r="V223" s="115"/>
    </row>
    <row r="224" customFormat="false" ht="13.5" hidden="false" customHeight="true" outlineLevel="0" collapsed="false">
      <c r="V224" s="115"/>
    </row>
    <row r="225" customFormat="false" ht="13.5" hidden="false" customHeight="true" outlineLevel="0" collapsed="false">
      <c r="V225" s="115"/>
    </row>
    <row r="226" customFormat="false" ht="13.5" hidden="false" customHeight="true" outlineLevel="0" collapsed="false">
      <c r="V226" s="115"/>
    </row>
    <row r="227" customFormat="false" ht="13.5" hidden="false" customHeight="true" outlineLevel="0" collapsed="false">
      <c r="V227" s="115"/>
    </row>
    <row r="228" customFormat="false" ht="13.5" hidden="false" customHeight="true" outlineLevel="0" collapsed="false">
      <c r="V228" s="115"/>
    </row>
    <row r="229" customFormat="false" ht="13.5" hidden="false" customHeight="true" outlineLevel="0" collapsed="false">
      <c r="V229" s="115"/>
    </row>
    <row r="230" customFormat="false" ht="13.5" hidden="false" customHeight="true" outlineLevel="0" collapsed="false">
      <c r="V230" s="115"/>
    </row>
    <row r="231" customFormat="false" ht="13.5" hidden="false" customHeight="true" outlineLevel="0" collapsed="false">
      <c r="V231" s="115"/>
    </row>
    <row r="232" customFormat="false" ht="13.5" hidden="false" customHeight="true" outlineLevel="0" collapsed="false">
      <c r="V232" s="115"/>
    </row>
    <row r="233" customFormat="false" ht="13.5" hidden="false" customHeight="true" outlineLevel="0" collapsed="false">
      <c r="V233" s="115"/>
    </row>
    <row r="234" customFormat="false" ht="13.5" hidden="false" customHeight="true" outlineLevel="0" collapsed="false">
      <c r="V234" s="115"/>
    </row>
    <row r="235" customFormat="false" ht="13.5" hidden="false" customHeight="true" outlineLevel="0" collapsed="false">
      <c r="V235" s="115"/>
    </row>
    <row r="236" customFormat="false" ht="13.5" hidden="false" customHeight="true" outlineLevel="0" collapsed="false">
      <c r="V236" s="115"/>
    </row>
    <row r="237" customFormat="false" ht="13.5" hidden="false" customHeight="true" outlineLevel="0" collapsed="false">
      <c r="V237" s="115"/>
    </row>
    <row r="238" customFormat="false" ht="13.5" hidden="false" customHeight="true" outlineLevel="0" collapsed="false">
      <c r="V238" s="115"/>
    </row>
    <row r="239" customFormat="false" ht="13.5" hidden="false" customHeight="true" outlineLevel="0" collapsed="false">
      <c r="V239" s="115"/>
    </row>
    <row r="240" customFormat="false" ht="13.5" hidden="false" customHeight="true" outlineLevel="0" collapsed="false">
      <c r="V240" s="115"/>
    </row>
    <row r="241" customFormat="false" ht="13.5" hidden="false" customHeight="true" outlineLevel="0" collapsed="false">
      <c r="V241" s="115"/>
    </row>
    <row r="242" customFormat="false" ht="13.5" hidden="false" customHeight="true" outlineLevel="0" collapsed="false">
      <c r="V242" s="115"/>
    </row>
    <row r="243" customFormat="false" ht="13.5" hidden="false" customHeight="true" outlineLevel="0" collapsed="false">
      <c r="V243" s="115"/>
    </row>
    <row r="244" customFormat="false" ht="13.5" hidden="false" customHeight="true" outlineLevel="0" collapsed="false">
      <c r="V244" s="115"/>
    </row>
    <row r="245" customFormat="false" ht="13.5" hidden="false" customHeight="true" outlineLevel="0" collapsed="false">
      <c r="V245" s="115"/>
    </row>
    <row r="246" customFormat="false" ht="13.5" hidden="false" customHeight="true" outlineLevel="0" collapsed="false">
      <c r="V246" s="115"/>
    </row>
    <row r="247" customFormat="false" ht="13.5" hidden="false" customHeight="true" outlineLevel="0" collapsed="false">
      <c r="V247" s="115"/>
    </row>
    <row r="248" customFormat="false" ht="13.5" hidden="false" customHeight="true" outlineLevel="0" collapsed="false">
      <c r="V248" s="115"/>
    </row>
    <row r="249" customFormat="false" ht="13.5" hidden="false" customHeight="true" outlineLevel="0" collapsed="false">
      <c r="V249" s="115"/>
    </row>
    <row r="250" customFormat="false" ht="13.5" hidden="false" customHeight="true" outlineLevel="0" collapsed="false">
      <c r="V250" s="115"/>
    </row>
    <row r="251" customFormat="false" ht="13.5" hidden="false" customHeight="true" outlineLevel="0" collapsed="false">
      <c r="V251" s="115"/>
    </row>
    <row r="252" customFormat="false" ht="13.5" hidden="false" customHeight="true" outlineLevel="0" collapsed="false">
      <c r="V252" s="115"/>
    </row>
    <row r="253" customFormat="false" ht="13.5" hidden="false" customHeight="true" outlineLevel="0" collapsed="false">
      <c r="V253" s="115"/>
    </row>
    <row r="254" customFormat="false" ht="13.5" hidden="false" customHeight="true" outlineLevel="0" collapsed="false">
      <c r="V254" s="115"/>
    </row>
    <row r="255" customFormat="false" ht="13.5" hidden="false" customHeight="true" outlineLevel="0" collapsed="false">
      <c r="V255" s="115"/>
    </row>
    <row r="256" customFormat="false" ht="13.5" hidden="false" customHeight="true" outlineLevel="0" collapsed="false">
      <c r="V256" s="115"/>
    </row>
    <row r="257" customFormat="false" ht="13.5" hidden="false" customHeight="true" outlineLevel="0" collapsed="false">
      <c r="V257" s="115"/>
    </row>
    <row r="258" customFormat="false" ht="13.5" hidden="false" customHeight="true" outlineLevel="0" collapsed="false">
      <c r="V258" s="115"/>
    </row>
    <row r="259" customFormat="false" ht="13.5" hidden="false" customHeight="true" outlineLevel="0" collapsed="false">
      <c r="V259" s="115"/>
    </row>
    <row r="260" customFormat="false" ht="13.5" hidden="false" customHeight="true" outlineLevel="0" collapsed="false">
      <c r="V260" s="115"/>
    </row>
    <row r="261" customFormat="false" ht="13.5" hidden="false" customHeight="true" outlineLevel="0" collapsed="false">
      <c r="V261" s="115"/>
    </row>
    <row r="262" customFormat="false" ht="13.5" hidden="false" customHeight="true" outlineLevel="0" collapsed="false">
      <c r="V262" s="115"/>
    </row>
    <row r="263" customFormat="false" ht="13.5" hidden="false" customHeight="true" outlineLevel="0" collapsed="false">
      <c r="V263" s="115"/>
    </row>
    <row r="264" customFormat="false" ht="13.5" hidden="false" customHeight="true" outlineLevel="0" collapsed="false">
      <c r="V264" s="115"/>
    </row>
    <row r="265" customFormat="false" ht="13.5" hidden="false" customHeight="true" outlineLevel="0" collapsed="false">
      <c r="V265" s="115"/>
    </row>
    <row r="266" customFormat="false" ht="13.5" hidden="false" customHeight="true" outlineLevel="0" collapsed="false">
      <c r="V266" s="115"/>
    </row>
    <row r="267" customFormat="false" ht="13.5" hidden="false" customHeight="true" outlineLevel="0" collapsed="false">
      <c r="V267" s="115"/>
    </row>
    <row r="268" customFormat="false" ht="13.5" hidden="false" customHeight="true" outlineLevel="0" collapsed="false">
      <c r="V268" s="115"/>
    </row>
    <row r="269" customFormat="false" ht="13.5" hidden="false" customHeight="true" outlineLevel="0" collapsed="false">
      <c r="V269" s="115"/>
    </row>
    <row r="270" customFormat="false" ht="13.5" hidden="false" customHeight="true" outlineLevel="0" collapsed="false">
      <c r="V270" s="115"/>
    </row>
    <row r="271" customFormat="false" ht="13.5" hidden="false" customHeight="true" outlineLevel="0" collapsed="false">
      <c r="V271" s="115"/>
    </row>
    <row r="272" customFormat="false" ht="13.5" hidden="false" customHeight="true" outlineLevel="0" collapsed="false">
      <c r="V272" s="115"/>
    </row>
    <row r="273" customFormat="false" ht="13.5" hidden="false" customHeight="true" outlineLevel="0" collapsed="false">
      <c r="V273" s="115"/>
    </row>
    <row r="274" customFormat="false" ht="13.5" hidden="false" customHeight="true" outlineLevel="0" collapsed="false">
      <c r="V274" s="115"/>
    </row>
    <row r="275" customFormat="false" ht="13.5" hidden="false" customHeight="true" outlineLevel="0" collapsed="false">
      <c r="V275" s="115"/>
    </row>
    <row r="276" customFormat="false" ht="13.5" hidden="false" customHeight="true" outlineLevel="0" collapsed="false">
      <c r="V276" s="115"/>
    </row>
    <row r="277" customFormat="false" ht="13.5" hidden="false" customHeight="true" outlineLevel="0" collapsed="false">
      <c r="V277" s="115"/>
    </row>
    <row r="278" customFormat="false" ht="13.5" hidden="false" customHeight="true" outlineLevel="0" collapsed="false">
      <c r="V278" s="115"/>
    </row>
    <row r="279" customFormat="false" ht="13.5" hidden="false" customHeight="true" outlineLevel="0" collapsed="false">
      <c r="V279" s="115"/>
    </row>
    <row r="280" customFormat="false" ht="13.5" hidden="false" customHeight="true" outlineLevel="0" collapsed="false">
      <c r="V280" s="115"/>
    </row>
    <row r="281" customFormat="false" ht="13.5" hidden="false" customHeight="true" outlineLevel="0" collapsed="false">
      <c r="V281" s="115"/>
    </row>
    <row r="282" customFormat="false" ht="13.5" hidden="false" customHeight="true" outlineLevel="0" collapsed="false">
      <c r="V282" s="115"/>
    </row>
    <row r="283" customFormat="false" ht="13.5" hidden="false" customHeight="true" outlineLevel="0" collapsed="false">
      <c r="V283" s="115"/>
    </row>
    <row r="284" customFormat="false" ht="13.5" hidden="false" customHeight="true" outlineLevel="0" collapsed="false">
      <c r="V284" s="115"/>
    </row>
    <row r="285" customFormat="false" ht="13.5" hidden="false" customHeight="true" outlineLevel="0" collapsed="false">
      <c r="V285" s="115"/>
    </row>
    <row r="286" customFormat="false" ht="13.5" hidden="false" customHeight="true" outlineLevel="0" collapsed="false">
      <c r="V286" s="115"/>
    </row>
    <row r="287" customFormat="false" ht="13.5" hidden="false" customHeight="true" outlineLevel="0" collapsed="false">
      <c r="V287" s="115"/>
    </row>
    <row r="288" customFormat="false" ht="13.5" hidden="false" customHeight="true" outlineLevel="0" collapsed="false">
      <c r="V288" s="115"/>
    </row>
    <row r="289" customFormat="false" ht="13.5" hidden="false" customHeight="true" outlineLevel="0" collapsed="false">
      <c r="V289" s="115"/>
    </row>
    <row r="290" customFormat="false" ht="13.5" hidden="false" customHeight="true" outlineLevel="0" collapsed="false">
      <c r="V290" s="115"/>
    </row>
    <row r="291" customFormat="false" ht="13.5" hidden="false" customHeight="true" outlineLevel="0" collapsed="false">
      <c r="V291" s="115"/>
    </row>
    <row r="292" customFormat="false" ht="13.5" hidden="false" customHeight="true" outlineLevel="0" collapsed="false">
      <c r="V292" s="115"/>
    </row>
    <row r="293" customFormat="false" ht="13.5" hidden="false" customHeight="true" outlineLevel="0" collapsed="false">
      <c r="V293" s="115"/>
    </row>
    <row r="294" customFormat="false" ht="13.5" hidden="false" customHeight="true" outlineLevel="0" collapsed="false">
      <c r="V294" s="115"/>
    </row>
    <row r="295" customFormat="false" ht="13.5" hidden="false" customHeight="true" outlineLevel="0" collapsed="false">
      <c r="V295" s="115"/>
    </row>
    <row r="296" customFormat="false" ht="13.5" hidden="false" customHeight="true" outlineLevel="0" collapsed="false">
      <c r="V296" s="115"/>
    </row>
    <row r="297" customFormat="false" ht="13.5" hidden="false" customHeight="true" outlineLevel="0" collapsed="false">
      <c r="V297" s="115"/>
    </row>
    <row r="298" customFormat="false" ht="13.5" hidden="false" customHeight="true" outlineLevel="0" collapsed="false">
      <c r="V298" s="115"/>
    </row>
    <row r="299" customFormat="false" ht="13.5" hidden="false" customHeight="true" outlineLevel="0" collapsed="false">
      <c r="V299" s="115"/>
    </row>
    <row r="300" customFormat="false" ht="13.5" hidden="false" customHeight="true" outlineLevel="0" collapsed="false">
      <c r="V300" s="115"/>
    </row>
    <row r="301" customFormat="false" ht="13.5" hidden="false" customHeight="true" outlineLevel="0" collapsed="false">
      <c r="V301" s="115"/>
    </row>
    <row r="302" customFormat="false" ht="13.5" hidden="false" customHeight="true" outlineLevel="0" collapsed="false">
      <c r="V302" s="115"/>
    </row>
    <row r="303" customFormat="false" ht="13.5" hidden="false" customHeight="true" outlineLevel="0" collapsed="false">
      <c r="V303" s="115"/>
    </row>
    <row r="304" customFormat="false" ht="13.5" hidden="false" customHeight="true" outlineLevel="0" collapsed="false">
      <c r="V304" s="115"/>
    </row>
    <row r="305" customFormat="false" ht="13.5" hidden="false" customHeight="true" outlineLevel="0" collapsed="false">
      <c r="V305" s="115"/>
    </row>
    <row r="306" customFormat="false" ht="13.5" hidden="false" customHeight="true" outlineLevel="0" collapsed="false">
      <c r="V306" s="115"/>
    </row>
    <row r="307" customFormat="false" ht="13.5" hidden="false" customHeight="true" outlineLevel="0" collapsed="false">
      <c r="V307" s="115"/>
    </row>
    <row r="308" customFormat="false" ht="13.5" hidden="false" customHeight="true" outlineLevel="0" collapsed="false">
      <c r="V308" s="115"/>
    </row>
    <row r="309" customFormat="false" ht="13.5" hidden="false" customHeight="true" outlineLevel="0" collapsed="false">
      <c r="V309" s="115"/>
    </row>
    <row r="310" customFormat="false" ht="13.5" hidden="false" customHeight="true" outlineLevel="0" collapsed="false">
      <c r="V310" s="115"/>
    </row>
    <row r="311" customFormat="false" ht="13.5" hidden="false" customHeight="true" outlineLevel="0" collapsed="false">
      <c r="V311" s="115"/>
    </row>
    <row r="312" customFormat="false" ht="13.5" hidden="false" customHeight="true" outlineLevel="0" collapsed="false">
      <c r="V312" s="115"/>
    </row>
    <row r="313" customFormat="false" ht="13.5" hidden="false" customHeight="true" outlineLevel="0" collapsed="false">
      <c r="V313" s="115"/>
    </row>
    <row r="314" customFormat="false" ht="13.5" hidden="false" customHeight="true" outlineLevel="0" collapsed="false">
      <c r="V314" s="115"/>
    </row>
    <row r="315" customFormat="false" ht="13.5" hidden="false" customHeight="true" outlineLevel="0" collapsed="false">
      <c r="V315" s="115"/>
    </row>
    <row r="316" customFormat="false" ht="13.5" hidden="false" customHeight="true" outlineLevel="0" collapsed="false">
      <c r="V316" s="115"/>
    </row>
    <row r="317" customFormat="false" ht="13.5" hidden="false" customHeight="true" outlineLevel="0" collapsed="false">
      <c r="V317" s="115"/>
    </row>
    <row r="318" customFormat="false" ht="13.5" hidden="false" customHeight="true" outlineLevel="0" collapsed="false">
      <c r="V318" s="115"/>
    </row>
    <row r="319" customFormat="false" ht="13.5" hidden="false" customHeight="true" outlineLevel="0" collapsed="false">
      <c r="V319" s="115"/>
    </row>
    <row r="320" customFormat="false" ht="13.5" hidden="false" customHeight="true" outlineLevel="0" collapsed="false">
      <c r="V320" s="115"/>
    </row>
    <row r="321" customFormat="false" ht="13.5" hidden="false" customHeight="true" outlineLevel="0" collapsed="false">
      <c r="V321" s="115"/>
    </row>
    <row r="322" customFormat="false" ht="13.5" hidden="false" customHeight="true" outlineLevel="0" collapsed="false">
      <c r="V322" s="115"/>
    </row>
    <row r="323" customFormat="false" ht="13.5" hidden="false" customHeight="true" outlineLevel="0" collapsed="false">
      <c r="V323" s="115"/>
    </row>
    <row r="324" customFormat="false" ht="13.5" hidden="false" customHeight="true" outlineLevel="0" collapsed="false">
      <c r="V324" s="115"/>
    </row>
    <row r="325" customFormat="false" ht="13.5" hidden="false" customHeight="true" outlineLevel="0" collapsed="false">
      <c r="V325" s="115"/>
    </row>
    <row r="326" customFormat="false" ht="13.5" hidden="false" customHeight="true" outlineLevel="0" collapsed="false">
      <c r="V326" s="115"/>
    </row>
    <row r="327" customFormat="false" ht="13.5" hidden="false" customHeight="true" outlineLevel="0" collapsed="false">
      <c r="V327" s="115"/>
    </row>
    <row r="328" customFormat="false" ht="13.5" hidden="false" customHeight="true" outlineLevel="0" collapsed="false">
      <c r="V328" s="115"/>
    </row>
    <row r="329" customFormat="false" ht="13.5" hidden="false" customHeight="true" outlineLevel="0" collapsed="false">
      <c r="V329" s="115"/>
    </row>
    <row r="330" customFormat="false" ht="13.5" hidden="false" customHeight="true" outlineLevel="0" collapsed="false">
      <c r="V330" s="115"/>
    </row>
    <row r="331" customFormat="false" ht="13.5" hidden="false" customHeight="true" outlineLevel="0" collapsed="false">
      <c r="V331" s="115"/>
    </row>
    <row r="332" customFormat="false" ht="13.5" hidden="false" customHeight="true" outlineLevel="0" collapsed="false">
      <c r="V332" s="115"/>
    </row>
    <row r="333" customFormat="false" ht="13.5" hidden="false" customHeight="true" outlineLevel="0" collapsed="false">
      <c r="V333" s="115"/>
    </row>
    <row r="334" customFormat="false" ht="13.5" hidden="false" customHeight="true" outlineLevel="0" collapsed="false">
      <c r="V334" s="115"/>
    </row>
    <row r="335" customFormat="false" ht="13.5" hidden="false" customHeight="true" outlineLevel="0" collapsed="false">
      <c r="V335" s="115"/>
    </row>
    <row r="336" customFormat="false" ht="13.5" hidden="false" customHeight="true" outlineLevel="0" collapsed="false">
      <c r="V336" s="115"/>
    </row>
    <row r="337" customFormat="false" ht="13.5" hidden="false" customHeight="true" outlineLevel="0" collapsed="false">
      <c r="V337" s="115"/>
    </row>
    <row r="338" customFormat="false" ht="13.5" hidden="false" customHeight="true" outlineLevel="0" collapsed="false">
      <c r="V338" s="115"/>
    </row>
    <row r="339" customFormat="false" ht="13.5" hidden="false" customHeight="true" outlineLevel="0" collapsed="false">
      <c r="V339" s="115"/>
    </row>
    <row r="340" customFormat="false" ht="13.5" hidden="false" customHeight="true" outlineLevel="0" collapsed="false">
      <c r="V340" s="115"/>
    </row>
    <row r="341" customFormat="false" ht="13.5" hidden="false" customHeight="true" outlineLevel="0" collapsed="false">
      <c r="V341" s="115"/>
    </row>
    <row r="342" customFormat="false" ht="13.5" hidden="false" customHeight="true" outlineLevel="0" collapsed="false">
      <c r="V342" s="115"/>
    </row>
    <row r="343" customFormat="false" ht="13.5" hidden="false" customHeight="true" outlineLevel="0" collapsed="false">
      <c r="V343" s="115"/>
    </row>
    <row r="344" customFormat="false" ht="13.5" hidden="false" customHeight="true" outlineLevel="0" collapsed="false">
      <c r="V344" s="115"/>
    </row>
    <row r="345" customFormat="false" ht="13.5" hidden="false" customHeight="true" outlineLevel="0" collapsed="false">
      <c r="V345" s="115"/>
    </row>
    <row r="346" customFormat="false" ht="13.5" hidden="false" customHeight="true" outlineLevel="0" collapsed="false">
      <c r="V346" s="115"/>
    </row>
    <row r="347" customFormat="false" ht="13.5" hidden="false" customHeight="true" outlineLevel="0" collapsed="false">
      <c r="V347" s="115"/>
    </row>
    <row r="348" customFormat="false" ht="13.5" hidden="false" customHeight="true" outlineLevel="0" collapsed="false">
      <c r="V348" s="115"/>
    </row>
    <row r="349" customFormat="false" ht="13.5" hidden="false" customHeight="true" outlineLevel="0" collapsed="false">
      <c r="V349" s="115"/>
    </row>
    <row r="350" customFormat="false" ht="13.5" hidden="false" customHeight="true" outlineLevel="0" collapsed="false">
      <c r="V350" s="115"/>
    </row>
    <row r="351" customFormat="false" ht="13.5" hidden="false" customHeight="true" outlineLevel="0" collapsed="false">
      <c r="V351" s="115"/>
    </row>
    <row r="352" customFormat="false" ht="13.5" hidden="false" customHeight="true" outlineLevel="0" collapsed="false">
      <c r="V352" s="115"/>
    </row>
    <row r="353" customFormat="false" ht="13.5" hidden="false" customHeight="true" outlineLevel="0" collapsed="false">
      <c r="V353" s="115"/>
    </row>
    <row r="354" customFormat="false" ht="13.5" hidden="false" customHeight="true" outlineLevel="0" collapsed="false">
      <c r="V354" s="115"/>
    </row>
    <row r="355" customFormat="false" ht="13.5" hidden="false" customHeight="true" outlineLevel="0" collapsed="false">
      <c r="V355" s="115"/>
    </row>
    <row r="356" customFormat="false" ht="13.5" hidden="false" customHeight="true" outlineLevel="0" collapsed="false">
      <c r="V356" s="115"/>
    </row>
    <row r="357" customFormat="false" ht="13.5" hidden="false" customHeight="true" outlineLevel="0" collapsed="false">
      <c r="V357" s="115"/>
    </row>
    <row r="358" customFormat="false" ht="13.5" hidden="false" customHeight="true" outlineLevel="0" collapsed="false">
      <c r="V358" s="115"/>
    </row>
    <row r="359" customFormat="false" ht="13.5" hidden="false" customHeight="true" outlineLevel="0" collapsed="false">
      <c r="V359" s="115"/>
    </row>
    <row r="360" customFormat="false" ht="13.5" hidden="false" customHeight="true" outlineLevel="0" collapsed="false">
      <c r="V360" s="115"/>
    </row>
    <row r="361" customFormat="false" ht="13.5" hidden="false" customHeight="true" outlineLevel="0" collapsed="false">
      <c r="V361" s="115"/>
    </row>
    <row r="362" customFormat="false" ht="13.5" hidden="false" customHeight="true" outlineLevel="0" collapsed="false">
      <c r="V362" s="115"/>
    </row>
    <row r="363" customFormat="false" ht="13.5" hidden="false" customHeight="true" outlineLevel="0" collapsed="false">
      <c r="V363" s="115"/>
    </row>
    <row r="364" customFormat="false" ht="13.5" hidden="false" customHeight="true" outlineLevel="0" collapsed="false">
      <c r="V364" s="115"/>
    </row>
    <row r="365" customFormat="false" ht="13.5" hidden="false" customHeight="true" outlineLevel="0" collapsed="false">
      <c r="V365" s="115"/>
    </row>
    <row r="366" customFormat="false" ht="13.5" hidden="false" customHeight="true" outlineLevel="0" collapsed="false">
      <c r="V366" s="115"/>
    </row>
    <row r="367" customFormat="false" ht="13.5" hidden="false" customHeight="true" outlineLevel="0" collapsed="false">
      <c r="V367" s="115"/>
    </row>
    <row r="368" customFormat="false" ht="13.5" hidden="false" customHeight="true" outlineLevel="0" collapsed="false">
      <c r="V368" s="115"/>
    </row>
    <row r="369" customFormat="false" ht="13.5" hidden="false" customHeight="true" outlineLevel="0" collapsed="false">
      <c r="V369" s="115"/>
    </row>
    <row r="370" customFormat="false" ht="13.5" hidden="false" customHeight="true" outlineLevel="0" collapsed="false">
      <c r="V370" s="115"/>
    </row>
    <row r="371" customFormat="false" ht="13.5" hidden="false" customHeight="true" outlineLevel="0" collapsed="false">
      <c r="V371" s="115"/>
    </row>
    <row r="372" customFormat="false" ht="13.5" hidden="false" customHeight="true" outlineLevel="0" collapsed="false">
      <c r="V372" s="115"/>
    </row>
    <row r="373" customFormat="false" ht="13.5" hidden="false" customHeight="true" outlineLevel="0" collapsed="false">
      <c r="V373" s="115"/>
    </row>
    <row r="374" customFormat="false" ht="13.5" hidden="false" customHeight="true" outlineLevel="0" collapsed="false">
      <c r="V374" s="115"/>
    </row>
    <row r="375" customFormat="false" ht="13.5" hidden="false" customHeight="true" outlineLevel="0" collapsed="false">
      <c r="V375" s="115"/>
    </row>
    <row r="376" customFormat="false" ht="13.5" hidden="false" customHeight="true" outlineLevel="0" collapsed="false">
      <c r="V376" s="115"/>
    </row>
    <row r="377" customFormat="false" ht="13.5" hidden="false" customHeight="true" outlineLevel="0" collapsed="false">
      <c r="V377" s="115"/>
    </row>
    <row r="378" customFormat="false" ht="13.5" hidden="false" customHeight="true" outlineLevel="0" collapsed="false">
      <c r="V378" s="115"/>
    </row>
    <row r="379" customFormat="false" ht="13.5" hidden="false" customHeight="true" outlineLevel="0" collapsed="false">
      <c r="V379" s="115"/>
    </row>
    <row r="380" customFormat="false" ht="13.5" hidden="false" customHeight="true" outlineLevel="0" collapsed="false">
      <c r="V380" s="115"/>
    </row>
    <row r="381" customFormat="false" ht="13.5" hidden="false" customHeight="true" outlineLevel="0" collapsed="false">
      <c r="V381" s="115"/>
    </row>
    <row r="382" customFormat="false" ht="13.5" hidden="false" customHeight="true" outlineLevel="0" collapsed="false">
      <c r="V382" s="115"/>
    </row>
    <row r="383" customFormat="false" ht="13.5" hidden="false" customHeight="true" outlineLevel="0" collapsed="false">
      <c r="V383" s="115"/>
    </row>
    <row r="384" customFormat="false" ht="13.5" hidden="false" customHeight="true" outlineLevel="0" collapsed="false">
      <c r="V384" s="115"/>
    </row>
    <row r="385" customFormat="false" ht="13.5" hidden="false" customHeight="true" outlineLevel="0" collapsed="false">
      <c r="V385" s="115"/>
    </row>
    <row r="386" customFormat="false" ht="13.5" hidden="false" customHeight="true" outlineLevel="0" collapsed="false">
      <c r="V386" s="115"/>
    </row>
    <row r="387" customFormat="false" ht="13.5" hidden="false" customHeight="true" outlineLevel="0" collapsed="false">
      <c r="V387" s="115"/>
    </row>
    <row r="388" customFormat="false" ht="13.5" hidden="false" customHeight="true" outlineLevel="0" collapsed="false">
      <c r="V388" s="115"/>
    </row>
    <row r="389" customFormat="false" ht="13.5" hidden="false" customHeight="true" outlineLevel="0" collapsed="false">
      <c r="V389" s="115"/>
    </row>
    <row r="390" customFormat="false" ht="13.5" hidden="false" customHeight="true" outlineLevel="0" collapsed="false">
      <c r="V390" s="115"/>
    </row>
    <row r="391" customFormat="false" ht="13.5" hidden="false" customHeight="true" outlineLevel="0" collapsed="false">
      <c r="V391" s="115"/>
    </row>
    <row r="392" customFormat="false" ht="13.5" hidden="false" customHeight="true" outlineLevel="0" collapsed="false">
      <c r="V392" s="115"/>
    </row>
    <row r="393" customFormat="false" ht="13.5" hidden="false" customHeight="true" outlineLevel="0" collapsed="false">
      <c r="V393" s="115"/>
    </row>
    <row r="394" customFormat="false" ht="13.5" hidden="false" customHeight="true" outlineLevel="0" collapsed="false">
      <c r="V394" s="115"/>
    </row>
    <row r="395" customFormat="false" ht="13.5" hidden="false" customHeight="true" outlineLevel="0" collapsed="false">
      <c r="V395" s="115"/>
    </row>
    <row r="396" customFormat="false" ht="13.5" hidden="false" customHeight="true" outlineLevel="0" collapsed="false">
      <c r="V396" s="115"/>
    </row>
    <row r="397" customFormat="false" ht="13.5" hidden="false" customHeight="true" outlineLevel="0" collapsed="false">
      <c r="V397" s="115"/>
    </row>
    <row r="398" customFormat="false" ht="13.5" hidden="false" customHeight="true" outlineLevel="0" collapsed="false">
      <c r="V398" s="115"/>
    </row>
    <row r="399" customFormat="false" ht="13.5" hidden="false" customHeight="true" outlineLevel="0" collapsed="false">
      <c r="V399" s="115"/>
    </row>
    <row r="400" customFormat="false" ht="13.5" hidden="false" customHeight="true" outlineLevel="0" collapsed="false">
      <c r="V400" s="115"/>
    </row>
    <row r="401" customFormat="false" ht="13.5" hidden="false" customHeight="true" outlineLevel="0" collapsed="false">
      <c r="V401" s="115"/>
    </row>
    <row r="402" customFormat="false" ht="13.5" hidden="false" customHeight="true" outlineLevel="0" collapsed="false">
      <c r="V402" s="115"/>
    </row>
    <row r="403" customFormat="false" ht="13.5" hidden="false" customHeight="true" outlineLevel="0" collapsed="false">
      <c r="V403" s="115"/>
    </row>
    <row r="404" customFormat="false" ht="13.5" hidden="false" customHeight="true" outlineLevel="0" collapsed="false">
      <c r="V404" s="115"/>
    </row>
    <row r="405" customFormat="false" ht="13.5" hidden="false" customHeight="true" outlineLevel="0" collapsed="false">
      <c r="V405" s="115"/>
    </row>
    <row r="406" customFormat="false" ht="13.5" hidden="false" customHeight="true" outlineLevel="0" collapsed="false">
      <c r="V406" s="115"/>
    </row>
    <row r="407" customFormat="false" ht="13.5" hidden="false" customHeight="true" outlineLevel="0" collapsed="false">
      <c r="V407" s="115"/>
    </row>
    <row r="408" customFormat="false" ht="13.5" hidden="false" customHeight="true" outlineLevel="0" collapsed="false">
      <c r="V408" s="115"/>
    </row>
    <row r="409" customFormat="false" ht="13.5" hidden="false" customHeight="true" outlineLevel="0" collapsed="false">
      <c r="V409" s="115"/>
    </row>
    <row r="410" customFormat="false" ht="13.5" hidden="false" customHeight="true" outlineLevel="0" collapsed="false">
      <c r="V410" s="115"/>
    </row>
    <row r="411" customFormat="false" ht="13.5" hidden="false" customHeight="true" outlineLevel="0" collapsed="false">
      <c r="V411" s="115"/>
    </row>
    <row r="412" customFormat="false" ht="13.5" hidden="false" customHeight="true" outlineLevel="0" collapsed="false">
      <c r="V412" s="115"/>
    </row>
    <row r="413" customFormat="false" ht="13.5" hidden="false" customHeight="true" outlineLevel="0" collapsed="false">
      <c r="V413" s="115"/>
    </row>
    <row r="414" customFormat="false" ht="13.5" hidden="false" customHeight="true" outlineLevel="0" collapsed="false">
      <c r="V414" s="115"/>
    </row>
    <row r="415" customFormat="false" ht="13.5" hidden="false" customHeight="true" outlineLevel="0" collapsed="false">
      <c r="V415" s="115"/>
    </row>
    <row r="416" customFormat="false" ht="13.5" hidden="false" customHeight="true" outlineLevel="0" collapsed="false">
      <c r="V416" s="115"/>
    </row>
    <row r="417" customFormat="false" ht="13.5" hidden="false" customHeight="true" outlineLevel="0" collapsed="false">
      <c r="V417" s="115"/>
    </row>
    <row r="418" customFormat="false" ht="13.5" hidden="false" customHeight="true" outlineLevel="0" collapsed="false">
      <c r="V418" s="115"/>
    </row>
    <row r="419" customFormat="false" ht="13.5" hidden="false" customHeight="true" outlineLevel="0" collapsed="false">
      <c r="V419" s="115"/>
    </row>
    <row r="420" customFormat="false" ht="13.5" hidden="false" customHeight="true" outlineLevel="0" collapsed="false">
      <c r="V420" s="115"/>
    </row>
    <row r="421" customFormat="false" ht="13.5" hidden="false" customHeight="true" outlineLevel="0" collapsed="false">
      <c r="V421" s="115"/>
    </row>
    <row r="422" customFormat="false" ht="13.5" hidden="false" customHeight="true" outlineLevel="0" collapsed="false">
      <c r="V422" s="115"/>
    </row>
    <row r="423" customFormat="false" ht="13.5" hidden="false" customHeight="true" outlineLevel="0" collapsed="false">
      <c r="V423" s="115"/>
    </row>
    <row r="424" customFormat="false" ht="13.5" hidden="false" customHeight="true" outlineLevel="0" collapsed="false">
      <c r="V424" s="115"/>
    </row>
    <row r="425" customFormat="false" ht="13.5" hidden="false" customHeight="true" outlineLevel="0" collapsed="false">
      <c r="V425" s="115"/>
    </row>
    <row r="426" customFormat="false" ht="13.5" hidden="false" customHeight="true" outlineLevel="0" collapsed="false">
      <c r="V426" s="115"/>
    </row>
    <row r="427" customFormat="false" ht="13.5" hidden="false" customHeight="true" outlineLevel="0" collapsed="false">
      <c r="V427" s="115"/>
    </row>
    <row r="428" customFormat="false" ht="13.5" hidden="false" customHeight="true" outlineLevel="0" collapsed="false">
      <c r="V428" s="115"/>
    </row>
    <row r="429" customFormat="false" ht="13.5" hidden="false" customHeight="true" outlineLevel="0" collapsed="false">
      <c r="V429" s="115"/>
    </row>
    <row r="430" customFormat="false" ht="13.5" hidden="false" customHeight="true" outlineLevel="0" collapsed="false">
      <c r="V430" s="115"/>
    </row>
    <row r="431" customFormat="false" ht="13.5" hidden="false" customHeight="true" outlineLevel="0" collapsed="false">
      <c r="V431" s="115"/>
    </row>
    <row r="432" customFormat="false" ht="13.5" hidden="false" customHeight="true" outlineLevel="0" collapsed="false">
      <c r="V432" s="115"/>
    </row>
    <row r="433" customFormat="false" ht="13.5" hidden="false" customHeight="true" outlineLevel="0" collapsed="false">
      <c r="V433" s="115"/>
    </row>
    <row r="434" customFormat="false" ht="13.5" hidden="false" customHeight="true" outlineLevel="0" collapsed="false">
      <c r="V434" s="115"/>
    </row>
    <row r="435" customFormat="false" ht="13.5" hidden="false" customHeight="true" outlineLevel="0" collapsed="false">
      <c r="V435" s="115"/>
    </row>
    <row r="436" customFormat="false" ht="13.5" hidden="false" customHeight="true" outlineLevel="0" collapsed="false">
      <c r="V436" s="115"/>
    </row>
    <row r="437" customFormat="false" ht="13.5" hidden="false" customHeight="true" outlineLevel="0" collapsed="false">
      <c r="V437" s="115"/>
    </row>
    <row r="438" customFormat="false" ht="13.5" hidden="false" customHeight="true" outlineLevel="0" collapsed="false">
      <c r="V438" s="115"/>
    </row>
    <row r="439" customFormat="false" ht="13.5" hidden="false" customHeight="true" outlineLevel="0" collapsed="false">
      <c r="V439" s="115"/>
    </row>
    <row r="440" customFormat="false" ht="13.5" hidden="false" customHeight="true" outlineLevel="0" collapsed="false">
      <c r="V440" s="115"/>
    </row>
    <row r="441" customFormat="false" ht="13.5" hidden="false" customHeight="true" outlineLevel="0" collapsed="false">
      <c r="V441" s="115"/>
    </row>
    <row r="442" customFormat="false" ht="13.5" hidden="false" customHeight="true" outlineLevel="0" collapsed="false">
      <c r="V442" s="115"/>
    </row>
    <row r="443" customFormat="false" ht="13.5" hidden="false" customHeight="true" outlineLevel="0" collapsed="false">
      <c r="V443" s="115"/>
    </row>
    <row r="444" customFormat="false" ht="13.5" hidden="false" customHeight="true" outlineLevel="0" collapsed="false">
      <c r="V444" s="115"/>
    </row>
    <row r="445" customFormat="false" ht="13.5" hidden="false" customHeight="true" outlineLevel="0" collapsed="false">
      <c r="V445" s="115"/>
    </row>
    <row r="446" customFormat="false" ht="13.5" hidden="false" customHeight="true" outlineLevel="0" collapsed="false">
      <c r="V446" s="115"/>
    </row>
    <row r="447" customFormat="false" ht="13.5" hidden="false" customHeight="true" outlineLevel="0" collapsed="false">
      <c r="V447" s="115"/>
    </row>
    <row r="448" customFormat="false" ht="13.5" hidden="false" customHeight="true" outlineLevel="0" collapsed="false">
      <c r="V448" s="115"/>
    </row>
    <row r="449" customFormat="false" ht="13.5" hidden="false" customHeight="true" outlineLevel="0" collapsed="false">
      <c r="V449" s="115"/>
    </row>
    <row r="450" customFormat="false" ht="13.5" hidden="false" customHeight="true" outlineLevel="0" collapsed="false">
      <c r="V450" s="115"/>
    </row>
    <row r="451" customFormat="false" ht="13.5" hidden="false" customHeight="true" outlineLevel="0" collapsed="false">
      <c r="V451" s="115"/>
    </row>
    <row r="452" customFormat="false" ht="13.5" hidden="false" customHeight="true" outlineLevel="0" collapsed="false">
      <c r="V452" s="115"/>
    </row>
    <row r="453" customFormat="false" ht="13.5" hidden="false" customHeight="true" outlineLevel="0" collapsed="false">
      <c r="V453" s="115"/>
    </row>
    <row r="454" customFormat="false" ht="13.5" hidden="false" customHeight="true" outlineLevel="0" collapsed="false">
      <c r="V454" s="115"/>
    </row>
    <row r="455" customFormat="false" ht="13.5" hidden="false" customHeight="true" outlineLevel="0" collapsed="false">
      <c r="V455" s="115"/>
    </row>
    <row r="456" customFormat="false" ht="13.5" hidden="false" customHeight="true" outlineLevel="0" collapsed="false">
      <c r="V456" s="115"/>
    </row>
    <row r="457" customFormat="false" ht="13.5" hidden="false" customHeight="true" outlineLevel="0" collapsed="false">
      <c r="V457" s="115"/>
    </row>
    <row r="458" customFormat="false" ht="13.5" hidden="false" customHeight="true" outlineLevel="0" collapsed="false">
      <c r="V458" s="115"/>
    </row>
    <row r="459" customFormat="false" ht="13.5" hidden="false" customHeight="true" outlineLevel="0" collapsed="false">
      <c r="V459" s="115"/>
    </row>
    <row r="460" customFormat="false" ht="13.5" hidden="false" customHeight="true" outlineLevel="0" collapsed="false">
      <c r="V460" s="115"/>
    </row>
    <row r="461" customFormat="false" ht="13.5" hidden="false" customHeight="true" outlineLevel="0" collapsed="false">
      <c r="V461" s="115"/>
    </row>
    <row r="462" customFormat="false" ht="13.5" hidden="false" customHeight="true" outlineLevel="0" collapsed="false">
      <c r="V462" s="115"/>
    </row>
    <row r="463" customFormat="false" ht="13.5" hidden="false" customHeight="true" outlineLevel="0" collapsed="false">
      <c r="V463" s="115"/>
    </row>
    <row r="464" customFormat="false" ht="13.5" hidden="false" customHeight="true" outlineLevel="0" collapsed="false">
      <c r="V464" s="115"/>
    </row>
    <row r="465" customFormat="false" ht="13.5" hidden="false" customHeight="true" outlineLevel="0" collapsed="false">
      <c r="V465" s="115"/>
    </row>
    <row r="466" customFormat="false" ht="13.5" hidden="false" customHeight="true" outlineLevel="0" collapsed="false">
      <c r="V466" s="115"/>
    </row>
    <row r="467" customFormat="false" ht="13.5" hidden="false" customHeight="true" outlineLevel="0" collapsed="false">
      <c r="V467" s="115"/>
    </row>
    <row r="468" customFormat="false" ht="13.5" hidden="false" customHeight="true" outlineLevel="0" collapsed="false">
      <c r="V468" s="115"/>
    </row>
    <row r="469" customFormat="false" ht="13.5" hidden="false" customHeight="true" outlineLevel="0" collapsed="false">
      <c r="V469" s="115"/>
    </row>
    <row r="470" customFormat="false" ht="13.5" hidden="false" customHeight="true" outlineLevel="0" collapsed="false">
      <c r="V470" s="115"/>
    </row>
    <row r="471" customFormat="false" ht="13.5" hidden="false" customHeight="true" outlineLevel="0" collapsed="false">
      <c r="V471" s="115"/>
    </row>
    <row r="472" customFormat="false" ht="13.5" hidden="false" customHeight="true" outlineLevel="0" collapsed="false">
      <c r="V472" s="115"/>
    </row>
    <row r="473" customFormat="false" ht="13.5" hidden="false" customHeight="true" outlineLevel="0" collapsed="false">
      <c r="V473" s="115"/>
    </row>
    <row r="474" customFormat="false" ht="13.5" hidden="false" customHeight="true" outlineLevel="0" collapsed="false">
      <c r="V474" s="115"/>
    </row>
    <row r="475" customFormat="false" ht="13.5" hidden="false" customHeight="true" outlineLevel="0" collapsed="false">
      <c r="V475" s="115"/>
    </row>
    <row r="476" customFormat="false" ht="13.5" hidden="false" customHeight="true" outlineLevel="0" collapsed="false">
      <c r="V476" s="115"/>
    </row>
    <row r="477" customFormat="false" ht="13.5" hidden="false" customHeight="true" outlineLevel="0" collapsed="false">
      <c r="V477" s="115"/>
    </row>
    <row r="478" customFormat="false" ht="13.5" hidden="false" customHeight="true" outlineLevel="0" collapsed="false">
      <c r="V478" s="115"/>
    </row>
    <row r="479" customFormat="false" ht="13.5" hidden="false" customHeight="true" outlineLevel="0" collapsed="false">
      <c r="V479" s="115"/>
    </row>
    <row r="480" customFormat="false" ht="13.5" hidden="false" customHeight="true" outlineLevel="0" collapsed="false">
      <c r="V480" s="115"/>
    </row>
    <row r="481" customFormat="false" ht="13.5" hidden="false" customHeight="true" outlineLevel="0" collapsed="false">
      <c r="V481" s="115"/>
    </row>
    <row r="482" customFormat="false" ht="13.5" hidden="false" customHeight="true" outlineLevel="0" collapsed="false">
      <c r="V482" s="115"/>
    </row>
    <row r="483" customFormat="false" ht="13.5" hidden="false" customHeight="true" outlineLevel="0" collapsed="false">
      <c r="V483" s="115"/>
    </row>
    <row r="484" customFormat="false" ht="13.5" hidden="false" customHeight="true" outlineLevel="0" collapsed="false">
      <c r="V484" s="115"/>
    </row>
    <row r="485" customFormat="false" ht="13.5" hidden="false" customHeight="true" outlineLevel="0" collapsed="false">
      <c r="V485" s="115"/>
    </row>
    <row r="486" customFormat="false" ht="13.5" hidden="false" customHeight="true" outlineLevel="0" collapsed="false">
      <c r="V486" s="115"/>
    </row>
    <row r="487" customFormat="false" ht="13.5" hidden="false" customHeight="true" outlineLevel="0" collapsed="false">
      <c r="V487" s="115"/>
    </row>
    <row r="488" customFormat="false" ht="13.5" hidden="false" customHeight="true" outlineLevel="0" collapsed="false">
      <c r="V488" s="115"/>
    </row>
    <row r="489" customFormat="false" ht="13.5" hidden="false" customHeight="true" outlineLevel="0" collapsed="false">
      <c r="V489" s="115"/>
    </row>
    <row r="490" customFormat="false" ht="13.5" hidden="false" customHeight="true" outlineLevel="0" collapsed="false">
      <c r="V490" s="115"/>
    </row>
    <row r="491" customFormat="false" ht="13.5" hidden="false" customHeight="true" outlineLevel="0" collapsed="false">
      <c r="V491" s="115"/>
    </row>
    <row r="492" customFormat="false" ht="13.5" hidden="false" customHeight="true" outlineLevel="0" collapsed="false">
      <c r="V492" s="115"/>
    </row>
    <row r="493" customFormat="false" ht="13.5" hidden="false" customHeight="true" outlineLevel="0" collapsed="false">
      <c r="V493" s="115"/>
    </row>
    <row r="494" customFormat="false" ht="13.5" hidden="false" customHeight="true" outlineLevel="0" collapsed="false">
      <c r="V494" s="115"/>
    </row>
    <row r="495" customFormat="false" ht="13.5" hidden="false" customHeight="true" outlineLevel="0" collapsed="false">
      <c r="V495" s="115"/>
    </row>
    <row r="496" customFormat="false" ht="13.5" hidden="false" customHeight="true" outlineLevel="0" collapsed="false">
      <c r="V496" s="115"/>
    </row>
    <row r="497" customFormat="false" ht="13.5" hidden="false" customHeight="true" outlineLevel="0" collapsed="false">
      <c r="V497" s="115"/>
    </row>
    <row r="498" customFormat="false" ht="13.5" hidden="false" customHeight="true" outlineLevel="0" collapsed="false">
      <c r="V498" s="115"/>
    </row>
    <row r="499" customFormat="false" ht="13.5" hidden="false" customHeight="true" outlineLevel="0" collapsed="false">
      <c r="V499" s="115"/>
    </row>
    <row r="500" customFormat="false" ht="13.5" hidden="false" customHeight="true" outlineLevel="0" collapsed="false">
      <c r="V500" s="115"/>
    </row>
    <row r="501" customFormat="false" ht="13.5" hidden="false" customHeight="true" outlineLevel="0" collapsed="false">
      <c r="V501" s="115"/>
    </row>
    <row r="502" customFormat="false" ht="13.5" hidden="false" customHeight="true" outlineLevel="0" collapsed="false">
      <c r="V502" s="115"/>
    </row>
    <row r="503" customFormat="false" ht="13.5" hidden="false" customHeight="true" outlineLevel="0" collapsed="false">
      <c r="V503" s="115"/>
    </row>
    <row r="504" customFormat="false" ht="13.5" hidden="false" customHeight="true" outlineLevel="0" collapsed="false">
      <c r="V504" s="115"/>
    </row>
    <row r="505" customFormat="false" ht="13.5" hidden="false" customHeight="true" outlineLevel="0" collapsed="false">
      <c r="V505" s="115"/>
    </row>
    <row r="506" customFormat="false" ht="13.5" hidden="false" customHeight="true" outlineLevel="0" collapsed="false">
      <c r="V506" s="115"/>
    </row>
    <row r="507" customFormat="false" ht="13.5" hidden="false" customHeight="true" outlineLevel="0" collapsed="false">
      <c r="V507" s="115"/>
    </row>
    <row r="508" customFormat="false" ht="13.5" hidden="false" customHeight="true" outlineLevel="0" collapsed="false">
      <c r="V508" s="115"/>
    </row>
    <row r="509" customFormat="false" ht="13.5" hidden="false" customHeight="true" outlineLevel="0" collapsed="false">
      <c r="V509" s="115"/>
    </row>
    <row r="510" customFormat="false" ht="13.5" hidden="false" customHeight="true" outlineLevel="0" collapsed="false">
      <c r="V510" s="115"/>
    </row>
    <row r="511" customFormat="false" ht="13.5" hidden="false" customHeight="true" outlineLevel="0" collapsed="false">
      <c r="V511" s="115"/>
    </row>
    <row r="512" customFormat="false" ht="13.5" hidden="false" customHeight="true" outlineLevel="0" collapsed="false">
      <c r="V512" s="115"/>
    </row>
    <row r="513" customFormat="false" ht="13.5" hidden="false" customHeight="true" outlineLevel="0" collapsed="false">
      <c r="V513" s="115"/>
    </row>
    <row r="514" customFormat="false" ht="13.5" hidden="false" customHeight="true" outlineLevel="0" collapsed="false">
      <c r="V514" s="115"/>
    </row>
    <row r="515" customFormat="false" ht="13.5" hidden="false" customHeight="true" outlineLevel="0" collapsed="false">
      <c r="V515" s="115"/>
    </row>
    <row r="516" customFormat="false" ht="13.5" hidden="false" customHeight="true" outlineLevel="0" collapsed="false">
      <c r="V516" s="115"/>
    </row>
    <row r="517" customFormat="false" ht="13.5" hidden="false" customHeight="true" outlineLevel="0" collapsed="false">
      <c r="V517" s="115"/>
    </row>
    <row r="518" customFormat="false" ht="13.5" hidden="false" customHeight="true" outlineLevel="0" collapsed="false">
      <c r="V518" s="115"/>
    </row>
    <row r="519" customFormat="false" ht="13.5" hidden="false" customHeight="true" outlineLevel="0" collapsed="false">
      <c r="V519" s="115"/>
    </row>
    <row r="520" customFormat="false" ht="13.5" hidden="false" customHeight="true" outlineLevel="0" collapsed="false">
      <c r="V520" s="115"/>
    </row>
    <row r="521" customFormat="false" ht="13.5" hidden="false" customHeight="true" outlineLevel="0" collapsed="false">
      <c r="V521" s="115"/>
    </row>
    <row r="522" customFormat="false" ht="13.5" hidden="false" customHeight="true" outlineLevel="0" collapsed="false">
      <c r="V522" s="115"/>
    </row>
    <row r="523" customFormat="false" ht="13.5" hidden="false" customHeight="true" outlineLevel="0" collapsed="false">
      <c r="V523" s="115"/>
    </row>
    <row r="524" customFormat="false" ht="13.5" hidden="false" customHeight="true" outlineLevel="0" collapsed="false">
      <c r="V524" s="115"/>
    </row>
    <row r="525" customFormat="false" ht="13.5" hidden="false" customHeight="true" outlineLevel="0" collapsed="false">
      <c r="V525" s="115"/>
    </row>
    <row r="526" customFormat="false" ht="13.5" hidden="false" customHeight="true" outlineLevel="0" collapsed="false">
      <c r="V526" s="115"/>
    </row>
    <row r="527" customFormat="false" ht="13.5" hidden="false" customHeight="true" outlineLevel="0" collapsed="false">
      <c r="V527" s="115"/>
    </row>
    <row r="528" customFormat="false" ht="13.5" hidden="false" customHeight="true" outlineLevel="0" collapsed="false">
      <c r="V528" s="115"/>
    </row>
    <row r="529" customFormat="false" ht="13.5" hidden="false" customHeight="true" outlineLevel="0" collapsed="false">
      <c r="V529" s="115"/>
    </row>
    <row r="530" customFormat="false" ht="13.5" hidden="false" customHeight="true" outlineLevel="0" collapsed="false">
      <c r="V530" s="115"/>
    </row>
    <row r="531" customFormat="false" ht="13.5" hidden="false" customHeight="true" outlineLevel="0" collapsed="false">
      <c r="V531" s="115"/>
    </row>
    <row r="532" customFormat="false" ht="13.5" hidden="false" customHeight="true" outlineLevel="0" collapsed="false">
      <c r="V532" s="115"/>
    </row>
    <row r="533" customFormat="false" ht="13.5" hidden="false" customHeight="true" outlineLevel="0" collapsed="false">
      <c r="V533" s="115"/>
    </row>
    <row r="534" customFormat="false" ht="13.5" hidden="false" customHeight="true" outlineLevel="0" collapsed="false">
      <c r="V534" s="115"/>
    </row>
    <row r="535" customFormat="false" ht="13.5" hidden="false" customHeight="true" outlineLevel="0" collapsed="false">
      <c r="V535" s="115"/>
    </row>
    <row r="536" customFormat="false" ht="13.5" hidden="false" customHeight="true" outlineLevel="0" collapsed="false">
      <c r="V536" s="115"/>
    </row>
    <row r="537" customFormat="false" ht="13.5" hidden="false" customHeight="true" outlineLevel="0" collapsed="false">
      <c r="V537" s="115"/>
    </row>
    <row r="538" customFormat="false" ht="13.5" hidden="false" customHeight="true" outlineLevel="0" collapsed="false">
      <c r="V538" s="115"/>
    </row>
    <row r="539" customFormat="false" ht="13.5" hidden="false" customHeight="true" outlineLevel="0" collapsed="false">
      <c r="V539" s="115"/>
    </row>
    <row r="540" customFormat="false" ht="13.5" hidden="false" customHeight="true" outlineLevel="0" collapsed="false">
      <c r="V540" s="115"/>
    </row>
    <row r="541" customFormat="false" ht="13.5" hidden="false" customHeight="true" outlineLevel="0" collapsed="false">
      <c r="V541" s="115"/>
    </row>
    <row r="542" customFormat="false" ht="13.5" hidden="false" customHeight="true" outlineLevel="0" collapsed="false">
      <c r="V542" s="115"/>
    </row>
    <row r="543" customFormat="false" ht="13.5" hidden="false" customHeight="true" outlineLevel="0" collapsed="false">
      <c r="V543" s="115"/>
    </row>
    <row r="544" customFormat="false" ht="13.5" hidden="false" customHeight="true" outlineLevel="0" collapsed="false">
      <c r="V544" s="115"/>
    </row>
    <row r="545" customFormat="false" ht="13.5" hidden="false" customHeight="true" outlineLevel="0" collapsed="false">
      <c r="V545" s="115"/>
    </row>
    <row r="546" customFormat="false" ht="13.5" hidden="false" customHeight="true" outlineLevel="0" collapsed="false">
      <c r="V546" s="115"/>
    </row>
    <row r="547" customFormat="false" ht="13.5" hidden="false" customHeight="true" outlineLevel="0" collapsed="false">
      <c r="V547" s="115"/>
    </row>
    <row r="548" customFormat="false" ht="13.5" hidden="false" customHeight="true" outlineLevel="0" collapsed="false">
      <c r="V548" s="115"/>
    </row>
    <row r="549" customFormat="false" ht="13.5" hidden="false" customHeight="true" outlineLevel="0" collapsed="false">
      <c r="V549" s="115"/>
    </row>
    <row r="550" customFormat="false" ht="13.5" hidden="false" customHeight="true" outlineLevel="0" collapsed="false">
      <c r="V550" s="115"/>
    </row>
    <row r="551" customFormat="false" ht="13.5" hidden="false" customHeight="true" outlineLevel="0" collapsed="false">
      <c r="V551" s="115"/>
    </row>
    <row r="552" customFormat="false" ht="13.5" hidden="false" customHeight="true" outlineLevel="0" collapsed="false">
      <c r="V552" s="115"/>
    </row>
    <row r="553" customFormat="false" ht="13.5" hidden="false" customHeight="true" outlineLevel="0" collapsed="false">
      <c r="V553" s="115"/>
    </row>
    <row r="554" customFormat="false" ht="13.5" hidden="false" customHeight="true" outlineLevel="0" collapsed="false">
      <c r="V554" s="115"/>
    </row>
    <row r="555" customFormat="false" ht="13.5" hidden="false" customHeight="true" outlineLevel="0" collapsed="false">
      <c r="V555" s="115"/>
    </row>
    <row r="556" customFormat="false" ht="13.5" hidden="false" customHeight="true" outlineLevel="0" collapsed="false">
      <c r="V556" s="115"/>
    </row>
    <row r="557" customFormat="false" ht="13.5" hidden="false" customHeight="true" outlineLevel="0" collapsed="false">
      <c r="V557" s="115"/>
    </row>
    <row r="558" customFormat="false" ht="13.5" hidden="false" customHeight="true" outlineLevel="0" collapsed="false">
      <c r="V558" s="115"/>
    </row>
    <row r="559" customFormat="false" ht="13.5" hidden="false" customHeight="true" outlineLevel="0" collapsed="false">
      <c r="V559" s="115"/>
    </row>
    <row r="560" customFormat="false" ht="13.5" hidden="false" customHeight="true" outlineLevel="0" collapsed="false">
      <c r="V560" s="115"/>
    </row>
    <row r="561" customFormat="false" ht="13.5" hidden="false" customHeight="true" outlineLevel="0" collapsed="false">
      <c r="V561" s="115"/>
    </row>
    <row r="562" customFormat="false" ht="13.5" hidden="false" customHeight="true" outlineLevel="0" collapsed="false">
      <c r="V562" s="115"/>
    </row>
    <row r="563" customFormat="false" ht="13.5" hidden="false" customHeight="true" outlineLevel="0" collapsed="false">
      <c r="V563" s="115"/>
    </row>
    <row r="564" customFormat="false" ht="13.5" hidden="false" customHeight="true" outlineLevel="0" collapsed="false">
      <c r="V564" s="115"/>
    </row>
    <row r="565" customFormat="false" ht="13.5" hidden="false" customHeight="true" outlineLevel="0" collapsed="false">
      <c r="V565" s="115"/>
    </row>
    <row r="566" customFormat="false" ht="13.5" hidden="false" customHeight="true" outlineLevel="0" collapsed="false">
      <c r="V566" s="115"/>
    </row>
    <row r="567" customFormat="false" ht="13.5" hidden="false" customHeight="true" outlineLevel="0" collapsed="false">
      <c r="V567" s="115"/>
    </row>
    <row r="568" customFormat="false" ht="13.5" hidden="false" customHeight="true" outlineLevel="0" collapsed="false">
      <c r="V568" s="115"/>
    </row>
    <row r="569" customFormat="false" ht="13.5" hidden="false" customHeight="true" outlineLevel="0" collapsed="false">
      <c r="V569" s="115"/>
    </row>
    <row r="570" customFormat="false" ht="13.5" hidden="false" customHeight="true" outlineLevel="0" collapsed="false">
      <c r="V570" s="115"/>
    </row>
    <row r="571" customFormat="false" ht="13.5" hidden="false" customHeight="true" outlineLevel="0" collapsed="false">
      <c r="V571" s="115"/>
    </row>
    <row r="572" customFormat="false" ht="13.5" hidden="false" customHeight="true" outlineLevel="0" collapsed="false">
      <c r="V572" s="115"/>
    </row>
    <row r="573" customFormat="false" ht="13.5" hidden="false" customHeight="true" outlineLevel="0" collapsed="false">
      <c r="V573" s="115"/>
    </row>
    <row r="574" customFormat="false" ht="13.5" hidden="false" customHeight="true" outlineLevel="0" collapsed="false">
      <c r="V574" s="115"/>
    </row>
    <row r="575" customFormat="false" ht="13.5" hidden="false" customHeight="true" outlineLevel="0" collapsed="false">
      <c r="V575" s="115"/>
    </row>
    <row r="576" customFormat="false" ht="13.5" hidden="false" customHeight="true" outlineLevel="0" collapsed="false">
      <c r="V576" s="115"/>
    </row>
    <row r="577" customFormat="false" ht="13.5" hidden="false" customHeight="true" outlineLevel="0" collapsed="false">
      <c r="V577" s="115"/>
    </row>
    <row r="578" customFormat="false" ht="13.5" hidden="false" customHeight="true" outlineLevel="0" collapsed="false">
      <c r="V578" s="115"/>
    </row>
    <row r="579" customFormat="false" ht="13.5" hidden="false" customHeight="true" outlineLevel="0" collapsed="false">
      <c r="V579" s="115"/>
    </row>
    <row r="580" customFormat="false" ht="13.5" hidden="false" customHeight="true" outlineLevel="0" collapsed="false">
      <c r="V580" s="115"/>
    </row>
    <row r="581" customFormat="false" ht="13.5" hidden="false" customHeight="true" outlineLevel="0" collapsed="false">
      <c r="V581" s="115"/>
    </row>
    <row r="582" customFormat="false" ht="13.5" hidden="false" customHeight="true" outlineLevel="0" collapsed="false">
      <c r="V582" s="115"/>
    </row>
    <row r="583" customFormat="false" ht="13.5" hidden="false" customHeight="true" outlineLevel="0" collapsed="false">
      <c r="V583" s="115"/>
    </row>
    <row r="584" customFormat="false" ht="13.5" hidden="false" customHeight="true" outlineLevel="0" collapsed="false">
      <c r="V584" s="115"/>
    </row>
    <row r="585" customFormat="false" ht="13.5" hidden="false" customHeight="true" outlineLevel="0" collapsed="false">
      <c r="V585" s="115"/>
    </row>
    <row r="586" customFormat="false" ht="13.5" hidden="false" customHeight="true" outlineLevel="0" collapsed="false">
      <c r="V586" s="115"/>
    </row>
    <row r="587" customFormat="false" ht="13.5" hidden="false" customHeight="true" outlineLevel="0" collapsed="false">
      <c r="V587" s="115"/>
    </row>
    <row r="588" customFormat="false" ht="13.5" hidden="false" customHeight="true" outlineLevel="0" collapsed="false">
      <c r="V588" s="115"/>
    </row>
    <row r="589" customFormat="false" ht="13.5" hidden="false" customHeight="true" outlineLevel="0" collapsed="false">
      <c r="V589" s="115"/>
    </row>
    <row r="590" customFormat="false" ht="13.5" hidden="false" customHeight="true" outlineLevel="0" collapsed="false">
      <c r="V590" s="115"/>
    </row>
    <row r="591" customFormat="false" ht="13.5" hidden="false" customHeight="true" outlineLevel="0" collapsed="false">
      <c r="V591" s="115"/>
    </row>
    <row r="592" customFormat="false" ht="13.5" hidden="false" customHeight="true" outlineLevel="0" collapsed="false">
      <c r="V592" s="115"/>
    </row>
    <row r="593" customFormat="false" ht="13.5" hidden="false" customHeight="true" outlineLevel="0" collapsed="false">
      <c r="V593" s="115"/>
    </row>
    <row r="594" customFormat="false" ht="13.5" hidden="false" customHeight="true" outlineLevel="0" collapsed="false">
      <c r="V594" s="115"/>
    </row>
    <row r="595" customFormat="false" ht="13.5" hidden="false" customHeight="true" outlineLevel="0" collapsed="false">
      <c r="V595" s="115"/>
    </row>
    <row r="596" customFormat="false" ht="13.5" hidden="false" customHeight="true" outlineLevel="0" collapsed="false">
      <c r="V596" s="115"/>
    </row>
    <row r="597" customFormat="false" ht="13.5" hidden="false" customHeight="true" outlineLevel="0" collapsed="false">
      <c r="V597" s="115"/>
    </row>
    <row r="598" customFormat="false" ht="13.5" hidden="false" customHeight="true" outlineLevel="0" collapsed="false">
      <c r="V598" s="115"/>
    </row>
    <row r="599" customFormat="false" ht="13.5" hidden="false" customHeight="true" outlineLevel="0" collapsed="false">
      <c r="V599" s="115"/>
    </row>
    <row r="600" customFormat="false" ht="13.5" hidden="false" customHeight="true" outlineLevel="0" collapsed="false">
      <c r="V600" s="115"/>
    </row>
    <row r="601" customFormat="false" ht="13.5" hidden="false" customHeight="true" outlineLevel="0" collapsed="false">
      <c r="V601" s="115"/>
    </row>
    <row r="602" customFormat="false" ht="13.5" hidden="false" customHeight="true" outlineLevel="0" collapsed="false">
      <c r="V602" s="115"/>
    </row>
    <row r="603" customFormat="false" ht="13.5" hidden="false" customHeight="true" outlineLevel="0" collapsed="false">
      <c r="V603" s="115"/>
    </row>
    <row r="604" customFormat="false" ht="13.5" hidden="false" customHeight="true" outlineLevel="0" collapsed="false">
      <c r="V604" s="115"/>
    </row>
    <row r="605" customFormat="false" ht="13.5" hidden="false" customHeight="true" outlineLevel="0" collapsed="false">
      <c r="V605" s="115"/>
    </row>
    <row r="606" customFormat="false" ht="13.5" hidden="false" customHeight="true" outlineLevel="0" collapsed="false">
      <c r="V606" s="115"/>
    </row>
    <row r="607" customFormat="false" ht="13.5" hidden="false" customHeight="true" outlineLevel="0" collapsed="false">
      <c r="V607" s="115"/>
    </row>
    <row r="608" customFormat="false" ht="13.5" hidden="false" customHeight="true" outlineLevel="0" collapsed="false">
      <c r="V608" s="115"/>
    </row>
    <row r="609" customFormat="false" ht="13.5" hidden="false" customHeight="true" outlineLevel="0" collapsed="false">
      <c r="V609" s="115"/>
    </row>
    <row r="610" customFormat="false" ht="13.5" hidden="false" customHeight="true" outlineLevel="0" collapsed="false">
      <c r="V610" s="115"/>
    </row>
    <row r="611" customFormat="false" ht="13.5" hidden="false" customHeight="true" outlineLevel="0" collapsed="false">
      <c r="V611" s="115"/>
    </row>
    <row r="612" customFormat="false" ht="13.5" hidden="false" customHeight="true" outlineLevel="0" collapsed="false">
      <c r="V612" s="115"/>
    </row>
    <row r="613" customFormat="false" ht="13.5" hidden="false" customHeight="true" outlineLevel="0" collapsed="false">
      <c r="V613" s="115"/>
    </row>
    <row r="614" customFormat="false" ht="13.5" hidden="false" customHeight="true" outlineLevel="0" collapsed="false">
      <c r="V614" s="115"/>
    </row>
    <row r="615" customFormat="false" ht="13.5" hidden="false" customHeight="true" outlineLevel="0" collapsed="false">
      <c r="V615" s="115"/>
    </row>
    <row r="616" customFormat="false" ht="13.5" hidden="false" customHeight="true" outlineLevel="0" collapsed="false">
      <c r="V616" s="115"/>
    </row>
    <row r="617" customFormat="false" ht="13.5" hidden="false" customHeight="true" outlineLevel="0" collapsed="false">
      <c r="V617" s="115"/>
    </row>
    <row r="618" customFormat="false" ht="13.5" hidden="false" customHeight="true" outlineLevel="0" collapsed="false">
      <c r="V618" s="115"/>
    </row>
    <row r="619" customFormat="false" ht="13.5" hidden="false" customHeight="true" outlineLevel="0" collapsed="false">
      <c r="V619" s="115"/>
    </row>
    <row r="620" customFormat="false" ht="13.5" hidden="false" customHeight="true" outlineLevel="0" collapsed="false">
      <c r="V620" s="115"/>
    </row>
    <row r="621" customFormat="false" ht="13.5" hidden="false" customHeight="true" outlineLevel="0" collapsed="false">
      <c r="V621" s="115"/>
    </row>
    <row r="622" customFormat="false" ht="13.5" hidden="false" customHeight="true" outlineLevel="0" collapsed="false">
      <c r="V622" s="115"/>
    </row>
    <row r="623" customFormat="false" ht="13.5" hidden="false" customHeight="true" outlineLevel="0" collapsed="false">
      <c r="V623" s="115"/>
    </row>
    <row r="624" customFormat="false" ht="13.5" hidden="false" customHeight="true" outlineLevel="0" collapsed="false">
      <c r="V624" s="115"/>
    </row>
    <row r="625" customFormat="false" ht="13.5" hidden="false" customHeight="true" outlineLevel="0" collapsed="false">
      <c r="V625" s="115"/>
    </row>
    <row r="626" customFormat="false" ht="13.5" hidden="false" customHeight="true" outlineLevel="0" collapsed="false">
      <c r="V626" s="115"/>
    </row>
    <row r="627" customFormat="false" ht="13.5" hidden="false" customHeight="true" outlineLevel="0" collapsed="false">
      <c r="V627" s="115"/>
    </row>
    <row r="628" customFormat="false" ht="13.5" hidden="false" customHeight="true" outlineLevel="0" collapsed="false">
      <c r="V628" s="115"/>
    </row>
    <row r="629" customFormat="false" ht="13.5" hidden="false" customHeight="true" outlineLevel="0" collapsed="false">
      <c r="V629" s="115"/>
    </row>
    <row r="630" customFormat="false" ht="13.5" hidden="false" customHeight="true" outlineLevel="0" collapsed="false">
      <c r="V630" s="115"/>
    </row>
    <row r="631" customFormat="false" ht="13.5" hidden="false" customHeight="true" outlineLevel="0" collapsed="false">
      <c r="V631" s="115"/>
    </row>
    <row r="632" customFormat="false" ht="13.5" hidden="false" customHeight="true" outlineLevel="0" collapsed="false">
      <c r="V632" s="115"/>
    </row>
    <row r="633" customFormat="false" ht="13.5" hidden="false" customHeight="true" outlineLevel="0" collapsed="false">
      <c r="V633" s="115"/>
    </row>
    <row r="634" customFormat="false" ht="13.5" hidden="false" customHeight="true" outlineLevel="0" collapsed="false">
      <c r="V634" s="115"/>
    </row>
    <row r="635" customFormat="false" ht="13.5" hidden="false" customHeight="true" outlineLevel="0" collapsed="false">
      <c r="V635" s="115"/>
    </row>
    <row r="636" customFormat="false" ht="13.5" hidden="false" customHeight="true" outlineLevel="0" collapsed="false">
      <c r="V636" s="115"/>
    </row>
    <row r="637" customFormat="false" ht="13.5" hidden="false" customHeight="true" outlineLevel="0" collapsed="false">
      <c r="V637" s="115"/>
    </row>
    <row r="638" customFormat="false" ht="13.5" hidden="false" customHeight="true" outlineLevel="0" collapsed="false">
      <c r="V638" s="115"/>
    </row>
    <row r="639" customFormat="false" ht="13.5" hidden="false" customHeight="true" outlineLevel="0" collapsed="false">
      <c r="V639" s="115"/>
    </row>
    <row r="640" customFormat="false" ht="13.5" hidden="false" customHeight="true" outlineLevel="0" collapsed="false">
      <c r="V640" s="115"/>
    </row>
    <row r="641" customFormat="false" ht="13.5" hidden="false" customHeight="true" outlineLevel="0" collapsed="false">
      <c r="V641" s="115"/>
    </row>
    <row r="642" customFormat="false" ht="13.5" hidden="false" customHeight="true" outlineLevel="0" collapsed="false">
      <c r="V642" s="115"/>
    </row>
    <row r="643" customFormat="false" ht="13.5" hidden="false" customHeight="true" outlineLevel="0" collapsed="false">
      <c r="V643" s="115"/>
    </row>
    <row r="644" customFormat="false" ht="13.5" hidden="false" customHeight="true" outlineLevel="0" collapsed="false">
      <c r="V644" s="115"/>
    </row>
    <row r="645" customFormat="false" ht="13.5" hidden="false" customHeight="true" outlineLevel="0" collapsed="false">
      <c r="V645" s="115"/>
    </row>
    <row r="646" customFormat="false" ht="13.5" hidden="false" customHeight="true" outlineLevel="0" collapsed="false">
      <c r="V646" s="115"/>
    </row>
    <row r="647" customFormat="false" ht="13.5" hidden="false" customHeight="true" outlineLevel="0" collapsed="false">
      <c r="V647" s="115"/>
    </row>
    <row r="648" customFormat="false" ht="13.5" hidden="false" customHeight="true" outlineLevel="0" collapsed="false">
      <c r="V648" s="115"/>
    </row>
    <row r="649" customFormat="false" ht="13.5" hidden="false" customHeight="true" outlineLevel="0" collapsed="false">
      <c r="V649" s="115"/>
    </row>
    <row r="650" customFormat="false" ht="13.5" hidden="false" customHeight="true" outlineLevel="0" collapsed="false">
      <c r="V650" s="115"/>
    </row>
    <row r="651" customFormat="false" ht="13.5" hidden="false" customHeight="true" outlineLevel="0" collapsed="false">
      <c r="V651" s="115"/>
    </row>
    <row r="652" customFormat="false" ht="13.5" hidden="false" customHeight="true" outlineLevel="0" collapsed="false">
      <c r="V652" s="115"/>
    </row>
    <row r="653" customFormat="false" ht="13.5" hidden="false" customHeight="true" outlineLevel="0" collapsed="false">
      <c r="V653" s="115"/>
    </row>
    <row r="654" customFormat="false" ht="13.5" hidden="false" customHeight="true" outlineLevel="0" collapsed="false">
      <c r="V654" s="115"/>
    </row>
    <row r="655" customFormat="false" ht="13.5" hidden="false" customHeight="true" outlineLevel="0" collapsed="false">
      <c r="V655" s="115"/>
    </row>
    <row r="656" customFormat="false" ht="13.5" hidden="false" customHeight="true" outlineLevel="0" collapsed="false">
      <c r="V656" s="115"/>
    </row>
    <row r="657" customFormat="false" ht="13.5" hidden="false" customHeight="true" outlineLevel="0" collapsed="false">
      <c r="V657" s="115"/>
    </row>
    <row r="658" customFormat="false" ht="13.5" hidden="false" customHeight="true" outlineLevel="0" collapsed="false">
      <c r="V658" s="115"/>
    </row>
    <row r="659" customFormat="false" ht="13.5" hidden="false" customHeight="true" outlineLevel="0" collapsed="false">
      <c r="V659" s="115"/>
    </row>
    <row r="660" customFormat="false" ht="13.5" hidden="false" customHeight="true" outlineLevel="0" collapsed="false">
      <c r="V660" s="115"/>
    </row>
    <row r="661" customFormat="false" ht="13.5" hidden="false" customHeight="true" outlineLevel="0" collapsed="false">
      <c r="V661" s="115"/>
    </row>
    <row r="662" customFormat="false" ht="13.5" hidden="false" customHeight="true" outlineLevel="0" collapsed="false">
      <c r="V662" s="115"/>
    </row>
    <row r="663" customFormat="false" ht="13.5" hidden="false" customHeight="true" outlineLevel="0" collapsed="false">
      <c r="V663" s="115"/>
    </row>
    <row r="664" customFormat="false" ht="13.5" hidden="false" customHeight="true" outlineLevel="0" collapsed="false">
      <c r="V664" s="115"/>
    </row>
    <row r="665" customFormat="false" ht="13.5" hidden="false" customHeight="true" outlineLevel="0" collapsed="false">
      <c r="V665" s="115"/>
    </row>
    <row r="666" customFormat="false" ht="13.5" hidden="false" customHeight="true" outlineLevel="0" collapsed="false">
      <c r="V666" s="115"/>
    </row>
    <row r="667" customFormat="false" ht="13.5" hidden="false" customHeight="true" outlineLevel="0" collapsed="false">
      <c r="V667" s="115"/>
    </row>
    <row r="668" customFormat="false" ht="13.5" hidden="false" customHeight="true" outlineLevel="0" collapsed="false">
      <c r="V668" s="115"/>
    </row>
    <row r="669" customFormat="false" ht="13.5" hidden="false" customHeight="true" outlineLevel="0" collapsed="false">
      <c r="V669" s="115"/>
    </row>
    <row r="670" customFormat="false" ht="13.5" hidden="false" customHeight="true" outlineLevel="0" collapsed="false">
      <c r="V670" s="115"/>
    </row>
    <row r="671" customFormat="false" ht="13.5" hidden="false" customHeight="true" outlineLevel="0" collapsed="false">
      <c r="V671" s="115"/>
    </row>
    <row r="672" customFormat="false" ht="13.5" hidden="false" customHeight="true" outlineLevel="0" collapsed="false">
      <c r="V672" s="115"/>
    </row>
    <row r="673" customFormat="false" ht="13.5" hidden="false" customHeight="true" outlineLevel="0" collapsed="false">
      <c r="V673" s="115"/>
    </row>
    <row r="674" customFormat="false" ht="13.5" hidden="false" customHeight="true" outlineLevel="0" collapsed="false">
      <c r="V674" s="115"/>
    </row>
    <row r="675" customFormat="false" ht="13.5" hidden="false" customHeight="true" outlineLevel="0" collapsed="false">
      <c r="V675" s="115"/>
    </row>
    <row r="676" customFormat="false" ht="13.5" hidden="false" customHeight="true" outlineLevel="0" collapsed="false">
      <c r="V676" s="115"/>
    </row>
    <row r="677" customFormat="false" ht="13.5" hidden="false" customHeight="true" outlineLevel="0" collapsed="false">
      <c r="V677" s="115"/>
    </row>
    <row r="678" customFormat="false" ht="13.5" hidden="false" customHeight="true" outlineLevel="0" collapsed="false">
      <c r="V678" s="115"/>
    </row>
    <row r="679" customFormat="false" ht="13.5" hidden="false" customHeight="true" outlineLevel="0" collapsed="false">
      <c r="V679" s="115"/>
    </row>
    <row r="680" customFormat="false" ht="13.5" hidden="false" customHeight="true" outlineLevel="0" collapsed="false">
      <c r="V680" s="115"/>
    </row>
    <row r="681" customFormat="false" ht="13.5" hidden="false" customHeight="true" outlineLevel="0" collapsed="false">
      <c r="V681" s="115"/>
    </row>
    <row r="682" customFormat="false" ht="13.5" hidden="false" customHeight="true" outlineLevel="0" collapsed="false">
      <c r="V682" s="115"/>
    </row>
    <row r="683" customFormat="false" ht="13.5" hidden="false" customHeight="true" outlineLevel="0" collapsed="false">
      <c r="V683" s="115"/>
    </row>
    <row r="684" customFormat="false" ht="13.5" hidden="false" customHeight="true" outlineLevel="0" collapsed="false">
      <c r="V684" s="115"/>
    </row>
    <row r="685" customFormat="false" ht="13.5" hidden="false" customHeight="true" outlineLevel="0" collapsed="false">
      <c r="V685" s="115"/>
    </row>
    <row r="686" customFormat="false" ht="13.5" hidden="false" customHeight="true" outlineLevel="0" collapsed="false">
      <c r="V686" s="115"/>
    </row>
    <row r="687" customFormat="false" ht="13.5" hidden="false" customHeight="true" outlineLevel="0" collapsed="false">
      <c r="V687" s="115"/>
    </row>
    <row r="688" customFormat="false" ht="13.5" hidden="false" customHeight="true" outlineLevel="0" collapsed="false">
      <c r="V688" s="115"/>
    </row>
    <row r="689" customFormat="false" ht="13.5" hidden="false" customHeight="true" outlineLevel="0" collapsed="false">
      <c r="V689" s="115"/>
    </row>
    <row r="690" customFormat="false" ht="13.5" hidden="false" customHeight="true" outlineLevel="0" collapsed="false">
      <c r="V690" s="115"/>
    </row>
    <row r="691" customFormat="false" ht="13.5" hidden="false" customHeight="true" outlineLevel="0" collapsed="false">
      <c r="V691" s="115"/>
    </row>
    <row r="692" customFormat="false" ht="13.5" hidden="false" customHeight="true" outlineLevel="0" collapsed="false">
      <c r="V692" s="115"/>
    </row>
    <row r="693" customFormat="false" ht="13.5" hidden="false" customHeight="true" outlineLevel="0" collapsed="false">
      <c r="V693" s="115"/>
    </row>
    <row r="694" customFormat="false" ht="13.5" hidden="false" customHeight="true" outlineLevel="0" collapsed="false">
      <c r="V694" s="115"/>
    </row>
    <row r="695" customFormat="false" ht="13.5" hidden="false" customHeight="true" outlineLevel="0" collapsed="false">
      <c r="V695" s="115"/>
    </row>
    <row r="696" customFormat="false" ht="13.5" hidden="false" customHeight="true" outlineLevel="0" collapsed="false">
      <c r="V696" s="115"/>
    </row>
    <row r="697" customFormat="false" ht="13.5" hidden="false" customHeight="true" outlineLevel="0" collapsed="false">
      <c r="V697" s="115"/>
    </row>
    <row r="698" customFormat="false" ht="13.5" hidden="false" customHeight="true" outlineLevel="0" collapsed="false">
      <c r="V698" s="115"/>
    </row>
    <row r="699" customFormat="false" ht="13.5" hidden="false" customHeight="true" outlineLevel="0" collapsed="false">
      <c r="V699" s="115"/>
    </row>
    <row r="700" customFormat="false" ht="13.5" hidden="false" customHeight="true" outlineLevel="0" collapsed="false">
      <c r="V700" s="115"/>
    </row>
    <row r="701" customFormat="false" ht="13.5" hidden="false" customHeight="true" outlineLevel="0" collapsed="false">
      <c r="V701" s="115"/>
    </row>
    <row r="702" customFormat="false" ht="13.5" hidden="false" customHeight="true" outlineLevel="0" collapsed="false">
      <c r="V702" s="115"/>
    </row>
    <row r="703" customFormat="false" ht="13.5" hidden="false" customHeight="true" outlineLevel="0" collapsed="false">
      <c r="V703" s="115"/>
    </row>
    <row r="704" customFormat="false" ht="13.5" hidden="false" customHeight="true" outlineLevel="0" collapsed="false">
      <c r="V704" s="115"/>
    </row>
    <row r="705" customFormat="false" ht="13.5" hidden="false" customHeight="true" outlineLevel="0" collapsed="false">
      <c r="V705" s="115"/>
    </row>
    <row r="706" customFormat="false" ht="13.5" hidden="false" customHeight="true" outlineLevel="0" collapsed="false">
      <c r="V706" s="115"/>
    </row>
    <row r="707" customFormat="false" ht="13.5" hidden="false" customHeight="true" outlineLevel="0" collapsed="false">
      <c r="V707" s="115"/>
    </row>
    <row r="708" customFormat="false" ht="13.5" hidden="false" customHeight="true" outlineLevel="0" collapsed="false">
      <c r="V708" s="115"/>
    </row>
    <row r="709" customFormat="false" ht="13.5" hidden="false" customHeight="true" outlineLevel="0" collapsed="false">
      <c r="V709" s="115"/>
    </row>
    <row r="710" customFormat="false" ht="13.5" hidden="false" customHeight="true" outlineLevel="0" collapsed="false">
      <c r="V710" s="115"/>
    </row>
    <row r="711" customFormat="false" ht="13.5" hidden="false" customHeight="true" outlineLevel="0" collapsed="false">
      <c r="V711" s="115"/>
    </row>
    <row r="712" customFormat="false" ht="13.5" hidden="false" customHeight="true" outlineLevel="0" collapsed="false">
      <c r="V712" s="115"/>
    </row>
    <row r="713" customFormat="false" ht="13.5" hidden="false" customHeight="true" outlineLevel="0" collapsed="false">
      <c r="V713" s="115"/>
    </row>
    <row r="714" customFormat="false" ht="13.5" hidden="false" customHeight="true" outlineLevel="0" collapsed="false">
      <c r="V714" s="115"/>
    </row>
    <row r="715" customFormat="false" ht="13.5" hidden="false" customHeight="true" outlineLevel="0" collapsed="false">
      <c r="V715" s="115"/>
    </row>
    <row r="716" customFormat="false" ht="13.5" hidden="false" customHeight="true" outlineLevel="0" collapsed="false">
      <c r="V716" s="115"/>
    </row>
    <row r="717" customFormat="false" ht="13.5" hidden="false" customHeight="true" outlineLevel="0" collapsed="false">
      <c r="V717" s="115"/>
    </row>
    <row r="718" customFormat="false" ht="13.5" hidden="false" customHeight="true" outlineLevel="0" collapsed="false">
      <c r="V718" s="115"/>
    </row>
    <row r="719" customFormat="false" ht="13.5" hidden="false" customHeight="true" outlineLevel="0" collapsed="false">
      <c r="V719" s="115"/>
    </row>
    <row r="720" customFormat="false" ht="13.5" hidden="false" customHeight="true" outlineLevel="0" collapsed="false">
      <c r="V720" s="115"/>
    </row>
    <row r="721" customFormat="false" ht="13.5" hidden="false" customHeight="true" outlineLevel="0" collapsed="false">
      <c r="V721" s="115"/>
    </row>
    <row r="722" customFormat="false" ht="13.5" hidden="false" customHeight="true" outlineLevel="0" collapsed="false">
      <c r="V722" s="115"/>
    </row>
    <row r="723" customFormat="false" ht="13.5" hidden="false" customHeight="true" outlineLevel="0" collapsed="false">
      <c r="V723" s="115"/>
    </row>
    <row r="724" customFormat="false" ht="13.5" hidden="false" customHeight="true" outlineLevel="0" collapsed="false">
      <c r="V724" s="115"/>
    </row>
    <row r="725" customFormat="false" ht="13.5" hidden="false" customHeight="true" outlineLevel="0" collapsed="false">
      <c r="V725" s="115"/>
    </row>
    <row r="726" customFormat="false" ht="13.5" hidden="false" customHeight="true" outlineLevel="0" collapsed="false">
      <c r="V726" s="115"/>
    </row>
    <row r="727" customFormat="false" ht="13.5" hidden="false" customHeight="true" outlineLevel="0" collapsed="false">
      <c r="V727" s="115"/>
    </row>
    <row r="728" customFormat="false" ht="13.5" hidden="false" customHeight="true" outlineLevel="0" collapsed="false">
      <c r="V728" s="115"/>
    </row>
    <row r="729" customFormat="false" ht="13.5" hidden="false" customHeight="true" outlineLevel="0" collapsed="false">
      <c r="V729" s="115"/>
    </row>
    <row r="730" customFormat="false" ht="13.5" hidden="false" customHeight="true" outlineLevel="0" collapsed="false">
      <c r="V730" s="115"/>
    </row>
    <row r="731" customFormat="false" ht="13.5" hidden="false" customHeight="true" outlineLevel="0" collapsed="false">
      <c r="V731" s="115"/>
    </row>
    <row r="732" customFormat="false" ht="13.5" hidden="false" customHeight="true" outlineLevel="0" collapsed="false">
      <c r="V732" s="115"/>
    </row>
    <row r="733" customFormat="false" ht="13.5" hidden="false" customHeight="true" outlineLevel="0" collapsed="false">
      <c r="V733" s="115"/>
    </row>
    <row r="734" customFormat="false" ht="13.5" hidden="false" customHeight="true" outlineLevel="0" collapsed="false">
      <c r="V734" s="115"/>
    </row>
    <row r="735" customFormat="false" ht="13.5" hidden="false" customHeight="true" outlineLevel="0" collapsed="false">
      <c r="V735" s="115"/>
    </row>
    <row r="736" customFormat="false" ht="13.5" hidden="false" customHeight="true" outlineLevel="0" collapsed="false">
      <c r="V736" s="115"/>
    </row>
    <row r="737" customFormat="false" ht="13.5" hidden="false" customHeight="true" outlineLevel="0" collapsed="false">
      <c r="V737" s="115"/>
    </row>
    <row r="738" customFormat="false" ht="13.5" hidden="false" customHeight="true" outlineLevel="0" collapsed="false">
      <c r="V738" s="115"/>
    </row>
    <row r="739" customFormat="false" ht="13.5" hidden="false" customHeight="true" outlineLevel="0" collapsed="false">
      <c r="V739" s="115"/>
    </row>
    <row r="740" customFormat="false" ht="13.5" hidden="false" customHeight="true" outlineLevel="0" collapsed="false">
      <c r="V740" s="115"/>
    </row>
    <row r="741" customFormat="false" ht="13.5" hidden="false" customHeight="true" outlineLevel="0" collapsed="false">
      <c r="V741" s="115"/>
    </row>
    <row r="742" customFormat="false" ht="13.5" hidden="false" customHeight="true" outlineLevel="0" collapsed="false">
      <c r="V742" s="115"/>
    </row>
    <row r="743" customFormat="false" ht="13.5" hidden="false" customHeight="true" outlineLevel="0" collapsed="false">
      <c r="V743" s="115"/>
    </row>
    <row r="744" customFormat="false" ht="13.5" hidden="false" customHeight="true" outlineLevel="0" collapsed="false">
      <c r="V744" s="115"/>
    </row>
    <row r="745" customFormat="false" ht="13.5" hidden="false" customHeight="true" outlineLevel="0" collapsed="false">
      <c r="V745" s="115"/>
    </row>
    <row r="746" customFormat="false" ht="13.5" hidden="false" customHeight="true" outlineLevel="0" collapsed="false">
      <c r="V746" s="115"/>
    </row>
    <row r="747" customFormat="false" ht="13.5" hidden="false" customHeight="true" outlineLevel="0" collapsed="false">
      <c r="V747" s="115"/>
    </row>
    <row r="748" customFormat="false" ht="13.5" hidden="false" customHeight="true" outlineLevel="0" collapsed="false">
      <c r="V748" s="115"/>
    </row>
    <row r="749" customFormat="false" ht="13.5" hidden="false" customHeight="true" outlineLevel="0" collapsed="false">
      <c r="V749" s="115"/>
    </row>
    <row r="750" customFormat="false" ht="13.5" hidden="false" customHeight="true" outlineLevel="0" collapsed="false">
      <c r="V750" s="115"/>
    </row>
    <row r="751" customFormat="false" ht="13.5" hidden="false" customHeight="true" outlineLevel="0" collapsed="false">
      <c r="V751" s="115"/>
    </row>
    <row r="752" customFormat="false" ht="13.5" hidden="false" customHeight="true" outlineLevel="0" collapsed="false">
      <c r="V752" s="115"/>
    </row>
    <row r="753" customFormat="false" ht="13.5" hidden="false" customHeight="true" outlineLevel="0" collapsed="false">
      <c r="V753" s="115"/>
    </row>
    <row r="754" customFormat="false" ht="13.5" hidden="false" customHeight="true" outlineLevel="0" collapsed="false">
      <c r="V754" s="115"/>
    </row>
    <row r="755" customFormat="false" ht="13.5" hidden="false" customHeight="true" outlineLevel="0" collapsed="false">
      <c r="V755" s="115"/>
    </row>
    <row r="756" customFormat="false" ht="13.5" hidden="false" customHeight="true" outlineLevel="0" collapsed="false">
      <c r="V756" s="115"/>
    </row>
    <row r="757" customFormat="false" ht="13.5" hidden="false" customHeight="true" outlineLevel="0" collapsed="false">
      <c r="V757" s="115"/>
    </row>
    <row r="758" customFormat="false" ht="13.5" hidden="false" customHeight="true" outlineLevel="0" collapsed="false">
      <c r="V758" s="115"/>
    </row>
    <row r="759" customFormat="false" ht="13.5" hidden="false" customHeight="true" outlineLevel="0" collapsed="false">
      <c r="V759" s="115"/>
    </row>
    <row r="760" customFormat="false" ht="13.5" hidden="false" customHeight="true" outlineLevel="0" collapsed="false">
      <c r="V760" s="115"/>
    </row>
    <row r="761" customFormat="false" ht="13.5" hidden="false" customHeight="true" outlineLevel="0" collapsed="false">
      <c r="V761" s="115"/>
    </row>
    <row r="762" customFormat="false" ht="13.5" hidden="false" customHeight="true" outlineLevel="0" collapsed="false">
      <c r="V762" s="115"/>
    </row>
    <row r="763" customFormat="false" ht="13.5" hidden="false" customHeight="true" outlineLevel="0" collapsed="false">
      <c r="V763" s="115"/>
    </row>
    <row r="764" customFormat="false" ht="13.5" hidden="false" customHeight="true" outlineLevel="0" collapsed="false">
      <c r="V764" s="115"/>
    </row>
    <row r="765" customFormat="false" ht="13.5" hidden="false" customHeight="true" outlineLevel="0" collapsed="false">
      <c r="V765" s="115"/>
    </row>
    <row r="766" customFormat="false" ht="13.5" hidden="false" customHeight="true" outlineLevel="0" collapsed="false">
      <c r="V766" s="115"/>
    </row>
    <row r="767" customFormat="false" ht="13.5" hidden="false" customHeight="true" outlineLevel="0" collapsed="false">
      <c r="V767" s="115"/>
    </row>
    <row r="768" customFormat="false" ht="13.5" hidden="false" customHeight="true" outlineLevel="0" collapsed="false">
      <c r="V768" s="115"/>
    </row>
    <row r="769" customFormat="false" ht="13.5" hidden="false" customHeight="true" outlineLevel="0" collapsed="false">
      <c r="V769" s="115"/>
    </row>
    <row r="770" customFormat="false" ht="13.5" hidden="false" customHeight="true" outlineLevel="0" collapsed="false">
      <c r="V770" s="115"/>
    </row>
    <row r="771" customFormat="false" ht="13.5" hidden="false" customHeight="true" outlineLevel="0" collapsed="false">
      <c r="V771" s="115"/>
    </row>
    <row r="772" customFormat="false" ht="13.5" hidden="false" customHeight="true" outlineLevel="0" collapsed="false">
      <c r="V772" s="115"/>
    </row>
    <row r="773" customFormat="false" ht="13.5" hidden="false" customHeight="true" outlineLevel="0" collapsed="false">
      <c r="V773" s="115"/>
    </row>
    <row r="774" customFormat="false" ht="13.5" hidden="false" customHeight="true" outlineLevel="0" collapsed="false">
      <c r="V774" s="115"/>
    </row>
    <row r="775" customFormat="false" ht="13.5" hidden="false" customHeight="true" outlineLevel="0" collapsed="false">
      <c r="V775" s="115"/>
    </row>
    <row r="776" customFormat="false" ht="13.5" hidden="false" customHeight="true" outlineLevel="0" collapsed="false">
      <c r="V776" s="115"/>
    </row>
    <row r="777" customFormat="false" ht="13.5" hidden="false" customHeight="true" outlineLevel="0" collapsed="false">
      <c r="V777" s="115"/>
    </row>
    <row r="778" customFormat="false" ht="13.5" hidden="false" customHeight="true" outlineLevel="0" collapsed="false">
      <c r="V778" s="115"/>
    </row>
    <row r="779" customFormat="false" ht="13.5" hidden="false" customHeight="true" outlineLevel="0" collapsed="false">
      <c r="V779" s="115"/>
    </row>
    <row r="780" customFormat="false" ht="13.5" hidden="false" customHeight="true" outlineLevel="0" collapsed="false">
      <c r="V780" s="115"/>
    </row>
    <row r="781" customFormat="false" ht="13.5" hidden="false" customHeight="true" outlineLevel="0" collapsed="false">
      <c r="V781" s="115"/>
    </row>
    <row r="782" customFormat="false" ht="13.5" hidden="false" customHeight="true" outlineLevel="0" collapsed="false">
      <c r="V782" s="115"/>
    </row>
    <row r="783" customFormat="false" ht="13.5" hidden="false" customHeight="true" outlineLevel="0" collapsed="false">
      <c r="V783" s="115"/>
    </row>
    <row r="784" customFormat="false" ht="13.5" hidden="false" customHeight="true" outlineLevel="0" collapsed="false">
      <c r="V784" s="115"/>
    </row>
    <row r="785" customFormat="false" ht="13.5" hidden="false" customHeight="true" outlineLevel="0" collapsed="false">
      <c r="V785" s="115"/>
    </row>
    <row r="786" customFormat="false" ht="13.5" hidden="false" customHeight="true" outlineLevel="0" collapsed="false">
      <c r="V786" s="115"/>
    </row>
    <row r="787" customFormat="false" ht="13.5" hidden="false" customHeight="true" outlineLevel="0" collapsed="false">
      <c r="V787" s="115"/>
    </row>
    <row r="788" customFormat="false" ht="13.5" hidden="false" customHeight="true" outlineLevel="0" collapsed="false">
      <c r="V788" s="115"/>
    </row>
    <row r="789" customFormat="false" ht="13.5" hidden="false" customHeight="true" outlineLevel="0" collapsed="false">
      <c r="V789" s="115"/>
    </row>
    <row r="790" customFormat="false" ht="13.5" hidden="false" customHeight="true" outlineLevel="0" collapsed="false">
      <c r="V790" s="115"/>
    </row>
    <row r="791" customFormat="false" ht="13.5" hidden="false" customHeight="true" outlineLevel="0" collapsed="false">
      <c r="V791" s="115"/>
    </row>
    <row r="792" customFormat="false" ht="13.5" hidden="false" customHeight="true" outlineLevel="0" collapsed="false">
      <c r="V792" s="115"/>
    </row>
    <row r="793" customFormat="false" ht="13.5" hidden="false" customHeight="true" outlineLevel="0" collapsed="false">
      <c r="V793" s="115"/>
    </row>
    <row r="794" customFormat="false" ht="13.5" hidden="false" customHeight="true" outlineLevel="0" collapsed="false">
      <c r="V794" s="115"/>
    </row>
    <row r="795" customFormat="false" ht="13.5" hidden="false" customHeight="true" outlineLevel="0" collapsed="false">
      <c r="V795" s="115"/>
    </row>
    <row r="796" customFormat="false" ht="13.5" hidden="false" customHeight="true" outlineLevel="0" collapsed="false">
      <c r="V796" s="115"/>
    </row>
    <row r="797" customFormat="false" ht="13.5" hidden="false" customHeight="true" outlineLevel="0" collapsed="false">
      <c r="V797" s="115"/>
    </row>
    <row r="798" customFormat="false" ht="13.5" hidden="false" customHeight="true" outlineLevel="0" collapsed="false">
      <c r="V798" s="115"/>
    </row>
    <row r="799" customFormat="false" ht="13.5" hidden="false" customHeight="true" outlineLevel="0" collapsed="false">
      <c r="V799" s="115"/>
    </row>
    <row r="800" customFormat="false" ht="13.5" hidden="false" customHeight="true" outlineLevel="0" collapsed="false">
      <c r="V800" s="115"/>
    </row>
    <row r="801" customFormat="false" ht="13.5" hidden="false" customHeight="true" outlineLevel="0" collapsed="false">
      <c r="V801" s="115"/>
    </row>
    <row r="802" customFormat="false" ht="13.5" hidden="false" customHeight="true" outlineLevel="0" collapsed="false">
      <c r="V802" s="115"/>
    </row>
    <row r="803" customFormat="false" ht="13.5" hidden="false" customHeight="true" outlineLevel="0" collapsed="false">
      <c r="V803" s="115"/>
    </row>
    <row r="804" customFormat="false" ht="13.5" hidden="false" customHeight="true" outlineLevel="0" collapsed="false">
      <c r="V804" s="115"/>
    </row>
    <row r="805" customFormat="false" ht="13.5" hidden="false" customHeight="true" outlineLevel="0" collapsed="false">
      <c r="V805" s="115"/>
    </row>
    <row r="806" customFormat="false" ht="13.5" hidden="false" customHeight="true" outlineLevel="0" collapsed="false">
      <c r="V806" s="115"/>
    </row>
    <row r="807" customFormat="false" ht="13.5" hidden="false" customHeight="true" outlineLevel="0" collapsed="false">
      <c r="V807" s="115"/>
    </row>
    <row r="808" customFormat="false" ht="13.5" hidden="false" customHeight="true" outlineLevel="0" collapsed="false">
      <c r="V808" s="115"/>
    </row>
    <row r="809" customFormat="false" ht="13.5" hidden="false" customHeight="true" outlineLevel="0" collapsed="false">
      <c r="V809" s="115"/>
    </row>
    <row r="810" customFormat="false" ht="13.5" hidden="false" customHeight="true" outlineLevel="0" collapsed="false">
      <c r="V810" s="115"/>
    </row>
    <row r="811" customFormat="false" ht="13.5" hidden="false" customHeight="true" outlineLevel="0" collapsed="false">
      <c r="V811" s="115"/>
    </row>
    <row r="812" customFormat="false" ht="13.5" hidden="false" customHeight="true" outlineLevel="0" collapsed="false">
      <c r="V812" s="115"/>
    </row>
    <row r="813" customFormat="false" ht="13.5" hidden="false" customHeight="true" outlineLevel="0" collapsed="false">
      <c r="V813" s="115"/>
    </row>
    <row r="814" customFormat="false" ht="13.5" hidden="false" customHeight="true" outlineLevel="0" collapsed="false">
      <c r="V814" s="115"/>
    </row>
    <row r="815" customFormat="false" ht="13.5" hidden="false" customHeight="true" outlineLevel="0" collapsed="false">
      <c r="V815" s="115"/>
    </row>
    <row r="816" customFormat="false" ht="13.5" hidden="false" customHeight="true" outlineLevel="0" collapsed="false">
      <c r="V816" s="115"/>
    </row>
    <row r="817" customFormat="false" ht="13.5" hidden="false" customHeight="true" outlineLevel="0" collapsed="false">
      <c r="V817" s="115"/>
    </row>
    <row r="818" customFormat="false" ht="13.5" hidden="false" customHeight="true" outlineLevel="0" collapsed="false">
      <c r="V818" s="115"/>
    </row>
    <row r="819" customFormat="false" ht="13.5" hidden="false" customHeight="true" outlineLevel="0" collapsed="false">
      <c r="V819" s="115"/>
    </row>
    <row r="820" customFormat="false" ht="13.5" hidden="false" customHeight="true" outlineLevel="0" collapsed="false">
      <c r="V820" s="115"/>
    </row>
    <row r="821" customFormat="false" ht="13.5" hidden="false" customHeight="true" outlineLevel="0" collapsed="false">
      <c r="V821" s="115"/>
    </row>
    <row r="822" customFormat="false" ht="13.5" hidden="false" customHeight="true" outlineLevel="0" collapsed="false">
      <c r="V822" s="115"/>
    </row>
    <row r="823" customFormat="false" ht="13.5" hidden="false" customHeight="true" outlineLevel="0" collapsed="false">
      <c r="V823" s="115"/>
    </row>
    <row r="824" customFormat="false" ht="13.5" hidden="false" customHeight="true" outlineLevel="0" collapsed="false">
      <c r="V824" s="115"/>
    </row>
    <row r="825" customFormat="false" ht="13.5" hidden="false" customHeight="true" outlineLevel="0" collapsed="false">
      <c r="V825" s="115"/>
    </row>
    <row r="826" customFormat="false" ht="13.5" hidden="false" customHeight="true" outlineLevel="0" collapsed="false">
      <c r="V826" s="115"/>
    </row>
    <row r="827" customFormat="false" ht="13.5" hidden="false" customHeight="true" outlineLevel="0" collapsed="false">
      <c r="V827" s="115"/>
    </row>
    <row r="828" customFormat="false" ht="13.5" hidden="false" customHeight="true" outlineLevel="0" collapsed="false">
      <c r="V828" s="115"/>
    </row>
    <row r="829" customFormat="false" ht="13.5" hidden="false" customHeight="true" outlineLevel="0" collapsed="false">
      <c r="V829" s="115"/>
    </row>
    <row r="830" customFormat="false" ht="13.5" hidden="false" customHeight="true" outlineLevel="0" collapsed="false">
      <c r="V830" s="115"/>
    </row>
    <row r="831" customFormat="false" ht="13.5" hidden="false" customHeight="true" outlineLevel="0" collapsed="false">
      <c r="V831" s="115"/>
    </row>
    <row r="832" customFormat="false" ht="13.5" hidden="false" customHeight="true" outlineLevel="0" collapsed="false">
      <c r="V832" s="115"/>
    </row>
    <row r="833" customFormat="false" ht="13.5" hidden="false" customHeight="true" outlineLevel="0" collapsed="false">
      <c r="V833" s="115"/>
    </row>
    <row r="834" customFormat="false" ht="13.5" hidden="false" customHeight="true" outlineLevel="0" collapsed="false">
      <c r="V834" s="115"/>
    </row>
    <row r="835" customFormat="false" ht="13.5" hidden="false" customHeight="true" outlineLevel="0" collapsed="false">
      <c r="V835" s="115"/>
    </row>
    <row r="836" customFormat="false" ht="13.5" hidden="false" customHeight="true" outlineLevel="0" collapsed="false">
      <c r="V836" s="115"/>
    </row>
    <row r="837" customFormat="false" ht="13.5" hidden="false" customHeight="true" outlineLevel="0" collapsed="false">
      <c r="V837" s="115"/>
    </row>
    <row r="838" customFormat="false" ht="13.5" hidden="false" customHeight="true" outlineLevel="0" collapsed="false">
      <c r="V838" s="115"/>
    </row>
    <row r="839" customFormat="false" ht="13.5" hidden="false" customHeight="true" outlineLevel="0" collapsed="false">
      <c r="V839" s="115"/>
    </row>
    <row r="840" customFormat="false" ht="13.5" hidden="false" customHeight="true" outlineLevel="0" collapsed="false">
      <c r="V840" s="115"/>
    </row>
    <row r="841" customFormat="false" ht="13.5" hidden="false" customHeight="true" outlineLevel="0" collapsed="false">
      <c r="V841" s="115"/>
    </row>
    <row r="842" customFormat="false" ht="13.5" hidden="false" customHeight="true" outlineLevel="0" collapsed="false">
      <c r="V842" s="115"/>
    </row>
    <row r="843" customFormat="false" ht="13.5" hidden="false" customHeight="true" outlineLevel="0" collapsed="false">
      <c r="V843" s="115"/>
    </row>
    <row r="844" customFormat="false" ht="13.5" hidden="false" customHeight="true" outlineLevel="0" collapsed="false">
      <c r="V844" s="115"/>
    </row>
    <row r="845" customFormat="false" ht="13.5" hidden="false" customHeight="true" outlineLevel="0" collapsed="false">
      <c r="V845" s="115"/>
    </row>
    <row r="846" customFormat="false" ht="13.5" hidden="false" customHeight="true" outlineLevel="0" collapsed="false">
      <c r="V846" s="115"/>
    </row>
    <row r="847" customFormat="false" ht="13.5" hidden="false" customHeight="true" outlineLevel="0" collapsed="false">
      <c r="V847" s="115"/>
    </row>
    <row r="848" customFormat="false" ht="13.5" hidden="false" customHeight="true" outlineLevel="0" collapsed="false">
      <c r="V848" s="115"/>
    </row>
    <row r="849" customFormat="false" ht="13.5" hidden="false" customHeight="true" outlineLevel="0" collapsed="false">
      <c r="V849" s="115"/>
    </row>
    <row r="850" customFormat="false" ht="13.5" hidden="false" customHeight="true" outlineLevel="0" collapsed="false">
      <c r="V850" s="115"/>
    </row>
    <row r="851" customFormat="false" ht="13.5" hidden="false" customHeight="true" outlineLevel="0" collapsed="false">
      <c r="V851" s="115"/>
    </row>
    <row r="852" customFormat="false" ht="13.5" hidden="false" customHeight="true" outlineLevel="0" collapsed="false">
      <c r="V852" s="115"/>
    </row>
    <row r="853" customFormat="false" ht="13.5" hidden="false" customHeight="true" outlineLevel="0" collapsed="false">
      <c r="V853" s="115"/>
    </row>
    <row r="854" customFormat="false" ht="13.5" hidden="false" customHeight="true" outlineLevel="0" collapsed="false">
      <c r="V854" s="115"/>
    </row>
    <row r="855" customFormat="false" ht="13.5" hidden="false" customHeight="true" outlineLevel="0" collapsed="false">
      <c r="V855" s="115"/>
    </row>
    <row r="856" customFormat="false" ht="13.5" hidden="false" customHeight="true" outlineLevel="0" collapsed="false">
      <c r="V856" s="115"/>
    </row>
    <row r="857" customFormat="false" ht="13.5" hidden="false" customHeight="true" outlineLevel="0" collapsed="false">
      <c r="V857" s="115"/>
    </row>
    <row r="858" customFormat="false" ht="13.5" hidden="false" customHeight="true" outlineLevel="0" collapsed="false">
      <c r="V858" s="115"/>
    </row>
    <row r="859" customFormat="false" ht="13.5" hidden="false" customHeight="true" outlineLevel="0" collapsed="false">
      <c r="V859" s="115"/>
    </row>
    <row r="860" customFormat="false" ht="13.5" hidden="false" customHeight="true" outlineLevel="0" collapsed="false">
      <c r="V860" s="115"/>
    </row>
    <row r="861" customFormat="false" ht="13.5" hidden="false" customHeight="true" outlineLevel="0" collapsed="false">
      <c r="V861" s="115"/>
    </row>
    <row r="862" customFormat="false" ht="13.5" hidden="false" customHeight="true" outlineLevel="0" collapsed="false">
      <c r="V862" s="115"/>
    </row>
    <row r="863" customFormat="false" ht="13.5" hidden="false" customHeight="true" outlineLevel="0" collapsed="false">
      <c r="V863" s="115"/>
    </row>
    <row r="864" customFormat="false" ht="13.5" hidden="false" customHeight="true" outlineLevel="0" collapsed="false">
      <c r="V864" s="115"/>
    </row>
    <row r="865" customFormat="false" ht="13.5" hidden="false" customHeight="true" outlineLevel="0" collapsed="false">
      <c r="V865" s="115"/>
    </row>
    <row r="866" customFormat="false" ht="13.5" hidden="false" customHeight="true" outlineLevel="0" collapsed="false">
      <c r="V866" s="115"/>
    </row>
    <row r="867" customFormat="false" ht="13.5" hidden="false" customHeight="true" outlineLevel="0" collapsed="false">
      <c r="V867" s="115"/>
    </row>
    <row r="868" customFormat="false" ht="13.5" hidden="false" customHeight="true" outlineLevel="0" collapsed="false">
      <c r="V868" s="115"/>
    </row>
    <row r="869" customFormat="false" ht="13.5" hidden="false" customHeight="true" outlineLevel="0" collapsed="false">
      <c r="V869" s="115"/>
    </row>
    <row r="870" customFormat="false" ht="13.5" hidden="false" customHeight="true" outlineLevel="0" collapsed="false">
      <c r="V870" s="115"/>
    </row>
    <row r="871" customFormat="false" ht="13.5" hidden="false" customHeight="true" outlineLevel="0" collapsed="false">
      <c r="V871" s="115"/>
    </row>
    <row r="872" customFormat="false" ht="13.5" hidden="false" customHeight="true" outlineLevel="0" collapsed="false">
      <c r="V872" s="115"/>
    </row>
    <row r="873" customFormat="false" ht="13.5" hidden="false" customHeight="true" outlineLevel="0" collapsed="false">
      <c r="V873" s="115"/>
    </row>
    <row r="874" customFormat="false" ht="13.5" hidden="false" customHeight="true" outlineLevel="0" collapsed="false">
      <c r="V874" s="115"/>
    </row>
    <row r="875" customFormat="false" ht="13.5" hidden="false" customHeight="true" outlineLevel="0" collapsed="false">
      <c r="V875" s="115"/>
    </row>
    <row r="876" customFormat="false" ht="13.5" hidden="false" customHeight="true" outlineLevel="0" collapsed="false">
      <c r="V876" s="115"/>
    </row>
    <row r="877" customFormat="false" ht="13.5" hidden="false" customHeight="true" outlineLevel="0" collapsed="false">
      <c r="V877" s="115"/>
    </row>
    <row r="878" customFormat="false" ht="13.5" hidden="false" customHeight="true" outlineLevel="0" collapsed="false">
      <c r="V878" s="115"/>
    </row>
    <row r="879" customFormat="false" ht="13.5" hidden="false" customHeight="true" outlineLevel="0" collapsed="false">
      <c r="V879" s="115"/>
    </row>
    <row r="880" customFormat="false" ht="13.5" hidden="false" customHeight="true" outlineLevel="0" collapsed="false">
      <c r="V880" s="115"/>
    </row>
    <row r="881" customFormat="false" ht="13.5" hidden="false" customHeight="true" outlineLevel="0" collapsed="false">
      <c r="V881" s="115"/>
    </row>
    <row r="882" customFormat="false" ht="13.5" hidden="false" customHeight="true" outlineLevel="0" collapsed="false">
      <c r="V882" s="115"/>
    </row>
    <row r="883" customFormat="false" ht="13.5" hidden="false" customHeight="true" outlineLevel="0" collapsed="false">
      <c r="V883" s="115"/>
    </row>
    <row r="884" customFormat="false" ht="13.5" hidden="false" customHeight="true" outlineLevel="0" collapsed="false">
      <c r="V884" s="115"/>
    </row>
    <row r="885" customFormat="false" ht="13.5" hidden="false" customHeight="true" outlineLevel="0" collapsed="false">
      <c r="V885" s="115"/>
    </row>
    <row r="886" customFormat="false" ht="13.5" hidden="false" customHeight="true" outlineLevel="0" collapsed="false">
      <c r="V886" s="115"/>
    </row>
    <row r="887" customFormat="false" ht="13.5" hidden="false" customHeight="true" outlineLevel="0" collapsed="false">
      <c r="V887" s="115"/>
    </row>
    <row r="888" customFormat="false" ht="13.5" hidden="false" customHeight="true" outlineLevel="0" collapsed="false">
      <c r="V888" s="115"/>
    </row>
    <row r="889" customFormat="false" ht="13.5" hidden="false" customHeight="true" outlineLevel="0" collapsed="false">
      <c r="V889" s="115"/>
    </row>
    <row r="890" customFormat="false" ht="13.5" hidden="false" customHeight="true" outlineLevel="0" collapsed="false">
      <c r="V890" s="115"/>
    </row>
    <row r="891" customFormat="false" ht="13.5" hidden="false" customHeight="true" outlineLevel="0" collapsed="false">
      <c r="V891" s="115"/>
    </row>
    <row r="892" customFormat="false" ht="13.5" hidden="false" customHeight="true" outlineLevel="0" collapsed="false">
      <c r="V892" s="115"/>
    </row>
    <row r="893" customFormat="false" ht="13.5" hidden="false" customHeight="true" outlineLevel="0" collapsed="false">
      <c r="V893" s="115"/>
    </row>
    <row r="894" customFormat="false" ht="13.5" hidden="false" customHeight="true" outlineLevel="0" collapsed="false">
      <c r="V894" s="115"/>
    </row>
    <row r="895" customFormat="false" ht="13.5" hidden="false" customHeight="true" outlineLevel="0" collapsed="false">
      <c r="V895" s="115"/>
    </row>
    <row r="896" customFormat="false" ht="13.5" hidden="false" customHeight="true" outlineLevel="0" collapsed="false">
      <c r="V896" s="115"/>
    </row>
    <row r="897" customFormat="false" ht="13.5" hidden="false" customHeight="true" outlineLevel="0" collapsed="false">
      <c r="V897" s="115"/>
    </row>
    <row r="898" customFormat="false" ht="13.5" hidden="false" customHeight="true" outlineLevel="0" collapsed="false">
      <c r="V898" s="115"/>
    </row>
    <row r="899" customFormat="false" ht="13.5" hidden="false" customHeight="true" outlineLevel="0" collapsed="false">
      <c r="V899" s="115"/>
    </row>
    <row r="900" customFormat="false" ht="13.5" hidden="false" customHeight="true" outlineLevel="0" collapsed="false">
      <c r="V900" s="115"/>
    </row>
    <row r="901" customFormat="false" ht="13.5" hidden="false" customHeight="true" outlineLevel="0" collapsed="false">
      <c r="V901" s="115"/>
    </row>
    <row r="902" customFormat="false" ht="13.5" hidden="false" customHeight="true" outlineLevel="0" collapsed="false">
      <c r="V902" s="115"/>
    </row>
    <row r="903" customFormat="false" ht="13.5" hidden="false" customHeight="true" outlineLevel="0" collapsed="false">
      <c r="V903" s="115"/>
    </row>
    <row r="904" customFormat="false" ht="13.5" hidden="false" customHeight="true" outlineLevel="0" collapsed="false">
      <c r="V904" s="115"/>
    </row>
    <row r="905" customFormat="false" ht="13.5" hidden="false" customHeight="true" outlineLevel="0" collapsed="false">
      <c r="V905" s="115"/>
    </row>
    <row r="906" customFormat="false" ht="13.5" hidden="false" customHeight="true" outlineLevel="0" collapsed="false">
      <c r="V906" s="115"/>
    </row>
    <row r="907" customFormat="false" ht="13.5" hidden="false" customHeight="true" outlineLevel="0" collapsed="false">
      <c r="V907" s="115"/>
    </row>
    <row r="908" customFormat="false" ht="13.5" hidden="false" customHeight="true" outlineLevel="0" collapsed="false">
      <c r="V908" s="115"/>
    </row>
    <row r="909" customFormat="false" ht="13.5" hidden="false" customHeight="true" outlineLevel="0" collapsed="false">
      <c r="V909" s="115"/>
    </row>
    <row r="910" customFormat="false" ht="13.5" hidden="false" customHeight="true" outlineLevel="0" collapsed="false">
      <c r="V910" s="115"/>
    </row>
    <row r="911" customFormat="false" ht="13.5" hidden="false" customHeight="true" outlineLevel="0" collapsed="false">
      <c r="V911" s="115"/>
    </row>
    <row r="912" customFormat="false" ht="13.5" hidden="false" customHeight="true" outlineLevel="0" collapsed="false">
      <c r="V912" s="115"/>
    </row>
    <row r="913" customFormat="false" ht="13.5" hidden="false" customHeight="true" outlineLevel="0" collapsed="false">
      <c r="V913" s="115"/>
    </row>
    <row r="914" customFormat="false" ht="13.5" hidden="false" customHeight="true" outlineLevel="0" collapsed="false">
      <c r="V914" s="115"/>
    </row>
    <row r="915" customFormat="false" ht="13.5" hidden="false" customHeight="true" outlineLevel="0" collapsed="false">
      <c r="V915" s="115"/>
    </row>
    <row r="916" customFormat="false" ht="13.5" hidden="false" customHeight="true" outlineLevel="0" collapsed="false">
      <c r="V916" s="115"/>
    </row>
    <row r="917" customFormat="false" ht="13.5" hidden="false" customHeight="true" outlineLevel="0" collapsed="false">
      <c r="V917" s="115"/>
    </row>
    <row r="918" customFormat="false" ht="13.5" hidden="false" customHeight="true" outlineLevel="0" collapsed="false">
      <c r="V918" s="115"/>
    </row>
    <row r="919" customFormat="false" ht="13.5" hidden="false" customHeight="true" outlineLevel="0" collapsed="false">
      <c r="V919" s="115"/>
    </row>
    <row r="920" customFormat="false" ht="13.5" hidden="false" customHeight="true" outlineLevel="0" collapsed="false">
      <c r="V920" s="115"/>
    </row>
    <row r="921" customFormat="false" ht="13.5" hidden="false" customHeight="true" outlineLevel="0" collapsed="false">
      <c r="V921" s="115"/>
    </row>
    <row r="922" customFormat="false" ht="13.5" hidden="false" customHeight="true" outlineLevel="0" collapsed="false">
      <c r="V922" s="115"/>
    </row>
    <row r="923" customFormat="false" ht="13.5" hidden="false" customHeight="true" outlineLevel="0" collapsed="false">
      <c r="V923" s="115"/>
    </row>
    <row r="924" customFormat="false" ht="13.5" hidden="false" customHeight="true" outlineLevel="0" collapsed="false">
      <c r="V924" s="115"/>
    </row>
    <row r="925" customFormat="false" ht="13.5" hidden="false" customHeight="true" outlineLevel="0" collapsed="false">
      <c r="V925" s="115"/>
    </row>
    <row r="926" customFormat="false" ht="13.5" hidden="false" customHeight="true" outlineLevel="0" collapsed="false">
      <c r="V926" s="115"/>
    </row>
    <row r="927" customFormat="false" ht="13.5" hidden="false" customHeight="true" outlineLevel="0" collapsed="false">
      <c r="V927" s="115"/>
    </row>
    <row r="928" customFormat="false" ht="13.5" hidden="false" customHeight="true" outlineLevel="0" collapsed="false">
      <c r="V928" s="115"/>
    </row>
    <row r="929" customFormat="false" ht="13.5" hidden="false" customHeight="true" outlineLevel="0" collapsed="false">
      <c r="V929" s="115"/>
    </row>
    <row r="930" customFormat="false" ht="13.5" hidden="false" customHeight="true" outlineLevel="0" collapsed="false">
      <c r="V930" s="115"/>
    </row>
    <row r="931" customFormat="false" ht="13.5" hidden="false" customHeight="true" outlineLevel="0" collapsed="false">
      <c r="V931" s="115"/>
    </row>
    <row r="932" customFormat="false" ht="13.5" hidden="false" customHeight="true" outlineLevel="0" collapsed="false">
      <c r="V932" s="115"/>
    </row>
    <row r="933" customFormat="false" ht="13.5" hidden="false" customHeight="true" outlineLevel="0" collapsed="false">
      <c r="V933" s="115"/>
    </row>
    <row r="934" customFormat="false" ht="13.5" hidden="false" customHeight="true" outlineLevel="0" collapsed="false">
      <c r="V934" s="115"/>
    </row>
    <row r="935" customFormat="false" ht="13.5" hidden="false" customHeight="true" outlineLevel="0" collapsed="false">
      <c r="V935" s="115"/>
    </row>
    <row r="936" customFormat="false" ht="13.5" hidden="false" customHeight="true" outlineLevel="0" collapsed="false">
      <c r="V936" s="115"/>
    </row>
    <row r="937" customFormat="false" ht="13.5" hidden="false" customHeight="true" outlineLevel="0" collapsed="false">
      <c r="V937" s="115"/>
    </row>
    <row r="938" customFormat="false" ht="13.5" hidden="false" customHeight="true" outlineLevel="0" collapsed="false">
      <c r="V938" s="115"/>
    </row>
    <row r="939" customFormat="false" ht="13.5" hidden="false" customHeight="true" outlineLevel="0" collapsed="false">
      <c r="V939" s="115"/>
    </row>
    <row r="940" customFormat="false" ht="13.5" hidden="false" customHeight="true" outlineLevel="0" collapsed="false">
      <c r="V940" s="115"/>
    </row>
    <row r="941" customFormat="false" ht="13.5" hidden="false" customHeight="true" outlineLevel="0" collapsed="false">
      <c r="V941" s="115"/>
    </row>
    <row r="942" customFormat="false" ht="13.5" hidden="false" customHeight="true" outlineLevel="0" collapsed="false">
      <c r="V942" s="115"/>
    </row>
    <row r="943" customFormat="false" ht="13.5" hidden="false" customHeight="true" outlineLevel="0" collapsed="false">
      <c r="V943" s="115"/>
    </row>
    <row r="944" customFormat="false" ht="13.5" hidden="false" customHeight="true" outlineLevel="0" collapsed="false">
      <c r="V944" s="115"/>
    </row>
    <row r="945" customFormat="false" ht="13.5" hidden="false" customHeight="true" outlineLevel="0" collapsed="false">
      <c r="V945" s="115"/>
    </row>
    <row r="946" customFormat="false" ht="13.5" hidden="false" customHeight="true" outlineLevel="0" collapsed="false">
      <c r="V946" s="115"/>
    </row>
    <row r="947" customFormat="false" ht="13.5" hidden="false" customHeight="true" outlineLevel="0" collapsed="false">
      <c r="V947" s="115"/>
    </row>
    <row r="948" customFormat="false" ht="13.5" hidden="false" customHeight="true" outlineLevel="0" collapsed="false">
      <c r="V948" s="115"/>
    </row>
    <row r="949" customFormat="false" ht="13.5" hidden="false" customHeight="true" outlineLevel="0" collapsed="false">
      <c r="V949" s="115"/>
    </row>
    <row r="950" customFormat="false" ht="13.5" hidden="false" customHeight="true" outlineLevel="0" collapsed="false">
      <c r="V950" s="115"/>
    </row>
    <row r="951" customFormat="false" ht="13.5" hidden="false" customHeight="true" outlineLevel="0" collapsed="false">
      <c r="V951" s="115"/>
    </row>
    <row r="952" customFormat="false" ht="13.5" hidden="false" customHeight="true" outlineLevel="0" collapsed="false">
      <c r="V952" s="115"/>
    </row>
    <row r="953" customFormat="false" ht="13.5" hidden="false" customHeight="true" outlineLevel="0" collapsed="false">
      <c r="V953" s="115"/>
    </row>
    <row r="954" customFormat="false" ht="13.5" hidden="false" customHeight="true" outlineLevel="0" collapsed="false">
      <c r="V954" s="115"/>
    </row>
    <row r="955" customFormat="false" ht="13.5" hidden="false" customHeight="true" outlineLevel="0" collapsed="false">
      <c r="V955" s="115"/>
    </row>
    <row r="956" customFormat="false" ht="13.5" hidden="false" customHeight="true" outlineLevel="0" collapsed="false">
      <c r="V956" s="115"/>
    </row>
    <row r="957" customFormat="false" ht="13.5" hidden="false" customHeight="true" outlineLevel="0" collapsed="false">
      <c r="V957" s="115"/>
    </row>
    <row r="958" customFormat="false" ht="13.5" hidden="false" customHeight="true" outlineLevel="0" collapsed="false">
      <c r="V958" s="115"/>
    </row>
    <row r="959" customFormat="false" ht="13.5" hidden="false" customHeight="true" outlineLevel="0" collapsed="false">
      <c r="V959" s="115"/>
    </row>
    <row r="960" customFormat="false" ht="13.5" hidden="false" customHeight="true" outlineLevel="0" collapsed="false">
      <c r="V960" s="115"/>
    </row>
    <row r="961" customFormat="false" ht="13.5" hidden="false" customHeight="true" outlineLevel="0" collapsed="false">
      <c r="V961" s="115"/>
    </row>
    <row r="962" customFormat="false" ht="13.5" hidden="false" customHeight="true" outlineLevel="0" collapsed="false">
      <c r="V962" s="115"/>
    </row>
    <row r="963" customFormat="false" ht="13.5" hidden="false" customHeight="true" outlineLevel="0" collapsed="false">
      <c r="V963" s="115"/>
    </row>
    <row r="964" customFormat="false" ht="13.5" hidden="false" customHeight="true" outlineLevel="0" collapsed="false">
      <c r="V964" s="115"/>
    </row>
    <row r="965" customFormat="false" ht="13.5" hidden="false" customHeight="true" outlineLevel="0" collapsed="false">
      <c r="V965" s="115"/>
    </row>
    <row r="966" customFormat="false" ht="13.5" hidden="false" customHeight="true" outlineLevel="0" collapsed="false">
      <c r="V966" s="115"/>
    </row>
    <row r="967" customFormat="false" ht="13.5" hidden="false" customHeight="true" outlineLevel="0" collapsed="false">
      <c r="V967" s="115"/>
    </row>
    <row r="968" customFormat="false" ht="13.5" hidden="false" customHeight="true" outlineLevel="0" collapsed="false">
      <c r="V968" s="115"/>
    </row>
    <row r="969" customFormat="false" ht="13.5" hidden="false" customHeight="true" outlineLevel="0" collapsed="false">
      <c r="V969" s="115"/>
    </row>
    <row r="970" customFormat="false" ht="13.5" hidden="false" customHeight="true" outlineLevel="0" collapsed="false">
      <c r="V970" s="115"/>
    </row>
    <row r="971" customFormat="false" ht="13.5" hidden="false" customHeight="true" outlineLevel="0" collapsed="false">
      <c r="V971" s="115"/>
    </row>
    <row r="972" customFormat="false" ht="13.5" hidden="false" customHeight="true" outlineLevel="0" collapsed="false">
      <c r="V972" s="115"/>
    </row>
    <row r="973" customFormat="false" ht="13.5" hidden="false" customHeight="true" outlineLevel="0" collapsed="false">
      <c r="V973" s="115"/>
    </row>
    <row r="974" customFormat="false" ht="13.5" hidden="false" customHeight="true" outlineLevel="0" collapsed="false">
      <c r="V974" s="115"/>
    </row>
    <row r="975" customFormat="false" ht="13.5" hidden="false" customHeight="true" outlineLevel="0" collapsed="false">
      <c r="V975" s="115"/>
    </row>
    <row r="976" customFormat="false" ht="13.5" hidden="false" customHeight="true" outlineLevel="0" collapsed="false">
      <c r="V976" s="115"/>
    </row>
    <row r="977" customFormat="false" ht="13.5" hidden="false" customHeight="true" outlineLevel="0" collapsed="false">
      <c r="V977" s="115"/>
    </row>
    <row r="978" customFormat="false" ht="13.5" hidden="false" customHeight="true" outlineLevel="0" collapsed="false">
      <c r="V978" s="115"/>
    </row>
    <row r="979" customFormat="false" ht="13.5" hidden="false" customHeight="true" outlineLevel="0" collapsed="false">
      <c r="V979" s="115"/>
    </row>
    <row r="980" customFormat="false" ht="13.5" hidden="false" customHeight="true" outlineLevel="0" collapsed="false">
      <c r="V980" s="115"/>
    </row>
    <row r="981" customFormat="false" ht="13.5" hidden="false" customHeight="true" outlineLevel="0" collapsed="false">
      <c r="V981" s="115"/>
    </row>
    <row r="982" customFormat="false" ht="13.5" hidden="false" customHeight="true" outlineLevel="0" collapsed="false">
      <c r="V982" s="115"/>
    </row>
    <row r="983" customFormat="false" ht="13.5" hidden="false" customHeight="true" outlineLevel="0" collapsed="false">
      <c r="V983" s="115"/>
    </row>
    <row r="984" customFormat="false" ht="13.5" hidden="false" customHeight="true" outlineLevel="0" collapsed="false">
      <c r="V984" s="115"/>
    </row>
    <row r="985" customFormat="false" ht="13.5" hidden="false" customHeight="true" outlineLevel="0" collapsed="false">
      <c r="V985" s="115"/>
    </row>
    <row r="986" customFormat="false" ht="13.5" hidden="false" customHeight="true" outlineLevel="0" collapsed="false">
      <c r="V986" s="115"/>
    </row>
    <row r="987" customFormat="false" ht="13.5" hidden="false" customHeight="true" outlineLevel="0" collapsed="false">
      <c r="V987" s="115"/>
    </row>
    <row r="988" customFormat="false" ht="13.5" hidden="false" customHeight="true" outlineLevel="0" collapsed="false">
      <c r="V988" s="115"/>
    </row>
    <row r="989" customFormat="false" ht="13.5" hidden="false" customHeight="true" outlineLevel="0" collapsed="false">
      <c r="V989" s="115"/>
    </row>
    <row r="990" customFormat="false" ht="13.5" hidden="false" customHeight="true" outlineLevel="0" collapsed="false">
      <c r="V990" s="115"/>
    </row>
    <row r="991" customFormat="false" ht="13.5" hidden="false" customHeight="true" outlineLevel="0" collapsed="false">
      <c r="V991" s="115"/>
    </row>
    <row r="992" customFormat="false" ht="13.5" hidden="false" customHeight="true" outlineLevel="0" collapsed="false">
      <c r="V992" s="115"/>
    </row>
    <row r="993" customFormat="false" ht="13.5" hidden="false" customHeight="true" outlineLevel="0" collapsed="false">
      <c r="V993" s="115"/>
    </row>
    <row r="994" customFormat="false" ht="13.5" hidden="false" customHeight="true" outlineLevel="0" collapsed="false">
      <c r="V994" s="115"/>
    </row>
    <row r="995" customFormat="false" ht="13.5" hidden="false" customHeight="true" outlineLevel="0" collapsed="false">
      <c r="V995" s="115"/>
    </row>
    <row r="996" customFormat="false" ht="13.5" hidden="false" customHeight="true" outlineLevel="0" collapsed="false">
      <c r="V996" s="115"/>
    </row>
    <row r="997" customFormat="false" ht="13.5" hidden="false" customHeight="true" outlineLevel="0" collapsed="false">
      <c r="V997" s="115"/>
    </row>
    <row r="998" customFormat="false" ht="13.5" hidden="false" customHeight="true" outlineLevel="0" collapsed="false">
      <c r="V998" s="115"/>
    </row>
    <row r="999" customFormat="false" ht="13.5" hidden="false" customHeight="true" outlineLevel="0" collapsed="false">
      <c r="V999" s="115"/>
    </row>
    <row r="1000" customFormat="false" ht="13.5" hidden="false" customHeight="true" outlineLevel="0" collapsed="false">
      <c r="V1000" s="115"/>
    </row>
  </sheetData>
  <mergeCells count="635">
    <mergeCell ref="B2:C2"/>
    <mergeCell ref="D2:E2"/>
    <mergeCell ref="F2:G2"/>
    <mergeCell ref="H2:I2"/>
    <mergeCell ref="J2:K2"/>
    <mergeCell ref="L2:M2"/>
    <mergeCell ref="N2:O2"/>
    <mergeCell ref="P2:Q2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G9:G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1">
    <dataValidation allowBlank="true" operator="equal" showDropDown="false" showErrorMessage="true" showInputMessage="false" sqref="G9:G108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3" activeCellId="0" sqref="B13"/>
    </sheetView>
  </sheetViews>
  <sheetFormatPr defaultColWidth="13.734375" defaultRowHeight="15" zeroHeight="false" outlineLevelRow="0" outlineLevelCol="0"/>
  <cols>
    <col collapsed="false" customWidth="true" hidden="false" outlineLevel="0" max="26" min="1" style="53" width="8.41"/>
    <col collapsed="false" customWidth="true" hidden="false" outlineLevel="0" max="64" min="27" style="53" width="13.92"/>
  </cols>
  <sheetData>
    <row r="1" customFormat="false" ht="13.5" hidden="false" customHeight="true" outlineLevel="0" collapsed="false"/>
    <row r="2" customFormat="false" ht="13.5" hidden="false" customHeight="true" outlineLevel="0" collapsed="false">
      <c r="A2" s="54" t="s">
        <v>68</v>
      </c>
    </row>
    <row r="3" customFormat="false" ht="13.5" hidden="false" customHeight="true" outlineLevel="0" collapsed="false">
      <c r="A3" s="54" t="n">
        <v>100000</v>
      </c>
    </row>
    <row r="4" customFormat="false" ht="13.5" hidden="false" customHeight="true" outlineLevel="0" collapsed="false"/>
    <row r="5" customFormat="false" ht="13.5" hidden="false" customHeight="true" outlineLevel="0" collapsed="false">
      <c r="A5" s="54" t="s">
        <v>69</v>
      </c>
    </row>
    <row r="6" customFormat="false" ht="13.5" hidden="false" customHeight="true" outlineLevel="0" collapsed="false">
      <c r="A6" s="151" t="s">
        <v>70</v>
      </c>
      <c r="B6" s="54" t="n">
        <v>90</v>
      </c>
    </row>
    <row r="7" customFormat="false" ht="13.5" hidden="false" customHeight="true" outlineLevel="0" collapsed="false">
      <c r="A7" s="151" t="s">
        <v>71</v>
      </c>
      <c r="B7" s="54" t="n">
        <v>90</v>
      </c>
    </row>
    <row r="8" customFormat="false" ht="13.5" hidden="false" customHeight="true" outlineLevel="0" collapsed="false">
      <c r="A8" s="151" t="s">
        <v>72</v>
      </c>
      <c r="B8" s="54" t="n">
        <v>110</v>
      </c>
    </row>
    <row r="9" customFormat="false" ht="13.5" hidden="false" customHeight="true" outlineLevel="0" collapsed="false">
      <c r="A9" s="151" t="s">
        <v>73</v>
      </c>
      <c r="B9" s="54" t="n">
        <v>120</v>
      </c>
    </row>
    <row r="10" customFormat="false" ht="13.5" hidden="false" customHeight="true" outlineLevel="0" collapsed="false">
      <c r="A10" s="151" t="s">
        <v>74</v>
      </c>
      <c r="B10" s="54" t="n">
        <v>150</v>
      </c>
    </row>
    <row r="11" customFormat="false" ht="13.5" hidden="false" customHeight="true" outlineLevel="0" collapsed="false">
      <c r="A11" s="151" t="s">
        <v>75</v>
      </c>
      <c r="B11" s="54" t="n">
        <v>100</v>
      </c>
    </row>
    <row r="12" customFormat="false" ht="13.5" hidden="false" customHeight="true" outlineLevel="0" collapsed="false">
      <c r="A12" s="151" t="s">
        <v>76</v>
      </c>
      <c r="B12" s="54" t="n">
        <v>80</v>
      </c>
    </row>
    <row r="13" customFormat="false" ht="13.5" hidden="false" customHeight="true" outlineLevel="0" collapsed="false">
      <c r="A13" s="151" t="s">
        <v>77</v>
      </c>
      <c r="B13" s="54" t="n">
        <v>120</v>
      </c>
    </row>
    <row r="14" customFormat="false" ht="13.5" hidden="false" customHeight="true" outlineLevel="0" collapsed="false"/>
    <row r="15" customFormat="false" ht="13.5" hidden="false" customHeight="true" outlineLevel="0" collapsed="false"/>
    <row r="16" customFormat="false" ht="13.5" hidden="false" customHeight="true" outlineLevel="0" collapsed="false"/>
    <row r="17" customFormat="false" ht="13.5" hidden="false" customHeight="true" outlineLevel="0" collapsed="false"/>
    <row r="18" customFormat="false" ht="13.5" hidden="false" customHeight="true" outlineLevel="0" collapsed="false"/>
    <row r="19" customFormat="false" ht="13.5" hidden="false" customHeight="true" outlineLevel="0" collapsed="false"/>
    <row r="20" customFormat="false" ht="13.5" hidden="false" customHeight="true" outlineLevel="0" collapsed="false"/>
    <row r="21" customFormat="false" ht="13.5" hidden="false" customHeight="true" outlineLevel="0" collapsed="false"/>
    <row r="22" customFormat="false" ht="13.5" hidden="false" customHeight="true" outlineLevel="0" collapsed="false"/>
    <row r="23" customFormat="false" ht="13.5" hidden="false" customHeight="true" outlineLevel="0" collapsed="false"/>
    <row r="24" customFormat="false" ht="13.5" hidden="false" customHeight="true" outlineLevel="0" collapsed="false"/>
    <row r="25" customFormat="false" ht="13.5" hidden="false" customHeight="true" outlineLevel="0" collapsed="false"/>
    <row r="26" customFormat="false" ht="13.5" hidden="false" customHeight="true" outlineLevel="0" collapsed="false"/>
    <row r="27" customFormat="false" ht="13.5" hidden="false" customHeight="true" outlineLevel="0" collapsed="false"/>
    <row r="28" customFormat="false" ht="13.5" hidden="false" customHeight="true" outlineLevel="0" collapsed="false"/>
    <row r="29" customFormat="false" ht="13.5" hidden="false" customHeight="true" outlineLevel="0" collapsed="false"/>
    <row r="30" customFormat="false" ht="13.5" hidden="false" customHeight="true" outlineLevel="0" collapsed="false"/>
    <row r="31" customFormat="false" ht="13.5" hidden="false" customHeight="true" outlineLevel="0" collapsed="false"/>
    <row r="32" customFormat="false" ht="13.5" hidden="false" customHeight="true" outlineLevel="0" collapsed="false"/>
    <row r="33" customFormat="false" ht="13.5" hidden="false" customHeight="true" outlineLevel="0" collapsed="false"/>
    <row r="34" customFormat="false" ht="13.5" hidden="false" customHeight="true" outlineLevel="0" collapsed="false"/>
    <row r="35" customFormat="false" ht="13.5" hidden="false" customHeight="true" outlineLevel="0" collapsed="false"/>
    <row r="36" customFormat="false" ht="13.5" hidden="false" customHeight="true" outlineLevel="0" collapsed="false"/>
    <row r="37" customFormat="false" ht="13.5" hidden="false" customHeight="true" outlineLevel="0" collapsed="false"/>
    <row r="38" customFormat="false" ht="13.5" hidden="false" customHeight="true" outlineLevel="0" collapsed="false"/>
    <row r="39" customFormat="false" ht="13.5" hidden="false" customHeight="true" outlineLevel="0" collapsed="false"/>
    <row r="40" customFormat="false" ht="13.5" hidden="false" customHeight="true" outlineLevel="0" collapsed="false"/>
    <row r="41" customFormat="false" ht="13.5" hidden="false" customHeight="true" outlineLevel="0" collapsed="false"/>
    <row r="42" customFormat="false" ht="13.5" hidden="false" customHeight="true" outlineLevel="0" collapsed="false"/>
    <row r="43" customFormat="false" ht="13.5" hidden="false" customHeight="true" outlineLevel="0" collapsed="false"/>
    <row r="44" customFormat="false" ht="13.5" hidden="false" customHeight="true" outlineLevel="0" collapsed="false"/>
    <row r="45" customFormat="false" ht="13.5" hidden="false" customHeight="true" outlineLevel="0" collapsed="false"/>
    <row r="46" customFormat="false" ht="13.5" hidden="false" customHeight="true" outlineLevel="0" collapsed="false"/>
    <row r="47" customFormat="false" ht="13.5" hidden="false" customHeight="true" outlineLevel="0" collapsed="false"/>
    <row r="48" customFormat="false" ht="13.5" hidden="false" customHeight="true" outlineLevel="0" collapsed="false"/>
    <row r="49" customFormat="false" ht="13.5" hidden="false" customHeight="true" outlineLevel="0" collapsed="false"/>
    <row r="50" customFormat="false" ht="13.5" hidden="false" customHeight="true" outlineLevel="0" collapsed="false"/>
    <row r="51" customFormat="false" ht="13.5" hidden="false" customHeight="true" outlineLevel="0" collapsed="false"/>
    <row r="52" customFormat="false" ht="13.5" hidden="false" customHeight="true" outlineLevel="0" collapsed="false"/>
    <row r="53" customFormat="false" ht="13.5" hidden="false" customHeight="true" outlineLevel="0" collapsed="false"/>
    <row r="54" customFormat="false" ht="13.5" hidden="false" customHeight="true" outlineLevel="0" collapsed="false"/>
    <row r="55" customFormat="false" ht="13.5" hidden="false" customHeight="true" outlineLevel="0" collapsed="false"/>
    <row r="56" customFormat="false" ht="13.5" hidden="false" customHeight="true" outlineLevel="0" collapsed="false"/>
    <row r="57" customFormat="false" ht="13.5" hidden="false" customHeight="true" outlineLevel="0" collapsed="false"/>
    <row r="58" customFormat="false" ht="13.5" hidden="false" customHeight="true" outlineLevel="0" collapsed="false"/>
    <row r="59" customFormat="false" ht="13.5" hidden="false" customHeight="true" outlineLevel="0" collapsed="false"/>
    <row r="60" customFormat="false" ht="13.5" hidden="false" customHeight="true" outlineLevel="0" collapsed="false"/>
    <row r="61" customFormat="false" ht="13.5" hidden="false" customHeight="true" outlineLevel="0" collapsed="false"/>
    <row r="62" customFormat="false" ht="13.5" hidden="false" customHeight="true" outlineLevel="0" collapsed="false"/>
    <row r="63" customFormat="false" ht="13.5" hidden="false" customHeight="true" outlineLevel="0" collapsed="false"/>
    <row r="64" customFormat="false" ht="13.5" hidden="false" customHeight="true" outlineLevel="0" collapsed="false"/>
    <row r="65" customFormat="false" ht="13.5" hidden="false" customHeight="true" outlineLevel="0" collapsed="false"/>
    <row r="66" customFormat="false" ht="13.5" hidden="false" customHeight="true" outlineLevel="0" collapsed="false"/>
    <row r="67" customFormat="false" ht="13.5" hidden="false" customHeight="true" outlineLevel="0" collapsed="false"/>
    <row r="68" customFormat="false" ht="13.5" hidden="false" customHeight="true" outlineLevel="0" collapsed="false"/>
    <row r="69" customFormat="false" ht="13.5" hidden="false" customHeight="true" outlineLevel="0" collapsed="false"/>
    <row r="70" customFormat="false" ht="13.5" hidden="false" customHeight="true" outlineLevel="0" collapsed="false"/>
    <row r="71" customFormat="false" ht="13.5" hidden="false" customHeight="true" outlineLevel="0" collapsed="false"/>
    <row r="72" customFormat="false" ht="13.5" hidden="false" customHeight="true" outlineLevel="0" collapsed="false"/>
    <row r="73" customFormat="false" ht="13.5" hidden="false" customHeight="true" outlineLevel="0" collapsed="false"/>
    <row r="74" customFormat="false" ht="13.5" hidden="false" customHeight="true" outlineLevel="0" collapsed="false"/>
    <row r="75" customFormat="false" ht="13.5" hidden="false" customHeight="true" outlineLevel="0" collapsed="false"/>
    <row r="76" customFormat="false" ht="13.5" hidden="false" customHeight="true" outlineLevel="0" collapsed="false"/>
    <row r="77" customFormat="false" ht="13.5" hidden="false" customHeight="true" outlineLevel="0" collapsed="false"/>
    <row r="78" customFormat="false" ht="13.5" hidden="false" customHeight="true" outlineLevel="0" collapsed="false"/>
    <row r="79" customFormat="false" ht="13.5" hidden="false" customHeight="true" outlineLevel="0" collapsed="false"/>
    <row r="80" customFormat="false" ht="13.5" hidden="false" customHeight="true" outlineLevel="0" collapsed="false"/>
    <row r="81" customFormat="false" ht="13.5" hidden="false" customHeight="true" outlineLevel="0" collapsed="false"/>
    <row r="82" customFormat="false" ht="13.5" hidden="false" customHeight="true" outlineLevel="0" collapsed="false"/>
    <row r="83" customFormat="false" ht="13.5" hidden="false" customHeight="true" outlineLevel="0" collapsed="false"/>
    <row r="84" customFormat="false" ht="13.5" hidden="false" customHeight="true" outlineLevel="0" collapsed="false"/>
    <row r="85" customFormat="false" ht="13.5" hidden="false" customHeight="true" outlineLevel="0" collapsed="false"/>
    <row r="86" customFormat="false" ht="13.5" hidden="false" customHeight="true" outlineLevel="0" collapsed="false"/>
    <row r="87" customFormat="false" ht="13.5" hidden="false" customHeight="true" outlineLevel="0" collapsed="false"/>
    <row r="88" customFormat="false" ht="13.5" hidden="false" customHeight="true" outlineLevel="0" collapsed="false"/>
    <row r="89" customFormat="false" ht="13.5" hidden="false" customHeight="true" outlineLevel="0" collapsed="false"/>
    <row r="90" customFormat="false" ht="13.5" hidden="false" customHeight="true" outlineLevel="0" collapsed="false"/>
    <row r="91" customFormat="false" ht="13.5" hidden="false" customHeight="true" outlineLevel="0" collapsed="false"/>
    <row r="92" customFormat="false" ht="13.5" hidden="false" customHeight="true" outlineLevel="0" collapsed="false"/>
    <row r="93" customFormat="false" ht="13.5" hidden="false" customHeight="true" outlineLevel="0" collapsed="false"/>
    <row r="94" customFormat="false" ht="13.5" hidden="false" customHeight="true" outlineLevel="0" collapsed="false"/>
    <row r="95" customFormat="false" ht="13.5" hidden="false" customHeight="true" outlineLevel="0" collapsed="false"/>
    <row r="96" customFormat="false" ht="13.5" hidden="false" customHeight="true" outlineLevel="0" collapsed="false"/>
    <row r="97" customFormat="false" ht="13.5" hidden="false" customHeight="true" outlineLevel="0" collapsed="false"/>
    <row r="98" customFormat="false" ht="13.5" hidden="false" customHeight="true" outlineLevel="0" collapsed="false"/>
    <row r="99" customFormat="false" ht="13.5" hidden="false" customHeight="true" outlineLevel="0" collapsed="false"/>
    <row r="100" customFormat="false" ht="13.5" hidden="false" customHeight="true" outlineLevel="0" collapsed="false"/>
    <row r="101" customFormat="false" ht="13.5" hidden="false" customHeight="true" outlineLevel="0" collapsed="false"/>
    <row r="102" customFormat="false" ht="13.5" hidden="false" customHeight="true" outlineLevel="0" collapsed="false"/>
    <row r="103" customFormat="false" ht="13.5" hidden="false" customHeight="true" outlineLevel="0" collapsed="false"/>
    <row r="104" customFormat="false" ht="13.5" hidden="false" customHeight="true" outlineLevel="0" collapsed="false"/>
    <row r="105" customFormat="false" ht="13.5" hidden="false" customHeight="true" outlineLevel="0" collapsed="false"/>
    <row r="106" customFormat="false" ht="13.5" hidden="false" customHeight="true" outlineLevel="0" collapsed="false"/>
    <row r="107" customFormat="false" ht="13.5" hidden="false" customHeight="true" outlineLevel="0" collapsed="false"/>
    <row r="108" customFormat="false" ht="13.5" hidden="false" customHeight="true" outlineLevel="0" collapsed="false"/>
    <row r="109" customFormat="false" ht="13.5" hidden="false" customHeight="true" outlineLevel="0" collapsed="false"/>
    <row r="110" customFormat="false" ht="13.5" hidden="false" customHeight="true" outlineLevel="0" collapsed="false"/>
    <row r="111" customFormat="false" ht="13.5" hidden="false" customHeight="true" outlineLevel="0" collapsed="false"/>
    <row r="112" customFormat="false" ht="13.5" hidden="false" customHeight="true" outlineLevel="0" collapsed="false"/>
    <row r="113" customFormat="false" ht="13.5" hidden="false" customHeight="true" outlineLevel="0" collapsed="false"/>
    <row r="114" customFormat="false" ht="13.5" hidden="false" customHeight="true" outlineLevel="0" collapsed="false"/>
    <row r="115" customFormat="false" ht="13.5" hidden="false" customHeight="true" outlineLevel="0" collapsed="false"/>
    <row r="116" customFormat="false" ht="13.5" hidden="false" customHeight="true" outlineLevel="0" collapsed="false"/>
    <row r="117" customFormat="false" ht="13.5" hidden="false" customHeight="true" outlineLevel="0" collapsed="false"/>
    <row r="118" customFormat="false" ht="13.5" hidden="false" customHeight="true" outlineLevel="0" collapsed="false"/>
    <row r="119" customFormat="false" ht="13.5" hidden="false" customHeight="true" outlineLevel="0" collapsed="false"/>
    <row r="120" customFormat="false" ht="13.5" hidden="false" customHeight="true" outlineLevel="0" collapsed="false"/>
    <row r="121" customFormat="false" ht="13.5" hidden="false" customHeight="true" outlineLevel="0" collapsed="false"/>
    <row r="122" customFormat="false" ht="13.5" hidden="false" customHeight="true" outlineLevel="0" collapsed="false"/>
    <row r="123" customFormat="false" ht="13.5" hidden="false" customHeight="true" outlineLevel="0" collapsed="false"/>
    <row r="124" customFormat="false" ht="13.5" hidden="false" customHeight="true" outlineLevel="0" collapsed="false"/>
    <row r="125" customFormat="false" ht="13.5" hidden="false" customHeight="true" outlineLevel="0" collapsed="false"/>
    <row r="126" customFormat="false" ht="13.5" hidden="false" customHeight="true" outlineLevel="0" collapsed="false"/>
    <row r="127" customFormat="false" ht="13.5" hidden="false" customHeight="true" outlineLevel="0" collapsed="false"/>
    <row r="128" customFormat="false" ht="13.5" hidden="false" customHeight="true" outlineLevel="0" collapsed="false"/>
    <row r="129" customFormat="false" ht="13.5" hidden="false" customHeight="true" outlineLevel="0" collapsed="false"/>
    <row r="130" customFormat="false" ht="13.5" hidden="false" customHeight="true" outlineLevel="0" collapsed="false"/>
    <row r="131" customFormat="false" ht="13.5" hidden="false" customHeight="true" outlineLevel="0" collapsed="false"/>
    <row r="132" customFormat="false" ht="13.5" hidden="false" customHeight="true" outlineLevel="0" collapsed="false"/>
    <row r="133" customFormat="false" ht="13.5" hidden="false" customHeight="true" outlineLevel="0" collapsed="false"/>
    <row r="134" customFormat="false" ht="13.5" hidden="false" customHeight="true" outlineLevel="0" collapsed="false"/>
    <row r="135" customFormat="false" ht="13.5" hidden="false" customHeight="true" outlineLevel="0" collapsed="false"/>
    <row r="136" customFormat="false" ht="13.5" hidden="false" customHeight="true" outlineLevel="0" collapsed="false"/>
    <row r="137" customFormat="false" ht="13.5" hidden="false" customHeight="true" outlineLevel="0" collapsed="false"/>
    <row r="138" customFormat="false" ht="13.5" hidden="false" customHeight="true" outlineLevel="0" collapsed="false"/>
    <row r="139" customFormat="false" ht="13.5" hidden="false" customHeight="true" outlineLevel="0" collapsed="false"/>
    <row r="140" customFormat="false" ht="13.5" hidden="false" customHeight="true" outlineLevel="0" collapsed="false"/>
    <row r="141" customFormat="false" ht="13.5" hidden="false" customHeight="true" outlineLevel="0" collapsed="false"/>
    <row r="142" customFormat="false" ht="13.5" hidden="false" customHeight="true" outlineLevel="0" collapsed="false"/>
    <row r="143" customFormat="false" ht="13.5" hidden="false" customHeight="true" outlineLevel="0" collapsed="false"/>
    <row r="144" customFormat="false" ht="13.5" hidden="false" customHeight="true" outlineLevel="0" collapsed="false"/>
    <row r="145" customFormat="false" ht="13.5" hidden="false" customHeight="true" outlineLevel="0" collapsed="false"/>
    <row r="146" customFormat="false" ht="13.5" hidden="false" customHeight="true" outlineLevel="0" collapsed="false"/>
    <row r="147" customFormat="false" ht="13.5" hidden="false" customHeight="true" outlineLevel="0" collapsed="false"/>
    <row r="148" customFormat="false" ht="13.5" hidden="false" customHeight="true" outlineLevel="0" collapsed="false"/>
    <row r="149" customFormat="false" ht="13.5" hidden="false" customHeight="true" outlineLevel="0" collapsed="false"/>
    <row r="150" customFormat="false" ht="13.5" hidden="false" customHeight="true" outlineLevel="0" collapsed="false"/>
    <row r="151" customFormat="false" ht="13.5" hidden="false" customHeight="true" outlineLevel="0" collapsed="false"/>
    <row r="152" customFormat="false" ht="13.5" hidden="false" customHeight="true" outlineLevel="0" collapsed="false"/>
    <row r="153" customFormat="false" ht="13.5" hidden="false" customHeight="true" outlineLevel="0" collapsed="false"/>
    <row r="154" customFormat="false" ht="13.5" hidden="false" customHeight="true" outlineLevel="0" collapsed="false"/>
    <row r="155" customFormat="false" ht="13.5" hidden="false" customHeight="true" outlineLevel="0" collapsed="false"/>
    <row r="156" customFormat="false" ht="13.5" hidden="false" customHeight="true" outlineLevel="0" collapsed="false"/>
    <row r="157" customFormat="false" ht="13.5" hidden="false" customHeight="true" outlineLevel="0" collapsed="false"/>
    <row r="158" customFormat="false" ht="13.5" hidden="false" customHeight="true" outlineLevel="0" collapsed="false"/>
    <row r="159" customFormat="false" ht="13.5" hidden="false" customHeight="true" outlineLevel="0" collapsed="false"/>
    <row r="160" customFormat="false" ht="13.5" hidden="false" customHeight="true" outlineLevel="0" collapsed="false"/>
    <row r="161" customFormat="false" ht="13.5" hidden="false" customHeight="true" outlineLevel="0" collapsed="false"/>
    <row r="162" customFormat="false" ht="13.5" hidden="false" customHeight="true" outlineLevel="0" collapsed="false"/>
    <row r="163" customFormat="false" ht="13.5" hidden="false" customHeight="true" outlineLevel="0" collapsed="false"/>
    <row r="164" customFormat="false" ht="13.5" hidden="false" customHeight="true" outlineLevel="0" collapsed="false"/>
    <row r="165" customFormat="false" ht="13.5" hidden="false" customHeight="true" outlineLevel="0" collapsed="false"/>
    <row r="166" customFormat="false" ht="13.5" hidden="false" customHeight="true" outlineLevel="0" collapsed="false"/>
    <row r="167" customFormat="false" ht="13.5" hidden="false" customHeight="true" outlineLevel="0" collapsed="false"/>
    <row r="168" customFormat="false" ht="13.5" hidden="false" customHeight="true" outlineLevel="0" collapsed="false"/>
    <row r="169" customFormat="false" ht="13.5" hidden="false" customHeight="true" outlineLevel="0" collapsed="false"/>
    <row r="170" customFormat="false" ht="13.5" hidden="false" customHeight="true" outlineLevel="0" collapsed="false"/>
    <row r="171" customFormat="false" ht="13.5" hidden="false" customHeight="true" outlineLevel="0" collapsed="false"/>
    <row r="172" customFormat="false" ht="13.5" hidden="false" customHeight="true" outlineLevel="0" collapsed="false"/>
    <row r="173" customFormat="false" ht="13.5" hidden="false" customHeight="true" outlineLevel="0" collapsed="false"/>
    <row r="174" customFormat="false" ht="13.5" hidden="false" customHeight="true" outlineLevel="0" collapsed="false"/>
    <row r="175" customFormat="false" ht="13.5" hidden="false" customHeight="true" outlineLevel="0" collapsed="false"/>
    <row r="176" customFormat="false" ht="13.5" hidden="false" customHeight="true" outlineLevel="0" collapsed="false"/>
    <row r="177" customFormat="false" ht="13.5" hidden="false" customHeight="true" outlineLevel="0" collapsed="false"/>
    <row r="178" customFormat="false" ht="13.5" hidden="false" customHeight="true" outlineLevel="0" collapsed="false"/>
    <row r="179" customFormat="false" ht="13.5" hidden="false" customHeight="true" outlineLevel="0" collapsed="false"/>
    <row r="180" customFormat="false" ht="13.5" hidden="false" customHeight="true" outlineLevel="0" collapsed="false"/>
    <row r="181" customFormat="false" ht="13.5" hidden="false" customHeight="true" outlineLevel="0" collapsed="false"/>
    <row r="182" customFormat="false" ht="13.5" hidden="false" customHeight="true" outlineLevel="0" collapsed="false"/>
    <row r="183" customFormat="false" ht="13.5" hidden="false" customHeight="true" outlineLevel="0" collapsed="false"/>
    <row r="184" customFormat="false" ht="13.5" hidden="false" customHeight="true" outlineLevel="0" collapsed="false"/>
    <row r="185" customFormat="false" ht="13.5" hidden="false" customHeight="true" outlineLevel="0" collapsed="false"/>
    <row r="186" customFormat="false" ht="13.5" hidden="false" customHeight="true" outlineLevel="0" collapsed="false"/>
    <row r="187" customFormat="false" ht="13.5" hidden="false" customHeight="true" outlineLevel="0" collapsed="false"/>
    <row r="188" customFormat="false" ht="13.5" hidden="false" customHeight="true" outlineLevel="0" collapsed="false"/>
    <row r="189" customFormat="false" ht="13.5" hidden="false" customHeight="true" outlineLevel="0" collapsed="false"/>
    <row r="190" customFormat="false" ht="13.5" hidden="false" customHeight="true" outlineLevel="0" collapsed="false"/>
    <row r="191" customFormat="false" ht="13.5" hidden="false" customHeight="true" outlineLevel="0" collapsed="false"/>
    <row r="192" customFormat="false" ht="13.5" hidden="false" customHeight="true" outlineLevel="0" collapsed="false"/>
    <row r="193" customFormat="false" ht="13.5" hidden="false" customHeight="true" outlineLevel="0" collapsed="false"/>
    <row r="194" customFormat="false" ht="13.5" hidden="false" customHeight="true" outlineLevel="0" collapsed="false"/>
    <row r="195" customFormat="false" ht="13.5" hidden="false" customHeight="true" outlineLevel="0" collapsed="false"/>
    <row r="196" customFormat="false" ht="13.5" hidden="false" customHeight="true" outlineLevel="0" collapsed="false"/>
    <row r="197" customFormat="false" ht="13.5" hidden="false" customHeight="true" outlineLevel="0" collapsed="false"/>
    <row r="198" customFormat="false" ht="13.5" hidden="false" customHeight="true" outlineLevel="0" collapsed="false"/>
    <row r="199" customFormat="false" ht="13.5" hidden="false" customHeight="true" outlineLevel="0" collapsed="false"/>
    <row r="200" customFormat="false" ht="13.5" hidden="false" customHeight="true" outlineLevel="0" collapsed="false"/>
    <row r="201" customFormat="false" ht="13.5" hidden="false" customHeight="true" outlineLevel="0" collapsed="false"/>
    <row r="202" customFormat="false" ht="13.5" hidden="false" customHeight="true" outlineLevel="0" collapsed="false"/>
    <row r="203" customFormat="false" ht="13.5" hidden="false" customHeight="true" outlineLevel="0" collapsed="false"/>
    <row r="204" customFormat="false" ht="13.5" hidden="false" customHeight="true" outlineLevel="0" collapsed="false"/>
    <row r="205" customFormat="false" ht="13.5" hidden="false" customHeight="true" outlineLevel="0" collapsed="false"/>
    <row r="206" customFormat="false" ht="13.5" hidden="false" customHeight="true" outlineLevel="0" collapsed="false"/>
    <row r="207" customFormat="false" ht="13.5" hidden="false" customHeight="true" outlineLevel="0" collapsed="false"/>
    <row r="208" customFormat="false" ht="13.5" hidden="false" customHeight="true" outlineLevel="0" collapsed="false"/>
    <row r="209" customFormat="false" ht="13.5" hidden="false" customHeight="true" outlineLevel="0" collapsed="false"/>
    <row r="210" customFormat="false" ht="13.5" hidden="false" customHeight="true" outlineLevel="0" collapsed="false"/>
    <row r="211" customFormat="false" ht="13.5" hidden="false" customHeight="true" outlineLevel="0" collapsed="false"/>
    <row r="212" customFormat="false" ht="13.5" hidden="false" customHeight="true" outlineLevel="0" collapsed="false"/>
    <row r="213" customFormat="false" ht="13.5" hidden="false" customHeight="true" outlineLevel="0" collapsed="false"/>
    <row r="214" customFormat="false" ht="13.5" hidden="false" customHeight="true" outlineLevel="0" collapsed="false"/>
    <row r="215" customFormat="false" ht="13.5" hidden="false" customHeight="true" outlineLevel="0" collapsed="false"/>
    <row r="216" customFormat="false" ht="13.5" hidden="false" customHeight="true" outlineLevel="0" collapsed="false"/>
    <row r="217" customFormat="false" ht="13.5" hidden="false" customHeight="true" outlineLevel="0" collapsed="false"/>
    <row r="218" customFormat="false" ht="13.5" hidden="false" customHeight="true" outlineLevel="0" collapsed="false"/>
    <row r="219" customFormat="false" ht="13.5" hidden="false" customHeight="true" outlineLevel="0" collapsed="false"/>
    <row r="220" customFormat="false" ht="13.5" hidden="false" customHeight="true" outlineLevel="0" collapsed="false"/>
    <row r="221" customFormat="false" ht="13.5" hidden="false" customHeight="true" outlineLevel="0" collapsed="false"/>
    <row r="222" customFormat="false" ht="13.5" hidden="false" customHeight="true" outlineLevel="0" collapsed="false"/>
    <row r="223" customFormat="false" ht="13.5" hidden="false" customHeight="true" outlineLevel="0" collapsed="false"/>
    <row r="224" customFormat="false" ht="13.5" hidden="false" customHeight="true" outlineLevel="0" collapsed="false"/>
    <row r="225" customFormat="false" ht="13.5" hidden="false" customHeight="true" outlineLevel="0" collapsed="false"/>
    <row r="226" customFormat="false" ht="13.5" hidden="false" customHeight="true" outlineLevel="0" collapsed="false"/>
    <row r="227" customFormat="false" ht="13.5" hidden="false" customHeight="true" outlineLevel="0" collapsed="false"/>
    <row r="228" customFormat="false" ht="13.5" hidden="false" customHeight="true" outlineLevel="0" collapsed="false"/>
    <row r="229" customFormat="false" ht="13.5" hidden="false" customHeight="true" outlineLevel="0" collapsed="false"/>
    <row r="230" customFormat="false" ht="13.5" hidden="false" customHeight="true" outlineLevel="0" collapsed="false"/>
    <row r="231" customFormat="false" ht="13.5" hidden="false" customHeight="true" outlineLevel="0" collapsed="false"/>
    <row r="232" customFormat="false" ht="13.5" hidden="false" customHeight="true" outlineLevel="0" collapsed="false"/>
    <row r="233" customFormat="false" ht="13.5" hidden="false" customHeight="true" outlineLevel="0" collapsed="false"/>
    <row r="234" customFormat="false" ht="13.5" hidden="false" customHeight="true" outlineLevel="0" collapsed="false"/>
    <row r="235" customFormat="false" ht="13.5" hidden="false" customHeight="true" outlineLevel="0" collapsed="false"/>
    <row r="236" customFormat="false" ht="13.5" hidden="false" customHeight="true" outlineLevel="0" collapsed="false"/>
    <row r="237" customFormat="false" ht="13.5" hidden="false" customHeight="true" outlineLevel="0" collapsed="false"/>
    <row r="238" customFormat="false" ht="13.5" hidden="false" customHeight="true" outlineLevel="0" collapsed="false"/>
    <row r="239" customFormat="false" ht="13.5" hidden="false" customHeight="true" outlineLevel="0" collapsed="false"/>
    <row r="240" customFormat="false" ht="13.5" hidden="false" customHeight="true" outlineLevel="0" collapsed="false"/>
    <row r="241" customFormat="false" ht="13.5" hidden="false" customHeight="true" outlineLevel="0" collapsed="false"/>
    <row r="242" customFormat="false" ht="13.5" hidden="false" customHeight="true" outlineLevel="0" collapsed="false"/>
    <row r="243" customFormat="false" ht="13.5" hidden="false" customHeight="true" outlineLevel="0" collapsed="false"/>
    <row r="244" customFormat="false" ht="13.5" hidden="false" customHeight="true" outlineLevel="0" collapsed="false"/>
    <row r="245" customFormat="false" ht="13.5" hidden="false" customHeight="true" outlineLevel="0" collapsed="false"/>
    <row r="246" customFormat="false" ht="13.5" hidden="false" customHeight="true" outlineLevel="0" collapsed="false"/>
    <row r="247" customFormat="false" ht="13.5" hidden="false" customHeight="true" outlineLevel="0" collapsed="false"/>
    <row r="248" customFormat="false" ht="13.5" hidden="false" customHeight="true" outlineLevel="0" collapsed="false"/>
    <row r="249" customFormat="false" ht="13.5" hidden="false" customHeight="true" outlineLevel="0" collapsed="false"/>
    <row r="250" customFormat="false" ht="13.5" hidden="false" customHeight="true" outlineLevel="0" collapsed="false"/>
    <row r="251" customFormat="false" ht="13.5" hidden="false" customHeight="true" outlineLevel="0" collapsed="false"/>
    <row r="252" customFormat="false" ht="13.5" hidden="false" customHeight="true" outlineLevel="0" collapsed="false"/>
    <row r="253" customFormat="false" ht="13.5" hidden="false" customHeight="true" outlineLevel="0" collapsed="false"/>
    <row r="254" customFormat="false" ht="13.5" hidden="false" customHeight="true" outlineLevel="0" collapsed="false"/>
    <row r="255" customFormat="false" ht="13.5" hidden="false" customHeight="true" outlineLevel="0" collapsed="false"/>
    <row r="256" customFormat="false" ht="13.5" hidden="false" customHeight="true" outlineLevel="0" collapsed="false"/>
    <row r="257" customFormat="false" ht="13.5" hidden="false" customHeight="true" outlineLevel="0" collapsed="false"/>
    <row r="258" customFormat="false" ht="13.5" hidden="false" customHeight="true" outlineLevel="0" collapsed="false"/>
    <row r="259" customFormat="false" ht="13.5" hidden="false" customHeight="true" outlineLevel="0" collapsed="false"/>
    <row r="260" customFormat="false" ht="13.5" hidden="false" customHeight="true" outlineLevel="0" collapsed="false"/>
    <row r="261" customFormat="false" ht="13.5" hidden="false" customHeight="true" outlineLevel="0" collapsed="false"/>
    <row r="262" customFormat="false" ht="13.5" hidden="false" customHeight="true" outlineLevel="0" collapsed="false"/>
    <row r="263" customFormat="false" ht="13.5" hidden="false" customHeight="true" outlineLevel="0" collapsed="false"/>
    <row r="264" customFormat="false" ht="13.5" hidden="false" customHeight="true" outlineLevel="0" collapsed="false"/>
    <row r="265" customFormat="false" ht="13.5" hidden="false" customHeight="true" outlineLevel="0" collapsed="false"/>
    <row r="266" customFormat="false" ht="13.5" hidden="false" customHeight="true" outlineLevel="0" collapsed="false"/>
    <row r="267" customFormat="false" ht="13.5" hidden="false" customHeight="true" outlineLevel="0" collapsed="false"/>
    <row r="268" customFormat="false" ht="13.5" hidden="false" customHeight="true" outlineLevel="0" collapsed="false"/>
    <row r="269" customFormat="false" ht="13.5" hidden="false" customHeight="true" outlineLevel="0" collapsed="false"/>
    <row r="270" customFormat="false" ht="13.5" hidden="false" customHeight="true" outlineLevel="0" collapsed="false"/>
    <row r="271" customFormat="false" ht="13.5" hidden="false" customHeight="true" outlineLevel="0" collapsed="false"/>
    <row r="272" customFormat="false" ht="13.5" hidden="false" customHeight="true" outlineLevel="0" collapsed="false"/>
    <row r="273" customFormat="false" ht="13.5" hidden="false" customHeight="true" outlineLevel="0" collapsed="false"/>
    <row r="274" customFormat="false" ht="13.5" hidden="false" customHeight="true" outlineLevel="0" collapsed="false"/>
    <row r="275" customFormat="false" ht="13.5" hidden="false" customHeight="true" outlineLevel="0" collapsed="false"/>
    <row r="276" customFormat="false" ht="13.5" hidden="false" customHeight="true" outlineLevel="0" collapsed="false"/>
    <row r="277" customFormat="false" ht="13.5" hidden="false" customHeight="true" outlineLevel="0" collapsed="false"/>
    <row r="278" customFormat="false" ht="13.5" hidden="false" customHeight="true" outlineLevel="0" collapsed="false"/>
    <row r="279" customFormat="false" ht="13.5" hidden="false" customHeight="true" outlineLevel="0" collapsed="false"/>
    <row r="280" customFormat="false" ht="13.5" hidden="false" customHeight="true" outlineLevel="0" collapsed="false"/>
    <row r="281" customFormat="false" ht="13.5" hidden="false" customHeight="true" outlineLevel="0" collapsed="false"/>
    <row r="282" customFormat="false" ht="13.5" hidden="false" customHeight="true" outlineLevel="0" collapsed="false"/>
    <row r="283" customFormat="false" ht="13.5" hidden="false" customHeight="true" outlineLevel="0" collapsed="false"/>
    <row r="284" customFormat="false" ht="13.5" hidden="false" customHeight="true" outlineLevel="0" collapsed="false"/>
    <row r="285" customFormat="false" ht="13.5" hidden="false" customHeight="true" outlineLevel="0" collapsed="false"/>
    <row r="286" customFormat="false" ht="13.5" hidden="false" customHeight="true" outlineLevel="0" collapsed="false"/>
    <row r="287" customFormat="false" ht="13.5" hidden="false" customHeight="true" outlineLevel="0" collapsed="false"/>
    <row r="288" customFormat="false" ht="13.5" hidden="false" customHeight="true" outlineLevel="0" collapsed="false"/>
    <row r="289" customFormat="false" ht="13.5" hidden="false" customHeight="true" outlineLevel="0" collapsed="false"/>
    <row r="290" customFormat="false" ht="13.5" hidden="false" customHeight="true" outlineLevel="0" collapsed="false"/>
    <row r="291" customFormat="false" ht="13.5" hidden="false" customHeight="true" outlineLevel="0" collapsed="false"/>
    <row r="292" customFormat="false" ht="13.5" hidden="false" customHeight="true" outlineLevel="0" collapsed="false"/>
    <row r="293" customFormat="false" ht="13.5" hidden="false" customHeight="true" outlineLevel="0" collapsed="false"/>
    <row r="294" customFormat="false" ht="13.5" hidden="false" customHeight="true" outlineLevel="0" collapsed="false"/>
    <row r="295" customFormat="false" ht="13.5" hidden="false" customHeight="true" outlineLevel="0" collapsed="false"/>
    <row r="296" customFormat="false" ht="13.5" hidden="false" customHeight="true" outlineLevel="0" collapsed="false"/>
    <row r="297" customFormat="false" ht="13.5" hidden="false" customHeight="true" outlineLevel="0" collapsed="false"/>
    <row r="298" customFormat="false" ht="13.5" hidden="false" customHeight="true" outlineLevel="0" collapsed="false"/>
    <row r="299" customFormat="false" ht="13.5" hidden="false" customHeight="true" outlineLevel="0" collapsed="false"/>
    <row r="300" customFormat="false" ht="13.5" hidden="false" customHeight="true" outlineLevel="0" collapsed="false"/>
    <row r="301" customFormat="false" ht="13.5" hidden="false" customHeight="true" outlineLevel="0" collapsed="false"/>
    <row r="302" customFormat="false" ht="13.5" hidden="false" customHeight="true" outlineLevel="0" collapsed="false"/>
    <row r="303" customFormat="false" ht="13.5" hidden="false" customHeight="true" outlineLevel="0" collapsed="false"/>
    <row r="304" customFormat="false" ht="13.5" hidden="false" customHeight="true" outlineLevel="0" collapsed="false"/>
    <row r="305" customFormat="false" ht="13.5" hidden="false" customHeight="true" outlineLevel="0" collapsed="false"/>
    <row r="306" customFormat="false" ht="13.5" hidden="false" customHeight="true" outlineLevel="0" collapsed="false"/>
    <row r="307" customFormat="false" ht="13.5" hidden="false" customHeight="true" outlineLevel="0" collapsed="false"/>
    <row r="308" customFormat="false" ht="13.5" hidden="false" customHeight="true" outlineLevel="0" collapsed="false"/>
    <row r="309" customFormat="false" ht="13.5" hidden="false" customHeight="true" outlineLevel="0" collapsed="false"/>
    <row r="310" customFormat="false" ht="13.5" hidden="false" customHeight="true" outlineLevel="0" collapsed="false"/>
    <row r="311" customFormat="false" ht="13.5" hidden="false" customHeight="true" outlineLevel="0" collapsed="false"/>
    <row r="312" customFormat="false" ht="13.5" hidden="false" customHeight="true" outlineLevel="0" collapsed="false"/>
    <row r="313" customFormat="false" ht="13.5" hidden="false" customHeight="true" outlineLevel="0" collapsed="false"/>
    <row r="314" customFormat="false" ht="13.5" hidden="false" customHeight="true" outlineLevel="0" collapsed="false"/>
    <row r="315" customFormat="false" ht="13.5" hidden="false" customHeight="true" outlineLevel="0" collapsed="false"/>
    <row r="316" customFormat="false" ht="13.5" hidden="false" customHeight="true" outlineLevel="0" collapsed="false"/>
    <row r="317" customFormat="false" ht="13.5" hidden="false" customHeight="true" outlineLevel="0" collapsed="false"/>
    <row r="318" customFormat="false" ht="13.5" hidden="false" customHeight="true" outlineLevel="0" collapsed="false"/>
    <row r="319" customFormat="false" ht="13.5" hidden="false" customHeight="true" outlineLevel="0" collapsed="false"/>
    <row r="320" customFormat="false" ht="13.5" hidden="false" customHeight="true" outlineLevel="0" collapsed="false"/>
    <row r="321" customFormat="false" ht="13.5" hidden="false" customHeight="true" outlineLevel="0" collapsed="false"/>
    <row r="322" customFormat="false" ht="13.5" hidden="false" customHeight="true" outlineLevel="0" collapsed="false"/>
    <row r="323" customFormat="false" ht="13.5" hidden="false" customHeight="true" outlineLevel="0" collapsed="false"/>
    <row r="324" customFormat="false" ht="13.5" hidden="false" customHeight="true" outlineLevel="0" collapsed="false"/>
    <row r="325" customFormat="false" ht="13.5" hidden="false" customHeight="true" outlineLevel="0" collapsed="false"/>
    <row r="326" customFormat="false" ht="13.5" hidden="false" customHeight="true" outlineLevel="0" collapsed="false"/>
    <row r="327" customFormat="false" ht="13.5" hidden="false" customHeight="true" outlineLevel="0" collapsed="false"/>
    <row r="328" customFormat="false" ht="13.5" hidden="false" customHeight="true" outlineLevel="0" collapsed="false"/>
    <row r="329" customFormat="false" ht="13.5" hidden="false" customHeight="true" outlineLevel="0" collapsed="false"/>
    <row r="330" customFormat="false" ht="13.5" hidden="false" customHeight="true" outlineLevel="0" collapsed="false"/>
    <row r="331" customFormat="false" ht="13.5" hidden="false" customHeight="true" outlineLevel="0" collapsed="false"/>
    <row r="332" customFormat="false" ht="13.5" hidden="false" customHeight="true" outlineLevel="0" collapsed="false"/>
    <row r="333" customFormat="false" ht="13.5" hidden="false" customHeight="true" outlineLevel="0" collapsed="false"/>
    <row r="334" customFormat="false" ht="13.5" hidden="false" customHeight="true" outlineLevel="0" collapsed="false"/>
    <row r="335" customFormat="false" ht="13.5" hidden="false" customHeight="true" outlineLevel="0" collapsed="false"/>
    <row r="336" customFormat="false" ht="13.5" hidden="false" customHeight="true" outlineLevel="0" collapsed="false"/>
    <row r="337" customFormat="false" ht="13.5" hidden="false" customHeight="true" outlineLevel="0" collapsed="false"/>
    <row r="338" customFormat="false" ht="13.5" hidden="false" customHeight="true" outlineLevel="0" collapsed="false"/>
    <row r="339" customFormat="false" ht="13.5" hidden="false" customHeight="true" outlineLevel="0" collapsed="false"/>
    <row r="340" customFormat="false" ht="13.5" hidden="false" customHeight="true" outlineLevel="0" collapsed="false"/>
    <row r="341" customFormat="false" ht="13.5" hidden="false" customHeight="true" outlineLevel="0" collapsed="false"/>
    <row r="342" customFormat="false" ht="13.5" hidden="false" customHeight="true" outlineLevel="0" collapsed="false"/>
    <row r="343" customFormat="false" ht="13.5" hidden="false" customHeight="true" outlineLevel="0" collapsed="false"/>
    <row r="344" customFormat="false" ht="13.5" hidden="false" customHeight="true" outlineLevel="0" collapsed="false"/>
    <row r="345" customFormat="false" ht="13.5" hidden="false" customHeight="true" outlineLevel="0" collapsed="false"/>
    <row r="346" customFormat="false" ht="13.5" hidden="false" customHeight="true" outlineLevel="0" collapsed="false"/>
    <row r="347" customFormat="false" ht="13.5" hidden="false" customHeight="true" outlineLevel="0" collapsed="false"/>
    <row r="348" customFormat="false" ht="13.5" hidden="false" customHeight="true" outlineLevel="0" collapsed="false"/>
    <row r="349" customFormat="false" ht="13.5" hidden="false" customHeight="true" outlineLevel="0" collapsed="false"/>
    <row r="350" customFormat="false" ht="13.5" hidden="false" customHeight="true" outlineLevel="0" collapsed="false"/>
    <row r="351" customFormat="false" ht="13.5" hidden="false" customHeight="true" outlineLevel="0" collapsed="false"/>
    <row r="352" customFormat="false" ht="13.5" hidden="false" customHeight="true" outlineLevel="0" collapsed="false"/>
    <row r="353" customFormat="false" ht="13.5" hidden="false" customHeight="true" outlineLevel="0" collapsed="false"/>
    <row r="354" customFormat="false" ht="13.5" hidden="false" customHeight="true" outlineLevel="0" collapsed="false"/>
    <row r="355" customFormat="false" ht="13.5" hidden="false" customHeight="true" outlineLevel="0" collapsed="false"/>
    <row r="356" customFormat="false" ht="13.5" hidden="false" customHeight="true" outlineLevel="0" collapsed="false"/>
    <row r="357" customFormat="false" ht="13.5" hidden="false" customHeight="true" outlineLevel="0" collapsed="false"/>
    <row r="358" customFormat="false" ht="13.5" hidden="false" customHeight="true" outlineLevel="0" collapsed="false"/>
    <row r="359" customFormat="false" ht="13.5" hidden="false" customHeight="true" outlineLevel="0" collapsed="false"/>
    <row r="360" customFormat="false" ht="13.5" hidden="false" customHeight="true" outlineLevel="0" collapsed="false"/>
    <row r="361" customFormat="false" ht="13.5" hidden="false" customHeight="true" outlineLevel="0" collapsed="false"/>
    <row r="362" customFormat="false" ht="13.5" hidden="false" customHeight="true" outlineLevel="0" collapsed="false"/>
    <row r="363" customFormat="false" ht="13.5" hidden="false" customHeight="true" outlineLevel="0" collapsed="false"/>
    <row r="364" customFormat="false" ht="13.5" hidden="false" customHeight="true" outlineLevel="0" collapsed="false"/>
    <row r="365" customFormat="false" ht="13.5" hidden="false" customHeight="true" outlineLevel="0" collapsed="false"/>
    <row r="366" customFormat="false" ht="13.5" hidden="false" customHeight="true" outlineLevel="0" collapsed="false"/>
    <row r="367" customFormat="false" ht="13.5" hidden="false" customHeight="true" outlineLevel="0" collapsed="false"/>
    <row r="368" customFormat="false" ht="13.5" hidden="false" customHeight="true" outlineLevel="0" collapsed="false"/>
    <row r="369" customFormat="false" ht="13.5" hidden="false" customHeight="true" outlineLevel="0" collapsed="false"/>
    <row r="370" customFormat="false" ht="13.5" hidden="false" customHeight="true" outlineLevel="0" collapsed="false"/>
    <row r="371" customFormat="false" ht="13.5" hidden="false" customHeight="true" outlineLevel="0" collapsed="false"/>
    <row r="372" customFormat="false" ht="13.5" hidden="false" customHeight="true" outlineLevel="0" collapsed="false"/>
    <row r="373" customFormat="false" ht="13.5" hidden="false" customHeight="true" outlineLevel="0" collapsed="false"/>
    <row r="374" customFormat="false" ht="13.5" hidden="false" customHeight="true" outlineLevel="0" collapsed="false"/>
    <row r="375" customFormat="false" ht="13.5" hidden="false" customHeight="true" outlineLevel="0" collapsed="false"/>
    <row r="376" customFormat="false" ht="13.5" hidden="false" customHeight="true" outlineLevel="0" collapsed="false"/>
    <row r="377" customFormat="false" ht="13.5" hidden="false" customHeight="true" outlineLevel="0" collapsed="false"/>
    <row r="378" customFormat="false" ht="13.5" hidden="false" customHeight="true" outlineLevel="0" collapsed="false"/>
    <row r="379" customFormat="false" ht="13.5" hidden="false" customHeight="true" outlineLevel="0" collapsed="false"/>
    <row r="380" customFormat="false" ht="13.5" hidden="false" customHeight="true" outlineLevel="0" collapsed="false"/>
    <row r="381" customFormat="false" ht="13.5" hidden="false" customHeight="true" outlineLevel="0" collapsed="false"/>
    <row r="382" customFormat="false" ht="13.5" hidden="false" customHeight="true" outlineLevel="0" collapsed="false"/>
    <row r="383" customFormat="false" ht="13.5" hidden="false" customHeight="true" outlineLevel="0" collapsed="false"/>
    <row r="384" customFormat="false" ht="13.5" hidden="false" customHeight="true" outlineLevel="0" collapsed="false"/>
    <row r="385" customFormat="false" ht="13.5" hidden="false" customHeight="true" outlineLevel="0" collapsed="false"/>
    <row r="386" customFormat="false" ht="13.5" hidden="false" customHeight="true" outlineLevel="0" collapsed="false"/>
    <row r="387" customFormat="false" ht="13.5" hidden="false" customHeight="true" outlineLevel="0" collapsed="false"/>
    <row r="388" customFormat="false" ht="13.5" hidden="false" customHeight="true" outlineLevel="0" collapsed="false"/>
    <row r="389" customFormat="false" ht="13.5" hidden="false" customHeight="true" outlineLevel="0" collapsed="false"/>
    <row r="390" customFormat="false" ht="13.5" hidden="false" customHeight="true" outlineLevel="0" collapsed="false"/>
    <row r="391" customFormat="false" ht="13.5" hidden="false" customHeight="true" outlineLevel="0" collapsed="false"/>
    <row r="392" customFormat="false" ht="13.5" hidden="false" customHeight="true" outlineLevel="0" collapsed="false"/>
    <row r="393" customFormat="false" ht="13.5" hidden="false" customHeight="true" outlineLevel="0" collapsed="false"/>
    <row r="394" customFormat="false" ht="13.5" hidden="false" customHeight="true" outlineLevel="0" collapsed="false"/>
    <row r="395" customFormat="false" ht="13.5" hidden="false" customHeight="true" outlineLevel="0" collapsed="false"/>
    <row r="396" customFormat="false" ht="13.5" hidden="false" customHeight="true" outlineLevel="0" collapsed="false"/>
    <row r="397" customFormat="false" ht="13.5" hidden="false" customHeight="true" outlineLevel="0" collapsed="false"/>
    <row r="398" customFormat="false" ht="13.5" hidden="false" customHeight="true" outlineLevel="0" collapsed="false"/>
    <row r="399" customFormat="false" ht="13.5" hidden="false" customHeight="true" outlineLevel="0" collapsed="false"/>
    <row r="400" customFormat="false" ht="13.5" hidden="false" customHeight="true" outlineLevel="0" collapsed="false"/>
    <row r="401" customFormat="false" ht="13.5" hidden="false" customHeight="true" outlineLevel="0" collapsed="false"/>
    <row r="402" customFormat="false" ht="13.5" hidden="false" customHeight="true" outlineLevel="0" collapsed="false"/>
    <row r="403" customFormat="false" ht="13.5" hidden="false" customHeight="true" outlineLevel="0" collapsed="false"/>
    <row r="404" customFormat="false" ht="13.5" hidden="false" customHeight="true" outlineLevel="0" collapsed="false"/>
    <row r="405" customFormat="false" ht="13.5" hidden="false" customHeight="true" outlineLevel="0" collapsed="false"/>
    <row r="406" customFormat="false" ht="13.5" hidden="false" customHeight="true" outlineLevel="0" collapsed="false"/>
    <row r="407" customFormat="false" ht="13.5" hidden="false" customHeight="true" outlineLevel="0" collapsed="false"/>
    <row r="408" customFormat="false" ht="13.5" hidden="false" customHeight="true" outlineLevel="0" collapsed="false"/>
    <row r="409" customFormat="false" ht="13.5" hidden="false" customHeight="true" outlineLevel="0" collapsed="false"/>
    <row r="410" customFormat="false" ht="13.5" hidden="false" customHeight="true" outlineLevel="0" collapsed="false"/>
    <row r="411" customFormat="false" ht="13.5" hidden="false" customHeight="true" outlineLevel="0" collapsed="false"/>
    <row r="412" customFormat="false" ht="13.5" hidden="false" customHeight="true" outlineLevel="0" collapsed="false"/>
    <row r="413" customFormat="false" ht="13.5" hidden="false" customHeight="true" outlineLevel="0" collapsed="false"/>
    <row r="414" customFormat="false" ht="13.5" hidden="false" customHeight="true" outlineLevel="0" collapsed="false"/>
    <row r="415" customFormat="false" ht="13.5" hidden="false" customHeight="true" outlineLevel="0" collapsed="false"/>
    <row r="416" customFormat="false" ht="13.5" hidden="false" customHeight="true" outlineLevel="0" collapsed="false"/>
    <row r="417" customFormat="false" ht="13.5" hidden="false" customHeight="true" outlineLevel="0" collapsed="false"/>
    <row r="418" customFormat="false" ht="13.5" hidden="false" customHeight="true" outlineLevel="0" collapsed="false"/>
    <row r="419" customFormat="false" ht="13.5" hidden="false" customHeight="true" outlineLevel="0" collapsed="false"/>
    <row r="420" customFormat="false" ht="13.5" hidden="false" customHeight="true" outlineLevel="0" collapsed="false"/>
    <row r="421" customFormat="false" ht="13.5" hidden="false" customHeight="true" outlineLevel="0" collapsed="false"/>
    <row r="422" customFormat="false" ht="13.5" hidden="false" customHeight="true" outlineLevel="0" collapsed="false"/>
    <row r="423" customFormat="false" ht="13.5" hidden="false" customHeight="true" outlineLevel="0" collapsed="false"/>
    <row r="424" customFormat="false" ht="13.5" hidden="false" customHeight="true" outlineLevel="0" collapsed="false"/>
    <row r="425" customFormat="false" ht="13.5" hidden="false" customHeight="true" outlineLevel="0" collapsed="false"/>
    <row r="426" customFormat="false" ht="13.5" hidden="false" customHeight="true" outlineLevel="0" collapsed="false"/>
    <row r="427" customFormat="false" ht="13.5" hidden="false" customHeight="true" outlineLevel="0" collapsed="false"/>
    <row r="428" customFormat="false" ht="13.5" hidden="false" customHeight="true" outlineLevel="0" collapsed="false"/>
    <row r="429" customFormat="false" ht="13.5" hidden="false" customHeight="true" outlineLevel="0" collapsed="false"/>
    <row r="430" customFormat="false" ht="13.5" hidden="false" customHeight="true" outlineLevel="0" collapsed="false"/>
    <row r="431" customFormat="false" ht="13.5" hidden="false" customHeight="true" outlineLevel="0" collapsed="false"/>
    <row r="432" customFormat="false" ht="13.5" hidden="false" customHeight="true" outlineLevel="0" collapsed="false"/>
    <row r="433" customFormat="false" ht="13.5" hidden="false" customHeight="true" outlineLevel="0" collapsed="false"/>
    <row r="434" customFormat="false" ht="13.5" hidden="false" customHeight="true" outlineLevel="0" collapsed="false"/>
    <row r="435" customFormat="false" ht="13.5" hidden="false" customHeight="true" outlineLevel="0" collapsed="false"/>
    <row r="436" customFormat="false" ht="13.5" hidden="false" customHeight="true" outlineLevel="0" collapsed="false"/>
    <row r="437" customFormat="false" ht="13.5" hidden="false" customHeight="true" outlineLevel="0" collapsed="false"/>
    <row r="438" customFormat="false" ht="13.5" hidden="false" customHeight="true" outlineLevel="0" collapsed="false"/>
    <row r="439" customFormat="false" ht="13.5" hidden="false" customHeight="true" outlineLevel="0" collapsed="false"/>
    <row r="440" customFormat="false" ht="13.5" hidden="false" customHeight="true" outlineLevel="0" collapsed="false"/>
    <row r="441" customFormat="false" ht="13.5" hidden="false" customHeight="true" outlineLevel="0" collapsed="false"/>
    <row r="442" customFormat="false" ht="13.5" hidden="false" customHeight="true" outlineLevel="0" collapsed="false"/>
    <row r="443" customFormat="false" ht="13.5" hidden="false" customHeight="true" outlineLevel="0" collapsed="false"/>
    <row r="444" customFormat="false" ht="13.5" hidden="false" customHeight="true" outlineLevel="0" collapsed="false"/>
    <row r="445" customFormat="false" ht="13.5" hidden="false" customHeight="true" outlineLevel="0" collapsed="false"/>
    <row r="446" customFormat="false" ht="13.5" hidden="false" customHeight="true" outlineLevel="0" collapsed="false"/>
    <row r="447" customFormat="false" ht="13.5" hidden="false" customHeight="true" outlineLevel="0" collapsed="false"/>
    <row r="448" customFormat="false" ht="13.5" hidden="false" customHeight="true" outlineLevel="0" collapsed="false"/>
    <row r="449" customFormat="false" ht="13.5" hidden="false" customHeight="true" outlineLevel="0" collapsed="false"/>
    <row r="450" customFormat="false" ht="13.5" hidden="false" customHeight="true" outlineLevel="0" collapsed="false"/>
    <row r="451" customFormat="false" ht="13.5" hidden="false" customHeight="true" outlineLevel="0" collapsed="false"/>
    <row r="452" customFormat="false" ht="13.5" hidden="false" customHeight="true" outlineLevel="0" collapsed="false"/>
    <row r="453" customFormat="false" ht="13.5" hidden="false" customHeight="true" outlineLevel="0" collapsed="false"/>
    <row r="454" customFormat="false" ht="13.5" hidden="false" customHeight="true" outlineLevel="0" collapsed="false"/>
    <row r="455" customFormat="false" ht="13.5" hidden="false" customHeight="true" outlineLevel="0" collapsed="false"/>
    <row r="456" customFormat="false" ht="13.5" hidden="false" customHeight="true" outlineLevel="0" collapsed="false"/>
    <row r="457" customFormat="false" ht="13.5" hidden="false" customHeight="true" outlineLevel="0" collapsed="false"/>
    <row r="458" customFormat="false" ht="13.5" hidden="false" customHeight="true" outlineLevel="0" collapsed="false"/>
    <row r="459" customFormat="false" ht="13.5" hidden="false" customHeight="true" outlineLevel="0" collapsed="false"/>
    <row r="460" customFormat="false" ht="13.5" hidden="false" customHeight="true" outlineLevel="0" collapsed="false"/>
    <row r="461" customFormat="false" ht="13.5" hidden="false" customHeight="true" outlineLevel="0" collapsed="false"/>
    <row r="462" customFormat="false" ht="13.5" hidden="false" customHeight="true" outlineLevel="0" collapsed="false"/>
    <row r="463" customFormat="false" ht="13.5" hidden="false" customHeight="true" outlineLevel="0" collapsed="false"/>
    <row r="464" customFormat="false" ht="13.5" hidden="false" customHeight="true" outlineLevel="0" collapsed="false"/>
    <row r="465" customFormat="false" ht="13.5" hidden="false" customHeight="true" outlineLevel="0" collapsed="false"/>
    <row r="466" customFormat="false" ht="13.5" hidden="false" customHeight="true" outlineLevel="0" collapsed="false"/>
    <row r="467" customFormat="false" ht="13.5" hidden="false" customHeight="true" outlineLevel="0" collapsed="false"/>
    <row r="468" customFormat="false" ht="13.5" hidden="false" customHeight="true" outlineLevel="0" collapsed="false"/>
    <row r="469" customFormat="false" ht="13.5" hidden="false" customHeight="true" outlineLevel="0" collapsed="false"/>
    <row r="470" customFormat="false" ht="13.5" hidden="false" customHeight="true" outlineLevel="0" collapsed="false"/>
    <row r="471" customFormat="false" ht="13.5" hidden="false" customHeight="true" outlineLevel="0" collapsed="false"/>
    <row r="472" customFormat="false" ht="13.5" hidden="false" customHeight="true" outlineLevel="0" collapsed="false"/>
    <row r="473" customFormat="false" ht="13.5" hidden="false" customHeight="true" outlineLevel="0" collapsed="false"/>
    <row r="474" customFormat="false" ht="13.5" hidden="false" customHeight="true" outlineLevel="0" collapsed="false"/>
    <row r="475" customFormat="false" ht="13.5" hidden="false" customHeight="true" outlineLevel="0" collapsed="false"/>
    <row r="476" customFormat="false" ht="13.5" hidden="false" customHeight="true" outlineLevel="0" collapsed="false"/>
    <row r="477" customFormat="false" ht="13.5" hidden="false" customHeight="true" outlineLevel="0" collapsed="false"/>
    <row r="478" customFormat="false" ht="13.5" hidden="false" customHeight="true" outlineLevel="0" collapsed="false"/>
    <row r="479" customFormat="false" ht="13.5" hidden="false" customHeight="true" outlineLevel="0" collapsed="false"/>
    <row r="480" customFormat="false" ht="13.5" hidden="false" customHeight="true" outlineLevel="0" collapsed="false"/>
    <row r="481" customFormat="false" ht="13.5" hidden="false" customHeight="true" outlineLevel="0" collapsed="false"/>
    <row r="482" customFormat="false" ht="13.5" hidden="false" customHeight="true" outlineLevel="0" collapsed="false"/>
    <row r="483" customFormat="false" ht="13.5" hidden="false" customHeight="true" outlineLevel="0" collapsed="false"/>
    <row r="484" customFormat="false" ht="13.5" hidden="false" customHeight="true" outlineLevel="0" collapsed="false"/>
    <row r="485" customFormat="false" ht="13.5" hidden="false" customHeight="true" outlineLevel="0" collapsed="false"/>
    <row r="486" customFormat="false" ht="13.5" hidden="false" customHeight="true" outlineLevel="0" collapsed="false"/>
    <row r="487" customFormat="false" ht="13.5" hidden="false" customHeight="true" outlineLevel="0" collapsed="false"/>
    <row r="488" customFormat="false" ht="13.5" hidden="false" customHeight="true" outlineLevel="0" collapsed="false"/>
    <row r="489" customFormat="false" ht="13.5" hidden="false" customHeight="true" outlineLevel="0" collapsed="false"/>
    <row r="490" customFormat="false" ht="13.5" hidden="false" customHeight="true" outlineLevel="0" collapsed="false"/>
    <row r="491" customFormat="false" ht="13.5" hidden="false" customHeight="true" outlineLevel="0" collapsed="false"/>
    <row r="492" customFormat="false" ht="13.5" hidden="false" customHeight="true" outlineLevel="0" collapsed="false"/>
    <row r="493" customFormat="false" ht="13.5" hidden="false" customHeight="true" outlineLevel="0" collapsed="false"/>
    <row r="494" customFormat="false" ht="13.5" hidden="false" customHeight="true" outlineLevel="0" collapsed="false"/>
    <row r="495" customFormat="false" ht="13.5" hidden="false" customHeight="true" outlineLevel="0" collapsed="false"/>
    <row r="496" customFormat="false" ht="13.5" hidden="false" customHeight="true" outlineLevel="0" collapsed="false"/>
    <row r="497" customFormat="false" ht="13.5" hidden="false" customHeight="true" outlineLevel="0" collapsed="false"/>
    <row r="498" customFormat="false" ht="13.5" hidden="false" customHeight="true" outlineLevel="0" collapsed="false"/>
    <row r="499" customFormat="false" ht="13.5" hidden="false" customHeight="true" outlineLevel="0" collapsed="false"/>
    <row r="500" customFormat="false" ht="13.5" hidden="false" customHeight="true" outlineLevel="0" collapsed="false"/>
    <row r="501" customFormat="false" ht="13.5" hidden="false" customHeight="true" outlineLevel="0" collapsed="false"/>
    <row r="502" customFormat="false" ht="13.5" hidden="false" customHeight="true" outlineLevel="0" collapsed="false"/>
    <row r="503" customFormat="false" ht="13.5" hidden="false" customHeight="true" outlineLevel="0" collapsed="false"/>
    <row r="504" customFormat="false" ht="13.5" hidden="false" customHeight="true" outlineLevel="0" collapsed="false"/>
    <row r="505" customFormat="false" ht="13.5" hidden="false" customHeight="true" outlineLevel="0" collapsed="false"/>
    <row r="506" customFormat="false" ht="13.5" hidden="false" customHeight="true" outlineLevel="0" collapsed="false"/>
    <row r="507" customFormat="false" ht="13.5" hidden="false" customHeight="true" outlineLevel="0" collapsed="false"/>
    <row r="508" customFormat="false" ht="13.5" hidden="false" customHeight="true" outlineLevel="0" collapsed="false"/>
    <row r="509" customFormat="false" ht="13.5" hidden="false" customHeight="true" outlineLevel="0" collapsed="false"/>
    <row r="510" customFormat="false" ht="13.5" hidden="false" customHeight="true" outlineLevel="0" collapsed="false"/>
    <row r="511" customFormat="false" ht="13.5" hidden="false" customHeight="true" outlineLevel="0" collapsed="false"/>
    <row r="512" customFormat="false" ht="13.5" hidden="false" customHeight="true" outlineLevel="0" collapsed="false"/>
    <row r="513" customFormat="false" ht="13.5" hidden="false" customHeight="true" outlineLevel="0" collapsed="false"/>
    <row r="514" customFormat="false" ht="13.5" hidden="false" customHeight="true" outlineLevel="0" collapsed="false"/>
    <row r="515" customFormat="false" ht="13.5" hidden="false" customHeight="true" outlineLevel="0" collapsed="false"/>
    <row r="516" customFormat="false" ht="13.5" hidden="false" customHeight="true" outlineLevel="0" collapsed="false"/>
    <row r="517" customFormat="false" ht="13.5" hidden="false" customHeight="true" outlineLevel="0" collapsed="false"/>
    <row r="518" customFormat="false" ht="13.5" hidden="false" customHeight="true" outlineLevel="0" collapsed="false"/>
    <row r="519" customFormat="false" ht="13.5" hidden="false" customHeight="true" outlineLevel="0" collapsed="false"/>
    <row r="520" customFormat="false" ht="13.5" hidden="false" customHeight="true" outlineLevel="0" collapsed="false"/>
    <row r="521" customFormat="false" ht="13.5" hidden="false" customHeight="true" outlineLevel="0" collapsed="false"/>
    <row r="522" customFormat="false" ht="13.5" hidden="false" customHeight="true" outlineLevel="0" collapsed="false"/>
    <row r="523" customFormat="false" ht="13.5" hidden="false" customHeight="true" outlineLevel="0" collapsed="false"/>
    <row r="524" customFormat="false" ht="13.5" hidden="false" customHeight="true" outlineLevel="0" collapsed="false"/>
    <row r="525" customFormat="false" ht="13.5" hidden="false" customHeight="true" outlineLevel="0" collapsed="false"/>
    <row r="526" customFormat="false" ht="13.5" hidden="false" customHeight="true" outlineLevel="0" collapsed="false"/>
    <row r="527" customFormat="false" ht="13.5" hidden="false" customHeight="true" outlineLevel="0" collapsed="false"/>
    <row r="528" customFormat="false" ht="13.5" hidden="false" customHeight="true" outlineLevel="0" collapsed="false"/>
    <row r="529" customFormat="false" ht="13.5" hidden="false" customHeight="true" outlineLevel="0" collapsed="false"/>
    <row r="530" customFormat="false" ht="13.5" hidden="false" customHeight="true" outlineLevel="0" collapsed="false"/>
    <row r="531" customFormat="false" ht="13.5" hidden="false" customHeight="true" outlineLevel="0" collapsed="false"/>
    <row r="532" customFormat="false" ht="13.5" hidden="false" customHeight="true" outlineLevel="0" collapsed="false"/>
    <row r="533" customFormat="false" ht="13.5" hidden="false" customHeight="true" outlineLevel="0" collapsed="false"/>
    <row r="534" customFormat="false" ht="13.5" hidden="false" customHeight="true" outlineLevel="0" collapsed="false"/>
    <row r="535" customFormat="false" ht="13.5" hidden="false" customHeight="true" outlineLevel="0" collapsed="false"/>
    <row r="536" customFormat="false" ht="13.5" hidden="false" customHeight="true" outlineLevel="0" collapsed="false"/>
    <row r="537" customFormat="false" ht="13.5" hidden="false" customHeight="true" outlineLevel="0" collapsed="false"/>
    <row r="538" customFormat="false" ht="13.5" hidden="false" customHeight="true" outlineLevel="0" collapsed="false"/>
    <row r="539" customFormat="false" ht="13.5" hidden="false" customHeight="true" outlineLevel="0" collapsed="false"/>
    <row r="540" customFormat="false" ht="13.5" hidden="false" customHeight="true" outlineLevel="0" collapsed="false"/>
    <row r="541" customFormat="false" ht="13.5" hidden="false" customHeight="true" outlineLevel="0" collapsed="false"/>
    <row r="542" customFormat="false" ht="13.5" hidden="false" customHeight="true" outlineLevel="0" collapsed="false"/>
    <row r="543" customFormat="false" ht="13.5" hidden="false" customHeight="true" outlineLevel="0" collapsed="false"/>
    <row r="544" customFormat="false" ht="13.5" hidden="false" customHeight="true" outlineLevel="0" collapsed="false"/>
    <row r="545" customFormat="false" ht="13.5" hidden="false" customHeight="true" outlineLevel="0" collapsed="false"/>
    <row r="546" customFormat="false" ht="13.5" hidden="false" customHeight="true" outlineLevel="0" collapsed="false"/>
    <row r="547" customFormat="false" ht="13.5" hidden="false" customHeight="true" outlineLevel="0" collapsed="false"/>
    <row r="548" customFormat="false" ht="13.5" hidden="false" customHeight="true" outlineLevel="0" collapsed="false"/>
    <row r="549" customFormat="false" ht="13.5" hidden="false" customHeight="true" outlineLevel="0" collapsed="false"/>
    <row r="550" customFormat="false" ht="13.5" hidden="false" customHeight="true" outlineLevel="0" collapsed="false"/>
    <row r="551" customFormat="false" ht="13.5" hidden="false" customHeight="true" outlineLevel="0" collapsed="false"/>
    <row r="552" customFormat="false" ht="13.5" hidden="false" customHeight="true" outlineLevel="0" collapsed="false"/>
    <row r="553" customFormat="false" ht="13.5" hidden="false" customHeight="true" outlineLevel="0" collapsed="false"/>
    <row r="554" customFormat="false" ht="13.5" hidden="false" customHeight="true" outlineLevel="0" collapsed="false"/>
    <row r="555" customFormat="false" ht="13.5" hidden="false" customHeight="true" outlineLevel="0" collapsed="false"/>
    <row r="556" customFormat="false" ht="13.5" hidden="false" customHeight="true" outlineLevel="0" collapsed="false"/>
    <row r="557" customFormat="false" ht="13.5" hidden="false" customHeight="true" outlineLevel="0" collapsed="false"/>
    <row r="558" customFormat="false" ht="13.5" hidden="false" customHeight="true" outlineLevel="0" collapsed="false"/>
    <row r="559" customFormat="false" ht="13.5" hidden="false" customHeight="true" outlineLevel="0" collapsed="false"/>
    <row r="560" customFormat="false" ht="13.5" hidden="false" customHeight="true" outlineLevel="0" collapsed="false"/>
    <row r="561" customFormat="false" ht="13.5" hidden="false" customHeight="true" outlineLevel="0" collapsed="false"/>
    <row r="562" customFormat="false" ht="13.5" hidden="false" customHeight="true" outlineLevel="0" collapsed="false"/>
    <row r="563" customFormat="false" ht="13.5" hidden="false" customHeight="true" outlineLevel="0" collapsed="false"/>
    <row r="564" customFormat="false" ht="13.5" hidden="false" customHeight="true" outlineLevel="0" collapsed="false"/>
    <row r="565" customFormat="false" ht="13.5" hidden="false" customHeight="true" outlineLevel="0" collapsed="false"/>
    <row r="566" customFormat="false" ht="13.5" hidden="false" customHeight="true" outlineLevel="0" collapsed="false"/>
    <row r="567" customFormat="false" ht="13.5" hidden="false" customHeight="true" outlineLevel="0" collapsed="false"/>
    <row r="568" customFormat="false" ht="13.5" hidden="false" customHeight="true" outlineLevel="0" collapsed="false"/>
    <row r="569" customFormat="false" ht="13.5" hidden="false" customHeight="true" outlineLevel="0" collapsed="false"/>
    <row r="570" customFormat="false" ht="13.5" hidden="false" customHeight="true" outlineLevel="0" collapsed="false"/>
    <row r="571" customFormat="false" ht="13.5" hidden="false" customHeight="true" outlineLevel="0" collapsed="false"/>
    <row r="572" customFormat="false" ht="13.5" hidden="false" customHeight="true" outlineLevel="0" collapsed="false"/>
    <row r="573" customFormat="false" ht="13.5" hidden="false" customHeight="true" outlineLevel="0" collapsed="false"/>
    <row r="574" customFormat="false" ht="13.5" hidden="false" customHeight="true" outlineLevel="0" collapsed="false"/>
    <row r="575" customFormat="false" ht="13.5" hidden="false" customHeight="true" outlineLevel="0" collapsed="false"/>
    <row r="576" customFormat="false" ht="13.5" hidden="false" customHeight="true" outlineLevel="0" collapsed="false"/>
    <row r="577" customFormat="false" ht="13.5" hidden="false" customHeight="true" outlineLevel="0" collapsed="false"/>
    <row r="578" customFormat="false" ht="13.5" hidden="false" customHeight="true" outlineLevel="0" collapsed="false"/>
    <row r="579" customFormat="false" ht="13.5" hidden="false" customHeight="true" outlineLevel="0" collapsed="false"/>
    <row r="580" customFormat="false" ht="13.5" hidden="false" customHeight="true" outlineLevel="0" collapsed="false"/>
    <row r="581" customFormat="false" ht="13.5" hidden="false" customHeight="true" outlineLevel="0" collapsed="false"/>
    <row r="582" customFormat="false" ht="13.5" hidden="false" customHeight="true" outlineLevel="0" collapsed="false"/>
    <row r="583" customFormat="false" ht="13.5" hidden="false" customHeight="true" outlineLevel="0" collapsed="false"/>
    <row r="584" customFormat="false" ht="13.5" hidden="false" customHeight="true" outlineLevel="0" collapsed="false"/>
    <row r="585" customFormat="false" ht="13.5" hidden="false" customHeight="true" outlineLevel="0" collapsed="false"/>
    <row r="586" customFormat="false" ht="13.5" hidden="false" customHeight="true" outlineLevel="0" collapsed="false"/>
    <row r="587" customFormat="false" ht="13.5" hidden="false" customHeight="true" outlineLevel="0" collapsed="false"/>
    <row r="588" customFormat="false" ht="13.5" hidden="false" customHeight="true" outlineLevel="0" collapsed="false"/>
    <row r="589" customFormat="false" ht="13.5" hidden="false" customHeight="true" outlineLevel="0" collapsed="false"/>
    <row r="590" customFormat="false" ht="13.5" hidden="false" customHeight="true" outlineLevel="0" collapsed="false"/>
    <row r="591" customFormat="false" ht="13.5" hidden="false" customHeight="true" outlineLevel="0" collapsed="false"/>
    <row r="592" customFormat="false" ht="13.5" hidden="false" customHeight="true" outlineLevel="0" collapsed="false"/>
    <row r="593" customFormat="false" ht="13.5" hidden="false" customHeight="true" outlineLevel="0" collapsed="false"/>
    <row r="594" customFormat="false" ht="13.5" hidden="false" customHeight="true" outlineLevel="0" collapsed="false"/>
    <row r="595" customFormat="false" ht="13.5" hidden="false" customHeight="true" outlineLevel="0" collapsed="false"/>
    <row r="596" customFormat="false" ht="13.5" hidden="false" customHeight="true" outlineLevel="0" collapsed="false"/>
    <row r="597" customFormat="false" ht="13.5" hidden="false" customHeight="true" outlineLevel="0" collapsed="false"/>
    <row r="598" customFormat="false" ht="13.5" hidden="false" customHeight="true" outlineLevel="0" collapsed="false"/>
    <row r="599" customFormat="false" ht="13.5" hidden="false" customHeight="true" outlineLevel="0" collapsed="false"/>
    <row r="600" customFormat="false" ht="13.5" hidden="false" customHeight="true" outlineLevel="0" collapsed="false"/>
    <row r="601" customFormat="false" ht="13.5" hidden="false" customHeight="true" outlineLevel="0" collapsed="false"/>
    <row r="602" customFormat="false" ht="13.5" hidden="false" customHeight="true" outlineLevel="0" collapsed="false"/>
    <row r="603" customFormat="false" ht="13.5" hidden="false" customHeight="true" outlineLevel="0" collapsed="false"/>
    <row r="604" customFormat="false" ht="13.5" hidden="false" customHeight="true" outlineLevel="0" collapsed="false"/>
    <row r="605" customFormat="false" ht="13.5" hidden="false" customHeight="true" outlineLevel="0" collapsed="false"/>
    <row r="606" customFormat="false" ht="13.5" hidden="false" customHeight="true" outlineLevel="0" collapsed="false"/>
    <row r="607" customFormat="false" ht="13.5" hidden="false" customHeight="true" outlineLevel="0" collapsed="false"/>
    <row r="608" customFormat="false" ht="13.5" hidden="false" customHeight="true" outlineLevel="0" collapsed="false"/>
    <row r="609" customFormat="false" ht="13.5" hidden="false" customHeight="true" outlineLevel="0" collapsed="false"/>
    <row r="610" customFormat="false" ht="13.5" hidden="false" customHeight="true" outlineLevel="0" collapsed="false"/>
    <row r="611" customFormat="false" ht="13.5" hidden="false" customHeight="true" outlineLevel="0" collapsed="false"/>
    <row r="612" customFormat="false" ht="13.5" hidden="false" customHeight="true" outlineLevel="0" collapsed="false"/>
    <row r="613" customFormat="false" ht="13.5" hidden="false" customHeight="true" outlineLevel="0" collapsed="false"/>
    <row r="614" customFormat="false" ht="13.5" hidden="false" customHeight="true" outlineLevel="0" collapsed="false"/>
    <row r="615" customFormat="false" ht="13.5" hidden="false" customHeight="true" outlineLevel="0" collapsed="false"/>
    <row r="616" customFormat="false" ht="13.5" hidden="false" customHeight="true" outlineLevel="0" collapsed="false"/>
    <row r="617" customFormat="false" ht="13.5" hidden="false" customHeight="true" outlineLevel="0" collapsed="false"/>
    <row r="618" customFormat="false" ht="13.5" hidden="false" customHeight="true" outlineLevel="0" collapsed="false"/>
    <row r="619" customFormat="false" ht="13.5" hidden="false" customHeight="true" outlineLevel="0" collapsed="false"/>
    <row r="620" customFormat="false" ht="13.5" hidden="false" customHeight="true" outlineLevel="0" collapsed="false"/>
    <row r="621" customFormat="false" ht="13.5" hidden="false" customHeight="true" outlineLevel="0" collapsed="false"/>
    <row r="622" customFormat="false" ht="13.5" hidden="false" customHeight="true" outlineLevel="0" collapsed="false"/>
    <row r="623" customFormat="false" ht="13.5" hidden="false" customHeight="true" outlineLevel="0" collapsed="false"/>
    <row r="624" customFormat="false" ht="13.5" hidden="false" customHeight="true" outlineLevel="0" collapsed="false"/>
    <row r="625" customFormat="false" ht="13.5" hidden="false" customHeight="true" outlineLevel="0" collapsed="false"/>
    <row r="626" customFormat="false" ht="13.5" hidden="false" customHeight="true" outlineLevel="0" collapsed="false"/>
    <row r="627" customFormat="false" ht="13.5" hidden="false" customHeight="true" outlineLevel="0" collapsed="false"/>
    <row r="628" customFormat="false" ht="13.5" hidden="false" customHeight="true" outlineLevel="0" collapsed="false"/>
    <row r="629" customFormat="false" ht="13.5" hidden="false" customHeight="true" outlineLevel="0" collapsed="false"/>
    <row r="630" customFormat="false" ht="13.5" hidden="false" customHeight="true" outlineLevel="0" collapsed="false"/>
    <row r="631" customFormat="false" ht="13.5" hidden="false" customHeight="true" outlineLevel="0" collapsed="false"/>
    <row r="632" customFormat="false" ht="13.5" hidden="false" customHeight="true" outlineLevel="0" collapsed="false"/>
    <row r="633" customFormat="false" ht="13.5" hidden="false" customHeight="true" outlineLevel="0" collapsed="false"/>
    <row r="634" customFormat="false" ht="13.5" hidden="false" customHeight="true" outlineLevel="0" collapsed="false"/>
    <row r="635" customFormat="false" ht="13.5" hidden="false" customHeight="true" outlineLevel="0" collapsed="false"/>
    <row r="636" customFormat="false" ht="13.5" hidden="false" customHeight="true" outlineLevel="0" collapsed="false"/>
    <row r="637" customFormat="false" ht="13.5" hidden="false" customHeight="true" outlineLevel="0" collapsed="false"/>
    <row r="638" customFormat="false" ht="13.5" hidden="false" customHeight="true" outlineLevel="0" collapsed="false"/>
    <row r="639" customFormat="false" ht="13.5" hidden="false" customHeight="true" outlineLevel="0" collapsed="false"/>
    <row r="640" customFormat="false" ht="13.5" hidden="false" customHeight="true" outlineLevel="0" collapsed="false"/>
    <row r="641" customFormat="false" ht="13.5" hidden="false" customHeight="true" outlineLevel="0" collapsed="false"/>
    <row r="642" customFormat="false" ht="13.5" hidden="false" customHeight="true" outlineLevel="0" collapsed="false"/>
    <row r="643" customFormat="false" ht="13.5" hidden="false" customHeight="true" outlineLevel="0" collapsed="false"/>
    <row r="644" customFormat="false" ht="13.5" hidden="false" customHeight="true" outlineLevel="0" collapsed="false"/>
    <row r="645" customFormat="false" ht="13.5" hidden="false" customHeight="true" outlineLevel="0" collapsed="false"/>
    <row r="646" customFormat="false" ht="13.5" hidden="false" customHeight="true" outlineLevel="0" collapsed="false"/>
    <row r="647" customFormat="false" ht="13.5" hidden="false" customHeight="true" outlineLevel="0" collapsed="false"/>
    <row r="648" customFormat="false" ht="13.5" hidden="false" customHeight="true" outlineLevel="0" collapsed="false"/>
    <row r="649" customFormat="false" ht="13.5" hidden="false" customHeight="true" outlineLevel="0" collapsed="false"/>
    <row r="650" customFormat="false" ht="13.5" hidden="false" customHeight="true" outlineLevel="0" collapsed="false"/>
    <row r="651" customFormat="false" ht="13.5" hidden="false" customHeight="true" outlineLevel="0" collapsed="false"/>
    <row r="652" customFormat="false" ht="13.5" hidden="false" customHeight="true" outlineLevel="0" collapsed="false"/>
    <row r="653" customFormat="false" ht="13.5" hidden="false" customHeight="true" outlineLevel="0" collapsed="false"/>
    <row r="654" customFormat="false" ht="13.5" hidden="false" customHeight="true" outlineLevel="0" collapsed="false"/>
    <row r="655" customFormat="false" ht="13.5" hidden="false" customHeight="true" outlineLevel="0" collapsed="false"/>
    <row r="656" customFormat="false" ht="13.5" hidden="false" customHeight="true" outlineLevel="0" collapsed="false"/>
    <row r="657" customFormat="false" ht="13.5" hidden="false" customHeight="true" outlineLevel="0" collapsed="false"/>
    <row r="658" customFormat="false" ht="13.5" hidden="false" customHeight="true" outlineLevel="0" collapsed="false"/>
    <row r="659" customFormat="false" ht="13.5" hidden="false" customHeight="true" outlineLevel="0" collapsed="false"/>
    <row r="660" customFormat="false" ht="13.5" hidden="false" customHeight="true" outlineLevel="0" collapsed="false"/>
    <row r="661" customFormat="false" ht="13.5" hidden="false" customHeight="true" outlineLevel="0" collapsed="false"/>
    <row r="662" customFormat="false" ht="13.5" hidden="false" customHeight="true" outlineLevel="0" collapsed="false"/>
    <row r="663" customFormat="false" ht="13.5" hidden="false" customHeight="true" outlineLevel="0" collapsed="false"/>
    <row r="664" customFormat="false" ht="13.5" hidden="false" customHeight="true" outlineLevel="0" collapsed="false"/>
    <row r="665" customFormat="false" ht="13.5" hidden="false" customHeight="true" outlineLevel="0" collapsed="false"/>
    <row r="666" customFormat="false" ht="13.5" hidden="false" customHeight="true" outlineLevel="0" collapsed="false"/>
    <row r="667" customFormat="false" ht="13.5" hidden="false" customHeight="true" outlineLevel="0" collapsed="false"/>
    <row r="668" customFormat="false" ht="13.5" hidden="false" customHeight="true" outlineLevel="0" collapsed="false"/>
    <row r="669" customFormat="false" ht="13.5" hidden="false" customHeight="true" outlineLevel="0" collapsed="false"/>
    <row r="670" customFormat="false" ht="13.5" hidden="false" customHeight="true" outlineLevel="0" collapsed="false"/>
    <row r="671" customFormat="false" ht="13.5" hidden="false" customHeight="true" outlineLevel="0" collapsed="false"/>
    <row r="672" customFormat="false" ht="13.5" hidden="false" customHeight="true" outlineLevel="0" collapsed="false"/>
    <row r="673" customFormat="false" ht="13.5" hidden="false" customHeight="true" outlineLevel="0" collapsed="false"/>
    <row r="674" customFormat="false" ht="13.5" hidden="false" customHeight="true" outlineLevel="0" collapsed="false"/>
    <row r="675" customFormat="false" ht="13.5" hidden="false" customHeight="true" outlineLevel="0" collapsed="false"/>
    <row r="676" customFormat="false" ht="13.5" hidden="false" customHeight="true" outlineLevel="0" collapsed="false"/>
    <row r="677" customFormat="false" ht="13.5" hidden="false" customHeight="true" outlineLevel="0" collapsed="false"/>
    <row r="678" customFormat="false" ht="13.5" hidden="false" customHeight="true" outlineLevel="0" collapsed="false"/>
    <row r="679" customFormat="false" ht="13.5" hidden="false" customHeight="true" outlineLevel="0" collapsed="false"/>
    <row r="680" customFormat="false" ht="13.5" hidden="false" customHeight="true" outlineLevel="0" collapsed="false"/>
    <row r="681" customFormat="false" ht="13.5" hidden="false" customHeight="true" outlineLevel="0" collapsed="false"/>
    <row r="682" customFormat="false" ht="13.5" hidden="false" customHeight="true" outlineLevel="0" collapsed="false"/>
    <row r="683" customFormat="false" ht="13.5" hidden="false" customHeight="true" outlineLevel="0" collapsed="false"/>
    <row r="684" customFormat="false" ht="13.5" hidden="false" customHeight="true" outlineLevel="0" collapsed="false"/>
    <row r="685" customFormat="false" ht="13.5" hidden="false" customHeight="true" outlineLevel="0" collapsed="false"/>
    <row r="686" customFormat="false" ht="13.5" hidden="false" customHeight="true" outlineLevel="0" collapsed="false"/>
    <row r="687" customFormat="false" ht="13.5" hidden="false" customHeight="true" outlineLevel="0" collapsed="false"/>
    <row r="688" customFormat="false" ht="13.5" hidden="false" customHeight="true" outlineLevel="0" collapsed="false"/>
    <row r="689" customFormat="false" ht="13.5" hidden="false" customHeight="true" outlineLevel="0" collapsed="false"/>
    <row r="690" customFormat="false" ht="13.5" hidden="false" customHeight="true" outlineLevel="0" collapsed="false"/>
    <row r="691" customFormat="false" ht="13.5" hidden="false" customHeight="true" outlineLevel="0" collapsed="false"/>
    <row r="692" customFormat="false" ht="13.5" hidden="false" customHeight="true" outlineLevel="0" collapsed="false"/>
    <row r="693" customFormat="false" ht="13.5" hidden="false" customHeight="true" outlineLevel="0" collapsed="false"/>
    <row r="694" customFormat="false" ht="13.5" hidden="false" customHeight="true" outlineLevel="0" collapsed="false"/>
    <row r="695" customFormat="false" ht="13.5" hidden="false" customHeight="true" outlineLevel="0" collapsed="false"/>
    <row r="696" customFormat="false" ht="13.5" hidden="false" customHeight="true" outlineLevel="0" collapsed="false"/>
    <row r="697" customFormat="false" ht="13.5" hidden="false" customHeight="true" outlineLevel="0" collapsed="false"/>
    <row r="698" customFormat="false" ht="13.5" hidden="false" customHeight="true" outlineLevel="0" collapsed="false"/>
    <row r="699" customFormat="false" ht="13.5" hidden="false" customHeight="true" outlineLevel="0" collapsed="false"/>
    <row r="700" customFormat="false" ht="13.5" hidden="false" customHeight="true" outlineLevel="0" collapsed="false"/>
    <row r="701" customFormat="false" ht="13.5" hidden="false" customHeight="true" outlineLevel="0" collapsed="false"/>
    <row r="702" customFormat="false" ht="13.5" hidden="false" customHeight="true" outlineLevel="0" collapsed="false"/>
    <row r="703" customFormat="false" ht="13.5" hidden="false" customHeight="true" outlineLevel="0" collapsed="false"/>
    <row r="704" customFormat="false" ht="13.5" hidden="false" customHeight="true" outlineLevel="0" collapsed="false"/>
    <row r="705" customFormat="false" ht="13.5" hidden="false" customHeight="true" outlineLevel="0" collapsed="false"/>
    <row r="706" customFormat="false" ht="13.5" hidden="false" customHeight="true" outlineLevel="0" collapsed="false"/>
    <row r="707" customFormat="false" ht="13.5" hidden="false" customHeight="true" outlineLevel="0" collapsed="false"/>
    <row r="708" customFormat="false" ht="13.5" hidden="false" customHeight="true" outlineLevel="0" collapsed="false"/>
    <row r="709" customFormat="false" ht="13.5" hidden="false" customHeight="true" outlineLevel="0" collapsed="false"/>
    <row r="710" customFormat="false" ht="13.5" hidden="false" customHeight="true" outlineLevel="0" collapsed="false"/>
    <row r="711" customFormat="false" ht="13.5" hidden="false" customHeight="true" outlineLevel="0" collapsed="false"/>
    <row r="712" customFormat="false" ht="13.5" hidden="false" customHeight="true" outlineLevel="0" collapsed="false"/>
    <row r="713" customFormat="false" ht="13.5" hidden="false" customHeight="true" outlineLevel="0" collapsed="false"/>
    <row r="714" customFormat="false" ht="13.5" hidden="false" customHeight="true" outlineLevel="0" collapsed="false"/>
    <row r="715" customFormat="false" ht="13.5" hidden="false" customHeight="true" outlineLevel="0" collapsed="false"/>
    <row r="716" customFormat="false" ht="13.5" hidden="false" customHeight="true" outlineLevel="0" collapsed="false"/>
    <row r="717" customFormat="false" ht="13.5" hidden="false" customHeight="true" outlineLevel="0" collapsed="false"/>
    <row r="718" customFormat="false" ht="13.5" hidden="false" customHeight="true" outlineLevel="0" collapsed="false"/>
    <row r="719" customFormat="false" ht="13.5" hidden="false" customHeight="true" outlineLevel="0" collapsed="false"/>
    <row r="720" customFormat="false" ht="13.5" hidden="false" customHeight="true" outlineLevel="0" collapsed="false"/>
    <row r="721" customFormat="false" ht="13.5" hidden="false" customHeight="true" outlineLevel="0" collapsed="false"/>
    <row r="722" customFormat="false" ht="13.5" hidden="false" customHeight="true" outlineLevel="0" collapsed="false"/>
    <row r="723" customFormat="false" ht="13.5" hidden="false" customHeight="true" outlineLevel="0" collapsed="false"/>
    <row r="724" customFormat="false" ht="13.5" hidden="false" customHeight="true" outlineLevel="0" collapsed="false"/>
    <row r="725" customFormat="false" ht="13.5" hidden="false" customHeight="true" outlineLevel="0" collapsed="false"/>
    <row r="726" customFormat="false" ht="13.5" hidden="false" customHeight="true" outlineLevel="0" collapsed="false"/>
    <row r="727" customFormat="false" ht="13.5" hidden="false" customHeight="true" outlineLevel="0" collapsed="false"/>
    <row r="728" customFormat="false" ht="13.5" hidden="false" customHeight="true" outlineLevel="0" collapsed="false"/>
    <row r="729" customFormat="false" ht="13.5" hidden="false" customHeight="true" outlineLevel="0" collapsed="false"/>
    <row r="730" customFormat="false" ht="13.5" hidden="false" customHeight="true" outlineLevel="0" collapsed="false"/>
    <row r="731" customFormat="false" ht="13.5" hidden="false" customHeight="true" outlineLevel="0" collapsed="false"/>
    <row r="732" customFormat="false" ht="13.5" hidden="false" customHeight="true" outlineLevel="0" collapsed="false"/>
    <row r="733" customFormat="false" ht="13.5" hidden="false" customHeight="true" outlineLevel="0" collapsed="false"/>
    <row r="734" customFormat="false" ht="13.5" hidden="false" customHeight="true" outlineLevel="0" collapsed="false"/>
    <row r="735" customFormat="false" ht="13.5" hidden="false" customHeight="true" outlineLevel="0" collapsed="false"/>
    <row r="736" customFormat="false" ht="13.5" hidden="false" customHeight="true" outlineLevel="0" collapsed="false"/>
    <row r="737" customFormat="false" ht="13.5" hidden="false" customHeight="true" outlineLevel="0" collapsed="false"/>
    <row r="738" customFormat="false" ht="13.5" hidden="false" customHeight="true" outlineLevel="0" collapsed="false"/>
    <row r="739" customFormat="false" ht="13.5" hidden="false" customHeight="true" outlineLevel="0" collapsed="false"/>
    <row r="740" customFormat="false" ht="13.5" hidden="false" customHeight="true" outlineLevel="0" collapsed="false"/>
    <row r="741" customFormat="false" ht="13.5" hidden="false" customHeight="true" outlineLevel="0" collapsed="false"/>
    <row r="742" customFormat="false" ht="13.5" hidden="false" customHeight="true" outlineLevel="0" collapsed="false"/>
    <row r="743" customFormat="false" ht="13.5" hidden="false" customHeight="true" outlineLevel="0" collapsed="false"/>
    <row r="744" customFormat="false" ht="13.5" hidden="false" customHeight="true" outlineLevel="0" collapsed="false"/>
    <row r="745" customFormat="false" ht="13.5" hidden="false" customHeight="true" outlineLevel="0" collapsed="false"/>
    <row r="746" customFormat="false" ht="13.5" hidden="false" customHeight="true" outlineLevel="0" collapsed="false"/>
    <row r="747" customFormat="false" ht="13.5" hidden="false" customHeight="true" outlineLevel="0" collapsed="false"/>
    <row r="748" customFormat="false" ht="13.5" hidden="false" customHeight="true" outlineLevel="0" collapsed="false"/>
    <row r="749" customFormat="false" ht="13.5" hidden="false" customHeight="true" outlineLevel="0" collapsed="false"/>
    <row r="750" customFormat="false" ht="13.5" hidden="false" customHeight="true" outlineLevel="0" collapsed="false"/>
    <row r="751" customFormat="false" ht="13.5" hidden="false" customHeight="true" outlineLevel="0" collapsed="false"/>
    <row r="752" customFormat="false" ht="13.5" hidden="false" customHeight="true" outlineLevel="0" collapsed="false"/>
    <row r="753" customFormat="false" ht="13.5" hidden="false" customHeight="true" outlineLevel="0" collapsed="false"/>
    <row r="754" customFormat="false" ht="13.5" hidden="false" customHeight="true" outlineLevel="0" collapsed="false"/>
    <row r="755" customFormat="false" ht="13.5" hidden="false" customHeight="true" outlineLevel="0" collapsed="false"/>
    <row r="756" customFormat="false" ht="13.5" hidden="false" customHeight="true" outlineLevel="0" collapsed="false"/>
    <row r="757" customFormat="false" ht="13.5" hidden="false" customHeight="true" outlineLevel="0" collapsed="false"/>
    <row r="758" customFormat="false" ht="13.5" hidden="false" customHeight="true" outlineLevel="0" collapsed="false"/>
    <row r="759" customFormat="false" ht="13.5" hidden="false" customHeight="true" outlineLevel="0" collapsed="false"/>
    <row r="760" customFormat="false" ht="13.5" hidden="false" customHeight="true" outlineLevel="0" collapsed="false"/>
    <row r="761" customFormat="false" ht="13.5" hidden="false" customHeight="true" outlineLevel="0" collapsed="false"/>
    <row r="762" customFormat="false" ht="13.5" hidden="false" customHeight="true" outlineLevel="0" collapsed="false"/>
    <row r="763" customFormat="false" ht="13.5" hidden="false" customHeight="true" outlineLevel="0" collapsed="false"/>
    <row r="764" customFormat="false" ht="13.5" hidden="false" customHeight="true" outlineLevel="0" collapsed="false"/>
    <row r="765" customFormat="false" ht="13.5" hidden="false" customHeight="true" outlineLevel="0" collapsed="false"/>
    <row r="766" customFormat="false" ht="13.5" hidden="false" customHeight="true" outlineLevel="0" collapsed="false"/>
    <row r="767" customFormat="false" ht="13.5" hidden="false" customHeight="true" outlineLevel="0" collapsed="false"/>
    <row r="768" customFormat="false" ht="13.5" hidden="false" customHeight="true" outlineLevel="0" collapsed="false"/>
    <row r="769" customFormat="false" ht="13.5" hidden="false" customHeight="true" outlineLevel="0" collapsed="false"/>
    <row r="770" customFormat="false" ht="13.5" hidden="false" customHeight="true" outlineLevel="0" collapsed="false"/>
    <row r="771" customFormat="false" ht="13.5" hidden="false" customHeight="true" outlineLevel="0" collapsed="false"/>
    <row r="772" customFormat="false" ht="13.5" hidden="false" customHeight="true" outlineLevel="0" collapsed="false"/>
    <row r="773" customFormat="false" ht="13.5" hidden="false" customHeight="true" outlineLevel="0" collapsed="false"/>
    <row r="774" customFormat="false" ht="13.5" hidden="false" customHeight="true" outlineLevel="0" collapsed="false"/>
    <row r="775" customFormat="false" ht="13.5" hidden="false" customHeight="true" outlineLevel="0" collapsed="false"/>
    <row r="776" customFormat="false" ht="13.5" hidden="false" customHeight="true" outlineLevel="0" collapsed="false"/>
    <row r="777" customFormat="false" ht="13.5" hidden="false" customHeight="true" outlineLevel="0" collapsed="false"/>
    <row r="778" customFormat="false" ht="13.5" hidden="false" customHeight="true" outlineLevel="0" collapsed="false"/>
    <row r="779" customFormat="false" ht="13.5" hidden="false" customHeight="true" outlineLevel="0" collapsed="false"/>
    <row r="780" customFormat="false" ht="13.5" hidden="false" customHeight="true" outlineLevel="0" collapsed="false"/>
    <row r="781" customFormat="false" ht="13.5" hidden="false" customHeight="true" outlineLevel="0" collapsed="false"/>
    <row r="782" customFormat="false" ht="13.5" hidden="false" customHeight="true" outlineLevel="0" collapsed="false"/>
    <row r="783" customFormat="false" ht="13.5" hidden="false" customHeight="true" outlineLevel="0" collapsed="false"/>
    <row r="784" customFormat="false" ht="13.5" hidden="false" customHeight="true" outlineLevel="0" collapsed="false"/>
    <row r="785" customFormat="false" ht="13.5" hidden="false" customHeight="true" outlineLevel="0" collapsed="false"/>
    <row r="786" customFormat="false" ht="13.5" hidden="false" customHeight="true" outlineLevel="0" collapsed="false"/>
    <row r="787" customFormat="false" ht="13.5" hidden="false" customHeight="true" outlineLevel="0" collapsed="false"/>
    <row r="788" customFormat="false" ht="13.5" hidden="false" customHeight="true" outlineLevel="0" collapsed="false"/>
    <row r="789" customFormat="false" ht="13.5" hidden="false" customHeight="true" outlineLevel="0" collapsed="false"/>
    <row r="790" customFormat="false" ht="13.5" hidden="false" customHeight="true" outlineLevel="0" collapsed="false"/>
    <row r="791" customFormat="false" ht="13.5" hidden="false" customHeight="true" outlineLevel="0" collapsed="false"/>
    <row r="792" customFormat="false" ht="13.5" hidden="false" customHeight="true" outlineLevel="0" collapsed="false"/>
    <row r="793" customFormat="false" ht="13.5" hidden="false" customHeight="true" outlineLevel="0" collapsed="false"/>
    <row r="794" customFormat="false" ht="13.5" hidden="false" customHeight="true" outlineLevel="0" collapsed="false"/>
    <row r="795" customFormat="false" ht="13.5" hidden="false" customHeight="true" outlineLevel="0" collapsed="false"/>
    <row r="796" customFormat="false" ht="13.5" hidden="false" customHeight="true" outlineLevel="0" collapsed="false"/>
    <row r="797" customFormat="false" ht="13.5" hidden="false" customHeight="true" outlineLevel="0" collapsed="false"/>
    <row r="798" customFormat="false" ht="13.5" hidden="false" customHeight="true" outlineLevel="0" collapsed="false"/>
    <row r="799" customFormat="false" ht="13.5" hidden="false" customHeight="true" outlineLevel="0" collapsed="false"/>
    <row r="800" customFormat="false" ht="13.5" hidden="false" customHeight="true" outlineLevel="0" collapsed="false"/>
    <row r="801" customFormat="false" ht="13.5" hidden="false" customHeight="true" outlineLevel="0" collapsed="false"/>
    <row r="802" customFormat="false" ht="13.5" hidden="false" customHeight="true" outlineLevel="0" collapsed="false"/>
    <row r="803" customFormat="false" ht="13.5" hidden="false" customHeight="true" outlineLevel="0" collapsed="false"/>
    <row r="804" customFormat="false" ht="13.5" hidden="false" customHeight="true" outlineLevel="0" collapsed="false"/>
    <row r="805" customFormat="false" ht="13.5" hidden="false" customHeight="true" outlineLevel="0" collapsed="false"/>
    <row r="806" customFormat="false" ht="13.5" hidden="false" customHeight="true" outlineLevel="0" collapsed="false"/>
    <row r="807" customFormat="false" ht="13.5" hidden="false" customHeight="true" outlineLevel="0" collapsed="false"/>
    <row r="808" customFormat="false" ht="13.5" hidden="false" customHeight="true" outlineLevel="0" collapsed="false"/>
    <row r="809" customFormat="false" ht="13.5" hidden="false" customHeight="true" outlineLevel="0" collapsed="false"/>
    <row r="810" customFormat="false" ht="13.5" hidden="false" customHeight="true" outlineLevel="0" collapsed="false"/>
    <row r="811" customFormat="false" ht="13.5" hidden="false" customHeight="true" outlineLevel="0" collapsed="false"/>
    <row r="812" customFormat="false" ht="13.5" hidden="false" customHeight="true" outlineLevel="0" collapsed="false"/>
    <row r="813" customFormat="false" ht="13.5" hidden="false" customHeight="true" outlineLevel="0" collapsed="false"/>
    <row r="814" customFormat="false" ht="13.5" hidden="false" customHeight="true" outlineLevel="0" collapsed="false"/>
    <row r="815" customFormat="false" ht="13.5" hidden="false" customHeight="true" outlineLevel="0" collapsed="false"/>
    <row r="816" customFormat="false" ht="13.5" hidden="false" customHeight="true" outlineLevel="0" collapsed="false"/>
    <row r="817" customFormat="false" ht="13.5" hidden="false" customHeight="true" outlineLevel="0" collapsed="false"/>
    <row r="818" customFormat="false" ht="13.5" hidden="false" customHeight="true" outlineLevel="0" collapsed="false"/>
    <row r="819" customFormat="false" ht="13.5" hidden="false" customHeight="true" outlineLevel="0" collapsed="false"/>
    <row r="820" customFormat="false" ht="13.5" hidden="false" customHeight="true" outlineLevel="0" collapsed="false"/>
    <row r="821" customFormat="false" ht="13.5" hidden="false" customHeight="true" outlineLevel="0" collapsed="false"/>
    <row r="822" customFormat="false" ht="13.5" hidden="false" customHeight="true" outlineLevel="0" collapsed="false"/>
    <row r="823" customFormat="false" ht="13.5" hidden="false" customHeight="true" outlineLevel="0" collapsed="false"/>
    <row r="824" customFormat="false" ht="13.5" hidden="false" customHeight="true" outlineLevel="0" collapsed="false"/>
    <row r="825" customFormat="false" ht="13.5" hidden="false" customHeight="true" outlineLevel="0" collapsed="false"/>
    <row r="826" customFormat="false" ht="13.5" hidden="false" customHeight="true" outlineLevel="0" collapsed="false"/>
    <row r="827" customFormat="false" ht="13.5" hidden="false" customHeight="true" outlineLevel="0" collapsed="false"/>
    <row r="828" customFormat="false" ht="13.5" hidden="false" customHeight="true" outlineLevel="0" collapsed="false"/>
    <row r="829" customFormat="false" ht="13.5" hidden="false" customHeight="true" outlineLevel="0" collapsed="false"/>
    <row r="830" customFormat="false" ht="13.5" hidden="false" customHeight="true" outlineLevel="0" collapsed="false"/>
    <row r="831" customFormat="false" ht="13.5" hidden="false" customHeight="true" outlineLevel="0" collapsed="false"/>
    <row r="832" customFormat="false" ht="13.5" hidden="false" customHeight="true" outlineLevel="0" collapsed="false"/>
    <row r="833" customFormat="false" ht="13.5" hidden="false" customHeight="true" outlineLevel="0" collapsed="false"/>
    <row r="834" customFormat="false" ht="13.5" hidden="false" customHeight="true" outlineLevel="0" collapsed="false"/>
    <row r="835" customFormat="false" ht="13.5" hidden="false" customHeight="true" outlineLevel="0" collapsed="false"/>
    <row r="836" customFormat="false" ht="13.5" hidden="false" customHeight="true" outlineLevel="0" collapsed="false"/>
    <row r="837" customFormat="false" ht="13.5" hidden="false" customHeight="true" outlineLevel="0" collapsed="false"/>
    <row r="838" customFormat="false" ht="13.5" hidden="false" customHeight="true" outlineLevel="0" collapsed="false"/>
    <row r="839" customFormat="false" ht="13.5" hidden="false" customHeight="true" outlineLevel="0" collapsed="false"/>
    <row r="840" customFormat="false" ht="13.5" hidden="false" customHeight="true" outlineLevel="0" collapsed="false"/>
    <row r="841" customFormat="false" ht="13.5" hidden="false" customHeight="true" outlineLevel="0" collapsed="false"/>
    <row r="842" customFormat="false" ht="13.5" hidden="false" customHeight="true" outlineLevel="0" collapsed="false"/>
    <row r="843" customFormat="false" ht="13.5" hidden="false" customHeight="true" outlineLevel="0" collapsed="false"/>
    <row r="844" customFormat="false" ht="13.5" hidden="false" customHeight="true" outlineLevel="0" collapsed="false"/>
    <row r="845" customFormat="false" ht="13.5" hidden="false" customHeight="true" outlineLevel="0" collapsed="false"/>
    <row r="846" customFormat="false" ht="13.5" hidden="false" customHeight="true" outlineLevel="0" collapsed="false"/>
    <row r="847" customFormat="false" ht="13.5" hidden="false" customHeight="true" outlineLevel="0" collapsed="false"/>
    <row r="848" customFormat="false" ht="13.5" hidden="false" customHeight="true" outlineLevel="0" collapsed="false"/>
    <row r="849" customFormat="false" ht="13.5" hidden="false" customHeight="true" outlineLevel="0" collapsed="false"/>
    <row r="850" customFormat="false" ht="13.5" hidden="false" customHeight="true" outlineLevel="0" collapsed="false"/>
    <row r="851" customFormat="false" ht="13.5" hidden="false" customHeight="true" outlineLevel="0" collapsed="false"/>
    <row r="852" customFormat="false" ht="13.5" hidden="false" customHeight="true" outlineLevel="0" collapsed="false"/>
    <row r="853" customFormat="false" ht="13.5" hidden="false" customHeight="true" outlineLevel="0" collapsed="false"/>
    <row r="854" customFormat="false" ht="13.5" hidden="false" customHeight="true" outlineLevel="0" collapsed="false"/>
    <row r="855" customFormat="false" ht="13.5" hidden="false" customHeight="true" outlineLevel="0" collapsed="false"/>
    <row r="856" customFormat="false" ht="13.5" hidden="false" customHeight="true" outlineLevel="0" collapsed="false"/>
    <row r="857" customFormat="false" ht="13.5" hidden="false" customHeight="true" outlineLevel="0" collapsed="false"/>
    <row r="858" customFormat="false" ht="13.5" hidden="false" customHeight="true" outlineLevel="0" collapsed="false"/>
    <row r="859" customFormat="false" ht="13.5" hidden="false" customHeight="true" outlineLevel="0" collapsed="false"/>
    <row r="860" customFormat="false" ht="13.5" hidden="false" customHeight="true" outlineLevel="0" collapsed="false"/>
    <row r="861" customFormat="false" ht="13.5" hidden="false" customHeight="true" outlineLevel="0" collapsed="false"/>
    <row r="862" customFormat="false" ht="13.5" hidden="false" customHeight="true" outlineLevel="0" collapsed="false"/>
    <row r="863" customFormat="false" ht="13.5" hidden="false" customHeight="true" outlineLevel="0" collapsed="false"/>
    <row r="864" customFormat="false" ht="13.5" hidden="false" customHeight="true" outlineLevel="0" collapsed="false"/>
    <row r="865" customFormat="false" ht="13.5" hidden="false" customHeight="true" outlineLevel="0" collapsed="false"/>
    <row r="866" customFormat="false" ht="13.5" hidden="false" customHeight="true" outlineLevel="0" collapsed="false"/>
    <row r="867" customFormat="false" ht="13.5" hidden="false" customHeight="true" outlineLevel="0" collapsed="false"/>
    <row r="868" customFormat="false" ht="13.5" hidden="false" customHeight="true" outlineLevel="0" collapsed="false"/>
    <row r="869" customFormat="false" ht="13.5" hidden="false" customHeight="true" outlineLevel="0" collapsed="false"/>
    <row r="870" customFormat="false" ht="13.5" hidden="false" customHeight="true" outlineLevel="0" collapsed="false"/>
    <row r="871" customFormat="false" ht="13.5" hidden="false" customHeight="true" outlineLevel="0" collapsed="false"/>
    <row r="872" customFormat="false" ht="13.5" hidden="false" customHeight="true" outlineLevel="0" collapsed="false"/>
    <row r="873" customFormat="false" ht="13.5" hidden="false" customHeight="true" outlineLevel="0" collapsed="false"/>
    <row r="874" customFormat="false" ht="13.5" hidden="false" customHeight="true" outlineLevel="0" collapsed="false"/>
    <row r="875" customFormat="false" ht="13.5" hidden="false" customHeight="true" outlineLevel="0" collapsed="false"/>
    <row r="876" customFormat="false" ht="13.5" hidden="false" customHeight="true" outlineLevel="0" collapsed="false"/>
    <row r="877" customFormat="false" ht="13.5" hidden="false" customHeight="true" outlineLevel="0" collapsed="false"/>
    <row r="878" customFormat="false" ht="13.5" hidden="false" customHeight="true" outlineLevel="0" collapsed="false"/>
    <row r="879" customFormat="false" ht="13.5" hidden="false" customHeight="true" outlineLevel="0" collapsed="false"/>
    <row r="880" customFormat="false" ht="13.5" hidden="false" customHeight="true" outlineLevel="0" collapsed="false"/>
    <row r="881" customFormat="false" ht="13.5" hidden="false" customHeight="true" outlineLevel="0" collapsed="false"/>
    <row r="882" customFormat="false" ht="13.5" hidden="false" customHeight="true" outlineLevel="0" collapsed="false"/>
    <row r="883" customFormat="false" ht="13.5" hidden="false" customHeight="true" outlineLevel="0" collapsed="false"/>
    <row r="884" customFormat="false" ht="13.5" hidden="false" customHeight="true" outlineLevel="0" collapsed="false"/>
    <row r="885" customFormat="false" ht="13.5" hidden="false" customHeight="true" outlineLevel="0" collapsed="false"/>
    <row r="886" customFormat="false" ht="13.5" hidden="false" customHeight="true" outlineLevel="0" collapsed="false"/>
    <row r="887" customFormat="false" ht="13.5" hidden="false" customHeight="true" outlineLevel="0" collapsed="false"/>
    <row r="888" customFormat="false" ht="13.5" hidden="false" customHeight="true" outlineLevel="0" collapsed="false"/>
    <row r="889" customFormat="false" ht="13.5" hidden="false" customHeight="true" outlineLevel="0" collapsed="false"/>
    <row r="890" customFormat="false" ht="13.5" hidden="false" customHeight="true" outlineLevel="0" collapsed="false"/>
    <row r="891" customFormat="false" ht="13.5" hidden="false" customHeight="true" outlineLevel="0" collapsed="false"/>
    <row r="892" customFormat="false" ht="13.5" hidden="false" customHeight="true" outlineLevel="0" collapsed="false"/>
    <row r="893" customFormat="false" ht="13.5" hidden="false" customHeight="true" outlineLevel="0" collapsed="false"/>
    <row r="894" customFormat="false" ht="13.5" hidden="false" customHeight="true" outlineLevel="0" collapsed="false"/>
    <row r="895" customFormat="false" ht="13.5" hidden="false" customHeight="true" outlineLevel="0" collapsed="false"/>
    <row r="896" customFormat="false" ht="13.5" hidden="false" customHeight="true" outlineLevel="0" collapsed="false"/>
    <row r="897" customFormat="false" ht="13.5" hidden="false" customHeight="true" outlineLevel="0" collapsed="false"/>
    <row r="898" customFormat="false" ht="13.5" hidden="false" customHeight="true" outlineLevel="0" collapsed="false"/>
    <row r="899" customFormat="false" ht="13.5" hidden="false" customHeight="true" outlineLevel="0" collapsed="false"/>
    <row r="900" customFormat="false" ht="13.5" hidden="false" customHeight="true" outlineLevel="0" collapsed="false"/>
    <row r="901" customFormat="false" ht="13.5" hidden="false" customHeight="true" outlineLevel="0" collapsed="false"/>
    <row r="902" customFormat="false" ht="13.5" hidden="false" customHeight="true" outlineLevel="0" collapsed="false"/>
    <row r="903" customFormat="false" ht="13.5" hidden="false" customHeight="true" outlineLevel="0" collapsed="false"/>
    <row r="904" customFormat="false" ht="13.5" hidden="false" customHeight="true" outlineLevel="0" collapsed="false"/>
    <row r="905" customFormat="false" ht="13.5" hidden="false" customHeight="true" outlineLevel="0" collapsed="false"/>
    <row r="906" customFormat="false" ht="13.5" hidden="false" customHeight="true" outlineLevel="0" collapsed="false"/>
    <row r="907" customFormat="false" ht="13.5" hidden="false" customHeight="true" outlineLevel="0" collapsed="false"/>
    <row r="908" customFormat="false" ht="13.5" hidden="false" customHeight="true" outlineLevel="0" collapsed="false"/>
    <row r="909" customFormat="false" ht="13.5" hidden="false" customHeight="true" outlineLevel="0" collapsed="false"/>
    <row r="910" customFormat="false" ht="13.5" hidden="false" customHeight="true" outlineLevel="0" collapsed="false"/>
    <row r="911" customFormat="false" ht="13.5" hidden="false" customHeight="true" outlineLevel="0" collapsed="false"/>
    <row r="912" customFormat="false" ht="13.5" hidden="false" customHeight="true" outlineLevel="0" collapsed="false"/>
    <row r="913" customFormat="false" ht="13.5" hidden="false" customHeight="true" outlineLevel="0" collapsed="false"/>
    <row r="914" customFormat="false" ht="13.5" hidden="false" customHeight="true" outlineLevel="0" collapsed="false"/>
    <row r="915" customFormat="false" ht="13.5" hidden="false" customHeight="true" outlineLevel="0" collapsed="false"/>
    <row r="916" customFormat="false" ht="13.5" hidden="false" customHeight="true" outlineLevel="0" collapsed="false"/>
    <row r="917" customFormat="false" ht="13.5" hidden="false" customHeight="true" outlineLevel="0" collapsed="false"/>
    <row r="918" customFormat="false" ht="13.5" hidden="false" customHeight="true" outlineLevel="0" collapsed="false"/>
    <row r="919" customFormat="false" ht="13.5" hidden="false" customHeight="true" outlineLevel="0" collapsed="false"/>
    <row r="920" customFormat="false" ht="13.5" hidden="false" customHeight="true" outlineLevel="0" collapsed="false"/>
    <row r="921" customFormat="false" ht="13.5" hidden="false" customHeight="true" outlineLevel="0" collapsed="false"/>
    <row r="922" customFormat="false" ht="13.5" hidden="false" customHeight="true" outlineLevel="0" collapsed="false"/>
    <row r="923" customFormat="false" ht="13.5" hidden="false" customHeight="true" outlineLevel="0" collapsed="false"/>
    <row r="924" customFormat="false" ht="13.5" hidden="false" customHeight="true" outlineLevel="0" collapsed="false"/>
    <row r="925" customFormat="false" ht="13.5" hidden="false" customHeight="true" outlineLevel="0" collapsed="false"/>
    <row r="926" customFormat="false" ht="13.5" hidden="false" customHeight="true" outlineLevel="0" collapsed="false"/>
    <row r="927" customFormat="false" ht="13.5" hidden="false" customHeight="true" outlineLevel="0" collapsed="false"/>
    <row r="928" customFormat="false" ht="13.5" hidden="false" customHeight="true" outlineLevel="0" collapsed="false"/>
    <row r="929" customFormat="false" ht="13.5" hidden="false" customHeight="true" outlineLevel="0" collapsed="false"/>
    <row r="930" customFormat="false" ht="13.5" hidden="false" customHeight="true" outlineLevel="0" collapsed="false"/>
    <row r="931" customFormat="false" ht="13.5" hidden="false" customHeight="true" outlineLevel="0" collapsed="false"/>
    <row r="932" customFormat="false" ht="13.5" hidden="false" customHeight="true" outlineLevel="0" collapsed="false"/>
    <row r="933" customFormat="false" ht="13.5" hidden="false" customHeight="true" outlineLevel="0" collapsed="false"/>
    <row r="934" customFormat="false" ht="13.5" hidden="false" customHeight="true" outlineLevel="0" collapsed="false"/>
    <row r="935" customFormat="false" ht="13.5" hidden="false" customHeight="true" outlineLevel="0" collapsed="false"/>
    <row r="936" customFormat="false" ht="13.5" hidden="false" customHeight="true" outlineLevel="0" collapsed="false"/>
    <row r="937" customFormat="false" ht="13.5" hidden="false" customHeight="true" outlineLevel="0" collapsed="false"/>
    <row r="938" customFormat="false" ht="13.5" hidden="false" customHeight="true" outlineLevel="0" collapsed="false"/>
    <row r="939" customFormat="false" ht="13.5" hidden="false" customHeight="true" outlineLevel="0" collapsed="false"/>
    <row r="940" customFormat="false" ht="13.5" hidden="false" customHeight="true" outlineLevel="0" collapsed="false"/>
    <row r="941" customFormat="false" ht="13.5" hidden="false" customHeight="true" outlineLevel="0" collapsed="false"/>
    <row r="942" customFormat="false" ht="13.5" hidden="false" customHeight="true" outlineLevel="0" collapsed="false"/>
    <row r="943" customFormat="false" ht="13.5" hidden="false" customHeight="true" outlineLevel="0" collapsed="false"/>
    <row r="944" customFormat="false" ht="13.5" hidden="false" customHeight="true" outlineLevel="0" collapsed="false"/>
    <row r="945" customFormat="false" ht="13.5" hidden="false" customHeight="true" outlineLevel="0" collapsed="false"/>
    <row r="946" customFormat="false" ht="13.5" hidden="false" customHeight="true" outlineLevel="0" collapsed="false"/>
    <row r="947" customFormat="false" ht="13.5" hidden="false" customHeight="true" outlineLevel="0" collapsed="false"/>
    <row r="948" customFormat="false" ht="13.5" hidden="false" customHeight="true" outlineLevel="0" collapsed="false"/>
    <row r="949" customFormat="false" ht="13.5" hidden="false" customHeight="true" outlineLevel="0" collapsed="false"/>
    <row r="950" customFormat="false" ht="13.5" hidden="false" customHeight="true" outlineLevel="0" collapsed="false"/>
    <row r="951" customFormat="false" ht="13.5" hidden="false" customHeight="true" outlineLevel="0" collapsed="false"/>
    <row r="952" customFormat="false" ht="13.5" hidden="false" customHeight="true" outlineLevel="0" collapsed="false"/>
    <row r="953" customFormat="false" ht="13.5" hidden="false" customHeight="true" outlineLevel="0" collapsed="false"/>
    <row r="954" customFormat="false" ht="13.5" hidden="false" customHeight="true" outlineLevel="0" collapsed="false"/>
    <row r="955" customFormat="false" ht="13.5" hidden="false" customHeight="true" outlineLevel="0" collapsed="false"/>
    <row r="956" customFormat="false" ht="13.5" hidden="false" customHeight="true" outlineLevel="0" collapsed="false"/>
    <row r="957" customFormat="false" ht="13.5" hidden="false" customHeight="true" outlineLevel="0" collapsed="false"/>
    <row r="958" customFormat="false" ht="13.5" hidden="false" customHeight="true" outlineLevel="0" collapsed="false"/>
    <row r="959" customFormat="false" ht="13.5" hidden="false" customHeight="true" outlineLevel="0" collapsed="false"/>
    <row r="960" customFormat="false" ht="13.5" hidden="false" customHeight="true" outlineLevel="0" collapsed="false"/>
    <row r="961" customFormat="false" ht="13.5" hidden="false" customHeight="true" outlineLevel="0" collapsed="false"/>
    <row r="962" customFormat="false" ht="13.5" hidden="false" customHeight="true" outlineLevel="0" collapsed="false"/>
    <row r="963" customFormat="false" ht="13.5" hidden="false" customHeight="true" outlineLevel="0" collapsed="false"/>
    <row r="964" customFormat="false" ht="13.5" hidden="false" customHeight="true" outlineLevel="0" collapsed="false"/>
    <row r="965" customFormat="false" ht="13.5" hidden="false" customHeight="true" outlineLevel="0" collapsed="false"/>
    <row r="966" customFormat="false" ht="13.5" hidden="false" customHeight="true" outlineLevel="0" collapsed="false"/>
    <row r="967" customFormat="false" ht="13.5" hidden="false" customHeight="true" outlineLevel="0" collapsed="false"/>
    <row r="968" customFormat="false" ht="13.5" hidden="false" customHeight="true" outlineLevel="0" collapsed="false"/>
    <row r="969" customFormat="false" ht="13.5" hidden="false" customHeight="true" outlineLevel="0" collapsed="false"/>
    <row r="970" customFormat="false" ht="13.5" hidden="false" customHeight="true" outlineLevel="0" collapsed="false"/>
    <row r="971" customFormat="false" ht="13.5" hidden="false" customHeight="true" outlineLevel="0" collapsed="false"/>
    <row r="972" customFormat="false" ht="13.5" hidden="false" customHeight="true" outlineLevel="0" collapsed="false"/>
    <row r="973" customFormat="false" ht="13.5" hidden="false" customHeight="true" outlineLevel="0" collapsed="false"/>
    <row r="974" customFormat="false" ht="13.5" hidden="false" customHeight="true" outlineLevel="0" collapsed="false"/>
    <row r="975" customFormat="false" ht="13.5" hidden="false" customHeight="true" outlineLevel="0" collapsed="false"/>
    <row r="976" customFormat="false" ht="13.5" hidden="false" customHeight="true" outlineLevel="0" collapsed="false"/>
    <row r="977" customFormat="false" ht="13.5" hidden="false" customHeight="true" outlineLevel="0" collapsed="false"/>
    <row r="978" customFormat="false" ht="13.5" hidden="false" customHeight="true" outlineLevel="0" collapsed="false"/>
    <row r="979" customFormat="false" ht="13.5" hidden="false" customHeight="true" outlineLevel="0" collapsed="false"/>
    <row r="980" customFormat="false" ht="13.5" hidden="false" customHeight="true" outlineLevel="0" collapsed="false"/>
    <row r="981" customFormat="false" ht="13.5" hidden="false" customHeight="true" outlineLevel="0" collapsed="false"/>
    <row r="982" customFormat="false" ht="13.5" hidden="false" customHeight="true" outlineLevel="0" collapsed="false"/>
    <row r="983" customFormat="false" ht="13.5" hidden="false" customHeight="true" outlineLevel="0" collapsed="false"/>
    <row r="984" customFormat="false" ht="13.5" hidden="false" customHeight="true" outlineLevel="0" collapsed="false"/>
    <row r="985" customFormat="false" ht="13.5" hidden="false" customHeight="true" outlineLevel="0" collapsed="false"/>
    <row r="986" customFormat="false" ht="13.5" hidden="false" customHeight="true" outlineLevel="0" collapsed="false"/>
    <row r="987" customFormat="false" ht="13.5" hidden="false" customHeight="true" outlineLevel="0" collapsed="false"/>
    <row r="988" customFormat="false" ht="13.5" hidden="false" customHeight="true" outlineLevel="0" collapsed="false"/>
    <row r="989" customFormat="false" ht="13.5" hidden="false" customHeight="true" outlineLevel="0" collapsed="false"/>
    <row r="990" customFormat="false" ht="13.5" hidden="false" customHeight="true" outlineLevel="0" collapsed="false"/>
    <row r="991" customFormat="false" ht="13.5" hidden="false" customHeight="true" outlineLevel="0" collapsed="false"/>
    <row r="992" customFormat="false" ht="13.5" hidden="false" customHeight="true" outlineLevel="0" collapsed="false"/>
    <row r="993" customFormat="false" ht="13.5" hidden="false" customHeight="true" outlineLevel="0" collapsed="false"/>
    <row r="994" customFormat="false" ht="13.5" hidden="false" customHeight="true" outlineLevel="0" collapsed="false"/>
    <row r="995" customFormat="false" ht="13.5" hidden="false" customHeight="true" outlineLevel="0" collapsed="false"/>
    <row r="996" customFormat="false" ht="13.5" hidden="false" customHeight="true" outlineLevel="0" collapsed="false"/>
    <row r="997" customFormat="false" ht="13.5" hidden="false" customHeight="true" outlineLevel="0" collapsed="false"/>
    <row r="998" customFormat="false" ht="13.5" hidden="false" customHeight="true" outlineLevel="0" collapsed="false"/>
    <row r="999" customFormat="false" ht="13.5" hidden="false" customHeight="true" outlineLevel="0" collapsed="false"/>
    <row r="1000" customFormat="false" ht="13.5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8046875" defaultRowHeight="12.8" zeroHeight="false" outlineLevelRow="0" outlineLevelCol="0"/>
  <cols>
    <col collapsed="false" customWidth="true" hidden="false" outlineLevel="0" max="1" min="1" style="0" width="4.33"/>
    <col collapsed="false" customWidth="true" hidden="false" outlineLevel="0" max="3" min="3" style="0" width="12.43"/>
    <col collapsed="false" customWidth="true" hidden="false" outlineLevel="0" max="15" min="4" style="0" width="9.28"/>
  </cols>
  <sheetData>
    <row r="1" customFormat="false" ht="12.8" hidden="false" customHeight="false" outlineLevel="0" collapsed="false">
      <c r="A1" s="56" t="s">
        <v>43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3" customFormat="false" ht="12.8" hidden="false" customHeight="false" outlineLevel="0" collapsed="false">
      <c r="B3" s="58" t="s">
        <v>44</v>
      </c>
      <c r="C3" s="59" t="s">
        <v>29</v>
      </c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1"/>
    </row>
    <row r="4" customFormat="false" ht="12.8" hidden="false" customHeight="false" outlineLevel="0" collapsed="false">
      <c r="B4" s="62" t="s">
        <v>28</v>
      </c>
      <c r="C4" s="63" t="n">
        <v>1</v>
      </c>
      <c r="D4" s="64" t="n">
        <v>2</v>
      </c>
      <c r="E4" s="64" t="n">
        <v>3</v>
      </c>
      <c r="F4" s="64" t="n">
        <v>4</v>
      </c>
      <c r="G4" s="64" t="n">
        <v>5</v>
      </c>
      <c r="H4" s="64" t="n">
        <v>6</v>
      </c>
      <c r="I4" s="64" t="n">
        <v>7</v>
      </c>
      <c r="J4" s="64" t="n">
        <v>8</v>
      </c>
      <c r="K4" s="64" t="n">
        <v>9</v>
      </c>
      <c r="L4" s="64" t="n">
        <v>10</v>
      </c>
      <c r="M4" s="64" t="n">
        <v>11</v>
      </c>
      <c r="N4" s="64" t="n">
        <v>12</v>
      </c>
      <c r="O4" s="65" t="s">
        <v>45</v>
      </c>
    </row>
    <row r="5" customFormat="false" ht="12.8" hidden="false" customHeight="false" outlineLevel="0" collapsed="false">
      <c r="B5" s="66" t="n">
        <v>2016</v>
      </c>
      <c r="C5" s="67"/>
      <c r="D5" s="68"/>
      <c r="E5" s="68"/>
      <c r="F5" s="68"/>
      <c r="G5" s="69" t="n">
        <v>1</v>
      </c>
      <c r="H5" s="69" t="n">
        <v>2</v>
      </c>
      <c r="I5" s="69" t="n">
        <v>3</v>
      </c>
      <c r="J5" s="68"/>
      <c r="K5" s="69" t="n">
        <v>2</v>
      </c>
      <c r="L5" s="69" t="n">
        <v>3</v>
      </c>
      <c r="M5" s="69" t="n">
        <v>1</v>
      </c>
      <c r="N5" s="70" t="n">
        <v>1</v>
      </c>
      <c r="O5" s="71" t="n">
        <v>13</v>
      </c>
    </row>
    <row r="6" customFormat="false" ht="12.8" hidden="false" customHeight="false" outlineLevel="0" collapsed="false">
      <c r="B6" s="72" t="n">
        <v>2017</v>
      </c>
      <c r="C6" s="73" t="n">
        <v>2</v>
      </c>
      <c r="D6" s="74" t="n">
        <v>2</v>
      </c>
      <c r="E6" s="75"/>
      <c r="F6" s="75"/>
      <c r="G6" s="75"/>
      <c r="H6" s="75"/>
      <c r="I6" s="74" t="n">
        <v>3</v>
      </c>
      <c r="J6" s="75"/>
      <c r="K6" s="75"/>
      <c r="L6" s="74" t="n">
        <v>1</v>
      </c>
      <c r="M6" s="74" t="n">
        <v>1</v>
      </c>
      <c r="N6" s="76" t="n">
        <v>1</v>
      </c>
      <c r="O6" s="77" t="n">
        <v>10</v>
      </c>
    </row>
    <row r="7" customFormat="false" ht="12.8" hidden="false" customHeight="false" outlineLevel="0" collapsed="false">
      <c r="B7" s="72" t="n">
        <v>2018</v>
      </c>
      <c r="C7" s="78"/>
      <c r="D7" s="74" t="n">
        <v>1</v>
      </c>
      <c r="E7" s="74" t="n">
        <v>4</v>
      </c>
      <c r="F7" s="74" t="n">
        <v>1</v>
      </c>
      <c r="G7" s="74" t="n">
        <v>6</v>
      </c>
      <c r="H7" s="75"/>
      <c r="I7" s="75"/>
      <c r="J7" s="74" t="n">
        <v>2</v>
      </c>
      <c r="K7" s="75"/>
      <c r="L7" s="74" t="n">
        <v>2</v>
      </c>
      <c r="M7" s="75"/>
      <c r="N7" s="76" t="n">
        <v>1</v>
      </c>
      <c r="O7" s="77" t="n">
        <v>17</v>
      </c>
    </row>
    <row r="8" customFormat="false" ht="12.8" hidden="false" customHeight="false" outlineLevel="0" collapsed="false">
      <c r="B8" s="72" t="n">
        <v>2019</v>
      </c>
      <c r="C8" s="78"/>
      <c r="D8" s="75"/>
      <c r="E8" s="74" t="n">
        <v>1</v>
      </c>
      <c r="F8" s="75"/>
      <c r="G8" s="74" t="n">
        <v>1</v>
      </c>
      <c r="H8" s="74" t="n">
        <v>1</v>
      </c>
      <c r="I8" s="74" t="n">
        <v>2</v>
      </c>
      <c r="J8" s="75"/>
      <c r="K8" s="75"/>
      <c r="L8" s="74" t="n">
        <v>3</v>
      </c>
      <c r="M8" s="74" t="n">
        <v>2</v>
      </c>
      <c r="N8" s="79"/>
      <c r="O8" s="77" t="n">
        <v>10</v>
      </c>
    </row>
    <row r="9" customFormat="false" ht="12.8" hidden="false" customHeight="false" outlineLevel="0" collapsed="false">
      <c r="B9" s="72" t="n">
        <v>2020</v>
      </c>
      <c r="C9" s="80"/>
      <c r="D9" s="81" t="n">
        <v>1</v>
      </c>
      <c r="E9" s="81" t="n">
        <v>1</v>
      </c>
      <c r="F9" s="81" t="n">
        <v>1</v>
      </c>
      <c r="G9" s="82"/>
      <c r="H9" s="82"/>
      <c r="I9" s="81" t="n">
        <v>1</v>
      </c>
      <c r="J9" s="81" t="n">
        <v>1</v>
      </c>
      <c r="K9" s="81" t="n">
        <v>2</v>
      </c>
      <c r="L9" s="81" t="n">
        <v>1</v>
      </c>
      <c r="M9" s="82"/>
      <c r="N9" s="83"/>
      <c r="O9" s="84" t="n">
        <v>8</v>
      </c>
    </row>
    <row r="10" customFormat="false" ht="12.8" hidden="false" customHeight="false" outlineLevel="0" collapsed="false">
      <c r="B10" s="85" t="s">
        <v>45</v>
      </c>
      <c r="C10" s="86" t="n">
        <v>2</v>
      </c>
      <c r="D10" s="87" t="n">
        <v>4</v>
      </c>
      <c r="E10" s="87" t="n">
        <v>6</v>
      </c>
      <c r="F10" s="87" t="n">
        <v>2</v>
      </c>
      <c r="G10" s="87" t="n">
        <v>8</v>
      </c>
      <c r="H10" s="87" t="n">
        <v>3</v>
      </c>
      <c r="I10" s="87" t="n">
        <v>9</v>
      </c>
      <c r="J10" s="87" t="n">
        <v>3</v>
      </c>
      <c r="K10" s="87" t="n">
        <v>4</v>
      </c>
      <c r="L10" s="87" t="n">
        <v>10</v>
      </c>
      <c r="M10" s="87" t="n">
        <v>4</v>
      </c>
      <c r="N10" s="88" t="n">
        <v>3</v>
      </c>
      <c r="O10" s="89" t="n">
        <v>58</v>
      </c>
    </row>
    <row r="13" customFormat="false" ht="12.8" hidden="false" customHeight="false" outlineLevel="0" collapsed="false">
      <c r="A13" s="56" t="s">
        <v>48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</row>
    <row r="14" customFormat="false" ht="12.8" hidden="false" customHeight="false" outlineLevel="0" collapsed="false">
      <c r="B14" s="58" t="s">
        <v>49</v>
      </c>
      <c r="C14" s="59" t="s">
        <v>29</v>
      </c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1"/>
    </row>
    <row r="15" customFormat="false" ht="12.8" hidden="false" customHeight="false" outlineLevel="0" collapsed="false">
      <c r="B15" s="62" t="s">
        <v>28</v>
      </c>
      <c r="C15" s="63" t="n">
        <v>1</v>
      </c>
      <c r="D15" s="64" t="n">
        <v>2</v>
      </c>
      <c r="E15" s="64" t="n">
        <v>3</v>
      </c>
      <c r="F15" s="64" t="n">
        <v>4</v>
      </c>
      <c r="G15" s="64" t="n">
        <v>5</v>
      </c>
      <c r="H15" s="64" t="n">
        <v>6</v>
      </c>
      <c r="I15" s="64" t="n">
        <v>7</v>
      </c>
      <c r="J15" s="64" t="n">
        <v>8</v>
      </c>
      <c r="K15" s="64" t="n">
        <v>9</v>
      </c>
      <c r="L15" s="64" t="n">
        <v>10</v>
      </c>
      <c r="M15" s="64" t="n">
        <v>11</v>
      </c>
      <c r="N15" s="64" t="n">
        <v>12</v>
      </c>
      <c r="O15" s="65" t="s">
        <v>45</v>
      </c>
    </row>
    <row r="16" customFormat="false" ht="12.8" hidden="false" customHeight="false" outlineLevel="0" collapsed="false">
      <c r="B16" s="66" t="n">
        <v>2016</v>
      </c>
      <c r="C16" s="67"/>
      <c r="D16" s="68"/>
      <c r="E16" s="68"/>
      <c r="F16" s="68"/>
      <c r="G16" s="91" t="n">
        <v>-38.4999999999991</v>
      </c>
      <c r="H16" s="91" t="n">
        <v>71.0999999999995</v>
      </c>
      <c r="I16" s="91" t="n">
        <v>24.8000000000004</v>
      </c>
      <c r="J16" s="68"/>
      <c r="K16" s="91" t="n">
        <v>-44.9999999999995</v>
      </c>
      <c r="L16" s="91" t="n">
        <v>93.0999999999993</v>
      </c>
      <c r="M16" s="91" t="n">
        <v>-25.9000000000009</v>
      </c>
      <c r="N16" s="92" t="n">
        <v>-51.3999999999992</v>
      </c>
      <c r="O16" s="93" t="n">
        <v>28.2000000000005</v>
      </c>
    </row>
    <row r="17" customFormat="false" ht="12.8" hidden="false" customHeight="false" outlineLevel="0" collapsed="false">
      <c r="B17" s="72" t="n">
        <v>2017</v>
      </c>
      <c r="C17" s="94" t="n">
        <v>-36.5000000000015</v>
      </c>
      <c r="D17" s="95" t="n">
        <v>60.6000000000018</v>
      </c>
      <c r="E17" s="75"/>
      <c r="F17" s="75"/>
      <c r="G17" s="75"/>
      <c r="H17" s="75"/>
      <c r="I17" s="95" t="n">
        <v>76.4999999999993</v>
      </c>
      <c r="J17" s="75"/>
      <c r="K17" s="75"/>
      <c r="L17" s="95" t="n">
        <v>-13.1999999999999</v>
      </c>
      <c r="M17" s="95" t="n">
        <v>17.0000000000003</v>
      </c>
      <c r="N17" s="96" t="n">
        <v>-11.6000000000005</v>
      </c>
      <c r="O17" s="97" t="n">
        <v>92.7999999999996</v>
      </c>
    </row>
    <row r="18" customFormat="false" ht="12.8" hidden="false" customHeight="false" outlineLevel="0" collapsed="false">
      <c r="B18" s="72" t="n">
        <v>2018</v>
      </c>
      <c r="C18" s="78"/>
      <c r="D18" s="95" t="n">
        <v>44.5999999999991</v>
      </c>
      <c r="E18" s="95" t="n">
        <v>119.900000000002</v>
      </c>
      <c r="F18" s="95" t="n">
        <v>-25.4999999999983</v>
      </c>
      <c r="G18" s="95" t="n">
        <v>188.699999999999</v>
      </c>
      <c r="H18" s="75"/>
      <c r="I18" s="75"/>
      <c r="J18" s="95" t="n">
        <v>78.1000000000009</v>
      </c>
      <c r="K18" s="75"/>
      <c r="L18" s="95" t="n">
        <v>-11.4000000000014</v>
      </c>
      <c r="M18" s="75"/>
      <c r="N18" s="96" t="n">
        <v>-61.9999999999998</v>
      </c>
      <c r="O18" s="97" t="n">
        <v>332.400000000002</v>
      </c>
    </row>
    <row r="19" customFormat="false" ht="12.8" hidden="false" customHeight="false" outlineLevel="0" collapsed="false">
      <c r="B19" s="72" t="n">
        <v>2019</v>
      </c>
      <c r="C19" s="78"/>
      <c r="D19" s="75"/>
      <c r="E19" s="95" t="n">
        <v>26.5000000000004</v>
      </c>
      <c r="F19" s="75"/>
      <c r="G19" s="95" t="n">
        <v>-8.00000000000134</v>
      </c>
      <c r="H19" s="95" t="n">
        <v>-55.7000000000008</v>
      </c>
      <c r="I19" s="95" t="n">
        <v>22.1999999999989</v>
      </c>
      <c r="J19" s="75"/>
      <c r="K19" s="75"/>
      <c r="L19" s="95" t="n">
        <v>-65.599999999999</v>
      </c>
      <c r="M19" s="95" t="n">
        <v>-32.5999999999982</v>
      </c>
      <c r="N19" s="79"/>
      <c r="O19" s="97" t="n">
        <v>-113.2</v>
      </c>
    </row>
    <row r="20" customFormat="false" ht="12.8" hidden="false" customHeight="false" outlineLevel="0" collapsed="false">
      <c r="B20" s="72" t="n">
        <v>2020</v>
      </c>
      <c r="C20" s="80"/>
      <c r="D20" s="98" t="n">
        <v>-16.4000000000009</v>
      </c>
      <c r="E20" s="98" t="n">
        <v>103.599999999999</v>
      </c>
      <c r="F20" s="98" t="n">
        <v>20.9000000000015</v>
      </c>
      <c r="G20" s="82"/>
      <c r="H20" s="82"/>
      <c r="I20" s="98" t="n">
        <v>45.8000000000003</v>
      </c>
      <c r="J20" s="98" t="n">
        <v>-27.3000000000012</v>
      </c>
      <c r="K20" s="98" t="n">
        <v>62.1000000000005</v>
      </c>
      <c r="L20" s="98" t="n">
        <v>-27.3000000000012</v>
      </c>
      <c r="M20" s="82"/>
      <c r="N20" s="83"/>
      <c r="O20" s="99" t="n">
        <v>161.399999999998</v>
      </c>
    </row>
    <row r="21" customFormat="false" ht="12.8" hidden="false" customHeight="false" outlineLevel="0" collapsed="false">
      <c r="B21" s="85" t="s">
        <v>45</v>
      </c>
      <c r="C21" s="100" t="n">
        <v>-36.5000000000015</v>
      </c>
      <c r="D21" s="101" t="n">
        <v>88.8</v>
      </c>
      <c r="E21" s="101" t="n">
        <v>250.000000000001</v>
      </c>
      <c r="F21" s="101" t="n">
        <v>-4.59999999999683</v>
      </c>
      <c r="G21" s="101" t="n">
        <v>142.199999999999</v>
      </c>
      <c r="H21" s="101" t="n">
        <v>15.3999999999987</v>
      </c>
      <c r="I21" s="101" t="n">
        <v>169.299999999999</v>
      </c>
      <c r="J21" s="101" t="n">
        <v>50.7999999999997</v>
      </c>
      <c r="K21" s="101" t="n">
        <v>17.100000000001</v>
      </c>
      <c r="L21" s="101" t="n">
        <v>-24.4000000000022</v>
      </c>
      <c r="M21" s="101" t="n">
        <v>-41.4999999999988</v>
      </c>
      <c r="N21" s="102" t="n">
        <v>-125</v>
      </c>
      <c r="O21" s="103" t="n">
        <v>501.6</v>
      </c>
    </row>
    <row r="24" customFormat="false" ht="12.8" hidden="false" customHeight="false" outlineLevel="0" collapsed="false">
      <c r="A24" s="56" t="s">
        <v>52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</row>
    <row r="25" customFormat="false" ht="12.8" hidden="false" customHeight="false" outlineLevel="0" collapsed="false">
      <c r="B25" s="58" t="s">
        <v>49</v>
      </c>
      <c r="C25" s="59" t="s">
        <v>29</v>
      </c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1"/>
    </row>
    <row r="26" customFormat="false" ht="12.8" hidden="false" customHeight="false" outlineLevel="0" collapsed="false">
      <c r="B26" s="62" t="s">
        <v>28</v>
      </c>
      <c r="C26" s="63" t="n">
        <v>1</v>
      </c>
      <c r="D26" s="64" t="n">
        <v>2</v>
      </c>
      <c r="E26" s="64" t="n">
        <v>3</v>
      </c>
      <c r="F26" s="64" t="n">
        <v>4</v>
      </c>
      <c r="G26" s="64" t="n">
        <v>5</v>
      </c>
      <c r="H26" s="64" t="n">
        <v>6</v>
      </c>
      <c r="I26" s="64" t="n">
        <v>7</v>
      </c>
      <c r="J26" s="64" t="n">
        <v>8</v>
      </c>
      <c r="K26" s="64" t="n">
        <v>9</v>
      </c>
      <c r="L26" s="64" t="n">
        <v>10</v>
      </c>
      <c r="M26" s="64" t="n">
        <v>11</v>
      </c>
      <c r="N26" s="64" t="n">
        <v>12</v>
      </c>
      <c r="O26" s="65" t="s">
        <v>45</v>
      </c>
    </row>
    <row r="27" customFormat="false" ht="12.8" hidden="false" customHeight="false" outlineLevel="0" collapsed="false">
      <c r="B27" s="66" t="n">
        <v>2016</v>
      </c>
      <c r="C27" s="67"/>
      <c r="D27" s="68"/>
      <c r="E27" s="68"/>
      <c r="F27" s="68"/>
      <c r="G27" s="91" t="n">
        <v>-38.4999999999991</v>
      </c>
      <c r="H27" s="91" t="n">
        <v>84.0000000000019</v>
      </c>
      <c r="I27" s="91" t="n">
        <v>32.2</v>
      </c>
      <c r="J27" s="68"/>
      <c r="K27" s="91" t="n">
        <v>-44.9999999999995</v>
      </c>
      <c r="L27" s="91" t="n">
        <v>-79.3999999999984</v>
      </c>
      <c r="M27" s="91" t="n">
        <v>-25.9000000000009</v>
      </c>
      <c r="N27" s="92" t="n">
        <v>-51.3999999999992</v>
      </c>
      <c r="O27" s="93" t="n">
        <v>-123.999999999995</v>
      </c>
    </row>
    <row r="28" customFormat="false" ht="12.8" hidden="false" customHeight="false" outlineLevel="0" collapsed="false">
      <c r="B28" s="72" t="n">
        <v>2017</v>
      </c>
      <c r="C28" s="94" t="n">
        <v>-33.0000000000008</v>
      </c>
      <c r="D28" s="95" t="n">
        <v>71.4000000000015</v>
      </c>
      <c r="E28" s="75"/>
      <c r="F28" s="75"/>
      <c r="G28" s="75"/>
      <c r="H28" s="75"/>
      <c r="I28" s="95" t="n">
        <v>90.3999999999994</v>
      </c>
      <c r="J28" s="75"/>
      <c r="K28" s="75"/>
      <c r="L28" s="95" t="n">
        <v>-13.1999999999999</v>
      </c>
      <c r="M28" s="95" t="n">
        <v>20.1000000000007</v>
      </c>
      <c r="N28" s="96" t="n">
        <v>-11.6000000000005</v>
      </c>
      <c r="O28" s="97" t="n">
        <v>124.1</v>
      </c>
    </row>
    <row r="29" customFormat="false" ht="12.8" hidden="false" customHeight="false" outlineLevel="0" collapsed="false">
      <c r="B29" s="72" t="n">
        <v>2018</v>
      </c>
      <c r="C29" s="78"/>
      <c r="D29" s="95" t="n">
        <v>-35.1000000000012</v>
      </c>
      <c r="E29" s="95" t="n">
        <v>147.700000000002</v>
      </c>
      <c r="F29" s="95" t="n">
        <v>-25.4999999999983</v>
      </c>
      <c r="G29" s="95" t="n">
        <v>226.599999999999</v>
      </c>
      <c r="H29" s="75"/>
      <c r="I29" s="75"/>
      <c r="J29" s="95" t="n">
        <v>92.3000000000007</v>
      </c>
      <c r="K29" s="75"/>
      <c r="L29" s="95" t="n">
        <v>-5.80000000000025</v>
      </c>
      <c r="M29" s="75"/>
      <c r="N29" s="96" t="n">
        <v>-61.9999999999998</v>
      </c>
      <c r="O29" s="97" t="n">
        <v>338.200000000002</v>
      </c>
    </row>
    <row r="30" customFormat="false" ht="12.8" hidden="false" customHeight="false" outlineLevel="0" collapsed="false">
      <c r="B30" s="72" t="n">
        <v>2019</v>
      </c>
      <c r="C30" s="78"/>
      <c r="D30" s="75"/>
      <c r="E30" s="95" t="n">
        <v>31.3000000000008</v>
      </c>
      <c r="F30" s="75"/>
      <c r="G30" s="95" t="n">
        <v>-8.00000000000134</v>
      </c>
      <c r="H30" s="95" t="n">
        <v>-55.7000000000008</v>
      </c>
      <c r="I30" s="95" t="n">
        <v>29.2999999999988</v>
      </c>
      <c r="J30" s="75"/>
      <c r="K30" s="75"/>
      <c r="L30" s="95" t="n">
        <v>-65.599999999999</v>
      </c>
      <c r="M30" s="95" t="n">
        <v>-32.5999999999982</v>
      </c>
      <c r="N30" s="79"/>
      <c r="O30" s="97" t="n">
        <v>-101.3</v>
      </c>
    </row>
    <row r="31" customFormat="false" ht="12.8" hidden="false" customHeight="false" outlineLevel="0" collapsed="false">
      <c r="B31" s="72" t="n">
        <v>2020</v>
      </c>
      <c r="C31" s="80"/>
      <c r="D31" s="98" t="n">
        <v>-16.4000000000009</v>
      </c>
      <c r="E31" s="98" t="n">
        <v>122.3</v>
      </c>
      <c r="F31" s="98" t="n">
        <v>24.6999999999997</v>
      </c>
      <c r="G31" s="82"/>
      <c r="H31" s="82"/>
      <c r="I31" s="98" t="n">
        <v>54.0999999999992</v>
      </c>
      <c r="J31" s="98" t="n">
        <v>-27.3000000000012</v>
      </c>
      <c r="K31" s="98" t="n">
        <v>73.3000000000006</v>
      </c>
      <c r="L31" s="98" t="n">
        <v>-27.3000000000012</v>
      </c>
      <c r="M31" s="82"/>
      <c r="N31" s="83"/>
      <c r="O31" s="99" t="n">
        <v>203.399999999996</v>
      </c>
    </row>
    <row r="32" customFormat="false" ht="12.8" hidden="false" customHeight="false" outlineLevel="0" collapsed="false">
      <c r="B32" s="85" t="s">
        <v>45</v>
      </c>
      <c r="C32" s="100" t="n">
        <v>-33.0000000000008</v>
      </c>
      <c r="D32" s="101" t="n">
        <v>19.8999999999994</v>
      </c>
      <c r="E32" s="101" t="n">
        <v>301.300000000002</v>
      </c>
      <c r="F32" s="101" t="n">
        <v>-0.79999999999858</v>
      </c>
      <c r="G32" s="101" t="n">
        <v>180.099999999999</v>
      </c>
      <c r="H32" s="101" t="n">
        <v>28.3000000000011</v>
      </c>
      <c r="I32" s="101" t="n">
        <v>205.999999999997</v>
      </c>
      <c r="J32" s="101" t="n">
        <v>64.9999999999995</v>
      </c>
      <c r="K32" s="101" t="n">
        <v>28.3000000000011</v>
      </c>
      <c r="L32" s="101" t="n">
        <v>-191.299999999999</v>
      </c>
      <c r="M32" s="101" t="n">
        <v>-38.3999999999984</v>
      </c>
      <c r="N32" s="102" t="n">
        <v>-125</v>
      </c>
      <c r="O32" s="103" t="n">
        <v>440.400000000003</v>
      </c>
    </row>
    <row r="35" customFormat="false" ht="12.8" hidden="false" customHeight="false" outlineLevel="0" collapsed="false">
      <c r="A35" s="56" t="s">
        <v>53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</row>
    <row r="36" customFormat="false" ht="12.8" hidden="false" customHeight="false" outlineLevel="0" collapsed="false">
      <c r="B36" s="58" t="s">
        <v>49</v>
      </c>
      <c r="C36" s="59" t="s">
        <v>54</v>
      </c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1"/>
    </row>
    <row r="37" customFormat="false" ht="12.8" hidden="false" customHeight="false" outlineLevel="0" collapsed="false">
      <c r="B37" s="62" t="s">
        <v>28</v>
      </c>
      <c r="C37" s="63" t="n">
        <v>1</v>
      </c>
      <c r="D37" s="64" t="n">
        <v>2</v>
      </c>
      <c r="E37" s="64" t="n">
        <v>3</v>
      </c>
      <c r="F37" s="64" t="n">
        <v>4</v>
      </c>
      <c r="G37" s="64" t="n">
        <v>5</v>
      </c>
      <c r="H37" s="64" t="n">
        <v>6</v>
      </c>
      <c r="I37" s="64" t="n">
        <v>7</v>
      </c>
      <c r="J37" s="64" t="n">
        <v>8</v>
      </c>
      <c r="K37" s="64" t="n">
        <v>9</v>
      </c>
      <c r="L37" s="64" t="n">
        <v>10</v>
      </c>
      <c r="M37" s="64" t="n">
        <v>11</v>
      </c>
      <c r="N37" s="64" t="n">
        <v>12</v>
      </c>
      <c r="O37" s="65" t="s">
        <v>45</v>
      </c>
    </row>
    <row r="38" customFormat="false" ht="12.8" hidden="false" customHeight="false" outlineLevel="0" collapsed="false">
      <c r="B38" s="66" t="n">
        <v>2016</v>
      </c>
      <c r="C38" s="67"/>
      <c r="D38" s="68"/>
      <c r="E38" s="68"/>
      <c r="F38" s="68"/>
      <c r="G38" s="91" t="n">
        <v>-38.4999999999991</v>
      </c>
      <c r="H38" s="91" t="n">
        <v>112.000000000001</v>
      </c>
      <c r="I38" s="91" t="n">
        <v>-4.6999999999997</v>
      </c>
      <c r="J38" s="68"/>
      <c r="K38" s="91" t="n">
        <v>-44.9999999999995</v>
      </c>
      <c r="L38" s="91" t="n">
        <v>-73.9999999999985</v>
      </c>
      <c r="M38" s="91" t="n">
        <v>-25.9000000000009</v>
      </c>
      <c r="N38" s="92" t="n">
        <v>-51.3999999999992</v>
      </c>
      <c r="O38" s="93" t="n">
        <v>-127.499999999996</v>
      </c>
    </row>
    <row r="39" customFormat="false" ht="12.8" hidden="false" customHeight="false" outlineLevel="0" collapsed="false">
      <c r="B39" s="72" t="n">
        <v>2017</v>
      </c>
      <c r="C39" s="94" t="n">
        <v>-25.2000000000008</v>
      </c>
      <c r="D39" s="95" t="n">
        <v>27.9000000000029</v>
      </c>
      <c r="E39" s="75"/>
      <c r="F39" s="75"/>
      <c r="G39" s="75"/>
      <c r="H39" s="75"/>
      <c r="I39" s="95" t="n">
        <v>73.9000000000001</v>
      </c>
      <c r="J39" s="75"/>
      <c r="K39" s="75"/>
      <c r="L39" s="95" t="n">
        <v>-13.1999999999999</v>
      </c>
      <c r="M39" s="95" t="n">
        <v>26.8000000000002</v>
      </c>
      <c r="N39" s="96" t="n">
        <v>-11.6000000000005</v>
      </c>
      <c r="O39" s="97" t="n">
        <v>78.600000000002</v>
      </c>
    </row>
    <row r="40" customFormat="false" ht="12.8" hidden="false" customHeight="false" outlineLevel="0" collapsed="false">
      <c r="B40" s="72" t="n">
        <v>2018</v>
      </c>
      <c r="C40" s="78"/>
      <c r="D40" s="95" t="n">
        <v>-35.1000000000012</v>
      </c>
      <c r="E40" s="95" t="n">
        <v>-69.7999999999977</v>
      </c>
      <c r="F40" s="95" t="n">
        <v>-25.4999999999983</v>
      </c>
      <c r="G40" s="95" t="n">
        <v>309.000000000002</v>
      </c>
      <c r="H40" s="75"/>
      <c r="I40" s="75"/>
      <c r="J40" s="95" t="n">
        <v>122.900000000001</v>
      </c>
      <c r="K40" s="75"/>
      <c r="L40" s="95" t="n">
        <v>6.39999999999974</v>
      </c>
      <c r="M40" s="75"/>
      <c r="N40" s="96" t="n">
        <v>-61.9999999999998</v>
      </c>
      <c r="O40" s="97" t="n">
        <v>245.900000000006</v>
      </c>
    </row>
    <row r="41" customFormat="false" ht="12.8" hidden="false" customHeight="false" outlineLevel="0" collapsed="false">
      <c r="B41" s="72" t="n">
        <v>2019</v>
      </c>
      <c r="C41" s="78"/>
      <c r="D41" s="75"/>
      <c r="E41" s="95" t="n">
        <v>41.7000000000001</v>
      </c>
      <c r="F41" s="75"/>
      <c r="G41" s="95" t="n">
        <v>-8.00000000000134</v>
      </c>
      <c r="H41" s="95" t="n">
        <v>-55.7000000000008</v>
      </c>
      <c r="I41" s="95" t="n">
        <v>44.8000000000004</v>
      </c>
      <c r="J41" s="75"/>
      <c r="K41" s="75"/>
      <c r="L41" s="95" t="n">
        <v>-65.599999999999</v>
      </c>
      <c r="M41" s="95" t="n">
        <v>-32.5999999999982</v>
      </c>
      <c r="N41" s="79"/>
      <c r="O41" s="97" t="n">
        <v>-75.3999999999988</v>
      </c>
    </row>
    <row r="42" customFormat="false" ht="12.8" hidden="false" customHeight="false" outlineLevel="0" collapsed="false">
      <c r="B42" s="72" t="n">
        <v>2020</v>
      </c>
      <c r="C42" s="80"/>
      <c r="D42" s="98" t="n">
        <v>-16.4000000000009</v>
      </c>
      <c r="E42" s="98" t="n">
        <v>163.099999999998</v>
      </c>
      <c r="F42" s="98" t="n">
        <v>32.9000000000001</v>
      </c>
      <c r="G42" s="82"/>
      <c r="H42" s="82"/>
      <c r="I42" s="98" t="n">
        <v>72.0999999999994</v>
      </c>
      <c r="J42" s="98" t="n">
        <v>-27.3000000000012</v>
      </c>
      <c r="K42" s="98" t="n">
        <v>20.2000000000013</v>
      </c>
      <c r="L42" s="98" t="n">
        <v>-27.3000000000012</v>
      </c>
      <c r="M42" s="82"/>
      <c r="N42" s="83"/>
      <c r="O42" s="99" t="n">
        <v>217.299999999996</v>
      </c>
    </row>
    <row r="43" customFormat="false" ht="12.8" hidden="false" customHeight="false" outlineLevel="0" collapsed="false">
      <c r="B43" s="85" t="s">
        <v>45</v>
      </c>
      <c r="C43" s="100" t="n">
        <v>-25.2000000000008</v>
      </c>
      <c r="D43" s="101" t="n">
        <v>-23.5999999999992</v>
      </c>
      <c r="E43" s="101" t="n">
        <v>135.000000000001</v>
      </c>
      <c r="F43" s="101" t="n">
        <v>7.40000000000185</v>
      </c>
      <c r="G43" s="101" t="n">
        <v>262.500000000001</v>
      </c>
      <c r="H43" s="101" t="n">
        <v>56.3000000000002</v>
      </c>
      <c r="I43" s="101" t="n">
        <v>186.1</v>
      </c>
      <c r="J43" s="101" t="n">
        <v>95.6000000000001</v>
      </c>
      <c r="K43" s="101" t="n">
        <v>-24.7999999999982</v>
      </c>
      <c r="L43" s="101" t="n">
        <v>-173.699999999999</v>
      </c>
      <c r="M43" s="101" t="n">
        <v>-31.699999999999</v>
      </c>
      <c r="N43" s="102" t="n">
        <v>-125</v>
      </c>
      <c r="O43" s="103" t="n">
        <v>338.900000000009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Roman,標準"&amp;12&amp;A</oddHeader>
    <oddFooter>&amp;C&amp;"Times New Roman,標準"&amp;12ページ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121</TotalTime>
  <Application>LibreOffice/7.0.2.2$Windows_X86_64 LibreOffice_project/8349ace3c3162073abd90d81fd06dcfb6b36b994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ja-JP</dc:language>
  <cp:lastModifiedBy/>
  <dcterms:modified xsi:type="dcterms:W3CDTF">2020-10-23T20:22:34Z</dcterms:modified>
  <cp:revision>15</cp:revision>
  <dc:subject/>
  <dc:title/>
</cp:coreProperties>
</file>