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hibadai\Desktop\(名前を入力) 検証用エクセル\"/>
    </mc:Choice>
  </mc:AlternateContent>
  <xr:revisionPtr revIDLastSave="0" documentId="8_{A1503CEB-EA87-4400-AE55-2CD5A2D4A61A}" xr6:coauthVersionLast="45" xr6:coauthVersionMax="45" xr10:uidLastSave="{00000000-0000-0000-0000-000000000000}"/>
  <bookViews>
    <workbookView xWindow="120" yWindow="0" windowWidth="9880" windowHeight="11400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G9" i="1" s="1"/>
  <c r="K9" i="1"/>
  <c r="N9" i="1" s="1"/>
  <c r="L9" i="1"/>
  <c r="O9" i="1" s="1"/>
  <c r="I9" i="1" s="1"/>
  <c r="L10" i="1" l="1"/>
  <c r="O10" i="1" s="1"/>
  <c r="H9" i="1"/>
  <c r="K10" i="1" s="1"/>
  <c r="N10" i="1" s="1"/>
  <c r="H10" i="1" s="1"/>
  <c r="J10" i="1"/>
  <c r="M10" i="1" s="1"/>
  <c r="G10" i="1" s="1"/>
  <c r="I10" i="1" l="1"/>
  <c r="J11" i="1"/>
  <c r="M11" i="1" s="1"/>
  <c r="L11" i="1" l="1"/>
  <c r="O11" i="1" s="1"/>
  <c r="I11" i="1" s="1"/>
  <c r="G11" i="1"/>
  <c r="K11" i="1"/>
  <c r="N11" i="1" s="1"/>
  <c r="H11" i="1" s="1"/>
  <c r="J12" i="1" l="1"/>
  <c r="M12" i="1" s="1"/>
  <c r="L12" i="1"/>
  <c r="O12" i="1" s="1"/>
  <c r="I12" i="1" s="1"/>
  <c r="K12" i="1"/>
  <c r="N12" i="1" s="1"/>
  <c r="H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G13" i="1" s="1"/>
  <c r="H13" i="1"/>
  <c r="J14" i="1" l="1"/>
  <c r="M14" i="1" s="1"/>
  <c r="G14" i="1" s="1"/>
  <c r="L15" i="1"/>
  <c r="O15" i="1" s="1"/>
  <c r="I15" i="1" s="1"/>
  <c r="K14" i="1"/>
  <c r="N14" i="1" s="1"/>
  <c r="H14" i="1" s="1"/>
  <c r="L16" i="1" l="1"/>
  <c r="O16" i="1" s="1"/>
  <c r="I16" i="1" s="1"/>
  <c r="K15" i="1"/>
  <c r="N15" i="1" s="1"/>
  <c r="H15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H58" i="1" s="1"/>
  <c r="H59" i="1" s="1"/>
  <c r="H61" i="1" s="1"/>
  <c r="K61" i="1" s="1"/>
  <c r="L58" i="1"/>
  <c r="O58" i="1" s="1"/>
  <c r="I58" i="1" s="1"/>
  <c r="I59" i="1" s="1"/>
  <c r="I61" i="1" s="1"/>
  <c r="L61" i="1" s="1"/>
  <c r="J56" i="1" l="1"/>
  <c r="M56" i="1" s="1"/>
  <c r="G56" i="1" s="1"/>
  <c r="J57" i="1" l="1"/>
  <c r="M57" i="1" s="1"/>
  <c r="G57" i="1" s="1"/>
  <c r="J58" i="1" l="1"/>
  <c r="M58" i="1" s="1"/>
  <c r="G58" i="1" s="1"/>
  <c r="G59" i="1" s="1"/>
  <c r="G61" i="1" s="1"/>
  <c r="J61" i="1" s="1"/>
</calcChain>
</file>

<file path=xl/sharedStrings.xml><?xml version="1.0" encoding="utf-8"?>
<sst xmlns="http://schemas.openxmlformats.org/spreadsheetml/2006/main" count="54" uniqueCount="43">
  <si>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</si>
  <si>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</si>
  <si>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</si>
  <si>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</si>
  <si>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</si>
  <si>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</si>
  <si>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</si>
  <si>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</si>
  <si>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</si>
  <si>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</si>
  <si>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</si>
  <si>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</si>
  <si>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</si>
  <si>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</si>
  <si>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</si>
  <si>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</si>
  <si>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</si>
  <si>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</si>
  <si>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</si>
  <si>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</si>
  <si>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</si>
  <si>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</si>
  <si>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</si>
  <si>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</si>
  <si>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</si>
  <si>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</si>
  <si>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</si>
  <si>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</si>
  <si>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</si>
  <si>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</si>
  <si>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</si>
  <si>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</si>
  <si>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</si>
  <si>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</si>
  <si>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</si>
  <si>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直前MACDダイバージェンスだからやられるとは思っていた。</t>
    <rPh sb="0" eb="2">
      <t>チョクゼン</t>
    </rPh>
    <rPh sb="23" eb="24">
      <t>オモ</t>
    </rPh>
    <phoneticPr fontId="1"/>
  </si>
  <si>
    <t>USDJPY</t>
    <phoneticPr fontId="1"/>
  </si>
  <si>
    <t>EBの何れかがMA（10or20）にタッチしており、EBの右側の実体がMA</t>
    <rPh sb="3" eb="4">
      <t>イヅ</t>
    </rPh>
    <rPh sb="29" eb="31">
      <t>ミギガワ</t>
    </rPh>
    <rPh sb="32" eb="34">
      <t>ジッタイ</t>
    </rPh>
    <phoneticPr fontId="1"/>
  </si>
  <si>
    <t>右側の実体がMAの外側にある物。買いは高値・売りは安値更新でエントリー</t>
    <rPh sb="0" eb="2">
      <t>ミギガワ</t>
    </rPh>
    <rPh sb="3" eb="5">
      <t>ジッタイ</t>
    </rPh>
    <rPh sb="9" eb="11">
      <t>ソトガワ</t>
    </rPh>
    <rPh sb="14" eb="15">
      <t>モノ</t>
    </rPh>
    <rPh sb="16" eb="17">
      <t>カ</t>
    </rPh>
    <rPh sb="19" eb="21">
      <t>タカネ</t>
    </rPh>
    <rPh sb="22" eb="23">
      <t>ウ</t>
    </rPh>
    <rPh sb="25" eb="29">
      <t>ヤスネコウシン</t>
    </rPh>
    <phoneticPr fontId="1"/>
  </si>
  <si>
    <t>買いは安値・売りは高値の１pips外側、FIB（</t>
    <rPh sb="0" eb="1">
      <t>カ</t>
    </rPh>
    <rPh sb="3" eb="5">
      <t>ヤスネ</t>
    </rPh>
    <rPh sb="6" eb="7">
      <t>ウ</t>
    </rPh>
    <rPh sb="9" eb="11">
      <t>タカネ</t>
    </rPh>
    <rPh sb="17" eb="19">
      <t>ソトガワ</t>
    </rPh>
    <phoneticPr fontId="1"/>
  </si>
  <si>
    <t>IB（1.27 1.5 2）にヒット</t>
    <phoneticPr fontId="1"/>
  </si>
  <si>
    <t>もしくは利益確定となった場合</t>
    <rPh sb="4" eb="8">
      <t>リエキカクテイ</t>
    </rPh>
    <rPh sb="12" eb="14">
      <t>バアイ</t>
    </rPh>
    <phoneticPr fontId="1"/>
  </si>
  <si>
    <t>2011//5/11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</si>
</sst>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0" fontId="12" fillId="3" borderId="9" xfId="0" applyNumberFormat="1" applyFont="1" applyFill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4" borderId="9" xfId="0" applyNumberFormat="1" applyFont="1" applyFill="1" applyBorder="1">
      <alignment vertical="center"/>
    </xf>
    <xf numFmtId="178" fontId="0" fillId="0" borderId="17" xfId="0" applyNumberFormat="1" applyBorder="1">
      <alignment vertical="center"/>
    </xf>
    <xf numFmtId="0" fontId="2" fillId="0" borderId="18" xfId="0" applyFon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10</xdr:col>
      <xdr:colOff>263822</xdr:colOff>
      <xdr:row>34</xdr:row>
      <xdr:rowOff>73325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99FFD52-EB60-415A-B8CB-E5DE183E7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3" y="174625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10</xdr:col>
      <xdr:colOff>263822</xdr:colOff>
      <xdr:row>69</xdr:row>
      <xdr:rowOff>73325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101E24CF-F588-4280-90B2-7BEC96619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3" y="6286500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10</xdr:col>
      <xdr:colOff>263822</xdr:colOff>
      <xdr:row>104</xdr:row>
      <xdr:rowOff>73325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A3BCD760-730D-4FD4-8E2B-BA91EE4F1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0063" y="12398375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10</xdr:col>
      <xdr:colOff>263822</xdr:colOff>
      <xdr:row>139</xdr:row>
      <xdr:rowOff>73325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54C0DEA3-6022-41C3-B765-4AFB895C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0063" y="18510250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10</xdr:col>
      <xdr:colOff>263822</xdr:colOff>
      <xdr:row>174</xdr:row>
      <xdr:rowOff>73325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1927474C-BCA7-4417-9533-20F7CD37D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0063" y="24622125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10</xdr:col>
      <xdr:colOff>263822</xdr:colOff>
      <xdr:row>210</xdr:row>
      <xdr:rowOff>73325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C5440906-374B-450B-A22B-B567946E8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0063" y="30908625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10</xdr:col>
      <xdr:colOff>263822</xdr:colOff>
      <xdr:row>245</xdr:row>
      <xdr:rowOff>73325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32C1A91A-BDEA-4DE3-8CF8-92D0F735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0063" y="37020500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10</xdr:col>
      <xdr:colOff>263822</xdr:colOff>
      <xdr:row>280</xdr:row>
      <xdr:rowOff>73325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F275E39E-DEF1-49E2-A204-B440B6019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0063" y="43132375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10</xdr:col>
      <xdr:colOff>263822</xdr:colOff>
      <xdr:row>315</xdr:row>
      <xdr:rowOff>73325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77E2A856-6CDC-4D42-8FB6-553CF4DED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0063" y="49244250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317</xdr:row>
      <xdr:rowOff>0</xdr:rowOff>
    </xdr:from>
    <xdr:to>
      <xdr:col>10</xdr:col>
      <xdr:colOff>263822</xdr:colOff>
      <xdr:row>350</xdr:row>
      <xdr:rowOff>73325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DD2E1EED-D180-4B98-BDD8-B21B16EA5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0063" y="55356125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10</xdr:col>
      <xdr:colOff>263822</xdr:colOff>
      <xdr:row>386</xdr:row>
      <xdr:rowOff>73325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26C7EE74-FDDF-441E-B609-69DF5D4EF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0063" y="61642625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389</xdr:row>
      <xdr:rowOff>0</xdr:rowOff>
    </xdr:from>
    <xdr:to>
      <xdr:col>10</xdr:col>
      <xdr:colOff>263822</xdr:colOff>
      <xdr:row>422</xdr:row>
      <xdr:rowOff>73325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BA4C3596-679D-4F28-A00D-4B93A3DD3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0063" y="67929125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425</xdr:row>
      <xdr:rowOff>0</xdr:rowOff>
    </xdr:from>
    <xdr:to>
      <xdr:col>10</xdr:col>
      <xdr:colOff>263822</xdr:colOff>
      <xdr:row>458</xdr:row>
      <xdr:rowOff>73325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9F5DD97B-067F-4A84-A067-75BEA359D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0063" y="74215625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10</xdr:col>
      <xdr:colOff>263822</xdr:colOff>
      <xdr:row>494</xdr:row>
      <xdr:rowOff>73325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DFAA4B5B-3B2E-47F0-8516-B72912E1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0063" y="80502125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10</xdr:col>
      <xdr:colOff>263822</xdr:colOff>
      <xdr:row>530</xdr:row>
      <xdr:rowOff>73325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9C4E83BB-D0EC-4E32-8B9E-45D6BC39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00063" y="86788625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533</xdr:row>
      <xdr:rowOff>0</xdr:rowOff>
    </xdr:from>
    <xdr:to>
      <xdr:col>10</xdr:col>
      <xdr:colOff>263822</xdr:colOff>
      <xdr:row>566</xdr:row>
      <xdr:rowOff>73325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D7A8031A-9551-4529-955C-B517E6332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0063" y="93075125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0</xdr:rowOff>
    </xdr:from>
    <xdr:to>
      <xdr:col>10</xdr:col>
      <xdr:colOff>263822</xdr:colOff>
      <xdr:row>602</xdr:row>
      <xdr:rowOff>73325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AC152A24-1C1D-4B3B-97B3-C6365BAD8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0063" y="99361625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605</xdr:row>
      <xdr:rowOff>0</xdr:rowOff>
    </xdr:from>
    <xdr:to>
      <xdr:col>10</xdr:col>
      <xdr:colOff>263822</xdr:colOff>
      <xdr:row>638</xdr:row>
      <xdr:rowOff>73325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8FF56DF3-B24F-4564-B5C3-12FBD9035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0063" y="105648125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641</xdr:row>
      <xdr:rowOff>0</xdr:rowOff>
    </xdr:from>
    <xdr:to>
      <xdr:col>10</xdr:col>
      <xdr:colOff>263822</xdr:colOff>
      <xdr:row>674</xdr:row>
      <xdr:rowOff>73325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5BC9944C-315F-43E4-91F6-1EEBE9745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0063" y="111934625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677</xdr:row>
      <xdr:rowOff>0</xdr:rowOff>
    </xdr:from>
    <xdr:to>
      <xdr:col>10</xdr:col>
      <xdr:colOff>263822</xdr:colOff>
      <xdr:row>710</xdr:row>
      <xdr:rowOff>73325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ADFAB3AF-4C65-4322-A508-367C3D77A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0063" y="118221125"/>
          <a:ext cx="5772447" cy="583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713</xdr:row>
      <xdr:rowOff>0</xdr:rowOff>
    </xdr:from>
    <xdr:to>
      <xdr:col>10</xdr:col>
      <xdr:colOff>263822</xdr:colOff>
      <xdr:row>747</xdr:row>
      <xdr:rowOff>25706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38B7129C-FC6A-4735-9C45-2762739C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0063" y="124507625"/>
          <a:ext cx="5772447" cy="59629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749</xdr:row>
      <xdr:rowOff>0</xdr:rowOff>
    </xdr:from>
    <xdr:to>
      <xdr:col>10</xdr:col>
      <xdr:colOff>263822</xdr:colOff>
      <xdr:row>783</xdr:row>
      <xdr:rowOff>25706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49BDE946-F287-4332-9EF0-1B28EEC96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00063" y="130794125"/>
          <a:ext cx="5772447" cy="59629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785</xdr:row>
      <xdr:rowOff>0</xdr:rowOff>
    </xdr:from>
    <xdr:to>
      <xdr:col>10</xdr:col>
      <xdr:colOff>263822</xdr:colOff>
      <xdr:row>819</xdr:row>
      <xdr:rowOff>25706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E73684E7-3A9B-4063-9567-A528885F1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00063" y="137080625"/>
          <a:ext cx="5772447" cy="59629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821</xdr:row>
      <xdr:rowOff>0</xdr:rowOff>
    </xdr:from>
    <xdr:to>
      <xdr:col>10</xdr:col>
      <xdr:colOff>263822</xdr:colOff>
      <xdr:row>855</xdr:row>
      <xdr:rowOff>25706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7390C77-C8DA-41EF-81A3-E089890A3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00063" y="143367125"/>
          <a:ext cx="5772447" cy="59629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857</xdr:row>
      <xdr:rowOff>0</xdr:rowOff>
    </xdr:from>
    <xdr:to>
      <xdr:col>10</xdr:col>
      <xdr:colOff>263822</xdr:colOff>
      <xdr:row>891</xdr:row>
      <xdr:rowOff>25706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A0F83868-7413-4A9F-8871-1619699A4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00063" y="149653625"/>
          <a:ext cx="5772447" cy="59629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893</xdr:row>
      <xdr:rowOff>0</xdr:rowOff>
    </xdr:from>
    <xdr:to>
      <xdr:col>10</xdr:col>
      <xdr:colOff>263822</xdr:colOff>
      <xdr:row>927</xdr:row>
      <xdr:rowOff>25706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13DF196D-69FC-4277-92A2-BC44A294C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00063" y="155940125"/>
          <a:ext cx="5772447" cy="59629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929</xdr:row>
      <xdr:rowOff>0</xdr:rowOff>
    </xdr:from>
    <xdr:to>
      <xdr:col>10</xdr:col>
      <xdr:colOff>263822</xdr:colOff>
      <xdr:row>963</xdr:row>
      <xdr:rowOff>25706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5DC215E0-628A-4281-8023-5A99FD2CF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0063" y="162226625"/>
          <a:ext cx="5772447" cy="59629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965</xdr:row>
      <xdr:rowOff>0</xdr:rowOff>
    </xdr:from>
    <xdr:to>
      <xdr:col>10</xdr:col>
      <xdr:colOff>263822</xdr:colOff>
      <xdr:row>999</xdr:row>
      <xdr:rowOff>25706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EBCC218C-5350-44E9-BE6B-E402A1E75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00063" y="168513125"/>
          <a:ext cx="5772447" cy="59629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1002</xdr:row>
      <xdr:rowOff>0</xdr:rowOff>
    </xdr:from>
    <xdr:to>
      <xdr:col>10</xdr:col>
      <xdr:colOff>263822</xdr:colOff>
      <xdr:row>1036</xdr:row>
      <xdr:rowOff>25706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E2A103C8-2AB2-4FF4-8EFB-2990FF49A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00063" y="174974250"/>
          <a:ext cx="5772447" cy="59629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1038</xdr:row>
      <xdr:rowOff>0</xdr:rowOff>
    </xdr:from>
    <xdr:to>
      <xdr:col>10</xdr:col>
      <xdr:colOff>263822</xdr:colOff>
      <xdr:row>1072</xdr:row>
      <xdr:rowOff>25706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86EEFB65-5FD0-4940-B4C6-C7F7D45CA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00063" y="181260750"/>
          <a:ext cx="5772447" cy="5962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30" activePane="bottomRight" state="frozen"/>
      <selection pane="topRight" activeCell="B1" sqref="B1"/>
      <selection pane="bottomLeft" activeCell="A9" sqref="A9"/>
      <selection pane="bottomRight" activeCell="G38" sqref="G38"/>
    </sheetView>
  </sheetViews>
  <sheetFormatPr defaultRowHeight="18" x14ac:dyDescent="0.55000000000000004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 x14ac:dyDescent="0.55000000000000004">
      <c r="A1" s="1" t="s">
        <v>7</v>
      </c>
      <c r="C1" t="s">
        <v>36</v>
      </c>
    </row>
    <row r="2" spans="1:18" x14ac:dyDescent="0.55000000000000004">
      <c r="A2" s="1" t="s">
        <v>8</v>
      </c>
      <c r="C2" t="s">
        <v>22</v>
      </c>
    </row>
    <row r="3" spans="1:18" x14ac:dyDescent="0.55000000000000004">
      <c r="A3" s="1" t="s">
        <v>10</v>
      </c>
      <c r="C3" s="29">
        <v>100000</v>
      </c>
    </row>
    <row r="4" spans="1:18" x14ac:dyDescent="0.55000000000000004">
      <c r="A4" s="1" t="s">
        <v>11</v>
      </c>
      <c r="C4" s="29"/>
      <c r="D4" t="s">
        <v>37</v>
      </c>
      <c r="I4" t="s">
        <v>38</v>
      </c>
      <c r="Q4" s="3"/>
    </row>
    <row r="5" spans="1:18" ht="18.5" thickBot="1" x14ac:dyDescent="0.6">
      <c r="A5" s="1" t="s">
        <v>12</v>
      </c>
      <c r="C5" s="82"/>
      <c r="D5" t="s">
        <v>39</v>
      </c>
      <c r="H5" t="s">
        <v>40</v>
      </c>
      <c r="K5" t="s">
        <v>41</v>
      </c>
      <c r="Q5" s="3"/>
    </row>
    <row r="6" spans="1:18" ht="18.5" thickBot="1" x14ac:dyDescent="0.6">
      <c r="A6" s="24" t="s">
        <v>0</v>
      </c>
      <c r="B6" s="24" t="s">
        <v>1</v>
      </c>
      <c r="C6" s="83" t="s">
        <v>1</v>
      </c>
      <c r="D6" s="48" t="s">
        <v>25</v>
      </c>
      <c r="E6" s="25"/>
      <c r="F6" s="26"/>
      <c r="G6" s="84" t="s">
        <v>3</v>
      </c>
      <c r="H6" s="85"/>
      <c r="I6" s="91"/>
      <c r="J6" s="84" t="s">
        <v>23</v>
      </c>
      <c r="K6" s="85"/>
      <c r="L6" s="91"/>
      <c r="M6" s="84" t="s">
        <v>24</v>
      </c>
      <c r="N6" s="85"/>
      <c r="O6" s="91"/>
    </row>
    <row r="7" spans="1:18" ht="18.5" thickBot="1" x14ac:dyDescent="0.6">
      <c r="A7" s="27"/>
      <c r="B7" s="27" t="s">
        <v>2</v>
      </c>
      <c r="C7" s="64" t="s">
        <v>29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 x14ac:dyDescent="0.6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23</v>
      </c>
      <c r="K8" s="89"/>
      <c r="L8" s="90"/>
      <c r="M8" s="88"/>
      <c r="N8" s="89"/>
      <c r="O8" s="90"/>
    </row>
    <row r="9" spans="1:18" x14ac:dyDescent="0.55000000000000004">
      <c r="A9" s="9">
        <v>1</v>
      </c>
      <c r="B9" s="23">
        <v>40190</v>
      </c>
      <c r="C9" s="50">
        <v>2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 x14ac:dyDescent="0.55000000000000004">
      <c r="A10" s="9">
        <v>2</v>
      </c>
      <c r="B10" s="5">
        <v>40197</v>
      </c>
      <c r="C10" s="47">
        <v>2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3955.1609999999996</v>
      </c>
      <c r="N10" s="45">
        <f t="shared" ref="N10:N12" si="9">IF(E10="","",K10*E10)</f>
        <v>4702.5</v>
      </c>
      <c r="O10" s="46">
        <f t="shared" ref="O10:O12" si="10">IF(F10="","",L10*F10)</f>
        <v>6360</v>
      </c>
      <c r="P10" s="40"/>
      <c r="Q10" s="40"/>
      <c r="R10" s="40"/>
    </row>
    <row r="11" spans="1:18" x14ac:dyDescent="0.55000000000000004">
      <c r="A11" s="9">
        <v>3</v>
      </c>
      <c r="B11" s="5">
        <v>40337</v>
      </c>
      <c r="C11" s="47">
        <v>2</v>
      </c>
      <c r="D11" s="57">
        <v>-1</v>
      </c>
      <c r="E11" s="58">
        <v>-1</v>
      </c>
      <c r="F11" s="81">
        <v>-1</v>
      </c>
      <c r="G11" s="22">
        <f t="shared" si="2"/>
        <v>104532.20616999999</v>
      </c>
      <c r="H11" s="22">
        <f t="shared" si="3"/>
        <v>105926.425</v>
      </c>
      <c r="I11" s="22">
        <f t="shared" si="4"/>
        <v>108989.2</v>
      </c>
      <c r="J11" s="44">
        <f t="shared" si="5"/>
        <v>3232.9548299999997</v>
      </c>
      <c r="K11" s="45">
        <f t="shared" si="6"/>
        <v>3276.0749999999998</v>
      </c>
      <c r="L11" s="46">
        <f t="shared" si="7"/>
        <v>3370.7999999999997</v>
      </c>
      <c r="M11" s="44">
        <f t="shared" si="8"/>
        <v>-3232.9548299999997</v>
      </c>
      <c r="N11" s="45">
        <f t="shared" si="9"/>
        <v>-3276.0749999999998</v>
      </c>
      <c r="O11" s="46">
        <f t="shared" si="10"/>
        <v>-3370.7999999999997</v>
      </c>
      <c r="P11" s="40"/>
      <c r="Q11" s="40"/>
      <c r="R11" s="40"/>
    </row>
    <row r="12" spans="1:18" x14ac:dyDescent="0.55000000000000004">
      <c r="A12" s="9">
        <v>4</v>
      </c>
      <c r="B12" s="5">
        <v>40393</v>
      </c>
      <c r="C12" s="47">
        <v>2</v>
      </c>
      <c r="D12" s="57">
        <v>1.27</v>
      </c>
      <c r="E12" s="58">
        <v>1.5</v>
      </c>
      <c r="F12" s="59">
        <v>2</v>
      </c>
      <c r="G12" s="22">
        <f t="shared" si="2"/>
        <v>108514.88322507699</v>
      </c>
      <c r="H12" s="22">
        <f t="shared" si="3"/>
        <v>110693.11412500001</v>
      </c>
      <c r="I12" s="22">
        <f t="shared" si="4"/>
        <v>115528.552</v>
      </c>
      <c r="J12" s="44">
        <f t="shared" si="5"/>
        <v>3135.9661850999996</v>
      </c>
      <c r="K12" s="45">
        <f t="shared" si="6"/>
        <v>3177.7927500000001</v>
      </c>
      <c r="L12" s="46">
        <f t="shared" si="7"/>
        <v>3269.6759999999999</v>
      </c>
      <c r="M12" s="44">
        <f t="shared" si="8"/>
        <v>3982.6770550769997</v>
      </c>
      <c r="N12" s="45">
        <f t="shared" si="9"/>
        <v>4766.6891249999999</v>
      </c>
      <c r="O12" s="46">
        <f t="shared" si="10"/>
        <v>6539.3519999999999</v>
      </c>
      <c r="P12" s="40"/>
      <c r="Q12" s="40"/>
      <c r="R12" s="40"/>
    </row>
    <row r="13" spans="1:18" x14ac:dyDescent="0.55000000000000004">
      <c r="A13" s="9">
        <v>5</v>
      </c>
      <c r="B13" s="5">
        <v>40493</v>
      </c>
      <c r="C13" s="47">
        <v>1</v>
      </c>
      <c r="D13" s="57">
        <v>-1</v>
      </c>
      <c r="E13" s="58">
        <v>-1</v>
      </c>
      <c r="F13" s="81">
        <v>-1</v>
      </c>
      <c r="G13" s="22">
        <f t="shared" si="2"/>
        <v>105259.43672832468</v>
      </c>
      <c r="H13" s="22">
        <f t="shared" si="3"/>
        <v>107372.32070125001</v>
      </c>
      <c r="I13" s="22">
        <f t="shared" si="4"/>
        <v>112062.69544</v>
      </c>
      <c r="J13" s="44">
        <f t="shared" ref="J13:J58" si="11">IF(G12="","",G12*0.03)</f>
        <v>3255.4464967523095</v>
      </c>
      <c r="K13" s="45">
        <f t="shared" ref="K13:K58" si="12">IF(H12="","",H12*0.03)</f>
        <v>3320.7934237499999</v>
      </c>
      <c r="L13" s="46">
        <f t="shared" ref="L13:L58" si="13">IF(I12="","",I12*0.03)</f>
        <v>3465.8565599999997</v>
      </c>
      <c r="M13" s="44">
        <f t="shared" ref="M13:M58" si="14">IF(D13="","",J13*D13)</f>
        <v>-3255.4464967523095</v>
      </c>
      <c r="N13" s="45">
        <f t="shared" ref="N13:N58" si="15">IF(E13="","",K13*E13)</f>
        <v>-3320.7934237499999</v>
      </c>
      <c r="O13" s="46">
        <f t="shared" ref="O13:O58" si="16">IF(F13="","",L13*F13)</f>
        <v>-3465.8565599999997</v>
      </c>
      <c r="P13" s="40"/>
      <c r="Q13" s="40"/>
      <c r="R13" s="40"/>
    </row>
    <row r="14" spans="1:18" x14ac:dyDescent="0.55000000000000004">
      <c r="A14" s="9">
        <v>6</v>
      </c>
      <c r="B14" s="5">
        <v>40527</v>
      </c>
      <c r="C14" s="47">
        <v>1</v>
      </c>
      <c r="D14" s="57">
        <v>-1</v>
      </c>
      <c r="E14" s="58">
        <v>-1</v>
      </c>
      <c r="F14" s="59">
        <v>-1</v>
      </c>
      <c r="G14" s="22">
        <f t="shared" si="2"/>
        <v>102101.65362647494</v>
      </c>
      <c r="H14" s="22">
        <f t="shared" si="3"/>
        <v>104151.15108021251</v>
      </c>
      <c r="I14" s="22">
        <f t="shared" si="4"/>
        <v>108700.8145768</v>
      </c>
      <c r="J14" s="44">
        <f t="shared" si="11"/>
        <v>3157.7831018497404</v>
      </c>
      <c r="K14" s="45">
        <f t="shared" si="12"/>
        <v>3221.1696210374998</v>
      </c>
      <c r="L14" s="46">
        <f t="shared" si="13"/>
        <v>3361.8808631999996</v>
      </c>
      <c r="M14" s="44">
        <f t="shared" si="14"/>
        <v>-3157.7831018497404</v>
      </c>
      <c r="N14" s="45">
        <f t="shared" si="15"/>
        <v>-3221.1696210374998</v>
      </c>
      <c r="O14" s="46">
        <f t="shared" si="16"/>
        <v>-3361.8808631999996</v>
      </c>
      <c r="P14" s="40"/>
      <c r="Q14" s="40"/>
      <c r="R14" s="40"/>
    </row>
    <row r="15" spans="1:18" x14ac:dyDescent="0.55000000000000004">
      <c r="A15" s="9">
        <v>7</v>
      </c>
      <c r="B15" s="5">
        <v>40541</v>
      </c>
      <c r="C15" s="47">
        <v>2</v>
      </c>
      <c r="D15" s="57">
        <v>1.27</v>
      </c>
      <c r="E15" s="58">
        <v>1.5</v>
      </c>
      <c r="F15" s="59">
        <v>2</v>
      </c>
      <c r="G15" s="22">
        <f t="shared" si="2"/>
        <v>105991.72662964364</v>
      </c>
      <c r="H15" s="22">
        <f t="shared" si="3"/>
        <v>108837.95287882208</v>
      </c>
      <c r="I15" s="22">
        <f t="shared" si="4"/>
        <v>115222.86345140799</v>
      </c>
      <c r="J15" s="44">
        <f t="shared" si="11"/>
        <v>3063.0496087942483</v>
      </c>
      <c r="K15" s="45">
        <f t="shared" si="12"/>
        <v>3124.5345324063751</v>
      </c>
      <c r="L15" s="46">
        <f t="shared" si="13"/>
        <v>3261.0244373039995</v>
      </c>
      <c r="M15" s="44">
        <f t="shared" si="14"/>
        <v>3890.0730031686953</v>
      </c>
      <c r="N15" s="45">
        <f t="shared" si="15"/>
        <v>4686.8017986095629</v>
      </c>
      <c r="O15" s="46">
        <f t="shared" si="16"/>
        <v>6522.0488746079991</v>
      </c>
      <c r="P15" s="40"/>
      <c r="Q15" s="40"/>
      <c r="R15" s="40"/>
    </row>
    <row r="16" spans="1:18" x14ac:dyDescent="0.55000000000000004">
      <c r="A16" s="9">
        <v>8</v>
      </c>
      <c r="B16" s="5">
        <v>40548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110030.01141423307</v>
      </c>
      <c r="H16" s="22">
        <f t="shared" si="3"/>
        <v>113735.66075836908</v>
      </c>
      <c r="I16" s="22">
        <f t="shared" si="4"/>
        <v>122136.23525849247</v>
      </c>
      <c r="J16" s="44">
        <f t="shared" si="11"/>
        <v>3179.7517988893092</v>
      </c>
      <c r="K16" s="45">
        <f t="shared" si="12"/>
        <v>3265.1385863646624</v>
      </c>
      <c r="L16" s="46">
        <f t="shared" si="13"/>
        <v>3456.6859035422394</v>
      </c>
      <c r="M16" s="44">
        <f t="shared" si="14"/>
        <v>4038.2847845894225</v>
      </c>
      <c r="N16" s="45">
        <f t="shared" si="15"/>
        <v>4897.7078795469934</v>
      </c>
      <c r="O16" s="46">
        <f t="shared" si="16"/>
        <v>6913.3718070844789</v>
      </c>
      <c r="P16" s="40"/>
      <c r="Q16" s="40"/>
      <c r="R16" s="40"/>
    </row>
    <row r="17" spans="1:18" x14ac:dyDescent="0.55000000000000004">
      <c r="A17" s="9">
        <v>9</v>
      </c>
      <c r="B17" s="5">
        <v>40568</v>
      </c>
      <c r="C17" s="47">
        <v>2</v>
      </c>
      <c r="D17" s="57">
        <v>-1</v>
      </c>
      <c r="E17" s="58">
        <v>-1</v>
      </c>
      <c r="F17" s="59">
        <v>-1</v>
      </c>
      <c r="G17" s="22">
        <f t="shared" si="2"/>
        <v>106729.11107180608</v>
      </c>
      <c r="H17" s="22">
        <f t="shared" si="3"/>
        <v>110323.59093561801</v>
      </c>
      <c r="I17" s="22">
        <f t="shared" si="4"/>
        <v>118472.14820073769</v>
      </c>
      <c r="J17" s="44">
        <f t="shared" si="11"/>
        <v>3300.9003424269922</v>
      </c>
      <c r="K17" s="45">
        <f t="shared" si="12"/>
        <v>3412.069822751072</v>
      </c>
      <c r="L17" s="46">
        <f t="shared" si="13"/>
        <v>3664.0870577547739</v>
      </c>
      <c r="M17" s="44">
        <f t="shared" si="14"/>
        <v>-3300.9003424269922</v>
      </c>
      <c r="N17" s="45">
        <f t="shared" si="15"/>
        <v>-3412.069822751072</v>
      </c>
      <c r="O17" s="46">
        <f t="shared" si="16"/>
        <v>-3664.0870577547739</v>
      </c>
      <c r="P17" s="40"/>
      <c r="Q17" s="40"/>
      <c r="R17" s="40"/>
    </row>
    <row r="18" spans="1:18" x14ac:dyDescent="0.55000000000000004">
      <c r="A18" s="9">
        <v>10</v>
      </c>
      <c r="B18" s="5">
        <v>40575</v>
      </c>
      <c r="C18" s="47">
        <v>2</v>
      </c>
      <c r="D18" s="57">
        <v>-1</v>
      </c>
      <c r="E18" s="58">
        <v>-1</v>
      </c>
      <c r="F18" s="59">
        <v>-1</v>
      </c>
      <c r="G18" s="22">
        <f t="shared" si="2"/>
        <v>103527.2377396519</v>
      </c>
      <c r="H18" s="22">
        <f t="shared" si="3"/>
        <v>107013.88320754947</v>
      </c>
      <c r="I18" s="22">
        <f t="shared" si="4"/>
        <v>114917.98375471556</v>
      </c>
      <c r="J18" s="44">
        <f t="shared" si="11"/>
        <v>3201.8733321541822</v>
      </c>
      <c r="K18" s="45">
        <f t="shared" si="12"/>
        <v>3309.7077280685398</v>
      </c>
      <c r="L18" s="46">
        <f t="shared" si="13"/>
        <v>3554.1644460221305</v>
      </c>
      <c r="M18" s="44">
        <f t="shared" si="14"/>
        <v>-3201.8733321541822</v>
      </c>
      <c r="N18" s="45">
        <f t="shared" si="15"/>
        <v>-3309.7077280685398</v>
      </c>
      <c r="O18" s="46">
        <f t="shared" si="16"/>
        <v>-3554.1644460221305</v>
      </c>
      <c r="P18" s="40"/>
      <c r="Q18" s="40"/>
      <c r="R18" s="40"/>
    </row>
    <row r="19" spans="1:18" x14ac:dyDescent="0.55000000000000004">
      <c r="A19" s="9">
        <v>11</v>
      </c>
      <c r="B19" s="5">
        <v>40597</v>
      </c>
      <c r="C19" s="47">
        <v>2</v>
      </c>
      <c r="D19" s="57">
        <v>1.27</v>
      </c>
      <c r="E19" s="58">
        <v>1.5</v>
      </c>
      <c r="F19" s="59">
        <v>2</v>
      </c>
      <c r="G19" s="22">
        <f t="shared" si="2"/>
        <v>107471.62549753264</v>
      </c>
      <c r="H19" s="22">
        <f t="shared" si="3"/>
        <v>111829.5079518892</v>
      </c>
      <c r="I19" s="22">
        <f t="shared" si="4"/>
        <v>121813.06277999849</v>
      </c>
      <c r="J19" s="44">
        <f t="shared" si="11"/>
        <v>3105.817132189557</v>
      </c>
      <c r="K19" s="45">
        <f t="shared" si="12"/>
        <v>3210.416496226484</v>
      </c>
      <c r="L19" s="46">
        <f t="shared" si="13"/>
        <v>3447.5395126414669</v>
      </c>
      <c r="M19" s="44">
        <f t="shared" si="14"/>
        <v>3944.3877578807374</v>
      </c>
      <c r="N19" s="45">
        <f t="shared" si="15"/>
        <v>4815.624744339726</v>
      </c>
      <c r="O19" s="46">
        <f t="shared" si="16"/>
        <v>6895.0790252829338</v>
      </c>
      <c r="P19" s="40"/>
      <c r="Q19" s="40"/>
      <c r="R19" s="40"/>
    </row>
    <row r="20" spans="1:18" x14ac:dyDescent="0.55000000000000004">
      <c r="A20" s="9">
        <v>12</v>
      </c>
      <c r="B20" s="5">
        <v>40617</v>
      </c>
      <c r="C20" s="47">
        <v>2</v>
      </c>
      <c r="D20" s="57">
        <v>1.27</v>
      </c>
      <c r="E20" s="58">
        <v>1.5</v>
      </c>
      <c r="F20" s="59">
        <v>2</v>
      </c>
      <c r="G20" s="22">
        <f t="shared" si="2"/>
        <v>111566.29442898864</v>
      </c>
      <c r="H20" s="22">
        <f t="shared" si="3"/>
        <v>116861.83580972422</v>
      </c>
      <c r="I20" s="22">
        <f t="shared" si="4"/>
        <v>129121.84654679841</v>
      </c>
      <c r="J20" s="44">
        <f t="shared" si="11"/>
        <v>3224.1487649259793</v>
      </c>
      <c r="K20" s="45">
        <f t="shared" si="12"/>
        <v>3354.8852385566761</v>
      </c>
      <c r="L20" s="46">
        <f t="shared" si="13"/>
        <v>3654.3918833999546</v>
      </c>
      <c r="M20" s="44">
        <f t="shared" si="14"/>
        <v>4094.668931455994</v>
      </c>
      <c r="N20" s="45">
        <f t="shared" si="15"/>
        <v>5032.3278578350146</v>
      </c>
      <c r="O20" s="46">
        <f t="shared" si="16"/>
        <v>7308.7837667999092</v>
      </c>
      <c r="P20" s="40"/>
      <c r="Q20" s="40"/>
      <c r="R20" s="40"/>
    </row>
    <row r="21" spans="1:18" x14ac:dyDescent="0.55000000000000004">
      <c r="A21" s="9">
        <v>13</v>
      </c>
      <c r="B21" s="5">
        <v>40645</v>
      </c>
      <c r="C21" s="47">
        <v>2</v>
      </c>
      <c r="D21" s="57">
        <v>1.27</v>
      </c>
      <c r="E21" s="58">
        <v>1.5</v>
      </c>
      <c r="F21" s="59">
        <v>2</v>
      </c>
      <c r="G21" s="22">
        <f t="shared" si="2"/>
        <v>115816.97024673311</v>
      </c>
      <c r="H21" s="22">
        <f t="shared" si="3"/>
        <v>122120.61842116181</v>
      </c>
      <c r="I21" s="22">
        <f t="shared" si="4"/>
        <v>136869.15733960632</v>
      </c>
      <c r="J21" s="44">
        <f t="shared" si="11"/>
        <v>3346.9888328696588</v>
      </c>
      <c r="K21" s="45">
        <f t="shared" si="12"/>
        <v>3505.8550742917264</v>
      </c>
      <c r="L21" s="46">
        <f t="shared" si="13"/>
        <v>3873.6553964039522</v>
      </c>
      <c r="M21" s="44">
        <f t="shared" si="14"/>
        <v>4250.6758177444672</v>
      </c>
      <c r="N21" s="45">
        <f t="shared" si="15"/>
        <v>5258.7826114375894</v>
      </c>
      <c r="O21" s="46">
        <f t="shared" si="16"/>
        <v>7747.3107928079044</v>
      </c>
      <c r="P21" s="40"/>
      <c r="Q21" s="40"/>
      <c r="R21" s="40"/>
    </row>
    <row r="22" spans="1:18" x14ac:dyDescent="0.55000000000000004">
      <c r="A22" s="9">
        <v>14</v>
      </c>
      <c r="B22" s="5">
        <v>40648</v>
      </c>
      <c r="C22" s="47">
        <v>2</v>
      </c>
      <c r="D22" s="57">
        <v>1.27</v>
      </c>
      <c r="E22" s="58">
        <v>1.5</v>
      </c>
      <c r="F22" s="59">
        <v>2</v>
      </c>
      <c r="G22" s="22">
        <f t="shared" si="2"/>
        <v>120229.59681313364</v>
      </c>
      <c r="H22" s="22">
        <f t="shared" si="3"/>
        <v>127616.04625011409</v>
      </c>
      <c r="I22" s="22">
        <f t="shared" si="4"/>
        <v>145081.3067799827</v>
      </c>
      <c r="J22" s="44">
        <f t="shared" si="11"/>
        <v>3474.5091074019933</v>
      </c>
      <c r="K22" s="45">
        <f t="shared" si="12"/>
        <v>3663.618552634854</v>
      </c>
      <c r="L22" s="46">
        <f t="shared" si="13"/>
        <v>4106.0747201881895</v>
      </c>
      <c r="M22" s="44">
        <f t="shared" si="14"/>
        <v>4412.6265664005314</v>
      </c>
      <c r="N22" s="45">
        <f t="shared" si="15"/>
        <v>5495.4278289522808</v>
      </c>
      <c r="O22" s="46">
        <f t="shared" si="16"/>
        <v>8212.1494403763791</v>
      </c>
      <c r="P22" s="40"/>
      <c r="Q22" s="40"/>
      <c r="R22" s="40"/>
    </row>
    <row r="23" spans="1:18" x14ac:dyDescent="0.55000000000000004">
      <c r="A23" s="9">
        <v>15</v>
      </c>
      <c r="B23" s="5">
        <v>40654</v>
      </c>
      <c r="C23" s="47">
        <v>2</v>
      </c>
      <c r="D23" s="57">
        <v>1.27</v>
      </c>
      <c r="E23" s="58">
        <v>1.5</v>
      </c>
      <c r="F23" s="81">
        <v>2</v>
      </c>
      <c r="G23" s="22">
        <f t="shared" si="2"/>
        <v>124810.34445171403</v>
      </c>
      <c r="H23" s="22">
        <f t="shared" si="3"/>
        <v>133358.76833136921</v>
      </c>
      <c r="I23" s="22">
        <f t="shared" si="4"/>
        <v>153786.18518678166</v>
      </c>
      <c r="J23" s="44">
        <f t="shared" si="11"/>
        <v>3606.8879043940092</v>
      </c>
      <c r="K23" s="45">
        <f t="shared" si="12"/>
        <v>3828.4813875034224</v>
      </c>
      <c r="L23" s="46">
        <f t="shared" si="13"/>
        <v>4352.4392033994809</v>
      </c>
      <c r="M23" s="44">
        <f t="shared" si="14"/>
        <v>4580.747638580392</v>
      </c>
      <c r="N23" s="45">
        <f t="shared" si="15"/>
        <v>5742.7220812551332</v>
      </c>
      <c r="O23" s="46">
        <f t="shared" si="16"/>
        <v>8704.8784067989618</v>
      </c>
      <c r="P23" s="40"/>
      <c r="Q23" s="40"/>
      <c r="R23" s="40"/>
    </row>
    <row r="24" spans="1:18" x14ac:dyDescent="0.55000000000000004">
      <c r="A24" s="9">
        <v>16</v>
      </c>
      <c r="B24" s="5" t="s">
        <v>42</v>
      </c>
      <c r="C24" s="47">
        <v>1</v>
      </c>
      <c r="D24" s="57">
        <v>-1</v>
      </c>
      <c r="E24" s="58">
        <v>-1</v>
      </c>
      <c r="F24" s="59">
        <v>-1</v>
      </c>
      <c r="G24" s="22">
        <f t="shared" si="2"/>
        <v>121066.03411816261</v>
      </c>
      <c r="H24" s="22">
        <f t="shared" si="3"/>
        <v>129358.00528142814</v>
      </c>
      <c r="I24" s="22">
        <f t="shared" si="4"/>
        <v>149172.59963117822</v>
      </c>
      <c r="J24" s="44">
        <f t="shared" si="11"/>
        <v>3744.3103335514206</v>
      </c>
      <c r="K24" s="45">
        <f t="shared" si="12"/>
        <v>4000.7630499410761</v>
      </c>
      <c r="L24" s="46">
        <f t="shared" si="13"/>
        <v>4613.5855556034494</v>
      </c>
      <c r="M24" s="44">
        <f t="shared" si="14"/>
        <v>-3744.3103335514206</v>
      </c>
      <c r="N24" s="45">
        <f t="shared" si="15"/>
        <v>-4000.7630499410761</v>
      </c>
      <c r="O24" s="46">
        <f t="shared" si="16"/>
        <v>-4613.5855556034494</v>
      </c>
      <c r="P24" s="40"/>
      <c r="Q24" s="40"/>
      <c r="R24" s="40"/>
    </row>
    <row r="25" spans="1:18" x14ac:dyDescent="0.55000000000000004">
      <c r="A25" s="9">
        <v>17</v>
      </c>
      <c r="B25" s="5">
        <v>40690</v>
      </c>
      <c r="C25" s="47">
        <v>2</v>
      </c>
      <c r="D25" s="57">
        <v>1.27</v>
      </c>
      <c r="E25" s="58">
        <v>1.5</v>
      </c>
      <c r="F25" s="59">
        <v>0</v>
      </c>
      <c r="G25" s="22">
        <f t="shared" si="2"/>
        <v>125678.65001806461</v>
      </c>
      <c r="H25" s="22">
        <f t="shared" si="3"/>
        <v>135179.11551909239</v>
      </c>
      <c r="I25" s="22">
        <f t="shared" si="4"/>
        <v>149172.59963117822</v>
      </c>
      <c r="J25" s="44">
        <f t="shared" si="11"/>
        <v>3631.9810235448781</v>
      </c>
      <c r="K25" s="45">
        <f t="shared" si="12"/>
        <v>3880.7401584428439</v>
      </c>
      <c r="L25" s="46">
        <f t="shared" si="13"/>
        <v>4475.1779889353465</v>
      </c>
      <c r="M25" s="44">
        <f t="shared" si="14"/>
        <v>4612.6158999019954</v>
      </c>
      <c r="N25" s="45">
        <f t="shared" si="15"/>
        <v>5821.1102376642657</v>
      </c>
      <c r="O25" s="46">
        <f t="shared" si="16"/>
        <v>0</v>
      </c>
      <c r="P25" s="40"/>
      <c r="Q25" s="40"/>
      <c r="R25" s="40"/>
    </row>
    <row r="26" spans="1:18" x14ac:dyDescent="0.55000000000000004">
      <c r="A26" s="9">
        <v>18</v>
      </c>
      <c r="B26" s="5">
        <v>40697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2"/>
        <v>130467.00658375287</v>
      </c>
      <c r="H26" s="22">
        <f t="shared" si="3"/>
        <v>141262.17571745155</v>
      </c>
      <c r="I26" s="22">
        <f t="shared" si="4"/>
        <v>158122.95560904892</v>
      </c>
      <c r="J26" s="44">
        <f t="shared" si="11"/>
        <v>3770.3595005419384</v>
      </c>
      <c r="K26" s="45">
        <f t="shared" si="12"/>
        <v>4055.3734655727717</v>
      </c>
      <c r="L26" s="46">
        <f t="shared" si="13"/>
        <v>4475.1779889353465</v>
      </c>
      <c r="M26" s="44">
        <f t="shared" si="14"/>
        <v>4788.356565688262</v>
      </c>
      <c r="N26" s="45">
        <f t="shared" si="15"/>
        <v>6083.0601983591578</v>
      </c>
      <c r="O26" s="46">
        <f t="shared" si="16"/>
        <v>8950.3559778706931</v>
      </c>
      <c r="P26" s="40"/>
      <c r="Q26" s="40"/>
      <c r="R26" s="40"/>
    </row>
    <row r="27" spans="1:18" x14ac:dyDescent="0.55000000000000004">
      <c r="A27" s="9">
        <v>19</v>
      </c>
      <c r="B27" s="5">
        <v>40745</v>
      </c>
      <c r="C27" s="47">
        <v>2</v>
      </c>
      <c r="D27" s="57">
        <v>1.27</v>
      </c>
      <c r="E27" s="58">
        <v>1.5</v>
      </c>
      <c r="F27" s="59">
        <v>2</v>
      </c>
      <c r="G27" s="22">
        <f t="shared" si="2"/>
        <v>135437.79953459385</v>
      </c>
      <c r="H27" s="22">
        <f t="shared" si="3"/>
        <v>147618.97362473689</v>
      </c>
      <c r="I27" s="22">
        <f t="shared" si="4"/>
        <v>167610.33294559186</v>
      </c>
      <c r="J27" s="44">
        <f t="shared" si="11"/>
        <v>3914.0101975125858</v>
      </c>
      <c r="K27" s="45">
        <f t="shared" si="12"/>
        <v>4237.8652715235467</v>
      </c>
      <c r="L27" s="46">
        <f t="shared" si="13"/>
        <v>4743.6886682714676</v>
      </c>
      <c r="M27" s="44">
        <f t="shared" si="14"/>
        <v>4970.7929508409843</v>
      </c>
      <c r="N27" s="45">
        <f t="shared" si="15"/>
        <v>6356.7979072853195</v>
      </c>
      <c r="O27" s="46">
        <f t="shared" si="16"/>
        <v>9487.3773365429352</v>
      </c>
      <c r="P27" s="40"/>
      <c r="Q27" s="40"/>
      <c r="R27" s="40"/>
    </row>
    <row r="28" spans="1:18" x14ac:dyDescent="0.55000000000000004">
      <c r="A28" s="9">
        <v>20</v>
      </c>
      <c r="B28" s="5">
        <v>40939</v>
      </c>
      <c r="C28" s="47">
        <v>2</v>
      </c>
      <c r="D28" s="57">
        <v>-1</v>
      </c>
      <c r="E28" s="58">
        <v>-1</v>
      </c>
      <c r="F28" s="59">
        <v>-1</v>
      </c>
      <c r="G28" s="22">
        <f t="shared" si="2"/>
        <v>131374.66554855605</v>
      </c>
      <c r="H28" s="22">
        <f t="shared" si="3"/>
        <v>143190.40441599477</v>
      </c>
      <c r="I28" s="22">
        <f t="shared" si="4"/>
        <v>162582.02295722411</v>
      </c>
      <c r="J28" s="44">
        <f t="shared" si="11"/>
        <v>4063.1339860378157</v>
      </c>
      <c r="K28" s="45">
        <f t="shared" si="12"/>
        <v>4428.5692087421066</v>
      </c>
      <c r="L28" s="46">
        <f t="shared" si="13"/>
        <v>5028.309988367756</v>
      </c>
      <c r="M28" s="44">
        <f t="shared" si="14"/>
        <v>-4063.1339860378157</v>
      </c>
      <c r="N28" s="45">
        <f t="shared" si="15"/>
        <v>-4428.5692087421066</v>
      </c>
      <c r="O28" s="46">
        <f t="shared" si="16"/>
        <v>-5028.309988367756</v>
      </c>
      <c r="P28" s="40"/>
      <c r="Q28" s="40"/>
      <c r="R28" s="40"/>
    </row>
    <row r="29" spans="1:18" x14ac:dyDescent="0.55000000000000004">
      <c r="A29" s="9">
        <v>21</v>
      </c>
      <c r="B29" s="5">
        <v>40970</v>
      </c>
      <c r="C29" s="47">
        <v>1</v>
      </c>
      <c r="D29" s="57">
        <v>1.27</v>
      </c>
      <c r="E29" s="58">
        <v>1.5</v>
      </c>
      <c r="F29" s="81">
        <v>2</v>
      </c>
      <c r="G29" s="22">
        <f t="shared" si="2"/>
        <v>136380.04030595603</v>
      </c>
      <c r="H29" s="22">
        <f t="shared" si="3"/>
        <v>149633.97261471453</v>
      </c>
      <c r="I29" s="22">
        <f t="shared" si="4"/>
        <v>172336.94433465754</v>
      </c>
      <c r="J29" s="44">
        <f t="shared" si="11"/>
        <v>3941.2399664566815</v>
      </c>
      <c r="K29" s="45">
        <f t="shared" si="12"/>
        <v>4295.7121324798427</v>
      </c>
      <c r="L29" s="46">
        <f t="shared" si="13"/>
        <v>4877.4606887167229</v>
      </c>
      <c r="M29" s="44">
        <f t="shared" si="14"/>
        <v>5005.3747573999854</v>
      </c>
      <c r="N29" s="45">
        <f t="shared" si="15"/>
        <v>6443.568198719764</v>
      </c>
      <c r="O29" s="46">
        <f t="shared" si="16"/>
        <v>9754.9213774334457</v>
      </c>
      <c r="P29" s="40"/>
      <c r="Q29" s="40"/>
      <c r="R29" s="40"/>
    </row>
    <row r="30" spans="1:18" x14ac:dyDescent="0.55000000000000004">
      <c r="A30" s="9">
        <v>22</v>
      </c>
      <c r="B30" s="5">
        <v>40977</v>
      </c>
      <c r="C30" s="47">
        <v>1</v>
      </c>
      <c r="D30" s="57">
        <v>1.27</v>
      </c>
      <c r="E30" s="58">
        <v>1.5</v>
      </c>
      <c r="F30" s="81">
        <v>2</v>
      </c>
      <c r="G30" s="22">
        <f t="shared" si="2"/>
        <v>141576.11984161296</v>
      </c>
      <c r="H30" s="22">
        <f t="shared" si="3"/>
        <v>156367.50138237668</v>
      </c>
      <c r="I30" s="22">
        <f t="shared" si="4"/>
        <v>182677.160994737</v>
      </c>
      <c r="J30" s="44">
        <f t="shared" si="11"/>
        <v>4091.4012091786808</v>
      </c>
      <c r="K30" s="45">
        <f t="shared" si="12"/>
        <v>4489.0191784414355</v>
      </c>
      <c r="L30" s="46">
        <f t="shared" si="13"/>
        <v>5170.1083300397258</v>
      </c>
      <c r="M30" s="44">
        <f t="shared" si="14"/>
        <v>5196.0795356569251</v>
      </c>
      <c r="N30" s="45">
        <f t="shared" si="15"/>
        <v>6733.5287676621538</v>
      </c>
      <c r="O30" s="46">
        <f t="shared" si="16"/>
        <v>10340.216660079452</v>
      </c>
      <c r="P30" s="40"/>
      <c r="Q30" s="40"/>
      <c r="R30" s="40"/>
    </row>
    <row r="31" spans="1:18" x14ac:dyDescent="0.55000000000000004">
      <c r="A31" s="9">
        <v>23</v>
      </c>
      <c r="B31" s="5">
        <v>40991</v>
      </c>
      <c r="C31" s="47">
        <v>2</v>
      </c>
      <c r="D31" s="57">
        <v>-1</v>
      </c>
      <c r="E31" s="58">
        <v>-1</v>
      </c>
      <c r="F31" s="59">
        <v>-1</v>
      </c>
      <c r="G31" s="22">
        <f t="shared" si="2"/>
        <v>137328.83624636458</v>
      </c>
      <c r="H31" s="22">
        <f t="shared" si="3"/>
        <v>151676.47634090538</v>
      </c>
      <c r="I31" s="22">
        <f t="shared" si="4"/>
        <v>177196.8461648949</v>
      </c>
      <c r="J31" s="44">
        <f t="shared" si="11"/>
        <v>4247.2835952483883</v>
      </c>
      <c r="K31" s="45">
        <f t="shared" si="12"/>
        <v>4691.0250414713</v>
      </c>
      <c r="L31" s="46">
        <f t="shared" si="13"/>
        <v>5480.3148298421102</v>
      </c>
      <c r="M31" s="44">
        <f t="shared" si="14"/>
        <v>-4247.2835952483883</v>
      </c>
      <c r="N31" s="45">
        <f t="shared" si="15"/>
        <v>-4691.0250414713</v>
      </c>
      <c r="O31" s="46">
        <f t="shared" si="16"/>
        <v>-5480.3148298421102</v>
      </c>
      <c r="P31" s="40"/>
      <c r="Q31" s="40"/>
      <c r="R31" s="40"/>
    </row>
    <row r="32" spans="1:18" x14ac:dyDescent="0.55000000000000004">
      <c r="A32" s="9">
        <v>24</v>
      </c>
      <c r="B32" s="5">
        <v>41099</v>
      </c>
      <c r="C32" s="47">
        <v>2</v>
      </c>
      <c r="D32" s="57">
        <v>1.27</v>
      </c>
      <c r="E32" s="58">
        <v>1.5</v>
      </c>
      <c r="F32" s="59">
        <v>2</v>
      </c>
      <c r="G32" s="22">
        <f t="shared" si="2"/>
        <v>142561.06490735107</v>
      </c>
      <c r="H32" s="22">
        <f t="shared" si="3"/>
        <v>158501.91777624612</v>
      </c>
      <c r="I32" s="22">
        <f t="shared" si="4"/>
        <v>187828.6569347886</v>
      </c>
      <c r="J32" s="44">
        <f t="shared" si="11"/>
        <v>4119.8650873909373</v>
      </c>
      <c r="K32" s="45">
        <f t="shared" si="12"/>
        <v>4550.2942902271616</v>
      </c>
      <c r="L32" s="46">
        <f t="shared" si="13"/>
        <v>5315.9053849468464</v>
      </c>
      <c r="M32" s="44">
        <f t="shared" si="14"/>
        <v>5232.2286609864905</v>
      </c>
      <c r="N32" s="45">
        <f t="shared" si="15"/>
        <v>6825.4414353407428</v>
      </c>
      <c r="O32" s="46">
        <f t="shared" si="16"/>
        <v>10631.810769893693</v>
      </c>
      <c r="P32" s="40"/>
      <c r="Q32" s="40"/>
      <c r="R32" s="40"/>
    </row>
    <row r="33" spans="1:18" x14ac:dyDescent="0.55000000000000004">
      <c r="A33" s="9">
        <v>25</v>
      </c>
      <c r="B33" s="5">
        <v>41177</v>
      </c>
      <c r="C33" s="47">
        <v>2</v>
      </c>
      <c r="D33" s="57">
        <v>1.27</v>
      </c>
      <c r="E33" s="58">
        <v>1.5</v>
      </c>
      <c r="F33" s="59">
        <v>-1</v>
      </c>
      <c r="G33" s="22">
        <f t="shared" si="2"/>
        <v>147992.64148032115</v>
      </c>
      <c r="H33" s="22">
        <f t="shared" si="3"/>
        <v>165634.5040761772</v>
      </c>
      <c r="I33" s="22">
        <f t="shared" si="4"/>
        <v>182193.79722674494</v>
      </c>
      <c r="J33" s="44">
        <f t="shared" si="11"/>
        <v>4276.8319472205321</v>
      </c>
      <c r="K33" s="45">
        <f t="shared" si="12"/>
        <v>4755.0575332873832</v>
      </c>
      <c r="L33" s="46">
        <f t="shared" si="13"/>
        <v>5634.8597080436575</v>
      </c>
      <c r="M33" s="44">
        <f t="shared" si="14"/>
        <v>5431.5765729700761</v>
      </c>
      <c r="N33" s="45">
        <f t="shared" si="15"/>
        <v>7132.5862999310748</v>
      </c>
      <c r="O33" s="46">
        <f t="shared" si="16"/>
        <v>-5634.8597080436575</v>
      </c>
      <c r="P33" s="40"/>
      <c r="Q33" s="40"/>
      <c r="R33" s="40"/>
    </row>
    <row r="34" spans="1:18" x14ac:dyDescent="0.55000000000000004">
      <c r="A34" s="9">
        <v>26</v>
      </c>
      <c r="B34" s="5">
        <v>41183</v>
      </c>
      <c r="C34" s="47">
        <v>1</v>
      </c>
      <c r="D34" s="57">
        <v>1.27</v>
      </c>
      <c r="E34" s="58">
        <v>1.5</v>
      </c>
      <c r="F34" s="81">
        <v>2</v>
      </c>
      <c r="G34" s="22">
        <f t="shared" si="2"/>
        <v>153631.1611207214</v>
      </c>
      <c r="H34" s="22">
        <f t="shared" si="3"/>
        <v>173088.05675960518</v>
      </c>
      <c r="I34" s="22">
        <f t="shared" si="4"/>
        <v>193125.42506034963</v>
      </c>
      <c r="J34" s="44">
        <f t="shared" si="11"/>
        <v>4439.779244409634</v>
      </c>
      <c r="K34" s="45">
        <f t="shared" si="12"/>
        <v>4969.035122285316</v>
      </c>
      <c r="L34" s="46">
        <f t="shared" si="13"/>
        <v>5465.8139168023481</v>
      </c>
      <c r="M34" s="44">
        <f t="shared" si="14"/>
        <v>5638.5196404002354</v>
      </c>
      <c r="N34" s="45">
        <f t="shared" si="15"/>
        <v>7453.5526834279735</v>
      </c>
      <c r="O34" s="46">
        <f t="shared" si="16"/>
        <v>10931.627833604696</v>
      </c>
      <c r="P34" s="40"/>
      <c r="Q34" s="40"/>
      <c r="R34" s="40"/>
    </row>
    <row r="35" spans="1:18" x14ac:dyDescent="0.55000000000000004">
      <c r="A35" s="9">
        <v>27</v>
      </c>
      <c r="B35" s="5">
        <v>41248</v>
      </c>
      <c r="C35" s="47">
        <v>1</v>
      </c>
      <c r="D35" s="57">
        <v>1.27</v>
      </c>
      <c r="E35" s="58">
        <v>1.5</v>
      </c>
      <c r="F35" s="81">
        <v>2</v>
      </c>
      <c r="G35" s="22">
        <f t="shared" si="2"/>
        <v>159484.5083594209</v>
      </c>
      <c r="H35" s="22">
        <f t="shared" si="3"/>
        <v>180877.01931378743</v>
      </c>
      <c r="I35" s="22">
        <f t="shared" si="4"/>
        <v>204712.9505639706</v>
      </c>
      <c r="J35" s="44">
        <f t="shared" si="11"/>
        <v>4608.9348336216417</v>
      </c>
      <c r="K35" s="45">
        <f t="shared" si="12"/>
        <v>5192.6417027881553</v>
      </c>
      <c r="L35" s="46">
        <f t="shared" si="13"/>
        <v>5793.7627518104891</v>
      </c>
      <c r="M35" s="44">
        <f t="shared" si="14"/>
        <v>5853.3472386994854</v>
      </c>
      <c r="N35" s="45">
        <f t="shared" si="15"/>
        <v>7788.9625541822334</v>
      </c>
      <c r="O35" s="46">
        <f t="shared" si="16"/>
        <v>11587.525503620978</v>
      </c>
      <c r="P35" s="40"/>
      <c r="Q35" s="40"/>
      <c r="R35" s="40"/>
    </row>
    <row r="36" spans="1:18" x14ac:dyDescent="0.55000000000000004">
      <c r="A36" s="9">
        <v>28</v>
      </c>
      <c r="B36" s="5">
        <v>41418</v>
      </c>
      <c r="C36" s="47">
        <v>2</v>
      </c>
      <c r="D36" s="57">
        <v>1.27</v>
      </c>
      <c r="E36" s="58">
        <v>1.5</v>
      </c>
      <c r="F36" s="59">
        <v>2</v>
      </c>
      <c r="G36" s="22">
        <f t="shared" si="2"/>
        <v>165560.86812791484</v>
      </c>
      <c r="H36" s="22">
        <f t="shared" si="3"/>
        <v>189016.48518290787</v>
      </c>
      <c r="I36" s="22">
        <f t="shared" si="4"/>
        <v>216995.72759780884</v>
      </c>
      <c r="J36" s="44">
        <f t="shared" si="11"/>
        <v>4784.5352507826265</v>
      </c>
      <c r="K36" s="45">
        <f t="shared" si="12"/>
        <v>5426.3105794136227</v>
      </c>
      <c r="L36" s="46">
        <f t="shared" si="13"/>
        <v>6141.388516919118</v>
      </c>
      <c r="M36" s="44">
        <f t="shared" si="14"/>
        <v>6076.3597684939359</v>
      </c>
      <c r="N36" s="45">
        <f t="shared" si="15"/>
        <v>8139.465869120434</v>
      </c>
      <c r="O36" s="46">
        <f t="shared" si="16"/>
        <v>12282.777033838236</v>
      </c>
      <c r="P36" s="40"/>
      <c r="Q36" s="40"/>
      <c r="R36" s="40"/>
    </row>
    <row r="37" spans="1:18" x14ac:dyDescent="0.55000000000000004">
      <c r="A37" s="9">
        <v>29</v>
      </c>
      <c r="B37" s="5">
        <v>41428</v>
      </c>
      <c r="C37" s="47">
        <v>2</v>
      </c>
      <c r="D37" s="57">
        <v>1.27</v>
      </c>
      <c r="E37" s="58">
        <v>1.5</v>
      </c>
      <c r="F37" s="59">
        <v>2</v>
      </c>
      <c r="G37" s="22">
        <f t="shared" si="2"/>
        <v>171868.73720358839</v>
      </c>
      <c r="H37" s="22">
        <f t="shared" si="3"/>
        <v>197522.22701613873</v>
      </c>
      <c r="I37" s="22">
        <f t="shared" si="4"/>
        <v>230015.47125367739</v>
      </c>
      <c r="J37" s="44">
        <f t="shared" si="11"/>
        <v>4966.8260438374455</v>
      </c>
      <c r="K37" s="45">
        <f t="shared" si="12"/>
        <v>5670.4945554872356</v>
      </c>
      <c r="L37" s="46">
        <f t="shared" si="13"/>
        <v>6509.8718279342647</v>
      </c>
      <c r="M37" s="44">
        <f t="shared" si="14"/>
        <v>6307.8690756735559</v>
      </c>
      <c r="N37" s="45">
        <f t="shared" si="15"/>
        <v>8505.7418332308534</v>
      </c>
      <c r="O37" s="46">
        <f t="shared" si="16"/>
        <v>13019.743655868529</v>
      </c>
      <c r="P37" s="40"/>
      <c r="Q37" s="40"/>
      <c r="R37" s="40"/>
    </row>
    <row r="38" spans="1:18" x14ac:dyDescent="0.55000000000000004">
      <c r="A38" s="9">
        <v>30</v>
      </c>
      <c r="B38" s="5">
        <v>41446</v>
      </c>
      <c r="C38" s="47">
        <v>1</v>
      </c>
      <c r="D38" s="57">
        <v>1.27</v>
      </c>
      <c r="E38" s="58">
        <v>1.5</v>
      </c>
      <c r="F38" s="59">
        <v>2</v>
      </c>
      <c r="G38" s="22">
        <f t="shared" si="2"/>
        <v>178416.93609104509</v>
      </c>
      <c r="H38" s="22">
        <f t="shared" si="3"/>
        <v>206410.72723186496</v>
      </c>
      <c r="I38" s="22">
        <f t="shared" si="4"/>
        <v>243816.39952889804</v>
      </c>
      <c r="J38" s="44">
        <f t="shared" si="11"/>
        <v>5156.0621161076515</v>
      </c>
      <c r="K38" s="45">
        <f t="shared" si="12"/>
        <v>5925.6668104841619</v>
      </c>
      <c r="L38" s="46">
        <f t="shared" si="13"/>
        <v>6900.4641376103218</v>
      </c>
      <c r="M38" s="44">
        <f t="shared" si="14"/>
        <v>6548.1988874567178</v>
      </c>
      <c r="N38" s="45">
        <f t="shared" si="15"/>
        <v>8888.5002157262425</v>
      </c>
      <c r="O38" s="46">
        <f t="shared" si="16"/>
        <v>13800.928275220644</v>
      </c>
      <c r="P38" s="40"/>
      <c r="Q38" s="40"/>
      <c r="R38" s="40"/>
    </row>
    <row r="39" spans="1:18" x14ac:dyDescent="0.55000000000000004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>
        <f t="shared" si="11"/>
        <v>5352.5080827313523</v>
      </c>
      <c r="K39" s="45">
        <f t="shared" si="12"/>
        <v>6192.3218169559486</v>
      </c>
      <c r="L39" s="46">
        <f t="shared" si="13"/>
        <v>7314.4919858669409</v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55000000000000004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55000000000000004">
      <c r="A41" s="9">
        <v>33</v>
      </c>
      <c r="B41" s="5"/>
      <c r="C41" s="47"/>
      <c r="D41" s="57"/>
      <c r="E41" s="60"/>
      <c r="F41" s="81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55000000000000004">
      <c r="A42" s="9">
        <v>34</v>
      </c>
      <c r="B42" s="5"/>
      <c r="C42" s="47"/>
      <c r="D42" s="57"/>
      <c r="E42" s="60"/>
      <c r="F42" s="81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55000000000000004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55000000000000004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55000000000000004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55000000000000004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55000000000000004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55000000000000004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6" x14ac:dyDescent="0.55000000000000004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6" x14ac:dyDescent="0.55000000000000004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6" x14ac:dyDescent="0.55000000000000004">
      <c r="A51" s="9">
        <v>43</v>
      </c>
      <c r="B51" s="5"/>
      <c r="C51" s="47"/>
      <c r="D51" s="57"/>
      <c r="E51" s="58"/>
      <c r="F51" s="65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6" x14ac:dyDescent="0.55000000000000004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6" x14ac:dyDescent="0.55000000000000004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6" x14ac:dyDescent="0.55000000000000004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6" x14ac:dyDescent="0.55000000000000004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  <c r="P55" t="s">
        <v>35</v>
      </c>
    </row>
    <row r="56" spans="1:16" x14ac:dyDescent="0.55000000000000004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6" x14ac:dyDescent="0.55000000000000004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6" ht="18.5" thickBot="1" x14ac:dyDescent="0.6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6" ht="18.5" thickBot="1" x14ac:dyDescent="0.6">
      <c r="A59" s="9"/>
      <c r="B59" s="92" t="s">
        <v>5</v>
      </c>
      <c r="C59" s="93"/>
      <c r="D59" s="7">
        <f>COUNTIF(D9:D58,1.27)</f>
        <v>22</v>
      </c>
      <c r="E59" s="7">
        <f>COUNTIF(E9:E58,1.5)</f>
        <v>22</v>
      </c>
      <c r="F59" s="8">
        <f>COUNTIF(F9:F58,2)</f>
        <v>20</v>
      </c>
      <c r="G59" s="71">
        <f>MAX(G8:G58)</f>
        <v>178416.93609104509</v>
      </c>
      <c r="H59" s="72">
        <f t="shared" ref="H59:I59" si="21">MAX(H8:H58)</f>
        <v>206410.72723186496</v>
      </c>
      <c r="I59" s="73">
        <f t="shared" si="21"/>
        <v>243816.39952889804</v>
      </c>
      <c r="J59" s="68" t="s">
        <v>31</v>
      </c>
      <c r="K59" s="69">
        <f>B58-B9</f>
        <v>-40190</v>
      </c>
      <c r="L59" s="70" t="s">
        <v>32</v>
      </c>
      <c r="M59" s="9"/>
      <c r="N59" s="3"/>
      <c r="O59" s="4"/>
    </row>
    <row r="60" spans="1:16" ht="18.5" thickBot="1" x14ac:dyDescent="0.6">
      <c r="A60" s="9"/>
      <c r="B60" s="86" t="s">
        <v>6</v>
      </c>
      <c r="C60" s="87"/>
      <c r="D60" s="7">
        <f>COUNTIF(D9:D58,-1)</f>
        <v>8</v>
      </c>
      <c r="E60" s="7">
        <f>COUNTIF(E9:E58,-1)</f>
        <v>8</v>
      </c>
      <c r="F60" s="8">
        <f>COUNTIF(F9:F58,-1)</f>
        <v>9</v>
      </c>
      <c r="G60" s="84" t="s">
        <v>30</v>
      </c>
      <c r="H60" s="85"/>
      <c r="I60" s="91"/>
      <c r="J60" s="84" t="s">
        <v>33</v>
      </c>
      <c r="K60" s="85"/>
      <c r="L60" s="91"/>
      <c r="M60" s="9"/>
      <c r="N60" s="3"/>
      <c r="O60" s="4"/>
    </row>
    <row r="61" spans="1:16" ht="18.5" thickBot="1" x14ac:dyDescent="0.6">
      <c r="A61" s="9"/>
      <c r="B61" s="86" t="s">
        <v>34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1</v>
      </c>
      <c r="G61" s="77">
        <f>G59/G8</f>
        <v>1.784169360910451</v>
      </c>
      <c r="H61" s="78">
        <f t="shared" ref="H61:I61" si="22">H59/H8</f>
        <v>2.0641072723186498</v>
      </c>
      <c r="I61" s="79">
        <f t="shared" si="22"/>
        <v>2.4381639952889804</v>
      </c>
      <c r="J61" s="66">
        <f>(G61-100%)*30/K59</f>
        <v>-5.8534662421780368E-4</v>
      </c>
      <c r="K61" s="66">
        <f>(H61-100%)*30/K59</f>
        <v>-7.9430749364417747E-4</v>
      </c>
      <c r="L61" s="67">
        <f>(I61-100%)*30/K59</f>
        <v>-1.073523758613322E-3</v>
      </c>
      <c r="M61" s="10"/>
      <c r="N61" s="2"/>
      <c r="O61" s="11"/>
    </row>
    <row r="62" spans="1:16" ht="18.5" thickBot="1" x14ac:dyDescent="0.6">
      <c r="A62" s="3"/>
      <c r="B62" s="84" t="s">
        <v>4</v>
      </c>
      <c r="C62" s="85"/>
      <c r="D62" s="80">
        <f t="shared" ref="D62:E62" si="23">D59/(D59+D60+D61)</f>
        <v>0.73333333333333328</v>
      </c>
      <c r="E62" s="75">
        <f t="shared" si="23"/>
        <v>0.73333333333333328</v>
      </c>
      <c r="F62" s="76">
        <f>F59/(F59+F60+F61)</f>
        <v>0.66666666666666663</v>
      </c>
    </row>
    <row r="64" spans="1:16" x14ac:dyDescent="0.55000000000000004">
      <c r="D64" s="74"/>
      <c r="E64" s="74"/>
      <c r="F64" s="74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"/>
  <sheetViews>
    <sheetView topLeftCell="A1038" zoomScale="80" zoomScaleNormal="80" workbookViewId="0">
      <selection activeCell="A1070" sqref="A1070"/>
    </sheetView>
  </sheetViews>
  <sheetFormatPr defaultColWidth="8.08203125" defaultRowHeight="14" x14ac:dyDescent="0.5500000000000000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B35" sqref="B35"/>
    </sheetView>
  </sheetViews>
  <sheetFormatPr defaultColWidth="8.08203125" defaultRowHeight="13" x14ac:dyDescent="0.55000000000000004"/>
  <cols>
    <col min="1" max="16384" width="8.08203125" style="52"/>
  </cols>
  <sheetData>
    <row r="1" spans="1:10" x14ac:dyDescent="0.55000000000000004">
      <c r="A1" s="52" t="s">
        <v>26</v>
      </c>
    </row>
    <row r="2" spans="1:10" x14ac:dyDescent="0.55000000000000004">
      <c r="A2" s="94"/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55000000000000004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55000000000000004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55000000000000004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55000000000000004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55000000000000004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55000000000000004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55000000000000004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55000000000000004">
      <c r="A11" s="52" t="s">
        <v>27</v>
      </c>
    </row>
    <row r="12" spans="1:10" x14ac:dyDescent="0.55000000000000004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55000000000000004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55000000000000004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55000000000000004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55000000000000004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55000000000000004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55000000000000004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55000000000000004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55000000000000004">
      <c r="A21" s="52" t="s">
        <v>28</v>
      </c>
    </row>
    <row r="22" spans="1:10" x14ac:dyDescent="0.55000000000000004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55000000000000004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55000000000000004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55000000000000004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55000000000000004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55000000000000004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55000000000000004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55000000000000004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" x14ac:dyDescent="0.55000000000000004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 x14ac:dyDescent="0.55000000000000004">
      <c r="A1" s="30" t="s">
        <v>13</v>
      </c>
      <c r="B1" s="31"/>
      <c r="C1" s="32"/>
      <c r="D1" s="33"/>
      <c r="E1" s="32"/>
      <c r="F1" s="33"/>
      <c r="G1" s="32"/>
      <c r="H1" s="33"/>
    </row>
    <row r="2" spans="1:8" x14ac:dyDescent="0.55000000000000004">
      <c r="A2" s="34"/>
      <c r="B2" s="32"/>
      <c r="C2" s="32"/>
      <c r="D2" s="33"/>
      <c r="E2" s="32"/>
      <c r="F2" s="33"/>
      <c r="G2" s="32"/>
      <c r="H2" s="33"/>
    </row>
    <row r="3" spans="1:8" x14ac:dyDescent="0.55000000000000004">
      <c r="A3" s="35" t="s">
        <v>14</v>
      </c>
      <c r="B3" s="35" t="s">
        <v>15</v>
      </c>
      <c r="C3" s="35" t="s">
        <v>16</v>
      </c>
      <c r="D3" s="36" t="s">
        <v>17</v>
      </c>
      <c r="E3" s="35" t="s">
        <v>18</v>
      </c>
      <c r="F3" s="36" t="s">
        <v>17</v>
      </c>
      <c r="G3" s="35" t="s">
        <v>19</v>
      </c>
      <c r="H3" s="36" t="s">
        <v>17</v>
      </c>
    </row>
    <row r="4" spans="1:8" x14ac:dyDescent="0.55000000000000004">
      <c r="A4" s="37" t="s">
        <v>20</v>
      </c>
      <c r="B4" s="37" t="s">
        <v>21</v>
      </c>
      <c r="C4" s="37"/>
      <c r="D4" s="38"/>
      <c r="E4" s="37"/>
      <c r="F4" s="38"/>
      <c r="G4" s="37"/>
      <c r="H4" s="38"/>
    </row>
    <row r="5" spans="1:8" x14ac:dyDescent="0.55000000000000004">
      <c r="A5" s="37" t="s">
        <v>20</v>
      </c>
      <c r="B5" s="37"/>
      <c r="C5" s="37"/>
      <c r="D5" s="38"/>
      <c r="E5" s="37"/>
      <c r="F5" s="39"/>
      <c r="G5" s="37"/>
      <c r="H5" s="39"/>
    </row>
    <row r="6" spans="1:8" x14ac:dyDescent="0.55000000000000004">
      <c r="A6" s="37" t="s">
        <v>20</v>
      </c>
      <c r="B6" s="37"/>
      <c r="C6" s="37"/>
      <c r="D6" s="39"/>
      <c r="E6" s="37"/>
      <c r="F6" s="39"/>
      <c r="G6" s="37"/>
      <c r="H6" s="39"/>
    </row>
    <row r="7" spans="1:8" x14ac:dyDescent="0.55000000000000004">
      <c r="A7" s="37" t="s">
        <v>20</v>
      </c>
      <c r="B7" s="37"/>
      <c r="C7" s="37"/>
      <c r="D7" s="39"/>
      <c r="E7" s="37"/>
      <c r="F7" s="39"/>
      <c r="G7" s="37"/>
      <c r="H7" s="39"/>
    </row>
    <row r="8" spans="1:8" x14ac:dyDescent="0.55000000000000004">
      <c r="A8" s="37" t="s">
        <v>20</v>
      </c>
      <c r="B8" s="37"/>
      <c r="C8" s="37"/>
      <c r="D8" s="39"/>
      <c r="E8" s="37"/>
      <c r="F8" s="39"/>
      <c r="G8" s="37"/>
      <c r="H8" s="39"/>
    </row>
    <row r="9" spans="1:8" x14ac:dyDescent="0.55000000000000004">
      <c r="A9" s="37" t="s">
        <v>20</v>
      </c>
      <c r="B9" s="37"/>
      <c r="C9" s="37"/>
      <c r="D9" s="39"/>
      <c r="E9" s="37"/>
      <c r="F9" s="39"/>
      <c r="G9" s="37"/>
      <c r="H9" s="39"/>
    </row>
    <row r="10" spans="1:8" x14ac:dyDescent="0.55000000000000004">
      <c r="A10" s="37" t="s">
        <v>20</v>
      </c>
      <c r="B10" s="37"/>
      <c r="C10" s="37"/>
      <c r="D10" s="39"/>
      <c r="E10" s="37"/>
      <c r="F10" s="39"/>
      <c r="G10" s="37"/>
      <c r="H10" s="39"/>
    </row>
    <row r="11" spans="1:8" x14ac:dyDescent="0.55000000000000004">
      <c r="A11" s="37" t="s">
        <v>20</v>
      </c>
      <c r="B11" s="37"/>
      <c r="C11" s="37"/>
      <c r="D11" s="39"/>
      <c r="E11" s="37"/>
      <c r="F11" s="39"/>
      <c r="G11" s="37"/>
      <c r="H11" s="39"/>
    </row>
    <row r="12" spans="1:8" x14ac:dyDescent="0.5500000000000000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shibadai</cp:lastModifiedBy>
  <dcterms:created xsi:type="dcterms:W3CDTF">2020-09-18T03:10:57Z</dcterms:created>
  <dcterms:modified xsi:type="dcterms:W3CDTF">2020-11-09T06:55:38Z</dcterms:modified>
</cp:coreProperties>
</file>