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MA\トレード管理シート\"/>
    </mc:Choice>
  </mc:AlternateContent>
  <bookViews>
    <workbookView xWindow="-120" yWindow="-120" windowWidth="29040" windowHeight="15840" activeTab="3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G9" i="1" s="1"/>
  <c r="K9" i="1"/>
  <c r="N9" i="1" s="1"/>
  <c r="L9" i="1"/>
  <c r="O9" i="1" s="1"/>
  <c r="I9" i="1" s="1"/>
  <c r="L10" i="1" l="1"/>
  <c r="O10" i="1" s="1"/>
  <c r="H9" i="1"/>
  <c r="K10" i="1" s="1"/>
  <c r="N10" i="1" s="1"/>
  <c r="H10" i="1" s="1"/>
  <c r="J10" i="1"/>
  <c r="M10" i="1" s="1"/>
  <c r="G10" i="1" s="1"/>
  <c r="I10" i="1" l="1"/>
  <c r="J11" i="1"/>
  <c r="M11" i="1" s="1"/>
  <c r="L11" i="1" l="1"/>
  <c r="O11" i="1" s="1"/>
  <c r="I11" i="1" s="1"/>
  <c r="G11" i="1"/>
  <c r="K11" i="1"/>
  <c r="N11" i="1" s="1"/>
  <c r="H11" i="1" s="1"/>
  <c r="J12" i="1" l="1"/>
  <c r="M12" i="1" s="1"/>
  <c r="L12" i="1"/>
  <c r="O12" i="1" s="1"/>
  <c r="I12" i="1" s="1"/>
  <c r="K12" i="1"/>
  <c r="N12" i="1" s="1"/>
  <c r="H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G13" i="1" s="1"/>
  <c r="H13" i="1"/>
  <c r="J14" i="1" l="1"/>
  <c r="M14" i="1" s="1"/>
  <c r="G14" i="1" s="1"/>
  <c r="L15" i="1"/>
  <c r="O15" i="1" s="1"/>
  <c r="I15" i="1" s="1"/>
  <c r="K14" i="1"/>
  <c r="N14" i="1" s="1"/>
  <c r="H14" i="1" s="1"/>
  <c r="L16" i="1" l="1"/>
  <c r="O16" i="1" s="1"/>
  <c r="I16" i="1" s="1"/>
  <c r="K15" i="1"/>
  <c r="N15" i="1" s="1"/>
  <c r="H15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H59" i="1" s="1"/>
  <c r="H61" i="1" s="1"/>
  <c r="K61" i="1" s="1"/>
  <c r="L58" i="1"/>
  <c r="O58" i="1" s="1"/>
  <c r="I58" i="1" s="1"/>
  <c r="I59" i="1" s="1"/>
  <c r="I61" i="1" s="1"/>
  <c r="L61" i="1" s="1"/>
  <c r="J56" i="1" l="1"/>
  <c r="M56" i="1" s="1"/>
  <c r="G56" i="1" s="1"/>
  <c r="J57" i="1" l="1"/>
  <c r="M57" i="1" s="1"/>
  <c r="G57" i="1" s="1"/>
  <c r="J58" i="1" l="1"/>
  <c r="M58" i="1" s="1"/>
  <c r="G58" i="1" s="1"/>
  <c r="G59" i="1" s="1"/>
  <c r="G61" i="1" s="1"/>
  <c r="J61" i="1" s="1"/>
</calcChain>
</file>

<file path=xl/sharedStrings.xml><?xml version="1.0" encoding="utf-8"?>
<sst xmlns="http://schemas.openxmlformats.org/spreadsheetml/2006/main" count="57" uniqueCount="46">
  <si>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</si>
  <si>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</si>
  <si>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</si>
  <si>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</si>
  <si>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</si>
  <si>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</si>
  <si>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</si>
  <si>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</si>
  <si>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</si>
  <si>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</si>
  <si>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</si>
  <si>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</si>
  <si>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</si>
  <si>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</si>
  <si>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</si>
  <si>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</si>
  <si>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</si>
  <si>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</si>
  <si>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</si>
  <si>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</si>
  <si>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</si>
  <si>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</si>
  <si>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</si>
  <si>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</si>
  <si>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</si>
  <si>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</si>
  <si>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</si>
  <si>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</si>
  <si>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</si>
  <si>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</si>
  <si>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</si>
  <si>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</si>
  <si>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</si>
  <si>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</si>
  <si>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</si>
  <si>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</si>
  <si>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直前MACDダイバージェンスだからやられるとは思っていた。</t>
    <rPh sb="0" eb="2">
      <t>チョクゼン</t>
    </rPh>
    <rPh sb="23" eb="24">
      <t>オモ</t>
    </rPh>
    <phoneticPr fontId="1"/>
  </si>
  <si>
    <t>USDJPY</t>
    <phoneticPr fontId="1"/>
  </si>
  <si>
    <t>USD/JPY</t>
    <phoneticPr fontId="5"/>
  </si>
  <si>
    <t>日足</t>
    <rPh sb="0" eb="1">
      <t>ヒ</t>
    </rPh>
    <rPh sb="1" eb="2">
      <t>アシ</t>
    </rPh>
    <phoneticPr fontId="1"/>
  </si>
  <si>
    <t>チャネルに跳ね返って弾みがついたか</t>
    <rPh sb="5" eb="6">
      <t>ハ</t>
    </rPh>
    <rPh sb="7" eb="8">
      <t>カエ</t>
    </rPh>
    <rPh sb="10" eb="11">
      <t>ハズ</t>
    </rPh>
    <phoneticPr fontId="1"/>
  </si>
  <si>
    <t>やっぱりレジスタンスか</t>
    <phoneticPr fontId="1"/>
  </si>
  <si>
    <t>大きなレンジの山で跳ね返された</t>
    <rPh sb="0" eb="1">
      <t>オオ</t>
    </rPh>
    <rPh sb="7" eb="8">
      <t>ヤマ</t>
    </rPh>
    <rPh sb="9" eb="10">
      <t>ハ</t>
    </rPh>
    <rPh sb="11" eb="12">
      <t>カエ</t>
    </rPh>
    <phoneticPr fontId="1"/>
  </si>
  <si>
    <t>エントリー前にレジスタンスラインを意識する。作用していたらパス。</t>
    <rPh sb="5" eb="6">
      <t>マエ</t>
    </rPh>
    <rPh sb="17" eb="19">
      <t>イシキ</t>
    </rPh>
    <rPh sb="22" eb="24">
      <t>サヨウ</t>
    </rPh>
    <phoneticPr fontId="1"/>
  </si>
  <si>
    <t>日足ではなかなかPBが出現しないから資産が増えるまでは無駄に使ってしまいそう。</t>
    <rPh sb="0" eb="2">
      <t>ヒアシ</t>
    </rPh>
    <rPh sb="11" eb="13">
      <t>シュツゲン</t>
    </rPh>
    <rPh sb="18" eb="20">
      <t>シサン</t>
    </rPh>
    <rPh sb="21" eb="22">
      <t>フ</t>
    </rPh>
    <rPh sb="27" eb="29">
      <t>ムダ</t>
    </rPh>
    <rPh sb="30" eb="31">
      <t>ツカ</t>
    </rPh>
    <phoneticPr fontId="1"/>
  </si>
  <si>
    <t>PBの見極めが出来るようになる　実体：ヒゲ　1：3</t>
    <rPh sb="3" eb="5">
      <t>ミキワ</t>
    </rPh>
    <rPh sb="7" eb="9">
      <t>デキ</t>
    </rPh>
    <rPh sb="16" eb="18">
      <t>ジッタイ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</si>
</sst>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12" fillId="3" borderId="9" xfId="0" applyNumberFormat="1" applyFont="1" applyFill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21</xdr:col>
      <xdr:colOff>212180</xdr:colOff>
      <xdr:row>31</xdr:row>
      <xdr:rowOff>69526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23305" cy="5605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21</xdr:col>
      <xdr:colOff>208732</xdr:colOff>
      <xdr:row>63</xdr:row>
      <xdr:rowOff>68042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13019857" cy="5604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21</xdr:col>
      <xdr:colOff>208732</xdr:colOff>
      <xdr:row>95</xdr:row>
      <xdr:rowOff>68042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0"/>
          <a:ext cx="13019857" cy="5604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21</xdr:col>
      <xdr:colOff>208732</xdr:colOff>
      <xdr:row>127</xdr:row>
      <xdr:rowOff>68042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145000"/>
          <a:ext cx="13019857" cy="5604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21</xdr:col>
      <xdr:colOff>208732</xdr:colOff>
      <xdr:row>159</xdr:row>
      <xdr:rowOff>68042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860000"/>
          <a:ext cx="13019857" cy="5604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21</xdr:col>
      <xdr:colOff>208732</xdr:colOff>
      <xdr:row>189</xdr:row>
      <xdr:rowOff>79948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480000"/>
          <a:ext cx="13019857" cy="5604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21</xdr:col>
      <xdr:colOff>208732</xdr:colOff>
      <xdr:row>219</xdr:row>
      <xdr:rowOff>79948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6195000"/>
          <a:ext cx="13019857" cy="5604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5" sqref="G15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37</v>
      </c>
    </row>
    <row r="2" spans="1:18" x14ac:dyDescent="0.4">
      <c r="A2" s="1" t="s">
        <v>8</v>
      </c>
      <c r="C2" t="s">
        <v>39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2" t="s">
        <v>3</v>
      </c>
      <c r="H6" s="83"/>
      <c r="I6" s="89"/>
      <c r="J6" s="82" t="s">
        <v>23</v>
      </c>
      <c r="K6" s="83"/>
      <c r="L6" s="89"/>
      <c r="M6" s="82" t="s">
        <v>24</v>
      </c>
      <c r="N6" s="83"/>
      <c r="O6" s="89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6" t="s">
        <v>23</v>
      </c>
      <c r="K8" s="87"/>
      <c r="L8" s="88"/>
      <c r="M8" s="86"/>
      <c r="N8" s="87"/>
      <c r="O8" s="88"/>
    </row>
    <row r="9" spans="1:18" x14ac:dyDescent="0.4">
      <c r="A9" s="9">
        <v>1</v>
      </c>
      <c r="B9" s="23">
        <v>42835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40</v>
      </c>
      <c r="Q9" s="40"/>
      <c r="R9" s="40"/>
    </row>
    <row r="10" spans="1:18" x14ac:dyDescent="0.4">
      <c r="A10" s="9">
        <v>2</v>
      </c>
      <c r="B10" s="5">
        <v>43013</v>
      </c>
      <c r="C10" s="47">
        <v>1</v>
      </c>
      <c r="D10" s="57">
        <v>-1</v>
      </c>
      <c r="E10" s="58">
        <v>-1</v>
      </c>
      <c r="F10" s="59">
        <v>-1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-3114.2999999999997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40" t="s">
        <v>41</v>
      </c>
      <c r="Q10" s="40"/>
      <c r="R10" s="40"/>
    </row>
    <row r="11" spans="1:18" x14ac:dyDescent="0.4">
      <c r="A11" s="9">
        <v>3</v>
      </c>
      <c r="B11" s="5">
        <v>43041</v>
      </c>
      <c r="C11" s="47">
        <v>1</v>
      </c>
      <c r="D11" s="57">
        <v>-1</v>
      </c>
      <c r="E11" s="58">
        <v>-1</v>
      </c>
      <c r="F11" s="81">
        <v>-1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-3020.8709999999996</v>
      </c>
      <c r="N11" s="45">
        <f t="shared" si="9"/>
        <v>-3040.95</v>
      </c>
      <c r="O11" s="46">
        <f t="shared" si="10"/>
        <v>-3084.6</v>
      </c>
      <c r="P11" s="40" t="s">
        <v>42</v>
      </c>
      <c r="Q11" s="40"/>
      <c r="R11" s="40"/>
    </row>
    <row r="12" spans="1:18" x14ac:dyDescent="0.4">
      <c r="A12" s="9">
        <v>4</v>
      </c>
      <c r="B12" s="5">
        <v>43452</v>
      </c>
      <c r="C12" s="47">
        <v>1</v>
      </c>
      <c r="D12" s="57">
        <v>-1</v>
      </c>
      <c r="E12" s="58">
        <v>-1</v>
      </c>
      <c r="F12" s="59">
        <v>-1</v>
      </c>
      <c r="G12" s="22">
        <f t="shared" si="2"/>
        <v>94744.584130000003</v>
      </c>
      <c r="H12" s="22">
        <f t="shared" si="3"/>
        <v>95374.328500000003</v>
      </c>
      <c r="I12" s="22">
        <f t="shared" si="4"/>
        <v>96743.337999999989</v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>
        <f t="shared" si="8"/>
        <v>-2930.24487</v>
      </c>
      <c r="N12" s="45">
        <f t="shared" si="9"/>
        <v>-2949.7215000000001</v>
      </c>
      <c r="O12" s="46">
        <f t="shared" si="10"/>
        <v>-2992.0619999999999</v>
      </c>
      <c r="P12" s="40"/>
      <c r="Q12" s="40"/>
      <c r="R12" s="40"/>
    </row>
    <row r="13" spans="1:18" x14ac:dyDescent="0.4">
      <c r="A13" s="9">
        <v>5</v>
      </c>
      <c r="B13" s="5">
        <v>43615</v>
      </c>
      <c r="C13" s="47">
        <v>2</v>
      </c>
      <c r="D13" s="57">
        <v>1.27</v>
      </c>
      <c r="E13" s="58">
        <v>1.5</v>
      </c>
      <c r="F13" s="65">
        <v>2</v>
      </c>
      <c r="G13" s="22">
        <f t="shared" si="2"/>
        <v>98354.352785352996</v>
      </c>
      <c r="H13" s="22">
        <f t="shared" si="3"/>
        <v>99666.173282500007</v>
      </c>
      <c r="I13" s="22">
        <f t="shared" si="4"/>
        <v>102547.93827999999</v>
      </c>
      <c r="J13" s="44">
        <f t="shared" ref="J13:J58" si="11">IF(G12="","",G12*0.03)</f>
        <v>2842.3375239000002</v>
      </c>
      <c r="K13" s="45">
        <f t="shared" ref="K13:K58" si="12">IF(H12="","",H12*0.03)</f>
        <v>2861.229855</v>
      </c>
      <c r="L13" s="46">
        <f t="shared" ref="L13:L58" si="13">IF(I12="","",I12*0.03)</f>
        <v>2902.3001399999994</v>
      </c>
      <c r="M13" s="44">
        <f t="shared" ref="M13:M58" si="14">IF(D13="","",J13*D13)</f>
        <v>3609.7686553530002</v>
      </c>
      <c r="N13" s="45">
        <f t="shared" ref="N13:N58" si="15">IF(E13="","",K13*E13)</f>
        <v>4291.8447825000003</v>
      </c>
      <c r="O13" s="46">
        <f t="shared" ref="O13:O58" si="16">IF(F13="","",L13*F13)</f>
        <v>5804.6002799999987</v>
      </c>
      <c r="P13" s="40"/>
      <c r="Q13" s="40"/>
      <c r="R13" s="40"/>
    </row>
    <row r="14" spans="1:18" x14ac:dyDescent="0.4">
      <c r="A14" s="9">
        <v>6</v>
      </c>
      <c r="B14" s="5">
        <v>43956</v>
      </c>
      <c r="C14" s="47">
        <v>2</v>
      </c>
      <c r="D14" s="57">
        <v>1.27</v>
      </c>
      <c r="E14" s="58">
        <v>-1</v>
      </c>
      <c r="F14" s="59">
        <v>-1</v>
      </c>
      <c r="G14" s="22">
        <f t="shared" si="2"/>
        <v>102101.65362647494</v>
      </c>
      <c r="H14" s="22">
        <f t="shared" si="3"/>
        <v>96676.188084025009</v>
      </c>
      <c r="I14" s="22">
        <f t="shared" si="4"/>
        <v>99471.500131599983</v>
      </c>
      <c r="J14" s="44">
        <f t="shared" si="11"/>
        <v>2950.6305835605899</v>
      </c>
      <c r="K14" s="45">
        <f t="shared" si="12"/>
        <v>2989.9851984750003</v>
      </c>
      <c r="L14" s="46">
        <f t="shared" si="13"/>
        <v>3076.4381483999996</v>
      </c>
      <c r="M14" s="44">
        <f t="shared" si="14"/>
        <v>3747.3008411219494</v>
      </c>
      <c r="N14" s="45">
        <f t="shared" si="15"/>
        <v>-2989.9851984750003</v>
      </c>
      <c r="O14" s="46">
        <f t="shared" si="16"/>
        <v>-3076.4381483999996</v>
      </c>
      <c r="P14" s="40"/>
      <c r="Q14" s="40"/>
      <c r="R14" s="40"/>
    </row>
    <row r="15" spans="1:18" x14ac:dyDescent="0.4">
      <c r="A15" s="9">
        <v>7</v>
      </c>
      <c r="B15" s="5">
        <v>43975</v>
      </c>
      <c r="C15" s="47">
        <v>1</v>
      </c>
      <c r="D15" s="57">
        <v>-1</v>
      </c>
      <c r="E15" s="58">
        <v>-1</v>
      </c>
      <c r="F15" s="59">
        <v>-1</v>
      </c>
      <c r="G15" s="22">
        <f t="shared" si="2"/>
        <v>99038.6040176807</v>
      </c>
      <c r="H15" s="22">
        <f t="shared" si="3"/>
        <v>93775.902441504266</v>
      </c>
      <c r="I15" s="22">
        <f t="shared" si="4"/>
        <v>96487.355127651987</v>
      </c>
      <c r="J15" s="44">
        <f t="shared" si="11"/>
        <v>3063.0496087942483</v>
      </c>
      <c r="K15" s="45">
        <f t="shared" si="12"/>
        <v>2900.2856425207501</v>
      </c>
      <c r="L15" s="46">
        <f t="shared" si="13"/>
        <v>2984.1450039479996</v>
      </c>
      <c r="M15" s="44">
        <f t="shared" si="14"/>
        <v>-3063.0496087942483</v>
      </c>
      <c r="N15" s="45">
        <f t="shared" si="15"/>
        <v>-2900.2856425207501</v>
      </c>
      <c r="O15" s="46">
        <f t="shared" si="16"/>
        <v>-2984.1450039479996</v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>
        <f t="shared" si="11"/>
        <v>2971.158120530421</v>
      </c>
      <c r="K16" s="45">
        <f t="shared" si="12"/>
        <v>2813.2770732451277</v>
      </c>
      <c r="L16" s="46">
        <f t="shared" si="13"/>
        <v>2894.6206538295596</v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1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1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1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1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1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1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1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6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6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6" x14ac:dyDescent="0.4">
      <c r="A51" s="9">
        <v>43</v>
      </c>
      <c r="B51" s="5"/>
      <c r="C51" s="47"/>
      <c r="D51" s="57"/>
      <c r="E51" s="58"/>
      <c r="F51" s="65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6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6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6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6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  <c r="P55" t="s">
        <v>36</v>
      </c>
    </row>
    <row r="56" spans="1:16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6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6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6" ht="19.5" thickBot="1" x14ac:dyDescent="0.45">
      <c r="A59" s="9"/>
      <c r="B59" s="90" t="s">
        <v>5</v>
      </c>
      <c r="C59" s="91"/>
      <c r="D59" s="7">
        <f>COUNTIF(D9:D58,1.27)</f>
        <v>3</v>
      </c>
      <c r="E59" s="7">
        <f>COUNTIF(E9:E58,1.5)</f>
        <v>2</v>
      </c>
      <c r="F59" s="8">
        <f>COUNTIF(F9:F58,2)</f>
        <v>2</v>
      </c>
      <c r="G59" s="71">
        <f>MAX(G8:G58)</f>
        <v>103810</v>
      </c>
      <c r="H59" s="72">
        <f t="shared" ref="H59:I59" si="21">MAX(H8:H58)</f>
        <v>104500</v>
      </c>
      <c r="I59" s="73">
        <f t="shared" si="21"/>
        <v>106000</v>
      </c>
      <c r="J59" s="68" t="s">
        <v>31</v>
      </c>
      <c r="K59" s="69">
        <f>B58-B9</f>
        <v>-42835</v>
      </c>
      <c r="L59" s="70" t="s">
        <v>32</v>
      </c>
      <c r="M59" s="9"/>
      <c r="N59" s="3"/>
      <c r="O59" s="4"/>
    </row>
    <row r="60" spans="1:16" ht="19.5" thickBot="1" x14ac:dyDescent="0.45">
      <c r="A60" s="9"/>
      <c r="B60" s="84" t="s">
        <v>6</v>
      </c>
      <c r="C60" s="85"/>
      <c r="D60" s="7">
        <f>COUNTIF(D9:D58,-1)</f>
        <v>4</v>
      </c>
      <c r="E60" s="7">
        <f>COUNTIF(E9:E58,-1)</f>
        <v>5</v>
      </c>
      <c r="F60" s="8">
        <f>COUNTIF(F9:F58,-1)</f>
        <v>5</v>
      </c>
      <c r="G60" s="82" t="s">
        <v>30</v>
      </c>
      <c r="H60" s="83"/>
      <c r="I60" s="89"/>
      <c r="J60" s="82" t="s">
        <v>33</v>
      </c>
      <c r="K60" s="83"/>
      <c r="L60" s="89"/>
      <c r="M60" s="9"/>
      <c r="N60" s="3"/>
      <c r="O60" s="4"/>
    </row>
    <row r="61" spans="1:16" ht="19.5" thickBot="1" x14ac:dyDescent="0.45">
      <c r="A61" s="9"/>
      <c r="B61" s="84" t="s">
        <v>35</v>
      </c>
      <c r="C61" s="85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7">
        <f>G59/G8</f>
        <v>1.0381</v>
      </c>
      <c r="H61" s="78">
        <f t="shared" ref="H61:I61" si="22">H59/H8</f>
        <v>1.0449999999999999</v>
      </c>
      <c r="I61" s="79">
        <f t="shared" si="22"/>
        <v>1.06</v>
      </c>
      <c r="J61" s="66">
        <f>(G61-100%)*30/K59</f>
        <v>-2.6683786623088612E-5</v>
      </c>
      <c r="K61" s="66">
        <f>(H61-100%)*30/K59</f>
        <v>-3.1516283413096717E-5</v>
      </c>
      <c r="L61" s="67">
        <f>(I61-100%)*30/K59</f>
        <v>-4.2021711217462395E-5</v>
      </c>
      <c r="M61" s="10"/>
      <c r="N61" s="2"/>
      <c r="O61" s="11"/>
    </row>
    <row r="62" spans="1:16" ht="19.5" thickBot="1" x14ac:dyDescent="0.45">
      <c r="A62" s="3"/>
      <c r="B62" s="82" t="s">
        <v>4</v>
      </c>
      <c r="C62" s="83"/>
      <c r="D62" s="80">
        <f t="shared" ref="D62:E62" si="23">D59/(D59+D60+D61)</f>
        <v>0.42857142857142855</v>
      </c>
      <c r="E62" s="75">
        <f t="shared" si="23"/>
        <v>0.2857142857142857</v>
      </c>
      <c r="F62" s="76">
        <f>F59/(F59+F60+F61)</f>
        <v>0.2857142857142857</v>
      </c>
    </row>
    <row r="64" spans="1:16" x14ac:dyDescent="0.4">
      <c r="D64" s="74"/>
      <c r="E64" s="74"/>
      <c r="F64" s="74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1" zoomScale="40" zoomScaleNormal="40" workbookViewId="0">
      <selection activeCell="A191" sqref="A191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5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4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4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4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4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4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4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4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4">
      <c r="A11" s="52" t="s">
        <v>27</v>
      </c>
    </row>
    <row r="12" spans="1:10" x14ac:dyDescent="0.4">
      <c r="A12" s="94" t="s">
        <v>44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4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4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4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4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4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4">
      <c r="A21" s="52" t="s">
        <v>28</v>
      </c>
    </row>
    <row r="22" spans="1:10" x14ac:dyDescent="0.4">
      <c r="A22" s="94" t="s">
        <v>45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4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4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4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4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4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4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4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0" zoomScaleNormal="80" workbookViewId="0">
      <selection activeCell="E18" sqref="E18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>
        <v>44143</v>
      </c>
      <c r="E4" s="37"/>
      <c r="F4" s="38">
        <v>44137</v>
      </c>
      <c r="G4" s="37"/>
      <c r="H4" s="38">
        <v>44141</v>
      </c>
    </row>
    <row r="5" spans="1:8" x14ac:dyDescent="0.4">
      <c r="A5" s="37" t="s">
        <v>21</v>
      </c>
      <c r="B5" s="37" t="s">
        <v>38</v>
      </c>
      <c r="C5" s="37"/>
      <c r="D5" s="38">
        <v>44143</v>
      </c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toyohasi</cp:lastModifiedBy>
  <dcterms:created xsi:type="dcterms:W3CDTF">2020-09-18T03:10:57Z</dcterms:created>
  <dcterms:modified xsi:type="dcterms:W3CDTF">2020-11-08T09:05:02Z</dcterms:modified>
</cp:coreProperties>
</file>