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ink/ink1.xml" ContentType="application/inkml+xml"/>
  <Override PartName="/xl/ink/ink2.xml" ContentType="application/inkml+xml"/>
  <Override PartName="/xl/ink/ink3.xml" ContentType="application/inkml+xml"/>
  <Override PartName="/xl/ink/ink4.xml" ContentType="application/inkml+xml"/>
  <Override PartName="/xl/ink/ink5.xml" ContentType="application/inkml+xml"/>
  <Override PartName="/xl/ink/ink6.xml" ContentType="application/inkml+xml"/>
  <Override PartName="/xl/ink/ink7.xml" ContentType="application/inkml+xml"/>
  <Override PartName="/xl/ink/ink8.xml" ContentType="application/inkml+xml"/>
  <Override PartName="/xl/ink/ink9.xml" ContentType="application/inkml+xml"/>
  <Override PartName="/xl/ink/ink10.xml" ContentType="application/inkml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4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admin\Desktop\"/>
    </mc:Choice>
  </mc:AlternateContent>
  <xr:revisionPtr revIDLastSave="0" documentId="13_ncr:1_{EE12624C-606B-40A9-B22B-5F4241DAE731}" xr6:coauthVersionLast="45" xr6:coauthVersionMax="45" xr10:uidLastSave="{00000000-0000-0000-0000-000000000000}"/>
  <bookViews>
    <workbookView xWindow="-108" yWindow="-108" windowWidth="23256" windowHeight="13176" activeTab="1" xr2:uid="{00000000-000D-0000-FFFF-FFFF00000000}"/>
  </bookViews>
  <sheets>
    <sheet name="検証シート" sheetId="1" r:id="rId1"/>
    <sheet name="画像" sheetId="13" r:id="rId2"/>
    <sheet name="気づき" sheetId="5" r:id="rId3"/>
    <sheet name="検証終了通貨" sheetId="2" r:id="rId4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N59" i="1" l="1"/>
  <c r="I59" i="1" l="1"/>
  <c r="G59" i="1"/>
  <c r="G61" i="1" l="1"/>
  <c r="H61" i="1"/>
  <c r="I61" i="1"/>
  <c r="H59" i="1"/>
  <c r="L8" i="1" l="1"/>
  <c r="K8" i="1"/>
  <c r="J8" i="1"/>
  <c r="I60" i="1"/>
  <c r="I62" i="1" s="1"/>
  <c r="H60" i="1"/>
  <c r="H62" i="1" s="1"/>
  <c r="G60" i="1"/>
  <c r="G62" i="1" s="1"/>
  <c r="N9" i="1" l="1"/>
  <c r="Q9" i="1" s="1"/>
  <c r="K9" i="1" s="1"/>
  <c r="O9" i="1"/>
  <c r="R9" i="1" s="1"/>
  <c r="L9" i="1" s="1"/>
  <c r="M9" i="1"/>
  <c r="P9" i="1" s="1"/>
  <c r="J9" i="1" s="1"/>
  <c r="M10" i="1" l="1"/>
  <c r="P10" i="1" s="1"/>
  <c r="J10" i="1" s="1"/>
  <c r="O10" i="1"/>
  <c r="R10" i="1" s="1"/>
  <c r="L10" i="1" s="1"/>
  <c r="N10" i="1"/>
  <c r="Q10" i="1" s="1"/>
  <c r="K10" i="1" s="1"/>
  <c r="O11" i="1" l="1"/>
  <c r="R11" i="1" s="1"/>
  <c r="L11" i="1" s="1"/>
  <c r="M11" i="1"/>
  <c r="P11" i="1" s="1"/>
  <c r="J11" i="1" s="1"/>
  <c r="N11" i="1"/>
  <c r="Q11" i="1" s="1"/>
  <c r="K11" i="1" s="1"/>
  <c r="M12" i="1" l="1"/>
  <c r="P12" i="1" s="1"/>
  <c r="J12" i="1" s="1"/>
  <c r="O12" i="1"/>
  <c r="R12" i="1" s="1"/>
  <c r="L12" i="1" s="1"/>
  <c r="N12" i="1"/>
  <c r="Q12" i="1" s="1"/>
  <c r="K12" i="1" s="1"/>
  <c r="M13" i="1" l="1"/>
  <c r="P13" i="1" s="1"/>
  <c r="J13" i="1" s="1"/>
  <c r="O13" i="1"/>
  <c r="R13" i="1" s="1"/>
  <c r="L13" i="1" s="1"/>
  <c r="N13" i="1"/>
  <c r="Q13" i="1" s="1"/>
  <c r="K13" i="1" s="1"/>
  <c r="O14" i="1" l="1"/>
  <c r="R14" i="1" s="1"/>
  <c r="L14" i="1" s="1"/>
  <c r="M14" i="1"/>
  <c r="P14" i="1" s="1"/>
  <c r="J14" i="1" s="1"/>
  <c r="N14" i="1"/>
  <c r="Q14" i="1" s="1"/>
  <c r="K14" i="1" s="1"/>
  <c r="N15" i="1" l="1"/>
  <c r="Q15" i="1" s="1"/>
  <c r="K15" i="1" s="1"/>
  <c r="M15" i="1"/>
  <c r="P15" i="1" s="1"/>
  <c r="J15" i="1" s="1"/>
  <c r="O15" i="1"/>
  <c r="R15" i="1" s="1"/>
  <c r="L15" i="1" s="1"/>
  <c r="M16" i="1" l="1"/>
  <c r="P16" i="1" s="1"/>
  <c r="J16" i="1" s="1"/>
  <c r="O16" i="1"/>
  <c r="R16" i="1" s="1"/>
  <c r="L16" i="1" s="1"/>
  <c r="N16" i="1"/>
  <c r="Q16" i="1" s="1"/>
  <c r="K16" i="1" s="1"/>
  <c r="N17" i="1" l="1"/>
  <c r="Q17" i="1" s="1"/>
  <c r="K17" i="1" s="1"/>
  <c r="O17" i="1"/>
  <c r="R17" i="1" s="1"/>
  <c r="L17" i="1" s="1"/>
  <c r="M17" i="1"/>
  <c r="P17" i="1" s="1"/>
  <c r="J17" i="1" s="1"/>
  <c r="M18" i="1" l="1"/>
  <c r="P18" i="1" s="1"/>
  <c r="J18" i="1" s="1"/>
  <c r="O18" i="1"/>
  <c r="R18" i="1" s="1"/>
  <c r="L18" i="1" s="1"/>
  <c r="N18" i="1"/>
  <c r="Q18" i="1" s="1"/>
  <c r="K18" i="1" s="1"/>
  <c r="N19" i="1" l="1"/>
  <c r="Q19" i="1" s="1"/>
  <c r="K19" i="1" s="1"/>
  <c r="M19" i="1"/>
  <c r="P19" i="1" s="1"/>
  <c r="J19" i="1" s="1"/>
  <c r="O19" i="1"/>
  <c r="R19" i="1" s="1"/>
  <c r="L19" i="1" s="1"/>
  <c r="O20" i="1" l="1"/>
  <c r="R20" i="1" s="1"/>
  <c r="L20" i="1" s="1"/>
  <c r="M20" i="1"/>
  <c r="P20" i="1" s="1"/>
  <c r="J20" i="1" s="1"/>
  <c r="N20" i="1"/>
  <c r="Q20" i="1" s="1"/>
  <c r="K20" i="1" s="1"/>
  <c r="N21" i="1" l="1"/>
  <c r="Q21" i="1" s="1"/>
  <c r="K21" i="1" s="1"/>
  <c r="M21" i="1"/>
  <c r="P21" i="1" s="1"/>
  <c r="J21" i="1" s="1"/>
  <c r="O21" i="1"/>
  <c r="R21" i="1" s="1"/>
  <c r="L21" i="1" s="1"/>
  <c r="O22" i="1" l="1"/>
  <c r="R22" i="1" s="1"/>
  <c r="L22" i="1" s="1"/>
  <c r="N22" i="1"/>
  <c r="Q22" i="1" s="1"/>
  <c r="K22" i="1" s="1"/>
  <c r="M22" i="1"/>
  <c r="P22" i="1" s="1"/>
  <c r="J22" i="1" s="1"/>
  <c r="M23" i="1" l="1"/>
  <c r="P23" i="1" s="1"/>
  <c r="J23" i="1" s="1"/>
  <c r="N23" i="1"/>
  <c r="Q23" i="1" s="1"/>
  <c r="K23" i="1" s="1"/>
  <c r="O23" i="1"/>
  <c r="R23" i="1" s="1"/>
  <c r="L23" i="1" s="1"/>
  <c r="O24" i="1" l="1"/>
  <c r="R24" i="1" s="1"/>
  <c r="L24" i="1" s="1"/>
  <c r="O25" i="1" s="1"/>
  <c r="R25" i="1" s="1"/>
  <c r="L25" i="1" s="1"/>
  <c r="O26" i="1" s="1"/>
  <c r="R26" i="1" s="1"/>
  <c r="L26" i="1" s="1"/>
  <c r="O27" i="1" s="1"/>
  <c r="R27" i="1" s="1"/>
  <c r="L27" i="1" s="1"/>
  <c r="O28" i="1" s="1"/>
  <c r="R28" i="1" s="1"/>
  <c r="L28" i="1" s="1"/>
  <c r="O29" i="1" s="1"/>
  <c r="R29" i="1" s="1"/>
  <c r="L29" i="1" s="1"/>
  <c r="O30" i="1" s="1"/>
  <c r="R30" i="1" s="1"/>
  <c r="L30" i="1" s="1"/>
  <c r="O31" i="1" s="1"/>
  <c r="R31" i="1" s="1"/>
  <c r="L31" i="1" s="1"/>
  <c r="O32" i="1" s="1"/>
  <c r="R32" i="1" s="1"/>
  <c r="L32" i="1" s="1"/>
  <c r="O33" i="1" s="1"/>
  <c r="R33" i="1" s="1"/>
  <c r="L33" i="1" s="1"/>
  <c r="O34" i="1" s="1"/>
  <c r="R34" i="1" s="1"/>
  <c r="L34" i="1" s="1"/>
  <c r="O35" i="1" s="1"/>
  <c r="R35" i="1" s="1"/>
  <c r="L35" i="1" s="1"/>
  <c r="O36" i="1" s="1"/>
  <c r="R36" i="1" s="1"/>
  <c r="L36" i="1" s="1"/>
  <c r="O37" i="1" s="1"/>
  <c r="R37" i="1" s="1"/>
  <c r="L37" i="1" s="1"/>
  <c r="O38" i="1" s="1"/>
  <c r="R38" i="1" s="1"/>
  <c r="L38" i="1" s="1"/>
  <c r="O39" i="1" s="1"/>
  <c r="R39" i="1" s="1"/>
  <c r="L39" i="1" s="1"/>
  <c r="O40" i="1" s="1"/>
  <c r="R40" i="1" s="1"/>
  <c r="L40" i="1" s="1"/>
  <c r="N24" i="1"/>
  <c r="Q24" i="1" s="1"/>
  <c r="K24" i="1" s="1"/>
  <c r="N25" i="1" s="1"/>
  <c r="Q25" i="1" s="1"/>
  <c r="K25" i="1" s="1"/>
  <c r="N26" i="1" s="1"/>
  <c r="Q26" i="1" s="1"/>
  <c r="K26" i="1" s="1"/>
  <c r="N27" i="1" s="1"/>
  <c r="Q27" i="1" s="1"/>
  <c r="K27" i="1" s="1"/>
  <c r="N28" i="1" s="1"/>
  <c r="Q28" i="1" s="1"/>
  <c r="K28" i="1" s="1"/>
  <c r="N29" i="1" s="1"/>
  <c r="Q29" i="1" s="1"/>
  <c r="K29" i="1" s="1"/>
  <c r="N30" i="1" s="1"/>
  <c r="Q30" i="1" s="1"/>
  <c r="K30" i="1" s="1"/>
  <c r="N31" i="1" s="1"/>
  <c r="Q31" i="1" s="1"/>
  <c r="K31" i="1" s="1"/>
  <c r="N32" i="1" s="1"/>
  <c r="Q32" i="1" s="1"/>
  <c r="K32" i="1" s="1"/>
  <c r="N33" i="1" s="1"/>
  <c r="Q33" i="1" s="1"/>
  <c r="K33" i="1" s="1"/>
  <c r="N34" i="1" s="1"/>
  <c r="Q34" i="1" s="1"/>
  <c r="K34" i="1" s="1"/>
  <c r="N35" i="1" s="1"/>
  <c r="Q35" i="1" s="1"/>
  <c r="K35" i="1" s="1"/>
  <c r="N36" i="1" s="1"/>
  <c r="Q36" i="1" s="1"/>
  <c r="K36" i="1" s="1"/>
  <c r="N37" i="1" s="1"/>
  <c r="Q37" i="1" s="1"/>
  <c r="K37" i="1" s="1"/>
  <c r="N38" i="1" s="1"/>
  <c r="Q38" i="1" s="1"/>
  <c r="K38" i="1" s="1"/>
  <c r="N39" i="1" s="1"/>
  <c r="Q39" i="1" s="1"/>
  <c r="K39" i="1" s="1"/>
  <c r="M24" i="1"/>
  <c r="P24" i="1" s="1"/>
  <c r="J24" i="1" s="1"/>
  <c r="M25" i="1" s="1"/>
  <c r="P25" i="1" s="1"/>
  <c r="J25" i="1" s="1"/>
  <c r="M26" i="1" s="1"/>
  <c r="P26" i="1" s="1"/>
  <c r="J26" i="1" s="1"/>
  <c r="M27" i="1" s="1"/>
  <c r="P27" i="1" s="1"/>
  <c r="J27" i="1" s="1"/>
  <c r="M28" i="1" s="1"/>
  <c r="P28" i="1" s="1"/>
  <c r="J28" i="1" s="1"/>
  <c r="M29" i="1" s="1"/>
  <c r="P29" i="1" s="1"/>
  <c r="J29" i="1" s="1"/>
  <c r="M30" i="1" s="1"/>
  <c r="P30" i="1" s="1"/>
  <c r="J30" i="1" s="1"/>
  <c r="M31" i="1" s="1"/>
  <c r="P31" i="1" s="1"/>
  <c r="J31" i="1" s="1"/>
  <c r="M32" i="1" s="1"/>
  <c r="P32" i="1" s="1"/>
  <c r="J32" i="1" s="1"/>
  <c r="M33" i="1" s="1"/>
  <c r="P33" i="1" s="1"/>
  <c r="J33" i="1" s="1"/>
  <c r="M34" i="1" s="1"/>
  <c r="P34" i="1" s="1"/>
  <c r="J34" i="1" s="1"/>
  <c r="M35" i="1" s="1"/>
  <c r="P35" i="1" s="1"/>
  <c r="J35" i="1" s="1"/>
  <c r="M36" i="1" s="1"/>
  <c r="P36" i="1" s="1"/>
  <c r="J36" i="1" s="1"/>
  <c r="M37" i="1" s="1"/>
  <c r="P37" i="1" s="1"/>
  <c r="J37" i="1" s="1"/>
  <c r="M38" i="1" s="1"/>
  <c r="P38" i="1" s="1"/>
  <c r="J38" i="1" s="1"/>
  <c r="M39" i="1" s="1"/>
  <c r="P39" i="1" s="1"/>
  <c r="J39" i="1" s="1"/>
  <c r="M40" i="1" l="1"/>
  <c r="P40" i="1" s="1"/>
  <c r="J40" i="1" s="1"/>
  <c r="N40" i="1"/>
  <c r="Q40" i="1" s="1"/>
  <c r="K40" i="1" s="1"/>
  <c r="O41" i="1"/>
  <c r="R41" i="1" s="1"/>
  <c r="L41" i="1" s="1"/>
  <c r="O42" i="1" l="1"/>
  <c r="R42" i="1" s="1"/>
  <c r="L42" i="1" s="1"/>
  <c r="O43" i="1" s="1"/>
  <c r="R43" i="1" s="1"/>
  <c r="L43" i="1" s="1"/>
  <c r="O44" i="1" s="1"/>
  <c r="R44" i="1" s="1"/>
  <c r="L44" i="1" s="1"/>
  <c r="N41" i="1"/>
  <c r="Q41" i="1" s="1"/>
  <c r="K41" i="1" s="1"/>
  <c r="M41" i="1"/>
  <c r="P41" i="1" s="1"/>
  <c r="J41" i="1" s="1"/>
  <c r="N42" i="1" l="1"/>
  <c r="Q42" i="1" s="1"/>
  <c r="K42" i="1" s="1"/>
  <c r="N43" i="1" s="1"/>
  <c r="Q43" i="1" s="1"/>
  <c r="K43" i="1" s="1"/>
  <c r="M42" i="1"/>
  <c r="P42" i="1" s="1"/>
  <c r="J42" i="1" s="1"/>
  <c r="O45" i="1"/>
  <c r="R45" i="1" s="1"/>
  <c r="L45" i="1" s="1"/>
  <c r="M43" i="1" l="1"/>
  <c r="P43" i="1" s="1"/>
  <c r="J43" i="1" s="1"/>
  <c r="N44" i="1"/>
  <c r="Q44" i="1" s="1"/>
  <c r="K44" i="1" s="1"/>
  <c r="N45" i="1" s="1"/>
  <c r="Q45" i="1" s="1"/>
  <c r="K45" i="1" s="1"/>
  <c r="O46" i="1"/>
  <c r="R46" i="1" s="1"/>
  <c r="L46" i="1" s="1"/>
  <c r="M44" i="1" l="1"/>
  <c r="P44" i="1" s="1"/>
  <c r="J44" i="1" s="1"/>
  <c r="N46" i="1"/>
  <c r="Q46" i="1" s="1"/>
  <c r="K46" i="1" s="1"/>
  <c r="N47" i="1" s="1"/>
  <c r="Q47" i="1" s="1"/>
  <c r="K47" i="1" s="1"/>
  <c r="O47" i="1"/>
  <c r="R47" i="1" s="1"/>
  <c r="L47" i="1" s="1"/>
  <c r="M45" i="1" l="1"/>
  <c r="P45" i="1" s="1"/>
  <c r="J45" i="1" s="1"/>
  <c r="N48" i="1"/>
  <c r="Q48" i="1" s="1"/>
  <c r="K48" i="1" s="1"/>
  <c r="O48" i="1"/>
  <c r="R48" i="1" s="1"/>
  <c r="L48" i="1" s="1"/>
  <c r="M46" i="1" l="1"/>
  <c r="P46" i="1" s="1"/>
  <c r="J46" i="1" s="1"/>
  <c r="N49" i="1"/>
  <c r="Q49" i="1" s="1"/>
  <c r="K49" i="1" s="1"/>
  <c r="O49" i="1"/>
  <c r="R49" i="1" s="1"/>
  <c r="L49" i="1" s="1"/>
  <c r="M47" i="1" l="1"/>
  <c r="P47" i="1" s="1"/>
  <c r="J47" i="1" s="1"/>
  <c r="N50" i="1"/>
  <c r="Q50" i="1" s="1"/>
  <c r="K50" i="1" s="1"/>
  <c r="O50" i="1"/>
  <c r="R50" i="1" s="1"/>
  <c r="L50" i="1" s="1"/>
  <c r="M48" i="1" l="1"/>
  <c r="P48" i="1" s="1"/>
  <c r="J48" i="1" s="1"/>
  <c r="N51" i="1"/>
  <c r="Q51" i="1" s="1"/>
  <c r="K51" i="1" s="1"/>
  <c r="O51" i="1"/>
  <c r="R51" i="1" s="1"/>
  <c r="L51" i="1" s="1"/>
  <c r="M49" i="1" l="1"/>
  <c r="P49" i="1" s="1"/>
  <c r="J49" i="1" s="1"/>
  <c r="N52" i="1"/>
  <c r="Q52" i="1" s="1"/>
  <c r="K52" i="1" s="1"/>
  <c r="O52" i="1"/>
  <c r="R52" i="1" s="1"/>
  <c r="L52" i="1" s="1"/>
  <c r="M50" i="1" l="1"/>
  <c r="P50" i="1" s="1"/>
  <c r="J50" i="1" s="1"/>
  <c r="N53" i="1"/>
  <c r="Q53" i="1" s="1"/>
  <c r="K53" i="1" s="1"/>
  <c r="O53" i="1"/>
  <c r="R53" i="1" s="1"/>
  <c r="L53" i="1" s="1"/>
  <c r="M51" i="1" l="1"/>
  <c r="P51" i="1" s="1"/>
  <c r="J51" i="1" s="1"/>
  <c r="N54" i="1"/>
  <c r="Q54" i="1" s="1"/>
  <c r="K54" i="1" s="1"/>
  <c r="O54" i="1"/>
  <c r="R54" i="1" s="1"/>
  <c r="L54" i="1" s="1"/>
  <c r="M52" i="1" l="1"/>
  <c r="P52" i="1" s="1"/>
  <c r="J52" i="1" s="1"/>
  <c r="N55" i="1"/>
  <c r="Q55" i="1" s="1"/>
  <c r="K55" i="1" s="1"/>
  <c r="O55" i="1"/>
  <c r="R55" i="1" s="1"/>
  <c r="L55" i="1" s="1"/>
  <c r="M53" i="1" l="1"/>
  <c r="P53" i="1" s="1"/>
  <c r="J53" i="1" s="1"/>
  <c r="N56" i="1"/>
  <c r="Q56" i="1" s="1"/>
  <c r="K56" i="1" s="1"/>
  <c r="O56" i="1"/>
  <c r="R56" i="1" s="1"/>
  <c r="L56" i="1" s="1"/>
  <c r="M54" i="1" l="1"/>
  <c r="P54" i="1" s="1"/>
  <c r="J54" i="1" s="1"/>
  <c r="N57" i="1"/>
  <c r="Q57" i="1" s="1"/>
  <c r="K57" i="1" s="1"/>
  <c r="O57" i="1"/>
  <c r="R57" i="1" s="1"/>
  <c r="L57" i="1" s="1"/>
  <c r="M55" i="1" l="1"/>
  <c r="P55" i="1" s="1"/>
  <c r="J55" i="1" s="1"/>
  <c r="N58" i="1"/>
  <c r="Q58" i="1" s="1"/>
  <c r="K58" i="1" s="1"/>
  <c r="K59" i="1" s="1"/>
  <c r="K61" i="1" s="1"/>
  <c r="N61" i="1" s="1"/>
  <c r="O58" i="1"/>
  <c r="R58" i="1" s="1"/>
  <c r="L58" i="1" s="1"/>
  <c r="L59" i="1" s="1"/>
  <c r="L61" i="1" s="1"/>
  <c r="O61" i="1" s="1"/>
  <c r="M56" i="1" l="1"/>
  <c r="P56" i="1" s="1"/>
  <c r="J56" i="1" s="1"/>
  <c r="M57" i="1" l="1"/>
  <c r="P57" i="1" s="1"/>
  <c r="J57" i="1" s="1"/>
  <c r="M58" i="1" l="1"/>
  <c r="P58" i="1" s="1"/>
  <c r="J58" i="1" s="1"/>
  <c r="J59" i="1" s="1"/>
  <c r="J61" i="1" s="1"/>
  <c r="M61" i="1" s="1"/>
</calcChain>
</file>

<file path=xl/sharedStrings.xml><?xml version="1.0" encoding="utf-8"?>
<sst xmlns="http://schemas.openxmlformats.org/spreadsheetml/2006/main" count="73" uniqueCount="49">
  <si>
    <t>No.</t>
    <phoneticPr fontId="1"/>
  </si>
  <si>
    <t>エントリー</t>
    <phoneticPr fontId="1"/>
  </si>
  <si>
    <t>日付</t>
    <rPh sb="0" eb="2">
      <t>ヒヅケ</t>
    </rPh>
    <phoneticPr fontId="1"/>
  </si>
  <si>
    <t>残金（円)</t>
    <rPh sb="0" eb="2">
      <t>ザンキン</t>
    </rPh>
    <rPh sb="3" eb="4">
      <t>エン</t>
    </rPh>
    <phoneticPr fontId="1"/>
  </si>
  <si>
    <t>勝率</t>
    <rPh sb="0" eb="2">
      <t>ショウリツ</t>
    </rPh>
    <phoneticPr fontId="1"/>
  </si>
  <si>
    <t>勝数</t>
    <rPh sb="0" eb="1">
      <t>カ</t>
    </rPh>
    <rPh sb="1" eb="2">
      <t>スウ</t>
    </rPh>
    <phoneticPr fontId="1"/>
  </si>
  <si>
    <t>負数</t>
    <rPh sb="0" eb="1">
      <t>マ</t>
    </rPh>
    <rPh sb="1" eb="2">
      <t>スウ</t>
    </rPh>
    <phoneticPr fontId="1"/>
  </si>
  <si>
    <t>通貨ペア</t>
    <rPh sb="0" eb="2">
      <t>ツウカ</t>
    </rPh>
    <phoneticPr fontId="1"/>
  </si>
  <si>
    <t>時間足</t>
    <rPh sb="0" eb="2">
      <t>ジカン</t>
    </rPh>
    <rPh sb="2" eb="3">
      <t>アシ</t>
    </rPh>
    <phoneticPr fontId="1"/>
  </si>
  <si>
    <t>当初資金</t>
    <rPh sb="0" eb="2">
      <t>トウショ</t>
    </rPh>
    <rPh sb="2" eb="4">
      <t>シキン</t>
    </rPh>
    <phoneticPr fontId="1"/>
  </si>
  <si>
    <t>エントリー理由</t>
    <rPh sb="5" eb="7">
      <t>リユウ</t>
    </rPh>
    <phoneticPr fontId="1"/>
  </si>
  <si>
    <t>決済理由</t>
    <rPh sb="0" eb="2">
      <t>ケッサイ</t>
    </rPh>
    <rPh sb="2" eb="4">
      <t>リユウ</t>
    </rPh>
    <phoneticPr fontId="1"/>
  </si>
  <si>
    <t>10MA・20MAの両方の上側にキャンドルがあれば買い方向、下側なら売り方向。MAに触れてPB出現でエントリー待ち、PB高値or安値ブレイクでエントリー。</t>
  </si>
  <si>
    <t>検証終了通貨</t>
    <rPh sb="0" eb="2">
      <t>ケンショウ</t>
    </rPh>
    <rPh sb="2" eb="4">
      <t>シュウリョウ</t>
    </rPh>
    <rPh sb="4" eb="6">
      <t>ツウカ</t>
    </rPh>
    <phoneticPr fontId="5"/>
  </si>
  <si>
    <t>ルール</t>
    <phoneticPr fontId="5"/>
  </si>
  <si>
    <t>通貨ペア</t>
    <rPh sb="0" eb="2">
      <t>ツウカ</t>
    </rPh>
    <phoneticPr fontId="5"/>
  </si>
  <si>
    <t>日足</t>
    <rPh sb="0" eb="2">
      <t>ヒアシ</t>
    </rPh>
    <phoneticPr fontId="5"/>
  </si>
  <si>
    <t>終了日</t>
    <rPh sb="0" eb="3">
      <t>シュウリョウビ</t>
    </rPh>
    <phoneticPr fontId="5"/>
  </si>
  <si>
    <t>4Ｈ足</t>
    <rPh sb="2" eb="3">
      <t>アシ</t>
    </rPh>
    <phoneticPr fontId="5"/>
  </si>
  <si>
    <t>１Ｈ足</t>
    <rPh sb="2" eb="3">
      <t>アシ</t>
    </rPh>
    <phoneticPr fontId="5"/>
  </si>
  <si>
    <t>損失上限（リスク3%）</t>
    <rPh sb="0" eb="2">
      <t>ソンシツ</t>
    </rPh>
    <rPh sb="2" eb="4">
      <t>ジョウゲン</t>
    </rPh>
    <phoneticPr fontId="1"/>
  </si>
  <si>
    <t>損益額</t>
    <rPh sb="0" eb="2">
      <t>ソンエキ</t>
    </rPh>
    <rPh sb="2" eb="3">
      <t>ガク</t>
    </rPh>
    <phoneticPr fontId="1"/>
  </si>
  <si>
    <t>気付き　質問</t>
  </si>
  <si>
    <t>感想</t>
  </si>
  <si>
    <t>今後</t>
  </si>
  <si>
    <t>利益率</t>
    <rPh sb="0" eb="2">
      <t>リエキ</t>
    </rPh>
    <rPh sb="2" eb="3">
      <t>リツ</t>
    </rPh>
    <phoneticPr fontId="1"/>
  </si>
  <si>
    <t>期間</t>
    <rPh sb="0" eb="2">
      <t>キカン</t>
    </rPh>
    <phoneticPr fontId="1"/>
  </si>
  <si>
    <t>日</t>
    <rPh sb="0" eb="1">
      <t>ヒ</t>
    </rPh>
    <phoneticPr fontId="1"/>
  </si>
  <si>
    <t>月利</t>
    <rPh sb="0" eb="2">
      <t>ゲツリ</t>
    </rPh>
    <phoneticPr fontId="1"/>
  </si>
  <si>
    <t>引分</t>
    <rPh sb="0" eb="2">
      <t>ヒキワケ</t>
    </rPh>
    <phoneticPr fontId="1"/>
  </si>
  <si>
    <t>USD/JPY</t>
    <phoneticPr fontId="5"/>
  </si>
  <si>
    <t>買い／売り</t>
    <rPh sb="0" eb="1">
      <t>カ</t>
    </rPh>
    <rPh sb="3" eb="4">
      <t>ウ</t>
    </rPh>
    <phoneticPr fontId="1"/>
  </si>
  <si>
    <r>
      <rPr>
        <b/>
        <sz val="11"/>
        <color theme="1"/>
        <rFont val="游ゴシック"/>
        <family val="3"/>
        <charset val="128"/>
        <scheme val="minor"/>
      </rPr>
      <t>決済</t>
    </r>
    <r>
      <rPr>
        <b/>
        <sz val="9"/>
        <color theme="1"/>
        <rFont val="游ゴシック"/>
        <family val="3"/>
        <charset val="128"/>
        <scheme val="minor"/>
      </rPr>
      <t>(利確:1.27、1.5、2, 損切:-1)</t>
    </r>
    <rPh sb="0" eb="2">
      <t>ケッサイ</t>
    </rPh>
    <rPh sb="3" eb="4">
      <t>リ</t>
    </rPh>
    <rPh sb="4" eb="5">
      <t>カク</t>
    </rPh>
    <rPh sb="18" eb="20">
      <t>ソンギリ</t>
    </rPh>
    <phoneticPr fontId="1"/>
  </si>
  <si>
    <t>EB</t>
    <phoneticPr fontId="5"/>
  </si>
  <si>
    <t>途中</t>
    <rPh sb="0" eb="2">
      <t>トチュウ</t>
    </rPh>
    <phoneticPr fontId="5"/>
  </si>
  <si>
    <t>エントリー</t>
    <phoneticPr fontId="1"/>
  </si>
  <si>
    <t>レート</t>
    <phoneticPr fontId="1"/>
  </si>
  <si>
    <t>フィボナッチターゲット1.27, 1.5, 2.0で決済</t>
    <phoneticPr fontId="1"/>
  </si>
  <si>
    <t>pips</t>
    <phoneticPr fontId="1"/>
  </si>
  <si>
    <t>USD/JPY</t>
    <phoneticPr fontId="1"/>
  </si>
  <si>
    <t>円</t>
    <rPh sb="0" eb="1">
      <t>エン</t>
    </rPh>
    <phoneticPr fontId="1"/>
  </si>
  <si>
    <t>30分足</t>
    <rPh sb="2" eb="3">
      <t>フン</t>
    </rPh>
    <rPh sb="3" eb="4">
      <t>アシ</t>
    </rPh>
    <phoneticPr fontId="5"/>
  </si>
  <si>
    <t>戻りを考えた検証</t>
    <rPh sb="0" eb="1">
      <t>モド</t>
    </rPh>
    <rPh sb="3" eb="4">
      <t>カンガ</t>
    </rPh>
    <rPh sb="6" eb="8">
      <t>ケンショウ</t>
    </rPh>
    <phoneticPr fontId="5"/>
  </si>
  <si>
    <t>30分足でエントリーポイントがない</t>
    <rPh sb="2" eb="3">
      <t>フン</t>
    </rPh>
    <rPh sb="3" eb="4">
      <t>アシ</t>
    </rPh>
    <phoneticPr fontId="5"/>
  </si>
  <si>
    <t>15分足</t>
    <rPh sb="2" eb="3">
      <t>フン</t>
    </rPh>
    <rPh sb="3" eb="4">
      <t>アシ</t>
    </rPh>
    <phoneticPr fontId="5"/>
  </si>
  <si>
    <t>買</t>
  </si>
  <si>
    <t>売</t>
  </si>
  <si>
    <t>4と5</t>
    <phoneticPr fontId="1"/>
  </si>
  <si>
    <t>15分足</t>
    <rPh sb="2" eb="3">
      <t>フン</t>
    </rPh>
    <rPh sb="3" eb="4">
      <t>アシ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</si>
</sst>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76" formatCode="yyyy/m/d;@"/>
    <numFmt numFmtId="177" formatCode="#,##0_);[Red]\(#,##0\)"/>
    <numFmt numFmtId="178" formatCode="#,##0_ "/>
    <numFmt numFmtId="179" formatCode="0.0%"/>
    <numFmt numFmtId="180" formatCode="m/d;@"/>
  </numFmts>
  <fonts count="14" x14ac:knownFonts="1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b/>
      <sz val="11"/>
      <color theme="1"/>
      <name val="游ゴシック"/>
      <family val="3"/>
      <charset val="128"/>
      <scheme val="minor"/>
    </font>
    <font>
      <sz val="11"/>
      <color theme="1"/>
      <name val="游ゴシック"/>
      <family val="3"/>
      <charset val="128"/>
      <scheme val="minor"/>
    </font>
    <font>
      <b/>
      <sz val="14"/>
      <color indexed="8"/>
      <name val="ＭＳ Ｐゴシック"/>
      <family val="3"/>
      <charset val="128"/>
    </font>
    <font>
      <sz val="6"/>
      <name val="ＭＳ Ｐゴシック"/>
      <family val="3"/>
      <charset val="128"/>
    </font>
    <font>
      <sz val="14"/>
      <color indexed="8"/>
      <name val="ＭＳ Ｐゴシック"/>
      <family val="3"/>
      <charset val="128"/>
    </font>
    <font>
      <b/>
      <sz val="14"/>
      <color rgb="FFFF0000"/>
      <name val="ＭＳ Ｐゴシック"/>
      <family val="3"/>
      <charset val="128"/>
    </font>
    <font>
      <sz val="11"/>
      <color theme="1"/>
      <name val="游ゴシック"/>
      <family val="2"/>
      <charset val="128"/>
      <scheme val="minor"/>
    </font>
    <font>
      <b/>
      <sz val="9"/>
      <color theme="1"/>
      <name val="游ゴシック"/>
      <family val="3"/>
      <charset val="128"/>
      <scheme val="minor"/>
    </font>
    <font>
      <sz val="11"/>
      <color indexed="8"/>
      <name val="ＭＳ Ｐゴシック"/>
      <family val="3"/>
      <charset val="128"/>
    </font>
    <font>
      <sz val="11"/>
      <name val="游ゴシック"/>
      <family val="2"/>
      <charset val="128"/>
      <scheme val="minor"/>
    </font>
    <font>
      <b/>
      <sz val="11"/>
      <name val="游ゴシック"/>
      <family val="3"/>
      <charset val="128"/>
      <scheme val="minor"/>
    </font>
    <font>
      <sz val="11"/>
      <name val="游ゴシック"/>
      <family val="3"/>
      <charset val="128"/>
      <scheme val="minor"/>
    </font>
  </fonts>
  <fills count="4">
    <fill>
      <patternFill patternType="none"/>
    </fill>
    <fill>
      <patternFill patternType="gray125"/>
    </fill>
    <fill>
      <patternFill patternType="solid">
        <fgColor theme="8" tint="0.39997558519241921"/>
        <bgColor indexed="64"/>
      </patternFill>
    </fill>
    <fill>
      <patternFill patternType="solid">
        <fgColor theme="0"/>
        <bgColor indexed="64"/>
      </patternFill>
    </fill>
  </fills>
  <borders count="18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4">
    <xf numFmtId="0" fontId="0" fillId="0" borderId="0">
      <alignment vertical="center"/>
    </xf>
    <xf numFmtId="38" fontId="8" fillId="0" borderId="0" applyFont="0" applyFill="0" applyBorder="0" applyAlignment="0" applyProtection="0">
      <alignment vertical="center"/>
    </xf>
    <xf numFmtId="0" fontId="10" fillId="0" borderId="0">
      <alignment vertical="center"/>
    </xf>
    <xf numFmtId="9" fontId="8" fillId="0" borderId="0" applyFont="0" applyFill="0" applyBorder="0" applyAlignment="0" applyProtection="0">
      <alignment vertical="center"/>
    </xf>
  </cellStyleXfs>
  <cellXfs count="109">
    <xf numFmtId="0" fontId="0" fillId="0" borderId="0" xfId="0">
      <alignment vertical="center"/>
    </xf>
    <xf numFmtId="0" fontId="2" fillId="0" borderId="0" xfId="0" applyFont="1">
      <alignment vertical="center"/>
    </xf>
    <xf numFmtId="0" fontId="0" fillId="0" borderId="1" xfId="0" applyBorder="1">
      <alignment vertical="center"/>
    </xf>
    <xf numFmtId="0" fontId="0" fillId="0" borderId="0" xfId="0" applyBorder="1">
      <alignment vertical="center"/>
    </xf>
    <xf numFmtId="0" fontId="0" fillId="0" borderId="9" xfId="0" applyBorder="1">
      <alignment vertical="center"/>
    </xf>
    <xf numFmtId="176" fontId="0" fillId="0" borderId="12" xfId="0" applyNumberFormat="1" applyBorder="1">
      <alignment vertical="center"/>
    </xf>
    <xf numFmtId="176" fontId="0" fillId="0" borderId="11" xfId="0" applyNumberFormat="1" applyBorder="1">
      <alignment vertical="center"/>
    </xf>
    <xf numFmtId="0" fontId="2" fillId="0" borderId="0" xfId="0" applyFont="1" applyBorder="1">
      <alignment vertical="center"/>
    </xf>
    <xf numFmtId="0" fontId="2" fillId="0" borderId="9" xfId="0" applyFont="1" applyBorder="1">
      <alignment vertical="center"/>
    </xf>
    <xf numFmtId="0" fontId="0" fillId="0" borderId="8" xfId="0" applyBorder="1">
      <alignment vertical="center"/>
    </xf>
    <xf numFmtId="0" fontId="0" fillId="0" borderId="6" xfId="0" applyBorder="1">
      <alignment vertical="center"/>
    </xf>
    <xf numFmtId="0" fontId="0" fillId="0" borderId="7" xfId="0" applyBorder="1">
      <alignment vertical="center"/>
    </xf>
    <xf numFmtId="0" fontId="2" fillId="0" borderId="13" xfId="0" applyFont="1" applyBorder="1">
      <alignment vertical="center"/>
    </xf>
    <xf numFmtId="0" fontId="2" fillId="0" borderId="14" xfId="0" applyFont="1" applyBorder="1">
      <alignment vertical="center"/>
    </xf>
    <xf numFmtId="0" fontId="2" fillId="0" borderId="15" xfId="0" applyFont="1" applyBorder="1">
      <alignment vertical="center"/>
    </xf>
    <xf numFmtId="0" fontId="2" fillId="0" borderId="4" xfId="0" applyFont="1" applyBorder="1">
      <alignment vertical="center"/>
    </xf>
    <xf numFmtId="0" fontId="2" fillId="0" borderId="3" xfId="0" applyFont="1" applyBorder="1">
      <alignment vertical="center"/>
    </xf>
    <xf numFmtId="0" fontId="2" fillId="0" borderId="5" xfId="0" applyFont="1" applyBorder="1">
      <alignment vertical="center"/>
    </xf>
    <xf numFmtId="177" fontId="3" fillId="0" borderId="13" xfId="0" applyNumberFormat="1" applyFont="1" applyBorder="1">
      <alignment vertical="center"/>
    </xf>
    <xf numFmtId="177" fontId="0" fillId="0" borderId="14" xfId="0" applyNumberFormat="1" applyBorder="1">
      <alignment vertical="center"/>
    </xf>
    <xf numFmtId="177" fontId="0" fillId="0" borderId="15" xfId="0" applyNumberFormat="1" applyBorder="1">
      <alignment vertical="center"/>
    </xf>
    <xf numFmtId="177" fontId="0" fillId="0" borderId="0" xfId="0" applyNumberFormat="1" applyBorder="1">
      <alignment vertical="center"/>
    </xf>
    <xf numFmtId="0" fontId="2" fillId="0" borderId="10" xfId="0" applyFont="1" applyBorder="1">
      <alignment vertical="center"/>
    </xf>
    <xf numFmtId="0" fontId="2" fillId="0" borderId="4" xfId="0" applyFont="1" applyBorder="1" applyAlignment="1">
      <alignment horizontal="left" vertical="center"/>
    </xf>
    <xf numFmtId="0" fontId="2" fillId="0" borderId="5" xfId="0" applyFont="1" applyBorder="1" applyAlignment="1">
      <alignment horizontal="left" vertical="center"/>
    </xf>
    <xf numFmtId="0" fontId="2" fillId="0" borderId="11" xfId="0" applyFont="1" applyBorder="1">
      <alignment vertical="center"/>
    </xf>
    <xf numFmtId="178" fontId="0" fillId="0" borderId="0" xfId="0" applyNumberFormat="1">
      <alignment vertical="center"/>
    </xf>
    <xf numFmtId="0" fontId="4" fillId="0" borderId="0" xfId="0" applyFont="1" applyAlignment="1">
      <alignment horizontal="left" vertical="center"/>
    </xf>
    <xf numFmtId="0" fontId="6" fillId="0" borderId="0" xfId="0" applyFont="1">
      <alignment vertical="center"/>
    </xf>
    <xf numFmtId="0" fontId="6" fillId="0" borderId="0" xfId="0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4" fillId="2" borderId="16" xfId="0" applyFont="1" applyFill="1" applyBorder="1" applyAlignment="1">
      <alignment horizontal="center" vertical="center"/>
    </xf>
    <xf numFmtId="0" fontId="7" fillId="2" borderId="16" xfId="0" applyFont="1" applyFill="1" applyBorder="1" applyAlignment="1">
      <alignment horizontal="center" vertical="center"/>
    </xf>
    <xf numFmtId="0" fontId="4" fillId="0" borderId="16" xfId="0" applyFont="1" applyBorder="1" applyAlignment="1">
      <alignment horizontal="center" vertical="center"/>
    </xf>
    <xf numFmtId="14" fontId="7" fillId="0" borderId="16" xfId="0" applyNumberFormat="1" applyFont="1" applyBorder="1" applyAlignment="1">
      <alignment horizontal="center" vertical="center"/>
    </xf>
    <xf numFmtId="0" fontId="7" fillId="0" borderId="16" xfId="0" applyFont="1" applyBorder="1" applyAlignment="1">
      <alignment horizontal="center" vertical="center"/>
    </xf>
    <xf numFmtId="177" fontId="0" fillId="0" borderId="0" xfId="0" applyNumberFormat="1">
      <alignment vertical="center"/>
    </xf>
    <xf numFmtId="38" fontId="0" fillId="0" borderId="3" xfId="1" applyFont="1" applyBorder="1">
      <alignment vertical="center"/>
    </xf>
    <xf numFmtId="38" fontId="0" fillId="0" borderId="4" xfId="1" applyFont="1" applyBorder="1">
      <alignment vertical="center"/>
    </xf>
    <xf numFmtId="38" fontId="0" fillId="0" borderId="5" xfId="1" applyFont="1" applyBorder="1">
      <alignment vertical="center"/>
    </xf>
    <xf numFmtId="38" fontId="0" fillId="0" borderId="8" xfId="1" applyFont="1" applyBorder="1">
      <alignment vertical="center"/>
    </xf>
    <xf numFmtId="38" fontId="0" fillId="0" borderId="0" xfId="1" applyFont="1" applyBorder="1">
      <alignment vertical="center"/>
    </xf>
    <xf numFmtId="38" fontId="0" fillId="0" borderId="9" xfId="1" applyFont="1" applyBorder="1">
      <alignment vertical="center"/>
    </xf>
    <xf numFmtId="0" fontId="9" fillId="0" borderId="3" xfId="0" applyFont="1" applyBorder="1" applyAlignment="1">
      <alignment horizontal="left" vertical="center"/>
    </xf>
    <xf numFmtId="0" fontId="10" fillId="0" borderId="0" xfId="2">
      <alignment vertical="center"/>
    </xf>
    <xf numFmtId="0" fontId="11" fillId="0" borderId="8" xfId="0" applyNumberFormat="1" applyFont="1" applyBorder="1">
      <alignment vertical="center"/>
    </xf>
    <xf numFmtId="0" fontId="11" fillId="0" borderId="0" xfId="0" applyNumberFormat="1" applyFont="1" applyBorder="1">
      <alignment vertical="center"/>
    </xf>
    <xf numFmtId="179" fontId="2" fillId="0" borderId="13" xfId="3" applyNumberFormat="1" applyFont="1" applyBorder="1">
      <alignment vertical="center"/>
    </xf>
    <xf numFmtId="179" fontId="2" fillId="0" borderId="2" xfId="3" applyNumberFormat="1" applyFont="1" applyBorder="1">
      <alignment vertical="center"/>
    </xf>
    <xf numFmtId="0" fontId="2" fillId="0" borderId="2" xfId="0" applyFont="1" applyBorder="1" applyAlignment="1">
      <alignment horizontal="center" vertical="center"/>
    </xf>
    <xf numFmtId="38" fontId="12" fillId="0" borderId="13" xfId="1" applyFont="1" applyFill="1" applyBorder="1">
      <alignment vertical="center"/>
    </xf>
    <xf numFmtId="0" fontId="12" fillId="0" borderId="15" xfId="0" applyFont="1" applyBorder="1">
      <alignment vertical="center"/>
    </xf>
    <xf numFmtId="177" fontId="0" fillId="0" borderId="13" xfId="0" applyNumberFormat="1" applyFill="1" applyBorder="1">
      <alignment vertical="center"/>
    </xf>
    <xf numFmtId="177" fontId="0" fillId="0" borderId="14" xfId="0" applyNumberFormat="1" applyFill="1" applyBorder="1">
      <alignment vertical="center"/>
    </xf>
    <xf numFmtId="177" fontId="0" fillId="0" borderId="15" xfId="0" applyNumberFormat="1" applyFill="1" applyBorder="1">
      <alignment vertical="center"/>
    </xf>
    <xf numFmtId="9" fontId="2" fillId="0" borderId="0" xfId="0" applyNumberFormat="1" applyFont="1" applyBorder="1">
      <alignment vertical="center"/>
    </xf>
    <xf numFmtId="9" fontId="2" fillId="0" borderId="14" xfId="0" applyNumberFormat="1" applyFont="1" applyBorder="1">
      <alignment vertical="center"/>
    </xf>
    <xf numFmtId="9" fontId="2" fillId="0" borderId="15" xfId="0" applyNumberFormat="1" applyFont="1" applyBorder="1">
      <alignment vertical="center"/>
    </xf>
    <xf numFmtId="9" fontId="2" fillId="0" borderId="13" xfId="3" applyFont="1" applyBorder="1">
      <alignment vertical="center"/>
    </xf>
    <xf numFmtId="9" fontId="2" fillId="0" borderId="14" xfId="3" applyFont="1" applyBorder="1">
      <alignment vertical="center"/>
    </xf>
    <xf numFmtId="9" fontId="2" fillId="0" borderId="15" xfId="3" applyFont="1" applyBorder="1">
      <alignment vertical="center"/>
    </xf>
    <xf numFmtId="9" fontId="2" fillId="0" borderId="13" xfId="0" applyNumberFormat="1" applyFont="1" applyBorder="1">
      <alignment vertical="center"/>
    </xf>
    <xf numFmtId="0" fontId="11" fillId="3" borderId="9" xfId="0" applyNumberFormat="1" applyFont="1" applyFill="1" applyBorder="1">
      <alignment vertical="center"/>
    </xf>
    <xf numFmtId="0" fontId="6" fillId="0" borderId="16" xfId="0" applyFont="1" applyBorder="1" applyAlignment="1">
      <alignment horizontal="center" vertical="center"/>
    </xf>
    <xf numFmtId="176" fontId="0" fillId="0" borderId="8" xfId="0" applyNumberFormat="1" applyBorder="1">
      <alignment vertical="center"/>
    </xf>
    <xf numFmtId="0" fontId="13" fillId="0" borderId="0" xfId="0" applyFont="1" applyBorder="1">
      <alignment vertical="center"/>
    </xf>
    <xf numFmtId="0" fontId="13" fillId="0" borderId="12" xfId="0" applyFont="1" applyBorder="1">
      <alignment vertical="center"/>
    </xf>
    <xf numFmtId="0" fontId="13" fillId="0" borderId="8" xfId="0" applyFont="1" applyBorder="1">
      <alignment vertical="center"/>
    </xf>
    <xf numFmtId="0" fontId="3" fillId="0" borderId="10" xfId="0" applyFont="1" applyBorder="1">
      <alignment vertical="center"/>
    </xf>
    <xf numFmtId="0" fontId="0" fillId="0" borderId="10" xfId="0" applyBorder="1">
      <alignment vertical="center"/>
    </xf>
    <xf numFmtId="0" fontId="13" fillId="0" borderId="12" xfId="0" applyFont="1" applyBorder="1" applyAlignment="1">
      <alignment horizontal="center" vertical="center"/>
    </xf>
    <xf numFmtId="0" fontId="13" fillId="0" borderId="9" xfId="0" applyFont="1" applyBorder="1" applyAlignment="1">
      <alignment horizontal="center" vertical="center"/>
    </xf>
    <xf numFmtId="0" fontId="2" fillId="0" borderId="1" xfId="0" applyFont="1" applyBorder="1">
      <alignment vertical="center"/>
    </xf>
    <xf numFmtId="0" fontId="2" fillId="0" borderId="7" xfId="0" applyFont="1" applyBorder="1">
      <alignment vertical="center"/>
    </xf>
    <xf numFmtId="0" fontId="2" fillId="0" borderId="11" xfId="0" applyFont="1" applyBorder="1" applyAlignment="1">
      <alignment horizontal="center" vertical="center"/>
    </xf>
    <xf numFmtId="2" fontId="13" fillId="0" borderId="12" xfId="0" applyNumberFormat="1" applyFont="1" applyBorder="1">
      <alignment vertical="center"/>
    </xf>
    <xf numFmtId="2" fontId="13" fillId="0" borderId="8" xfId="0" applyNumberFormat="1" applyFont="1" applyBorder="1">
      <alignment vertical="center"/>
    </xf>
    <xf numFmtId="2" fontId="0" fillId="0" borderId="8" xfId="0" applyNumberFormat="1" applyBorder="1">
      <alignment vertical="center"/>
    </xf>
    <xf numFmtId="0" fontId="9" fillId="0" borderId="7" xfId="0" applyFont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12" xfId="0" applyNumberFormat="1" applyBorder="1" applyAlignment="1">
      <alignment horizontal="center" vertical="center"/>
    </xf>
    <xf numFmtId="0" fontId="0" fillId="0" borderId="12" xfId="0" applyBorder="1">
      <alignment vertical="center"/>
    </xf>
    <xf numFmtId="0" fontId="0" fillId="0" borderId="11" xfId="0" applyBorder="1">
      <alignment vertical="center"/>
    </xf>
    <xf numFmtId="0" fontId="0" fillId="0" borderId="5" xfId="0" applyBorder="1">
      <alignment vertical="center"/>
    </xf>
    <xf numFmtId="180" fontId="13" fillId="0" borderId="9" xfId="0" applyNumberFormat="1" applyFont="1" applyBorder="1" applyAlignment="1">
      <alignment horizontal="center" vertical="center"/>
    </xf>
    <xf numFmtId="180" fontId="13" fillId="0" borderId="17" xfId="0" applyNumberFormat="1" applyFont="1" applyBorder="1" applyAlignment="1">
      <alignment horizontal="center" vertical="center"/>
    </xf>
    <xf numFmtId="180" fontId="0" fillId="0" borderId="9" xfId="0" applyNumberFormat="1" applyBorder="1" applyAlignment="1">
      <alignment horizontal="center" vertical="center"/>
    </xf>
    <xf numFmtId="176" fontId="0" fillId="0" borderId="9" xfId="0" applyNumberFormat="1" applyBorder="1">
      <alignment vertical="center"/>
    </xf>
    <xf numFmtId="56" fontId="10" fillId="0" borderId="0" xfId="2" applyNumberFormat="1">
      <alignment vertical="center"/>
    </xf>
    <xf numFmtId="14" fontId="7" fillId="0" borderId="16" xfId="0" applyNumberFormat="1" applyFont="1" applyFill="1" applyBorder="1" applyAlignment="1">
      <alignment horizontal="center" vertical="center"/>
    </xf>
    <xf numFmtId="0" fontId="0" fillId="0" borderId="16" xfId="0" applyBorder="1">
      <alignment vertical="center"/>
    </xf>
    <xf numFmtId="0" fontId="2" fillId="0" borderId="14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7" xfId="0" applyFont="1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2" fillId="0" borderId="13" xfId="0" applyFont="1" applyBorder="1" applyAlignment="1">
      <alignment horizontal="center" vertical="center"/>
    </xf>
    <xf numFmtId="0" fontId="2" fillId="0" borderId="15" xfId="0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2" fillId="0" borderId="9" xfId="0" applyFont="1" applyBorder="1" applyAlignment="1">
      <alignment horizontal="center" vertical="center"/>
    </xf>
    <xf numFmtId="0" fontId="10" fillId="0" borderId="0" xfId="2" applyAlignment="1">
      <alignment horizontal="left" vertical="top" wrapText="1"/>
    </xf>
    <xf numFmtId="0" fontId="10" fillId="0" borderId="0" xfId="2" applyAlignment="1">
      <alignment horizontal="left" vertical="top"/>
    </xf>
    <xf numFmtId="0" fontId="10" fillId="0" borderId="0" xfId="2" applyAlignment="1">
      <alignment vertical="top" wrapText="1"/>
    </xf>
    <xf numFmtId="0" fontId="10" fillId="0" borderId="0" xfId="2" applyAlignment="1">
      <alignment vertical="top"/>
    </xf>
    <xf numFmtId="0" fontId="6" fillId="0" borderId="16" xfId="0" applyFont="1" applyBorder="1" applyAlignment="1">
      <alignment horizontal="center" vertical="center"/>
    </xf>
  </cellXfs>
  <cellStyles count="4">
    <cellStyle name="パーセント" xfId="3" builtinId="5"/>
    <cellStyle name="桁区切り" xfId="1" builtinId="6"/>
    <cellStyle name="標準" xfId="0" builtinId="0"/>
    <cellStyle name="標準 2" xfId="2" xr:uid="{CD78C7D8-3A45-4776-9D09-8317F161085B}"/>
  </cellStyles>
  <dxfs count="6"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7.png"/><Relationship Id="rId26" Type="http://schemas.openxmlformats.org/officeDocument/2006/relationships/image" Target="../media/image21.png"/><Relationship Id="rId21" Type="http://schemas.openxmlformats.org/officeDocument/2006/relationships/customXml" Target="../ink/ink3.xml"/><Relationship Id="rId34" Type="http://schemas.openxmlformats.org/officeDocument/2006/relationships/image" Target="../media/image25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customXml" Target="../ink/ink1.xml"/><Relationship Id="rId25" Type="http://schemas.openxmlformats.org/officeDocument/2006/relationships/customXml" Target="../ink/ink5.xml"/><Relationship Id="rId33" Type="http://schemas.openxmlformats.org/officeDocument/2006/relationships/customXml" Target="../ink/ink9.xml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18.png"/><Relationship Id="rId29" Type="http://schemas.openxmlformats.org/officeDocument/2006/relationships/customXml" Target="../ink/ink7.xml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0.png"/><Relationship Id="rId32" Type="http://schemas.openxmlformats.org/officeDocument/2006/relationships/image" Target="../media/image24.png"/><Relationship Id="rId37" Type="http://schemas.openxmlformats.org/officeDocument/2006/relationships/image" Target="../media/image27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customXml" Target="../ink/ink4.xml"/><Relationship Id="rId28" Type="http://schemas.openxmlformats.org/officeDocument/2006/relationships/image" Target="../media/image22.png"/><Relationship Id="rId36" Type="http://schemas.openxmlformats.org/officeDocument/2006/relationships/customXml" Target="../ink/ink10.xml"/><Relationship Id="rId10" Type="http://schemas.openxmlformats.org/officeDocument/2006/relationships/image" Target="../media/image10.png"/><Relationship Id="rId19" Type="http://schemas.openxmlformats.org/officeDocument/2006/relationships/customXml" Target="../ink/ink2.xml"/><Relationship Id="rId31" Type="http://schemas.openxmlformats.org/officeDocument/2006/relationships/customXml" Target="../ink/ink8.xml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19.png"/><Relationship Id="rId27" Type="http://schemas.openxmlformats.org/officeDocument/2006/relationships/customXml" Target="../ink/ink6.xml"/><Relationship Id="rId30" Type="http://schemas.openxmlformats.org/officeDocument/2006/relationships/image" Target="../media/image23.png"/><Relationship Id="rId35" Type="http://schemas.openxmlformats.org/officeDocument/2006/relationships/image" Target="../media/image26.png"/><Relationship Id="rId8" Type="http://schemas.openxmlformats.org/officeDocument/2006/relationships/image" Target="../media/image8.png"/><Relationship Id="rId3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11</xdr:col>
      <xdr:colOff>347649</xdr:colOff>
      <xdr:row>28</xdr:row>
      <xdr:rowOff>103990</xdr:rowOff>
    </xdr:to>
    <xdr:pic>
      <xdr:nvPicPr>
        <xdr:cNvPr id="9" name="図 8">
          <a:extLst>
            <a:ext uri="{FF2B5EF4-FFF2-40B4-BE49-F238E27FC236}">
              <a16:creationId xmlns:a16="http://schemas.microsoft.com/office/drawing/2014/main" id="{5C90E5C1-5ACE-4BAD-BF3C-630D709230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28600"/>
          <a:ext cx="7723809" cy="627619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</xdr:row>
      <xdr:rowOff>0</xdr:rowOff>
    </xdr:from>
    <xdr:to>
      <xdr:col>13</xdr:col>
      <xdr:colOff>25577</xdr:colOff>
      <xdr:row>57</xdr:row>
      <xdr:rowOff>142086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BAED2158-C872-4470-A023-BCD4B2F372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6858000"/>
          <a:ext cx="8742857" cy="631428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60</xdr:row>
      <xdr:rowOff>0</xdr:rowOff>
    </xdr:from>
    <xdr:to>
      <xdr:col>14</xdr:col>
      <xdr:colOff>145493</xdr:colOff>
      <xdr:row>86</xdr:row>
      <xdr:rowOff>104019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0C836EDD-46B0-46BD-8364-37497AD5BB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3716000"/>
          <a:ext cx="9533333" cy="604761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88</xdr:row>
      <xdr:rowOff>0</xdr:rowOff>
    </xdr:from>
    <xdr:to>
      <xdr:col>19</xdr:col>
      <xdr:colOff>106979</xdr:colOff>
      <xdr:row>116</xdr:row>
      <xdr:rowOff>84914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CD74DD11-327A-4887-B79C-D4E9C73A63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20116800"/>
          <a:ext cx="12847619" cy="6485714"/>
        </a:xfrm>
        <a:prstGeom prst="rect">
          <a:avLst/>
        </a:prstGeom>
      </xdr:spPr>
    </xdr:pic>
    <xdr:clientData/>
  </xdr:twoCellAnchor>
  <xdr:twoCellAnchor editAs="oneCell">
    <xdr:from>
      <xdr:col>20</xdr:col>
      <xdr:colOff>0</xdr:colOff>
      <xdr:row>88</xdr:row>
      <xdr:rowOff>0</xdr:rowOff>
    </xdr:from>
    <xdr:to>
      <xdr:col>41</xdr:col>
      <xdr:colOff>394430</xdr:colOff>
      <xdr:row>116</xdr:row>
      <xdr:rowOff>208724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F3445D6E-C5C6-4912-84F9-BBF3A6324A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3411200" y="20116800"/>
          <a:ext cx="14476190" cy="660952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118</xdr:row>
      <xdr:rowOff>0</xdr:rowOff>
    </xdr:from>
    <xdr:to>
      <xdr:col>17</xdr:col>
      <xdr:colOff>76670</xdr:colOff>
      <xdr:row>145</xdr:row>
      <xdr:rowOff>65895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C9188345-5790-4E0D-BCDB-3FDB5E0F38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26974800"/>
          <a:ext cx="11476190" cy="623809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147</xdr:row>
      <xdr:rowOff>0</xdr:rowOff>
    </xdr:from>
    <xdr:to>
      <xdr:col>14</xdr:col>
      <xdr:colOff>364541</xdr:colOff>
      <xdr:row>175</xdr:row>
      <xdr:rowOff>161105</xdr:rowOff>
    </xdr:to>
    <xdr:pic>
      <xdr:nvPicPr>
        <xdr:cNvPr id="10" name="図 9">
          <a:extLst>
            <a:ext uri="{FF2B5EF4-FFF2-40B4-BE49-F238E27FC236}">
              <a16:creationId xmlns:a16="http://schemas.microsoft.com/office/drawing/2014/main" id="{5D8C7D53-0327-439F-974D-1103A6744B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33604200"/>
          <a:ext cx="9752381" cy="65619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177</xdr:row>
      <xdr:rowOff>0</xdr:rowOff>
    </xdr:from>
    <xdr:to>
      <xdr:col>14</xdr:col>
      <xdr:colOff>12160</xdr:colOff>
      <xdr:row>203</xdr:row>
      <xdr:rowOff>161162</xdr:rowOff>
    </xdr:to>
    <xdr:pic>
      <xdr:nvPicPr>
        <xdr:cNvPr id="11" name="図 10">
          <a:extLst>
            <a:ext uri="{FF2B5EF4-FFF2-40B4-BE49-F238E27FC236}">
              <a16:creationId xmlns:a16="http://schemas.microsoft.com/office/drawing/2014/main" id="{E955A96A-EB08-4926-BC36-F9F896A966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40462200"/>
          <a:ext cx="9400000" cy="610476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206</xdr:row>
      <xdr:rowOff>0</xdr:rowOff>
    </xdr:from>
    <xdr:to>
      <xdr:col>15</xdr:col>
      <xdr:colOff>236838</xdr:colOff>
      <xdr:row>232</xdr:row>
      <xdr:rowOff>132590</xdr:rowOff>
    </xdr:to>
    <xdr:pic>
      <xdr:nvPicPr>
        <xdr:cNvPr id="12" name="図 11">
          <a:extLst>
            <a:ext uri="{FF2B5EF4-FFF2-40B4-BE49-F238E27FC236}">
              <a16:creationId xmlns:a16="http://schemas.microsoft.com/office/drawing/2014/main" id="{B7A6B474-ED93-484A-9492-D1476E54C3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47091600"/>
          <a:ext cx="10295238" cy="6076190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206</xdr:row>
      <xdr:rowOff>0</xdr:rowOff>
    </xdr:from>
    <xdr:to>
      <xdr:col>27</xdr:col>
      <xdr:colOff>300030</xdr:colOff>
      <xdr:row>233</xdr:row>
      <xdr:rowOff>94467</xdr:rowOff>
    </xdr:to>
    <xdr:pic>
      <xdr:nvPicPr>
        <xdr:cNvPr id="13" name="図 12">
          <a:extLst>
            <a:ext uri="{FF2B5EF4-FFF2-40B4-BE49-F238E27FC236}">
              <a16:creationId xmlns:a16="http://schemas.microsoft.com/office/drawing/2014/main" id="{6BA5D93F-C83E-4CF9-99C4-D38641FD47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0728960" y="47091600"/>
          <a:ext cx="7676190" cy="626666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234</xdr:row>
      <xdr:rowOff>0</xdr:rowOff>
    </xdr:from>
    <xdr:to>
      <xdr:col>12</xdr:col>
      <xdr:colOff>134232</xdr:colOff>
      <xdr:row>261</xdr:row>
      <xdr:rowOff>37324</xdr:rowOff>
    </xdr:to>
    <xdr:pic>
      <xdr:nvPicPr>
        <xdr:cNvPr id="14" name="図 13">
          <a:extLst>
            <a:ext uri="{FF2B5EF4-FFF2-40B4-BE49-F238E27FC236}">
              <a16:creationId xmlns:a16="http://schemas.microsoft.com/office/drawing/2014/main" id="{7A73BCD4-A55F-474E-BA73-474EF17897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0" y="53492400"/>
          <a:ext cx="8180952" cy="6209524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234</xdr:row>
      <xdr:rowOff>0</xdr:rowOff>
    </xdr:from>
    <xdr:to>
      <xdr:col>22</xdr:col>
      <xdr:colOff>641150</xdr:colOff>
      <xdr:row>261</xdr:row>
      <xdr:rowOff>170657</xdr:rowOff>
    </xdr:to>
    <xdr:pic>
      <xdr:nvPicPr>
        <xdr:cNvPr id="15" name="図 14">
          <a:extLst>
            <a:ext uri="{FF2B5EF4-FFF2-40B4-BE49-F238E27FC236}">
              <a16:creationId xmlns:a16="http://schemas.microsoft.com/office/drawing/2014/main" id="{73E490B9-FC5F-4441-AFFD-EEC8526276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8717280" y="53492400"/>
          <a:ext cx="6676190" cy="634285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263</xdr:row>
      <xdr:rowOff>0</xdr:rowOff>
    </xdr:from>
    <xdr:to>
      <xdr:col>20</xdr:col>
      <xdr:colOff>7847</xdr:colOff>
      <xdr:row>290</xdr:row>
      <xdr:rowOff>132562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A09A1601-C866-4D37-A33C-51FC5E0635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0" y="60121800"/>
          <a:ext cx="13419047" cy="6304762"/>
        </a:xfrm>
        <a:prstGeom prst="rect">
          <a:avLst/>
        </a:prstGeom>
      </xdr:spPr>
    </xdr:pic>
    <xdr:clientData/>
  </xdr:twoCellAnchor>
  <xdr:twoCellAnchor editAs="oneCell">
    <xdr:from>
      <xdr:col>21</xdr:col>
      <xdr:colOff>0</xdr:colOff>
      <xdr:row>263</xdr:row>
      <xdr:rowOff>0</xdr:rowOff>
    </xdr:from>
    <xdr:to>
      <xdr:col>35</xdr:col>
      <xdr:colOff>659779</xdr:colOff>
      <xdr:row>290</xdr:row>
      <xdr:rowOff>46848</xdr:rowOff>
    </xdr:to>
    <xdr:pic>
      <xdr:nvPicPr>
        <xdr:cNvPr id="16" name="図 15">
          <a:extLst>
            <a:ext uri="{FF2B5EF4-FFF2-40B4-BE49-F238E27FC236}">
              <a16:creationId xmlns:a16="http://schemas.microsoft.com/office/drawing/2014/main" id="{C47596BD-F823-468E-A8F3-1BE2EC182C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4081760" y="60121800"/>
          <a:ext cx="10047619" cy="621904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292</xdr:row>
      <xdr:rowOff>0</xdr:rowOff>
    </xdr:from>
    <xdr:to>
      <xdr:col>10</xdr:col>
      <xdr:colOff>370590</xdr:colOff>
      <xdr:row>318</xdr:row>
      <xdr:rowOff>208781</xdr:rowOff>
    </xdr:to>
    <xdr:pic>
      <xdr:nvPicPr>
        <xdr:cNvPr id="8" name="図 7">
          <a:extLst>
            <a:ext uri="{FF2B5EF4-FFF2-40B4-BE49-F238E27FC236}">
              <a16:creationId xmlns:a16="http://schemas.microsoft.com/office/drawing/2014/main" id="{93371113-2CC9-4A81-8A0C-01469B6EC1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0" y="66751200"/>
          <a:ext cx="7076190" cy="6152381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292</xdr:row>
      <xdr:rowOff>0</xdr:rowOff>
    </xdr:from>
    <xdr:to>
      <xdr:col>30</xdr:col>
      <xdr:colOff>72777</xdr:colOff>
      <xdr:row>318</xdr:row>
      <xdr:rowOff>104019</xdr:rowOff>
    </xdr:to>
    <xdr:pic>
      <xdr:nvPicPr>
        <xdr:cNvPr id="17" name="図 16">
          <a:extLst>
            <a:ext uri="{FF2B5EF4-FFF2-40B4-BE49-F238E27FC236}">
              <a16:creationId xmlns:a16="http://schemas.microsoft.com/office/drawing/2014/main" id="{C8CBB852-070B-4CDF-9AF6-EA30D83A0D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8046720" y="66751200"/>
          <a:ext cx="12142857" cy="6047619"/>
        </a:xfrm>
        <a:prstGeom prst="rect">
          <a:avLst/>
        </a:prstGeom>
      </xdr:spPr>
    </xdr:pic>
    <xdr:clientData/>
  </xdr:twoCellAnchor>
  <xdr:twoCellAnchor editAs="oneCell">
    <xdr:from>
      <xdr:col>12</xdr:col>
      <xdr:colOff>434160</xdr:colOff>
      <xdr:row>293</xdr:row>
      <xdr:rowOff>7920</xdr:rowOff>
    </xdr:from>
    <xdr:to>
      <xdr:col>15</xdr:col>
      <xdr:colOff>198720</xdr:colOff>
      <xdr:row>295</xdr:row>
      <xdr:rowOff>164160</xdr:rowOff>
    </xdr:to>
    <mc:AlternateContent xmlns:mc="http://schemas.openxmlformats.org/markup-compatibility/2006">
      <mc:Choice xmlns:xdr14="http://schemas.microsoft.com/office/excel/2010/spreadsheetDrawing" Requires="xdr14">
        <xdr:contentPart xmlns:r="http://schemas.openxmlformats.org/officeDocument/2006/relationships" r:id="rId17">
          <xdr14:nvContentPartPr>
            <xdr14:cNvPr id="33" name="インク 32">
              <a:extLst>
                <a:ext uri="{FF2B5EF4-FFF2-40B4-BE49-F238E27FC236}">
                  <a16:creationId xmlns:a16="http://schemas.microsoft.com/office/drawing/2014/main" id="{A2A52367-3F64-4E79-BCFA-18222177E74C}"/>
                </a:ext>
              </a:extLst>
            </xdr14:cNvPr>
            <xdr14:cNvContentPartPr/>
          </xdr14:nvContentPartPr>
          <xdr14:nvPr macro=""/>
          <xdr14:xfrm>
            <a:off x="8480880" y="66987720"/>
            <a:ext cx="1776240" cy="613440"/>
          </xdr14:xfrm>
        </xdr:contentPart>
      </mc:Choice>
      <mc:Fallback>
        <xdr:pic>
          <xdr:nvPicPr>
            <xdr:cNvPr id="33" name="インク 32">
              <a:extLst>
                <a:ext uri="{FF2B5EF4-FFF2-40B4-BE49-F238E27FC236}">
                  <a16:creationId xmlns:a16="http://schemas.microsoft.com/office/drawing/2014/main" id="{A2A52367-3F64-4E79-BCFA-18222177E74C}"/>
                </a:ext>
              </a:extLst>
            </xdr:cNvPr>
            <xdr:cNvPicPr/>
          </xdr:nvPicPr>
          <xdr:blipFill>
            <a:blip xmlns:r="http://schemas.openxmlformats.org/officeDocument/2006/relationships" r:embed="rId18"/>
            <a:stretch>
              <a:fillRect/>
            </a:stretch>
          </xdr:blipFill>
          <xdr:spPr>
            <a:xfrm>
              <a:off x="8463236" y="66969720"/>
              <a:ext cx="1811887" cy="64908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15</xdr:col>
      <xdr:colOff>380520</xdr:colOff>
      <xdr:row>292</xdr:row>
      <xdr:rowOff>228240</xdr:rowOff>
    </xdr:from>
    <xdr:to>
      <xdr:col>17</xdr:col>
      <xdr:colOff>61080</xdr:colOff>
      <xdr:row>295</xdr:row>
      <xdr:rowOff>81000</xdr:rowOff>
    </xdr:to>
    <mc:AlternateContent xmlns:mc="http://schemas.openxmlformats.org/markup-compatibility/2006">
      <mc:Choice xmlns:xdr14="http://schemas.microsoft.com/office/excel/2010/spreadsheetDrawing" Requires="xdr14">
        <xdr:contentPart xmlns:r="http://schemas.openxmlformats.org/officeDocument/2006/relationships" r:id="rId19">
          <xdr14:nvContentPartPr>
            <xdr14:cNvPr id="43" name="インク 42">
              <a:extLst>
                <a:ext uri="{FF2B5EF4-FFF2-40B4-BE49-F238E27FC236}">
                  <a16:creationId xmlns:a16="http://schemas.microsoft.com/office/drawing/2014/main" id="{157CF2D8-C23D-4E4A-B825-6255A4EE4918}"/>
                </a:ext>
              </a:extLst>
            </xdr14:cNvPr>
            <xdr14:cNvContentPartPr/>
          </xdr14:nvContentPartPr>
          <xdr14:nvPr macro=""/>
          <xdr14:xfrm>
            <a:off x="10438920" y="66979440"/>
            <a:ext cx="1021680" cy="538560"/>
          </xdr14:xfrm>
        </xdr:contentPart>
      </mc:Choice>
      <mc:Fallback>
        <xdr:pic>
          <xdr:nvPicPr>
            <xdr:cNvPr id="43" name="インク 42">
              <a:extLst>
                <a:ext uri="{FF2B5EF4-FFF2-40B4-BE49-F238E27FC236}">
                  <a16:creationId xmlns:a16="http://schemas.microsoft.com/office/drawing/2014/main" id="{157CF2D8-C23D-4E4A-B825-6255A4EE4918}"/>
                </a:ext>
              </a:extLst>
            </xdr:cNvPr>
            <xdr:cNvPicPr/>
          </xdr:nvPicPr>
          <xdr:blipFill>
            <a:blip xmlns:r="http://schemas.openxmlformats.org/officeDocument/2006/relationships" r:embed="rId20"/>
            <a:stretch>
              <a:fillRect/>
            </a:stretch>
          </xdr:blipFill>
          <xdr:spPr>
            <a:xfrm>
              <a:off x="10421274" y="66961440"/>
              <a:ext cx="1057333" cy="5742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13</xdr:col>
      <xdr:colOff>380880</xdr:colOff>
      <xdr:row>338</xdr:row>
      <xdr:rowOff>22920</xdr:rowOff>
    </xdr:from>
    <xdr:to>
      <xdr:col>14</xdr:col>
      <xdr:colOff>19385</xdr:colOff>
      <xdr:row>340</xdr:row>
      <xdr:rowOff>138277</xdr:rowOff>
    </xdr:to>
    <mc:AlternateContent xmlns:mc="http://schemas.openxmlformats.org/markup-compatibility/2006">
      <mc:Choice xmlns:xdr14="http://schemas.microsoft.com/office/excel/2010/spreadsheetDrawing" Requires="xdr14">
        <xdr:contentPart xmlns:r="http://schemas.openxmlformats.org/officeDocument/2006/relationships" r:id="rId21">
          <xdr14:nvContentPartPr>
            <xdr14:cNvPr id="57" name="インク 56">
              <a:extLst>
                <a:ext uri="{FF2B5EF4-FFF2-40B4-BE49-F238E27FC236}">
                  <a16:creationId xmlns:a16="http://schemas.microsoft.com/office/drawing/2014/main" id="{19DFC750-50FE-497B-8C46-AF7F2914739D}"/>
                </a:ext>
              </a:extLst>
            </xdr14:cNvPr>
            <xdr14:cNvContentPartPr/>
          </xdr14:nvContentPartPr>
          <xdr14:nvPr macro=""/>
          <xdr14:xfrm>
            <a:off x="9067680" y="79270920"/>
            <a:ext cx="306720" cy="584280"/>
          </xdr14:xfrm>
        </xdr:contentPart>
      </mc:Choice>
      <mc:Fallback>
        <xdr:pic>
          <xdr:nvPicPr>
            <xdr:cNvPr id="57" name="インク 56">
              <a:extLst>
                <a:ext uri="{FF2B5EF4-FFF2-40B4-BE49-F238E27FC236}">
                  <a16:creationId xmlns:a16="http://schemas.microsoft.com/office/drawing/2014/main" id="{19DFC750-50FE-497B-8C46-AF7F2914739D}"/>
                </a:ext>
              </a:extLst>
            </xdr:cNvPr>
            <xdr:cNvPicPr/>
          </xdr:nvPicPr>
          <xdr:blipFill>
            <a:blip xmlns:r="http://schemas.openxmlformats.org/officeDocument/2006/relationships" r:embed="rId22"/>
            <a:stretch>
              <a:fillRect/>
            </a:stretch>
          </xdr:blipFill>
          <xdr:spPr>
            <a:xfrm>
              <a:off x="9050019" y="79253280"/>
              <a:ext cx="342402" cy="61992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24</xdr:col>
      <xdr:colOff>327711</xdr:colOff>
      <xdr:row>333</xdr:row>
      <xdr:rowOff>34588</xdr:rowOff>
    </xdr:from>
    <xdr:to>
      <xdr:col>24</xdr:col>
      <xdr:colOff>328071</xdr:colOff>
      <xdr:row>333</xdr:row>
      <xdr:rowOff>34948</xdr:rowOff>
    </xdr:to>
    <mc:AlternateContent xmlns:mc="http://schemas.openxmlformats.org/markup-compatibility/2006">
      <mc:Choice xmlns:xdr14="http://schemas.microsoft.com/office/excel/2010/spreadsheetDrawing" Requires="xdr14">
        <xdr:contentPart xmlns:r="http://schemas.openxmlformats.org/officeDocument/2006/relationships" r:id="rId23">
          <xdr14:nvContentPartPr>
            <xdr14:cNvPr id="59" name="インク 58">
              <a:extLst>
                <a:ext uri="{FF2B5EF4-FFF2-40B4-BE49-F238E27FC236}">
                  <a16:creationId xmlns:a16="http://schemas.microsoft.com/office/drawing/2014/main" id="{DA1786C5-DB81-4D30-8FAF-CB271FF9C5CF}"/>
                </a:ext>
              </a:extLst>
            </xdr14:cNvPr>
            <xdr14:cNvContentPartPr/>
          </xdr14:nvContentPartPr>
          <xdr14:nvPr macro=""/>
          <xdr14:xfrm>
            <a:off x="16364880" y="78110280"/>
            <a:ext cx="360" cy="360"/>
          </xdr14:xfrm>
        </xdr:contentPart>
      </mc:Choice>
      <mc:Fallback>
        <xdr:pic>
          <xdr:nvPicPr>
            <xdr:cNvPr id="59" name="インク 58">
              <a:extLst>
                <a:ext uri="{FF2B5EF4-FFF2-40B4-BE49-F238E27FC236}">
                  <a16:creationId xmlns:a16="http://schemas.microsoft.com/office/drawing/2014/main" id="{DA1786C5-DB81-4D30-8FAF-CB271FF9C5CF}"/>
                </a:ext>
              </a:extLst>
            </xdr:cNvPr>
            <xdr:cNvPicPr/>
          </xdr:nvPicPr>
          <xdr:blipFill>
            <a:blip xmlns:r="http://schemas.openxmlformats.org/officeDocument/2006/relationships" r:embed="rId24"/>
            <a:stretch>
              <a:fillRect/>
            </a:stretch>
          </xdr:blipFill>
          <xdr:spPr>
            <a:xfrm>
              <a:off x="16346880" y="78092280"/>
              <a:ext cx="36000" cy="36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24</xdr:col>
      <xdr:colOff>433551</xdr:colOff>
      <xdr:row>333</xdr:row>
      <xdr:rowOff>81748</xdr:rowOff>
    </xdr:from>
    <xdr:to>
      <xdr:col>24</xdr:col>
      <xdr:colOff>433911</xdr:colOff>
      <xdr:row>333</xdr:row>
      <xdr:rowOff>82108</xdr:rowOff>
    </xdr:to>
    <mc:AlternateContent xmlns:mc="http://schemas.openxmlformats.org/markup-compatibility/2006">
      <mc:Choice xmlns:xdr14="http://schemas.microsoft.com/office/excel/2010/spreadsheetDrawing" Requires="xdr14">
        <xdr:contentPart xmlns:r="http://schemas.openxmlformats.org/officeDocument/2006/relationships" r:id="rId25">
          <xdr14:nvContentPartPr>
            <xdr14:cNvPr id="60" name="インク 59">
              <a:extLst>
                <a:ext uri="{FF2B5EF4-FFF2-40B4-BE49-F238E27FC236}">
                  <a16:creationId xmlns:a16="http://schemas.microsoft.com/office/drawing/2014/main" id="{74C834DF-0201-4D64-9197-15BE7A1B1CF3}"/>
                </a:ext>
              </a:extLst>
            </xdr14:cNvPr>
            <xdr14:cNvContentPartPr/>
          </xdr14:nvContentPartPr>
          <xdr14:nvPr macro=""/>
          <xdr14:xfrm>
            <a:off x="16470720" y="78157440"/>
            <a:ext cx="360" cy="360"/>
          </xdr14:xfrm>
        </xdr:contentPart>
      </mc:Choice>
      <mc:Fallback>
        <xdr:pic>
          <xdr:nvPicPr>
            <xdr:cNvPr id="60" name="インク 59">
              <a:extLst>
                <a:ext uri="{FF2B5EF4-FFF2-40B4-BE49-F238E27FC236}">
                  <a16:creationId xmlns:a16="http://schemas.microsoft.com/office/drawing/2014/main" id="{74C834DF-0201-4D64-9197-15BE7A1B1CF3}"/>
                </a:ext>
              </a:extLst>
            </xdr:cNvPr>
            <xdr:cNvPicPr/>
          </xdr:nvPicPr>
          <xdr:blipFill>
            <a:blip xmlns:r="http://schemas.openxmlformats.org/officeDocument/2006/relationships" r:embed="rId24"/>
            <a:stretch>
              <a:fillRect/>
            </a:stretch>
          </xdr:blipFill>
          <xdr:spPr>
            <a:xfrm>
              <a:off x="16452720" y="78139440"/>
              <a:ext cx="36000" cy="36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23</xdr:col>
      <xdr:colOff>383143</xdr:colOff>
      <xdr:row>321</xdr:row>
      <xdr:rowOff>187570</xdr:rowOff>
    </xdr:from>
    <xdr:to>
      <xdr:col>40</xdr:col>
      <xdr:colOff>556815</xdr:colOff>
      <xdr:row>348</xdr:row>
      <xdr:rowOff>47585</xdr:rowOff>
    </xdr:to>
    <xdr:pic>
      <xdr:nvPicPr>
        <xdr:cNvPr id="65" name="図 64">
          <a:extLst>
            <a:ext uri="{FF2B5EF4-FFF2-40B4-BE49-F238E27FC236}">
              <a16:creationId xmlns:a16="http://schemas.microsoft.com/office/drawing/2014/main" id="{E6F8C5F1-5BE7-4FDF-9C5A-19C7F400F9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5771826" y="74761350"/>
          <a:ext cx="11547916" cy="6132576"/>
        </a:xfrm>
        <a:prstGeom prst="rect">
          <a:avLst/>
        </a:prstGeom>
      </xdr:spPr>
    </xdr:pic>
    <xdr:clientData/>
  </xdr:twoCellAnchor>
  <xdr:twoCellAnchor editAs="oneCell">
    <xdr:from>
      <xdr:col>23</xdr:col>
      <xdr:colOff>352549</xdr:colOff>
      <xdr:row>318</xdr:row>
      <xdr:rowOff>231719</xdr:rowOff>
    </xdr:from>
    <xdr:to>
      <xdr:col>25</xdr:col>
      <xdr:colOff>24342</xdr:colOff>
      <xdr:row>321</xdr:row>
      <xdr:rowOff>9999</xdr:rowOff>
    </xdr:to>
    <mc:AlternateContent xmlns:mc="http://schemas.openxmlformats.org/markup-compatibility/2006">
      <mc:Choice xmlns:xdr14="http://schemas.microsoft.com/office/excel/2010/spreadsheetDrawing" Requires="xdr14">
        <xdr:contentPart xmlns:r="http://schemas.openxmlformats.org/officeDocument/2006/relationships" r:id="rId27">
          <xdr14:nvContentPartPr>
            <xdr14:cNvPr id="88" name="インク 87">
              <a:extLst>
                <a:ext uri="{FF2B5EF4-FFF2-40B4-BE49-F238E27FC236}">
                  <a16:creationId xmlns:a16="http://schemas.microsoft.com/office/drawing/2014/main" id="{93267C4E-0607-431C-90B0-C23508413D00}"/>
                </a:ext>
              </a:extLst>
            </xdr14:cNvPr>
            <xdr14:cNvContentPartPr/>
          </xdr14:nvContentPartPr>
          <xdr14:nvPr macro=""/>
          <xdr14:xfrm>
            <a:off x="15741232" y="74108548"/>
            <a:ext cx="1009939" cy="475231"/>
          </xdr14:xfrm>
        </xdr:contentPart>
      </mc:Choice>
      <mc:Fallback>
        <xdr:pic>
          <xdr:nvPicPr>
            <xdr:cNvPr id="88" name="インク 87">
              <a:extLst>
                <a:ext uri="{FF2B5EF4-FFF2-40B4-BE49-F238E27FC236}">
                  <a16:creationId xmlns:a16="http://schemas.microsoft.com/office/drawing/2014/main" id="{93267C4E-0607-431C-90B0-C23508413D00}"/>
                </a:ext>
              </a:extLst>
            </xdr:cNvPr>
            <xdr:cNvPicPr/>
          </xdr:nvPicPr>
          <xdr:blipFill>
            <a:blip xmlns:r="http://schemas.openxmlformats.org/officeDocument/2006/relationships" r:embed="rId28"/>
            <a:stretch>
              <a:fillRect/>
            </a:stretch>
          </xdr:blipFill>
          <xdr:spPr>
            <a:xfrm>
              <a:off x="15723217" y="74090696"/>
              <a:ext cx="1045609" cy="510579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13</xdr:col>
      <xdr:colOff>324817</xdr:colOff>
      <xdr:row>339</xdr:row>
      <xdr:rowOff>205406</xdr:rowOff>
    </xdr:from>
    <xdr:to>
      <xdr:col>15</xdr:col>
      <xdr:colOff>665697</xdr:colOff>
      <xdr:row>341</xdr:row>
      <xdr:rowOff>203869</xdr:rowOff>
    </xdr:to>
    <mc:AlternateContent xmlns:mc="http://schemas.openxmlformats.org/markup-compatibility/2006">
      <mc:Choice xmlns:xdr14="http://schemas.microsoft.com/office/excel/2010/spreadsheetDrawing" Requires="xdr14">
        <xdr:contentPart xmlns:r="http://schemas.openxmlformats.org/officeDocument/2006/relationships" r:id="rId29">
          <xdr14:nvContentPartPr>
            <xdr14:cNvPr id="112" name="インク 111">
              <a:extLst>
                <a:ext uri="{FF2B5EF4-FFF2-40B4-BE49-F238E27FC236}">
                  <a16:creationId xmlns:a16="http://schemas.microsoft.com/office/drawing/2014/main" id="{F77CBBFF-9956-43D7-A7BC-EA78B367DF6A}"/>
                </a:ext>
              </a:extLst>
            </xdr14:cNvPr>
            <xdr14:cNvContentPartPr/>
          </xdr14:nvContentPartPr>
          <xdr14:nvPr macro=""/>
          <xdr14:xfrm>
            <a:off x="9006480" y="78571541"/>
            <a:ext cx="1676520" cy="460800"/>
          </xdr14:xfrm>
        </xdr:contentPart>
      </mc:Choice>
      <mc:Fallback>
        <xdr:pic>
          <xdr:nvPicPr>
            <xdr:cNvPr id="112" name="インク 111">
              <a:extLst>
                <a:ext uri="{FF2B5EF4-FFF2-40B4-BE49-F238E27FC236}">
                  <a16:creationId xmlns:a16="http://schemas.microsoft.com/office/drawing/2014/main" id="{F77CBBFF-9956-43D7-A7BC-EA78B367DF6A}"/>
                </a:ext>
              </a:extLst>
            </xdr:cNvPr>
            <xdr:cNvPicPr/>
          </xdr:nvPicPr>
          <xdr:blipFill>
            <a:blip xmlns:r="http://schemas.openxmlformats.org/officeDocument/2006/relationships" r:embed="rId30"/>
            <a:stretch>
              <a:fillRect/>
            </a:stretch>
          </xdr:blipFill>
          <xdr:spPr>
            <a:xfrm>
              <a:off x="8988840" y="78553555"/>
              <a:ext cx="1712160" cy="496412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14</xdr:col>
      <xdr:colOff>418757</xdr:colOff>
      <xdr:row>341</xdr:row>
      <xdr:rowOff>76789</xdr:rowOff>
    </xdr:from>
    <xdr:to>
      <xdr:col>17</xdr:col>
      <xdr:colOff>65896</xdr:colOff>
      <xdr:row>343</xdr:row>
      <xdr:rowOff>182172</xdr:rowOff>
    </xdr:to>
    <mc:AlternateContent xmlns:mc="http://schemas.openxmlformats.org/markup-compatibility/2006">
      <mc:Choice xmlns:xdr14="http://schemas.microsoft.com/office/excel/2010/spreadsheetDrawing" Requires="xdr14">
        <xdr:contentPart xmlns:r="http://schemas.openxmlformats.org/officeDocument/2006/relationships" r:id="rId31">
          <xdr14:nvContentPartPr>
            <xdr14:cNvPr id="136" name="インク 135">
              <a:extLst>
                <a:ext uri="{FF2B5EF4-FFF2-40B4-BE49-F238E27FC236}">
                  <a16:creationId xmlns:a16="http://schemas.microsoft.com/office/drawing/2014/main" id="{4594CC4D-7979-4A92-AFAC-C6F0BFEE0251}"/>
                </a:ext>
              </a:extLst>
            </xdr14:cNvPr>
            <xdr14:cNvContentPartPr/>
          </xdr14:nvContentPartPr>
          <xdr14:nvPr macro=""/>
          <xdr14:xfrm>
            <a:off x="9768240" y="78905261"/>
            <a:ext cx="1650600" cy="567720"/>
          </xdr14:xfrm>
        </xdr:contentPart>
      </mc:Choice>
      <mc:Fallback>
        <xdr:pic>
          <xdr:nvPicPr>
            <xdr:cNvPr id="136" name="インク 135">
              <a:extLst>
                <a:ext uri="{FF2B5EF4-FFF2-40B4-BE49-F238E27FC236}">
                  <a16:creationId xmlns:a16="http://schemas.microsoft.com/office/drawing/2014/main" id="{4594CC4D-7979-4A92-AFAC-C6F0BFEE0251}"/>
                </a:ext>
              </a:extLst>
            </xdr:cNvPr>
            <xdr:cNvPicPr/>
          </xdr:nvPicPr>
          <xdr:blipFill>
            <a:blip xmlns:r="http://schemas.openxmlformats.org/officeDocument/2006/relationships" r:embed="rId32"/>
            <a:stretch>
              <a:fillRect/>
            </a:stretch>
          </xdr:blipFill>
          <xdr:spPr>
            <a:xfrm>
              <a:off x="9750600" y="78887632"/>
              <a:ext cx="1686240" cy="603337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16</xdr:col>
      <xdr:colOff>128196</xdr:colOff>
      <xdr:row>339</xdr:row>
      <xdr:rowOff>114686</xdr:rowOff>
    </xdr:from>
    <xdr:to>
      <xdr:col>17</xdr:col>
      <xdr:colOff>44656</xdr:colOff>
      <xdr:row>340</xdr:row>
      <xdr:rowOff>165398</xdr:rowOff>
    </xdr:to>
    <mc:AlternateContent xmlns:mc="http://schemas.openxmlformats.org/markup-compatibility/2006">
      <mc:Choice xmlns:xdr14="http://schemas.microsoft.com/office/excel/2010/spreadsheetDrawing" Requires="xdr14">
        <xdr:contentPart xmlns:r="http://schemas.openxmlformats.org/officeDocument/2006/relationships" r:id="rId33">
          <xdr14:nvContentPartPr>
            <xdr14:cNvPr id="137" name="インク 136">
              <a:extLst>
                <a:ext uri="{FF2B5EF4-FFF2-40B4-BE49-F238E27FC236}">
                  <a16:creationId xmlns:a16="http://schemas.microsoft.com/office/drawing/2014/main" id="{DB004E14-7D3C-486B-8A27-FEA33F191D1D}"/>
                </a:ext>
              </a:extLst>
            </xdr14:cNvPr>
            <xdr14:cNvContentPartPr/>
          </xdr14:nvContentPartPr>
          <xdr14:nvPr macro=""/>
          <xdr14:xfrm>
            <a:off x="10813320" y="78480821"/>
            <a:ext cx="584280" cy="281880"/>
          </xdr14:xfrm>
        </xdr:contentPart>
      </mc:Choice>
      <mc:Fallback>
        <xdr:pic>
          <xdr:nvPicPr>
            <xdr:cNvPr id="137" name="インク 136">
              <a:extLst>
                <a:ext uri="{FF2B5EF4-FFF2-40B4-BE49-F238E27FC236}">
                  <a16:creationId xmlns:a16="http://schemas.microsoft.com/office/drawing/2014/main" id="{DB004E14-7D3C-486B-8A27-FEA33F191D1D}"/>
                </a:ext>
              </a:extLst>
            </xdr:cNvPr>
            <xdr:cNvPicPr/>
          </xdr:nvPicPr>
          <xdr:blipFill>
            <a:blip xmlns:r="http://schemas.openxmlformats.org/officeDocument/2006/relationships" r:embed="rId34"/>
            <a:stretch>
              <a:fillRect/>
            </a:stretch>
          </xdr:blipFill>
          <xdr:spPr>
            <a:xfrm>
              <a:off x="10795680" y="78462821"/>
              <a:ext cx="619920" cy="31752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0</xdr:col>
      <xdr:colOff>0</xdr:colOff>
      <xdr:row>321</xdr:row>
      <xdr:rowOff>27878</xdr:rowOff>
    </xdr:from>
    <xdr:to>
      <xdr:col>22</xdr:col>
      <xdr:colOff>366104</xdr:colOff>
      <xdr:row>348</xdr:row>
      <xdr:rowOff>126746</xdr:rowOff>
    </xdr:to>
    <xdr:pic>
      <xdr:nvPicPr>
        <xdr:cNvPr id="138" name="図 137">
          <a:extLst>
            <a:ext uri="{FF2B5EF4-FFF2-40B4-BE49-F238E27FC236}">
              <a16:creationId xmlns:a16="http://schemas.microsoft.com/office/drawing/2014/main" id="{E558B550-5C2F-476F-877D-54279D12D8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0" y="74601658"/>
          <a:ext cx="15085714" cy="6371429"/>
        </a:xfrm>
        <a:prstGeom prst="rect">
          <a:avLst/>
        </a:prstGeom>
      </xdr:spPr>
    </xdr:pic>
    <xdr:clientData/>
  </xdr:twoCellAnchor>
  <xdr:twoCellAnchor editAs="oneCell">
    <xdr:from>
      <xdr:col>9</xdr:col>
      <xdr:colOff>448981</xdr:colOff>
      <xdr:row>338</xdr:row>
      <xdr:rowOff>65698</xdr:rowOff>
    </xdr:from>
    <xdr:to>
      <xdr:col>11</xdr:col>
      <xdr:colOff>44315</xdr:colOff>
      <xdr:row>342</xdr:row>
      <xdr:rowOff>152350</xdr:rowOff>
    </xdr:to>
    <mc:AlternateContent xmlns:mc="http://schemas.openxmlformats.org/markup-compatibility/2006">
      <mc:Choice xmlns:xdr14="http://schemas.microsoft.com/office/excel/2010/spreadsheetDrawing" Requires="xdr14">
        <xdr:contentPart xmlns:r="http://schemas.openxmlformats.org/officeDocument/2006/relationships" r:id="rId36">
          <xdr14:nvContentPartPr>
            <xdr14:cNvPr id="150" name="インク 149">
              <a:extLst>
                <a:ext uri="{FF2B5EF4-FFF2-40B4-BE49-F238E27FC236}">
                  <a16:creationId xmlns:a16="http://schemas.microsoft.com/office/drawing/2014/main" id="{DE5FD23C-A744-4854-A379-52049F590439}"/>
                </a:ext>
              </a:extLst>
            </xdr14:cNvPr>
            <xdr14:cNvContentPartPr/>
          </xdr14:nvContentPartPr>
          <xdr14:nvPr macro=""/>
          <xdr14:xfrm>
            <a:off x="6470640" y="78588869"/>
            <a:ext cx="933480" cy="1015920"/>
          </xdr14:xfrm>
        </xdr:contentPart>
      </mc:Choice>
      <mc:Fallback>
        <xdr:pic>
          <xdr:nvPicPr>
            <xdr:cNvPr id="150" name="インク 149">
              <a:extLst>
                <a:ext uri="{FF2B5EF4-FFF2-40B4-BE49-F238E27FC236}">
                  <a16:creationId xmlns:a16="http://schemas.microsoft.com/office/drawing/2014/main" id="{DE5FD23C-A744-4854-A379-52049F590439}"/>
                </a:ext>
              </a:extLst>
            </xdr:cNvPr>
            <xdr:cNvPicPr/>
          </xdr:nvPicPr>
          <xdr:blipFill>
            <a:blip xmlns:r="http://schemas.openxmlformats.org/officeDocument/2006/relationships" r:embed="rId37"/>
            <a:stretch>
              <a:fillRect/>
            </a:stretch>
          </xdr:blipFill>
          <xdr:spPr>
            <a:xfrm>
              <a:off x="6453000" y="78571223"/>
              <a:ext cx="969120" cy="1051573"/>
            </a:xfrm>
            <a:prstGeom prst="rect">
              <a:avLst/>
            </a:prstGeom>
          </xdr:spPr>
        </xdr:pic>
      </mc:Fallback>
    </mc:AlternateContent>
    <xdr:clientData/>
  </xdr:twoCellAnchor>
</xdr:wsDr>
</file>

<file path=xl/ink/ink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12-22T04:58:01.933"/>
    </inkml:context>
    <inkml:brush xml:id="br0">
      <inkml:brushProperty name="width" value="0.1" units="cm"/>
      <inkml:brushProperty name="height" value="0.1" units="cm"/>
      <inkml:brushProperty name="color" value="#E71224"/>
      <inkml:brushProperty name="ignorePressure" value="1"/>
    </inkml:brush>
  </inkml:definitions>
  <inkml:trace contextRef="#ctx0" brushRef="#br0">296 358,'-6'8,"0"0,1 0,0 1,0 0,1 0,0 0,-4 14,-3 5,-161 377,156-370,2 1,1 1,-11 55,24-91,-1 1,1-1,0 1,-1-1,1 1,0 0,0-1,0 1,0-1,0 1,0-1,1 1,-1-1,0 1,1-1,-1 1,1-1,0 1,-1-1,1 0,0 1,0-1,0 0,0 1,0-1,0 0,0 0,0 0,1 0,-1 0,2 1,2-1,0 0,0 0,0-1,1 1,-1-1,0 0,0 0,10-2,138-24,31-4,6 19,-184 12</inkml:trace>
  <inkml:trace contextRef="#ctx0" brushRef="#br0" timeOffset="521.54">402 485,'-11'598,"0"-40,14-515,-1-25,-2-18,0 0,1 0,-1 0,0 0,0 0,0 0,0 0,0 0,0 0,0 0,0 0,0 0,0 0,0 0,1 0,-1 0,0 0,0 0,0 0,0 0,0 0,0 0,0 0,0 0,0 0,0 0,1 0,-1 0,0 0,0 0,0 0,0 0,0 0,0 0,0 0,0 0,0 0,0 0,0 0,0 0,0 1,0-1,1 0,-1 0,0 0,0 0,0 0,0 0,0 0,0 0,4-18</inkml:trace>
  <inkml:trace contextRef="#ctx0" brushRef="#br0" timeOffset="1413.01">783 507,'-31'456,"2"-92,29-314,4-35,2-23,4-27,62-282,-67 298,1 0,14-29,-17 41,1 0,0 0,1 0,-1 0,1 1,0 0,1 0,11-10,-16 16,0-1,-1 0,1 1,0-1,0 0,0 1,0-1,0 1,0-1,0 1,0 0,0-1,0 1,0 0,0 0,0 0,1 0,-1 0,0 0,0 0,0 0,0 0,0 0,0 1,0-1,0 0,0 1,0-1,0 1,0-1,0 1,0-1,0 1,0 0,-1 0,1-1,0 1,0 0,-1 0,1 0,0 0,-1 0,1 0,-1 0,1 0,-1 0,0 0,1 1,2 6,-1 1,0 0,0 0,1 13,-2 1,-1 0,-6 43,4-46,0 0,1 0,1 1,3 21,-3-39,0-1,0 1,1 0,-1-1,1 1,0-1,0 1,0-1,0 0,0 1,0-1,1 0,-1 0,1 0,-1 0,1 0,0 0,0 0,0 0,0-1,0 1,0-1,1 0,-1 1,0-1,1 0,-1 0,1-1,-1 1,1 0,-1-1,1 0,-1 1,1-1,0 0,-1 0,1-1,-1 1,1 0,3-2,3 0,-1-1,1 0,0 0,-1-1,0 0,0 0,0-1,0 0,-1-1,9-7,13-19,-8 2</inkml:trace>
  <inkml:trace contextRef="#ctx0" brushRef="#br0" timeOffset="1786.11">1376 316,'4'4,"0"15,1 23,-2 18,0 6,-1 4,-1-5,-1-15,0-25,0-19,0-11</inkml:trace>
  <inkml:trace contextRef="#ctx0" brushRef="#br0" timeOffset="2284.35">1334 443,'1'-2,"0"-1,1 1,-1 0,0 0,1 0,0 0,-1 0,1 0,0 0,0 1,0-1,0 0,0 1,3-2,1-1,22-16,1 0,1 2,1 2,0 0,1 2,1 2,45-12,-75 23,0 0,0 0,0 1,0-1,0 1,0 0,0 0,0 0,0 0,0 1,0-1,0 1,0 0,0-1,0 1,0 1,0-1,-1 0,1 1,4 2,-5-1,-1 0,1-1,0 1,-1 0,0 0,0-1,0 1,0 0,0 0,0 0,-1 1,0-1,1 0,-1 0,0 0,0 0,-1 0,1 0,-1 0,-1 4,-2 10,0-1,-2 1,0-1,-1 0,0 0,-1-1,-1 0,-1-1,0 0,0 0,-25 22,20-21,-1-1,0-1,-2-1,1 0,-1-1,-1-1,0-1,0-1,-27 9,29-14,31-8,4 0</inkml:trace>
  <inkml:trace contextRef="#ctx0" brushRef="#br0" timeOffset="2613.27">1651 612,'4'11,"0"14,1 21,-1 14,-2 7,0 3,2-7,1-7,0-16,-2-19,0-20,-2-10</inkml:trace>
  <inkml:trace contextRef="#ctx0" brushRef="#br0" timeOffset="3001.55">1693 866,'7'-3,"10"-2,16-7,14-5,9 1,-1-1,-14 3,-20 3,-19 4,-8 3</inkml:trace>
  <inkml:trace contextRef="#ctx0" brushRef="#br0" timeOffset="3329.69">1524 803,'0'7,"0"10,0 9,-4 7,-4 9,-8 8,-10 3,-2 3,2-11,7-14</inkml:trace>
  <inkml:trace contextRef="#ctx0" brushRef="#br0" timeOffset="3660.5">1545 1015,'0'7,"7"3,10 2,2 8,8 6,7 0,5-2,3-4,5-6,2-5,0-5,-2-6,3-10,-4-6,-3-8,-8-3,-11 0,-8 5</inkml:trace>
  <inkml:trace contextRef="#ctx0" brushRef="#br0" timeOffset="4001.63">2307 655,'0'7,"0"17,-4 23,0 16,-1 10,2-1,0-2,8-20,4-22,0-16</inkml:trace>
  <inkml:trace contextRef="#ctx0" brushRef="#br0" timeOffset="4344.56">2413 612,'7'-3,"17"-9,15-2,12-3,12-1,5-2,-1 3,-19 4,-19 4</inkml:trace>
  <inkml:trace contextRef="#ctx0" brushRef="#br0" timeOffset="4701.36">2731 401,'1'19,"1"0,8 35,2 6,-6 5,-3 0,-2 0,-10 75,7-127,0 0,0 1,-2-2,1 1,-2 0,0-1,-11 21,15-30,-1 0,0 0,0 0,0 0,0 0,-1-1,1 1,-1-1,1 1,-1-1,0 0,0 0,0-1,0 1,0 0,0-1,-1 0,1 0,0 0,-1 0,1 0,-1-1,1 1,-1-1,1 0,-1 0,1 0,-1-1,1 1,-1-1,1 0,0 0,-6-3,5 3,0-1,1 0,0 0,-1 0,1 0,0 0,0-1,0 1,0-1,1 0,-1 0,1 0,0 0,0-1,0 1,0 0,0-1,1 0,-2-3,3 4,-1 0,1 1,-1-1,1 0,0 1,0-1,1 0,-1 1,1-1,-1 0,1 1,0-1,0 1,0-1,0 1,0-1,0 1,1 0,-1 0,1-1,0 1,0 0,-1 0,1 1,0-1,1 0,-1 1,3-3,4 0,0 0,0 0,0 1,1 0,-1 0,1 1,-1 0,1 1,0 0,18 1,6 2,60 11,-34-1,-1 3,-1 2,66 30,-102-36,-22-8</inkml:trace>
  <inkml:trace contextRef="#ctx0" brushRef="#br0" timeOffset="5718.78">3662 401,'-7'41,"1"-10,3-2,1-1,2 1,0 0,2-1,1 1,2 0,7 28,-9-47,0-1,1 1,-1-1,2 0,-1 0,2 0,-1 0,1-1,0 0,1 0,0-1,0 0,0 0,1-1,0 1,0-2,1 1,0-1,0 0,0-1,0 0,1-1,12 3,-5-3,-1-1,1-1,-1 0,1-1,0-1,-1-1,1 0,-1-2,0 1,0-2,0 0,-1-1,16-8,-12 5,0-2,-1 0,0-1,0 0,-1-2,-1 0,-1-1,0 0,21-29,-28 33,-1-1,-1-1,0 1,0-1,-2 0,1 0,-2 0,1-1,0-14,-1-10</inkml:trace>
  <inkml:trace contextRef="#ctx0" brushRef="#br0" timeOffset="6185.51">4509 210,'0'7,"0"7,0 11,0 19,0 20,-4 25,-1 30,1 15,0 11,1-5,1-12,1-21,1-17,0-17,0-18,0-21,-3-24,-2-13</inkml:trace>
  <inkml:trace contextRef="#ctx0" brushRef="#br0" timeOffset="6752.18">4551 104,'51'-26,"-15"6,1 3,48-17,-81 32,1 1,-1 0,1 0,-1 0,1 1,-1 0,1-1,0 2,-1-1,1 0,-1 1,1 0,-1 0,1 0,-1 1,0 0,0-1,1 1,-1 1,-1-1,1 1,0-1,0 1,-1 0,0 0,1 1,-1-1,-1 1,1 0,0-1,-1 1,0 0,3 6,2 7,0 0,-2 0,0 1,0 0,-2 0,0 0,0 20,-2-11,-1 0,-1 0,-1 0,-1-1,-2 1,-1-1,-13 38,13-49,0 0,-1 0,-1 0,0-1,-1 0,-1-1,0 0,-1 0,0-1,-1-1,0 0,-1-1,-19 13,9-9,-1-1,-1-1,0-1,-1-2,0 0,0-2,-1 0,-44 3,50-8</inkml:trace>
</inkml:ink>
</file>

<file path=xl/ink/ink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12-22T09:59:27.944"/>
    </inkml:context>
    <inkml:brush xml:id="br0">
      <inkml:brushProperty name="width" value="0.1" units="cm"/>
      <inkml:brushProperty name="height" value="0.1" units="cm"/>
      <inkml:brushProperty name="ignorePressure" value="1"/>
    </inkml:brush>
  </inkml:definitions>
  <inkml:trace contextRef="#ctx0" brushRef="#br0">430 1366,'1'-12,"0"1,1-1,4-15,4-21,-3-282,-8 224,-12-84,-1 14,13 126,-2-1,-2 1,-22-87,27 134,-1 0,0 0,0 0,0 0,0 1,-1-1,1 0,-1 1,0-1,1 1,-1-1,0 1,-1 0,1 0,0 0,0 0,-6-3,6 4,-1 1,1-1,-1 1,1-1,-1 1,1 0,-1 0,1 0,-1 1,1-1,-1 1,1-1,0 1,-1 0,1 0,0 0,-1 0,1 0,0 0,0 1,0-1,-3 3,-17 15,1 1,0 2,2-1,-33 48,15-19,-9 7,-29 39,67-82</inkml:trace>
  <inkml:trace contextRef="#ctx0" brushRef="#br0" timeOffset="1028.56">353 76,'0'-9,"9"-7,7-2,9 4,6 3,6 4,5 7,0 4,1 5,3 2,-2-2,0 3,1-1,2 2,-11-1,-17-3,-11-3</inkml:trace>
  <inkml:trace contextRef="#ctx0" brushRef="#br0" timeOffset="2384.62">95 2140,'13'-8,"13"-9,7 0,6 3,6-2,-1 3,-8 12,-14 16,-11 8,-7 10,-5 4,-2-5</inkml:trace>
  <inkml:trace contextRef="#ctx0" brushRef="#br0" timeOffset="2835.23">120 2579,'5'5,"9"0,12 5,11 1,6-3,2-6,1-3,-3-11,-4-8,-8 0</inkml:trace>
  <inkml:trace contextRef="#ctx0" brushRef="#br0" timeOffset="3504.57">689 2089,'0'-9,"8"-3,13-3,6-5,12-2,8-2,1 3,0 0,-7 9,-16 15,-15 11,-11 12,-4 2</inkml:trace>
  <inkml:trace contextRef="#ctx0" brushRef="#br0" timeOffset="3878.36">791 2476,'9'4,"7"2,10-1,9 0,3-6,4-8,4-1,2-8,-7-1</inkml:trace>
  <inkml:trace contextRef="#ctx0" brushRef="#br0" timeOffset="4674.22">1256 1960,'1'-3,"1"0,-1 0,1 0,0 1,0-1,0 1,0-1,0 1,1 0,-1 0,1 0,-1 0,7-3,-4 1,21-12,0 1,0 2,2 0,-1 2,2 1,-1 1,1 1,36-4,-52 13,-12 6,-14 15,7-14,-9 14,0 2,2 0,0 0,2 1,-12 38,20-53,1 1,0-1,0 0,1 1,0-1,1 1,0-1,1 1,0-1,1 1,0-1,0 0,1 0,0 0,1 0,1 0,7 13,-7-15,1 1,0-1,1 0,-1 0,2-1,-1 1,1-2,0 1,0-1,1 0,0-1,0 0,0-1,1 0,-1 0,19 4,2-5</inkml:trace>
  <inkml:trace contextRef="#ctx0" brushRef="#br0" timeOffset="5060.95">1747 1650,'-4'9,"-2"11,0 12,6 8,2 3,2 2,0 2,3-6,1-11</inkml:trace>
  <inkml:trace contextRef="#ctx0" brushRef="#br0" timeOffset="5422.74">1850 1676,'0'8,"0"13,0 6,4 8,2 2,4 3,0 0,-1-7</inkml:trace>
  <inkml:trace contextRef="#ctx0" brushRef="#br0" timeOffset="5797.53">2030 1727,'5'0,"14"-5,13-5,22-5,21-5,14-4,6 3,-5 0,-26 4,-25 5</inkml:trace>
  <inkml:trace contextRef="#ctx0" brushRef="#br0" timeOffset="6731.92">2289 1495,'1'19,"1"-1,1 0,8 30,2 6,-4 0,-3 0,1 99,-8-143,0 1,-1-1,0 0,0 0,-1 0,0 0,-10 18,12-24,-1-1,0 0,1 0,-2 1,1-1,0-1,0 1,-1 0,0-1,1 1,-1-1,0 1,0-1,-1 0,1-1,0 1,-1-1,1 1,0-1,-1 0,0 0,1 0,-1-1,0 1,-3-1,5 0,0 0,0-1,0 1,0-1,1 1,-1-1,0 0,0 0,1 0,-1 1,0-2,1 1,-1 0,1 0,-1 0,1-1,0 1,-1-1,1 1,0-1,0 0,0 1,0-1,1 0,-1 0,0 1,1-1,-1 0,1 0,-1-3,0 0,1 0,0 0,0 0,0 0,0 0,1-1,-1 1,1 0,1 0,2-8,1 4,0 0,1 0,0 1,0 0,1 0,0 0,0 1,1 0,0 0,0 1,1 0,10-5,-14 9,-1 0,0 0,0 0,1 1,-1-1,1 1,-1 1,1-1,0 0,-1 1,1 0,8 1,-10 0,1 0,-1 0,1 0,-1 1,0-1,0 1,0 0,0 0,0 0,0 0,-1 1,1-1,-1 1,1-1,-1 1,0 0,0 0,3 6,0 1,-1 1,0-1,0 1,-1 0,-1 0,0 1,0-1,0 13,-5 97,0-68,-7 81,8-117,-2 0,0 0,-2 0,1-1,-15 27,-8 5,-2-2,-3-1,-1-1,-2-2,-2-1,-68 55,77-72</inkml:trace>
</inkml:ink>
</file>

<file path=xl/ink/ink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12-22T04:58:09.472"/>
    </inkml:context>
    <inkml:brush xml:id="br0">
      <inkml:brushProperty name="width" value="0.1" units="cm"/>
      <inkml:brushProperty name="height" value="0.1" units="cm"/>
      <inkml:brushProperty name="color" value="#E71224"/>
      <inkml:brushProperty name="ignorePressure" value="1"/>
    </inkml:brush>
  </inkml:definitions>
  <inkml:trace contextRef="#ctx0" brushRef="#br0">1 0,'0'4,"0"12,0 17,4 25,0 39,1 45,-2 36,0 22,-1 4,-1-20,-1-29,0-39,0-41,3-42,5-36,1-18</inkml:trace>
  <inkml:trace contextRef="#ctx0" brushRef="#br0" timeOffset="362.79">1 847,'4'-3,"18"-2,21 0,14 2,11 0,5 1,-7 2,-6-1,-11-2,-13-2</inkml:trace>
  <inkml:trace contextRef="#ctx0" brushRef="#br0" timeOffset="689.6">615 508,'2'0,"-1"1,1-1,-1 1,1-1,-1 1,1-1,-1 1,1 0,-1 0,0 0,1 0,-1 0,0 0,0 0,0 0,1 0,-1 1,-1-1,1 0,0 1,0-1,0 1,0 2,14 39,-14-39,10 50,8 87,-14-84,18 78,-22-131,0 0,0 0,1 0,-1 0,1 0,0 0,0 0,0 0,0 0,1-1,0 0,0 1,0-1,0 0,0 0,0 0,7 4,-6-6,-1 0,1 0,-1 0,1-1,-1 1,1-1,-1 1,1-1,-1-1,1 1,0 0,-1-1,1 1,-1-1,0 0,1-1,-1 1,0 0,1-1,-1 0,5-3,16-13,-1-1,-1-2,-1 0,0-1,29-42,-12 17,-4 6</inkml:trace>
  <inkml:trace contextRef="#ctx0" brushRef="#br0" timeOffset="1068.38">1313 593,'4'0,"11"4,11 8,9 6,1 10,-2 8,-6 5,-9-1,-6-3,-7-6,-3-6</inkml:trace>
  <inkml:trace contextRef="#ctx0" brushRef="#br0" timeOffset="1430.18">1377 1080,'7'0,"17"-7,19-13,12-7,12-6,5-9,-2-7,-7-6,-6-9,-9-4,-13 10</inkml:trace>
  <inkml:trace contextRef="#ctx0" brushRef="#br0" timeOffset="1757.99">2202 22,'4'-4,"0"10,1 19,-1 22,-9 28,-6 28,-2 20,1 16,3 4,3 1,6-11,7-20,5-18,9-19,0-26,-4-20</inkml:trace>
  <inkml:trace contextRef="#ctx0" brushRef="#br0" timeOffset="2084.8">2139 678,'4'-7,"7"-6,11-1,11 2,15 3,6 6,-2 8,-3 3,-6 0,-7-5,-10-3</inkml:trace>
  <inkml:trace contextRef="#ctx0" brushRef="#br0" timeOffset="2429.08">2626 297,'0'4,"-4"8,-1 13,1 9,0 6,1 4,-2-2,-4-9,-1-9</inkml:trace>
  <inkml:trace contextRef="#ctx0" brushRef="#br0" timeOffset="2945.21">2837 276,'0'7,"0"14,0 13,-4 8,0 5,-4 5,-8-4,-1-8</inkml:trace>
</inkml:ink>
</file>

<file path=xl/ink/ink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12-22T05:41:47.398"/>
    </inkml:context>
    <inkml:brush xml:id="br0">
      <inkml:brushProperty name="width" value="0.1" units="cm"/>
      <inkml:brushProperty name="height" value="0.1" units="cm"/>
      <inkml:brushProperty name="color" value="#E71224"/>
      <inkml:brushProperty name="ignorePressure" value="1"/>
    </inkml:brush>
  </inkml:definitions>
  <inkml:trace contextRef="#ctx0" brushRef="#br0">276 1,'2'32,"0"1,2-1,1 0,18 56,55 119,-1-3,-52-102,-4 1,8 113,-11-72,-10-87,28 279,-36-303,-3-30,0-7,-3-10,-2-13</inkml:trace>
  <inkml:trace contextRef="#ctx0" brushRef="#br0" timeOffset="745.93">276 1,'0'5,"0"14,-5 8,-2 11,-6 10,0 9,-3 4,-5 9,-5-1,-3-2,4-1,0-7,-1-1,-2-1,5-20,5-16</inkml:trace>
  <inkml:trace contextRef="#ctx0" brushRef="#br0" timeOffset="1310">244 1,'6'0,"6"0,14 5,7 8,15 7,10 0,1-4,1 2,2-2,-5 1,0-2,1-4,-15-3,-15-3</inkml:trace>
  <inkml:trace contextRef="#ctx0" brushRef="#br0" timeOffset="3656.31">407 132,'2'1,"-1"-1,1 1,-1 0,1 0,-1 1,1-1,-1 0,0 0,0 1,1-1,-1 1,0-1,0 1,-1-1,1 1,0 0,0 1,3 5,17 31,-1 1,24 74,14 92,-49-173,63 271,-55-216,8 134,-25-215,1 7,-1 1,0-1,-3 21,2-31,0 0,0 0,0 0,0-1,-1 1,1 0,-1-1,0 1,0-1,0 0,-1 0,1 0,-1 0,1 0,-1 0,0-1,-7 5,-12 5,-1-2,-1 0,-25 6,42-14,6-1,-1-1,1 1,-1-1,1 1,0-1,-1 0,1 0,-1 0,1 0,-1 0,1 0,-1 0,1 0,-1 0,1-1,-1 1,1-1,-2 0,2 0,0 1,1-1,-1 0,0 0,1 1,-1-1,0 0,1 0,-1 0,1 0,0 0,-1 0,1 0,0 0,-1 0,1 0,0 0,0 0,0-2,1-7,0 1,0-1,1 1,6-17,-2 4,9-47,6-81,-19 125,-1-1,-2 0,0 1,-2-1,-1 1,-11-41,-66-172,50 149,-27-58,-13-39,69 182,0-1,1 0,-1 0,1 0,0 0,0 0,0 0,1 0,-1 0,1 0,1-1,0-4,-1 10,0-1,0 1,0 0,0-1,1 1,-1 0,0 0,0-1,0 1,1 0,-1 0,0-1,0 1,1 0,-1 0,0 0,0-1,1 1,-1 0,0 0,1 0,-1 0,0 0,1 0,-1 0,0 0,1 0,-1 0,0 0,1 0,-1 0,0 0,1 0,-1 0,0 0,0 0,1 0,-1 0,0 0,1 1,-1-1,0 0,0 0,1 0,-1 1,0-1,1 0,12 15,-2 1,-1 1,0 1,-2-1,0 2,9 29,20 103,-31-121,22 143,-24-132</inkml:trace>
  <inkml:trace contextRef="#ctx0" brushRef="#br0" timeOffset="5629.24">309 33,'2'1,"0"-1,0 0,0 1,1 0,-1-1,0 1,0 0,0 0,0 0,0 0,0 1,-1-1,1 0,0 1,-1 0,1-1,-1 1,2 1,22 36,-23-35,26 57,-2 2,-3 0,15 70,-28-98,-4-20,-4-20,-5-26,1 10,-2 0,-1 0,0 0,-1 1,-2 0,0 0,-13-22,21 41,0 0,-1 0,1 1,-1-1,1 0,0 1,-1-1,1 0,-1 1,0-1,1 0,-1 1,1-1,-1 1,0-1,0 1,1 0,-1-1,0 1,0-1,1 1,-1 0,0 0,0 0,0 0,1-1,-1 1,-1 0,1 1,0 0,0 0,0-1,0 1,1 0,-1 0,0 0,0 0,1 0,-1 0,1 0,-1 0,1 0,-1 1,1-1,-1 2,-6 56,6-58,1 112,0-137,-2-1,-6-43,0 16,-2-24,14 114,3 0,14 46,-6-24,38 175,-53-271,-2 23,0 36,0 109,4-203,-1-62,-2 115,0-1,-2 1,0 0,-10-32,21 99,-4-13,36 354,-39-387,-3-18,2-1,0 1,1-1,0 1,1 0,8-27,-10 42,0 1,0-1,0 0,0 0,0 0,0 0,0 0,0 1,0-1,1 0,-1 0,0 0,0 0,0 0,0 0,0 0,1 1,-1-1,0 0,0 0,0 0,0 0,0 0,1 0,-1 0,0 0,0 0,0 0,1 0,-1 0,0 0,0 0,0 0,0 0,1 0,-1 0,0 0,0 0,0 0,0-1,0 1,1 0,-1 0,0 0,0 0,0 0,0 0,0 0,0-1,1 1,-1 0,0 0,0 0,0 0,0 0,0-1,0 1,0 0,0 0,0 0,0-1,4 19,3 57,-5 99,-2-111,-1-6</inkml:trace>
  <inkml:trace contextRef="#ctx0" brushRef="#br0" timeOffset="6982.31">635 1010,'-6'6,"-6"1,-3-11,3-16,8 1,4 15,4 13,-1-6,12-14,2 0,-1 8,-4 15,-9 11,-5 1</inkml:trace>
</inkml:ink>
</file>

<file path=xl/ink/ink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12-22T05:46:25.366"/>
    </inkml:context>
    <inkml:brush xml:id="br0">
      <inkml:brushProperty name="width" value="0.1" units="cm"/>
      <inkml:brushProperty name="height" value="0.1" units="cm"/>
      <inkml:brushProperty name="color" value="#E71224"/>
      <inkml:brushProperty name="ignorePressure" value="1"/>
    </inkml:brush>
  </inkml:definitions>
  <inkml:trace contextRef="#ctx0" brushRef="#br0">0 0</inkml:trace>
</inkml:ink>
</file>

<file path=xl/ink/ink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12-22T05:46:27.038"/>
    </inkml:context>
    <inkml:brush xml:id="br0">
      <inkml:brushProperty name="width" value="0.1" units="cm"/>
      <inkml:brushProperty name="height" value="0.1" units="cm"/>
      <inkml:brushProperty name="color" value="#E71224"/>
      <inkml:brushProperty name="ignorePressure" value="1"/>
    </inkml:brush>
  </inkml:definitions>
  <inkml:trace contextRef="#ctx0" brushRef="#br0">0 0,'0'0</inkml:trace>
</inkml:ink>
</file>

<file path=xl/ink/ink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12-22T05:51:13.052"/>
    </inkml:context>
    <inkml:brush xml:id="br0">
      <inkml:brushProperty name="width" value="0.1" units="cm"/>
      <inkml:brushProperty name="height" value="0.1" units="cm"/>
      <inkml:brushProperty name="ignorePressure" value="1"/>
    </inkml:brush>
  </inkml:definitions>
  <inkml:trace contextRef="#ctx0" brushRef="#br0">97 255,'0'1,"0"-1,0 1,0-1,-1 1,1-1,0 1,0 0,0-1,0 1,0-1,0 1,0-1,1 1,-1-1,0 1,0-1,0 1,0-1,1 1,-1-1,0 1,0-1,1 1,-1-1,0 1,1-1,-1 0,1 1,-1-1,0 0,1 1,-1-1,1 0,-1 0,1 1,0-1,18-9,-8 2,-9 6,0 0,0-1,0 1,0 0,1 1,-1-1,0 0,1 0,-1 1,0 0,1-1,-1 1,1 0,-1 0,1 0,-1 1,0-1,1 0,-1 1,0 0,5 1,-5 0,1 0,-1 0,1 0,-1 1,0-1,0 1,0-1,0 1,-1 0,1 0,-1 0,1 0,-1 0,0 0,0 0,0 4,7 34,-2 1,2 62,-4-39,7 209,-5-90,5-72,-4-63</inkml:trace>
  <inkml:trace contextRef="#ctx0" brushRef="#br0" timeOffset="329.81">0 1331,'11'-6,"21"-1,15-6,17-11,13-2,0 4,-2 0,-8-2,-16 3</inkml:trace>
  <inkml:trace contextRef="#ctx0" brushRef="#br0" timeOffset="1967.85">750 223,'0'6,"0"12,0 15,0 12,-1 16,1 8,0 4,6 0,1-6,0-5,-1 0,-2-1,-2-15,0-17</inkml:trace>
  <inkml:trace contextRef="#ctx0" brushRef="#br0" timeOffset="2466.08">750 680,'11'0,"14"-6,15-1,16-1,5-3,3-6,2 0,-5-2,-24 1,-19 5</inkml:trace>
  <inkml:trace contextRef="#ctx0" brushRef="#br0" timeOffset="3024.48">1140 28,'6'5,"7"14,1 19,-2 9,-2 8,2 11,-1 0,-2 0,3-1,-1 0,3 0,0-5,-2 3,-4-14,-4-16</inkml:trace>
  <inkml:trace contextRef="#ctx0" brushRef="#br0" timeOffset="4694.47">1368 680,'-6'0,"-6"5,-3 8,3 12,2 8,4 9,2 9,2-10,2-23,0-15</inkml:trace>
  <inkml:trace contextRef="#ctx0" brushRef="#br0" timeOffset="5334.8">1694 158,'0'6,"6"18,6 16,8 13,0-4</inkml:trace>
  <inkml:trace contextRef="#ctx0" brushRef="#br0" timeOffset="5865.26">1628 223,'5'-11,"9"-9,17-7,14-4,12-3,1 5,2 7,1 2,-3-1,-12 13,-14 21,-12 12,-10 14,-6 10,-10-2,-3-9</inkml:trace>
  <inkml:trace contextRef="#ctx0" brushRef="#br0" timeOffset="6193.16">1791 386,'6'0,"12"0,10-5,10-8,10-7,2 0,-6 4</inkml:trace>
  <inkml:trace contextRef="#ctx0" brushRef="#br0" timeOffset="6533.39">2085 289,'0'17,"0"16,0 19,0 17,0 20,0-1,0-3,5-5,8-23,1-20</inkml:trace>
  <inkml:trace contextRef="#ctx0" brushRef="#br0" timeOffset="6878.76">2182 614,'5'-6,"19"-12,17-9,6-6,-16 9,-13 9</inkml:trace>
  <inkml:trace contextRef="#ctx0" brushRef="#br0" timeOffset="7282.58">1791 614,'0'17,"0"21,0 17,0 14,0 7,0-3,0-15</inkml:trace>
  <inkml:trace contextRef="#ctx0" brushRef="#br0" timeOffset="7608.39">1922 745,'5'5,"14"2,8 6,16 0,13 3,7 0,-1-4,-1-3,-4-4,-2-2,8-2,2-7,-2-7,-2-8,5-5,-3-4,-11 4</inkml:trace>
</inkml:ink>
</file>

<file path=xl/ink/ink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12-22T09:52:00.078"/>
    </inkml:context>
    <inkml:brush xml:id="br0">
      <inkml:brushProperty name="width" value="0.1" units="cm"/>
      <inkml:brushProperty name="height" value="0.1" units="cm"/>
      <inkml:brushProperty name="ignorePressure" value="1"/>
    </inkml:brush>
  </inkml:definitions>
  <inkml:trace contextRef="#ctx0" brushRef="#br0">1 808,'4'0,"9"0,11 0,14-4,3-1,8-5,4-3,-4 0,-2 2,-5 3,-9 7,-11 7,-9 12,-10 10,-11 8,-7-1,-1-8</inkml:trace>
  <inkml:trace contextRef="#ctx0" brushRef="#br0" timeOffset="494.96">96 1236,'0'8,"12"3,13 0,5-3,6-2,9-6,1-4,0-4,-7-2</inkml:trace>
  <inkml:trace contextRef="#ctx0" brushRef="#br0" timeOffset="1025.66">714 856,'12'-8,"13"-7,9-5,8 1,0 4,-7 17,-13 19,-15 11,-8 0</inkml:trace>
  <inkml:trace contextRef="#ctx0" brushRef="#br0" timeOffset="1353.47">714 1189,'4'0,"10"0,6 0,8 0,11 0,3 0,3-4,1-6,2-8,-8-2</inkml:trace>
  <inkml:trace contextRef="#ctx0" brushRef="#br0" timeOffset="1834.19">1333 642,'0'4,"0"5,0 14,0 19,0 14,0 10,0 1,0-5,4-7,5-16,6-14,-1-12</inkml:trace>
  <inkml:trace contextRef="#ctx0" brushRef="#br0" timeOffset="2189.99">1476 618,'12'-8,"16"-7,16 0,8-3,3 3,5-1,-4 2,-12 5</inkml:trace>
  <inkml:trace contextRef="#ctx0" brushRef="#br0" timeOffset="3029.22">1738 428,'14'276,"-6"-171,-1-40,3 38,-10-94,0-1,0 1,-1-1,0 1,-1 0,0-1,0 0,-1 1,-4 7,5-12,0 0,0-1,-1 1,1-1,-1 0,0 0,0 0,0 0,0 0,-1 0,1-1,-1 0,1 0,-1 0,0 0,0 0,0-1,0 0,0 1,0-2,0 1,0 0,-1-1,1 0,0 0,0 0,-1 0,1-1,0 0,0 0,0 0,0 0,0 0,0-1,0 0,-5-3,5 3,-1 0,1-1,0 0,0 1,0-1,0-1,1 1,-1-1,1 1,0-1,0 0,0 0,1 0,-1 0,1-1,0 1,0-1,1 1,-1-1,1 0,0 0,0 1,1-1,-1 0,1 0,0 0,1 0,-1 0,1 0,0 1,2-9,0 7,1-1,-1 0,1 1,0 0,1 0,0 0,0 1,0-1,0 1,1 0,0 1,0-1,0 1,1 0,-1 1,1 0,0 0,0 0,0 1,0 0,11-2,-1 1,1 1,-1 0,0 1,1 1,-1 1,1 0,-1 2,19 4,21 9,-39-9,1-2,1 0,-1-1,35 3,-37-11,-12-4</inkml:trace>
  <inkml:trace contextRef="#ctx0" brushRef="#br0" timeOffset="4297.07">2332 405,'0'-5,"4"0,9-1,7-2,12-4,8-5,7-2,-2 1,-12 4,-20 12,-12 7</inkml:trace>
  <inkml:trace contextRef="#ctx0" brushRef="#br0" timeOffset="4632.39">2451 356,'0'8,"0"15,0 12,0 15,0 13,0 2,0-1,0 1,4-11,1-23,1-16</inkml:trace>
  <inkml:trace contextRef="#ctx0" brushRef="#br0" timeOffset="4989.26">2356 808,'8'0,"11"0,10 0,12 0,12-4,0-5,0-2,-6-6,-10-1</inkml:trace>
  <inkml:trace contextRef="#ctx0" brushRef="#br0" timeOffset="5364.05">2854 405,'9'0,"6"8,4 6,4 10,-2 8,-5 3,-6-5</inkml:trace>
  <inkml:trace contextRef="#ctx0" brushRef="#br0" timeOffset="5365.05">2831 784,'4'0,"13"-4,21-9,15-11,12-5,-3-2,-2 0,-13 2,-13 6</inkml:trace>
  <inkml:trace contextRef="#ctx0" brushRef="#br0" timeOffset="5737.84">3307 71,'0'8,"0"15,0 16,4 25,2 22,-1 17,3 6,0-6,-1-13,2-14,0-24,-2-32,-2-21</inkml:trace>
  <inkml:trace contextRef="#ctx0" brushRef="#br0" timeOffset="6066.9">3331 499,'4'0,"5"0,10 0,13 0,5-4,5-1,-1-1,1-2,-7-4,-10-4,-8 0</inkml:trace>
  <inkml:trace contextRef="#ctx0" brushRef="#br0" timeOffset="6423.05">3640 94,'4'9,"1"6,0 12,-1 7,-1 5,-1 4,7-5,6-14,1-10</inkml:trace>
  <inkml:trace contextRef="#ctx0" brushRef="#br0" timeOffset="6796.23">3949 0,'-4'75,"-17"104,4-53,12-85,-2 0,-1-1,-22 65,20-82,0 0,-1 0,-1-1,-1-1,-1 0,-1 0,-22 22,-58 53,82-86,7-9</inkml:trace>
  <inkml:trace contextRef="#ctx0" brushRef="#br0" timeOffset="7140.04">4306 356,'4'0,"10"0,9-4,14-1,17-4,11-5,3-3,-15 1,-28 3,-18 3</inkml:trace>
</inkml:ink>
</file>

<file path=xl/ink/ink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12-22T09:52:14.659"/>
    </inkml:context>
    <inkml:brush xml:id="br0">
      <inkml:brushProperty name="width" value="0.1" units="cm"/>
      <inkml:brushProperty name="height" value="0.1" units="cm"/>
      <inkml:brushProperty name="ignorePressure" value="1"/>
    </inkml:brush>
  </inkml:definitions>
  <inkml:trace contextRef="#ctx0" brushRef="#br0">168 737,'0'-4,"12"-1,12-4,19-1,13 2,10-2,1 1,-6-2,-5-4,-17-2,-15 0</inkml:trace>
  <inkml:trace contextRef="#ctx0" brushRef="#br0" timeOffset="355.79">359 547,'0'8,"0"11,4 18,1 23,4 14,1 6,2-2,-1-19,-2-19</inkml:trace>
  <inkml:trace contextRef="#ctx0" brushRef="#br0" timeOffset="715.54">50 1022,'12'0,"16"-4,16-1,24-8,17-6,6-3,-1-7,-6-2,-11-4,-13 1,-16 5</inkml:trace>
  <inkml:trace contextRef="#ctx0" brushRef="#br0" timeOffset="1046.25">787 334,'-1'7,"0"0,0 0,0 0,-1 0,0 0,0-1,-1 1,-4 8,-33 51,33-54,-301 418,-9 13,236-324,68-99</inkml:trace>
  <inkml:trace contextRef="#ctx0" brushRef="#br0" timeOffset="1422.03">763 999,'-4'8,"-14"15,-7 11,-8 9,2 4,-3 3,-2 1,-4-8,5-12</inkml:trace>
  <inkml:trace contextRef="#ctx0" brushRef="#br0" timeOffset="1968.72">572 1118,'-3'9,"1"0,0 0,0 0,1 0,0 0,1 0,0 0,0 0,1 1,3 15,-3-21,0-1,0 1,1-1,-1 1,1-1,-1 1,1-1,1 0,-1 0,0 0,1 0,-1 0,1-1,0 1,0-1,0 1,0-1,0 0,0 0,1-1,-1 1,1-1,-1 0,1 1,0-2,-1 1,9 0,35-1,-35 0,1-1,0 2,0-1,24 6,-35-6,1 1,0 0,0 0,-1 0,1 1,-1-1,1 1,-1-1,1 1,-1 0,0 0,0 0,0 0,0 0,0 0,0 1,-1-1,1 1,-1-1,0 1,1-1,-1 1,0 0,-1 0,1-1,0 6,0-2,-1 0,0-1,0 1,-1 0,1 0,-1 0,0 0,-1-1,0 1,0-1,0 1,0-1,-1 0,0 1,0-1,0-1,-1 1,0 0,1-1,-2 0,-8 7,2-2,0-1,-1 0,0-1,0 0,0-1,-1-1,0 0,-17 4,-2 0,-47 5,54-13</inkml:trace>
  <inkml:trace contextRef="#ctx0" brushRef="#br0" timeOffset="2312.52">1167 690,'4'0,"13"4,13 5,12 6,0 4,-8-2</inkml:trace>
  <inkml:trace contextRef="#ctx0" brushRef="#br0" timeOffset="3027.81">1143 999,'7'-1,"1"1,-1-1,0-1,0 0,0 0,0 0,13-6,46-30,-23 12,-38 24,0-1,1 1,0 0,-1 0,1 0,0 1,0 0,0 0,6 0,-12 1,1 0,0 0,0 0,0 0,0 1,0-1,0 0,0 0,0 1,0-1,-1 1,1-1,0 1,0-1,0 1,-1-1,1 1,0 0,-1-1,1 1,-1 0,1-1,0 3,0-1,-1 0,1 0,-1 0,0 0,0 0,0 0,0 0,0 0,0 0,-1 0,1 0,-1 0,1 0,-1 0,-1 3,-13 25,0-2,-2 1,-1-2,-22 27,-9 12,33-43,4-8,1 1,1 1,0 0,1 0,1 0,0 1,-5 23,12-40,1 1,-1-1,1 1,0-1,0 1,0-1,0 1,0-1,0 1,0-1,0 1,0-1,1 1,-1-1,1 1,-1-1,1 0,-1 1,2 1,-1-3,0 1,0-1,0 1,-1-1,1 1,0-1,0 1,0-1,0 0,0 0,0 1,0-1,0 0,0 0,0 0,0 0,0 0,0 0,0-1,0 1,1 0,5-3,0 1,0-1,-1 0,1 0,-1-1,8-5,10-9,-9 6,31-19,-41 29,0-1,0 1,0 0,0 0,1 1,-1-1,0 1,1 0,-1 1,1-1,7 1,6 3,1 1,-1 1,19 6,-22-5,1-1,-1-1,31 3,-41-6,1-1,0-1,-1 1,1-1,-1 0,1-1,-1 1,0-1,0-1,1 1,-1-1,-1 0,11-6,16-17,-5 0</inkml:trace>
  <inkml:trace contextRef="#ctx0" brushRef="#br0" timeOffset="3777.38">429 1522,'-4'0,"-9"0,-7 0,-7 0,8-4,7-1</inkml:trace>
  <inkml:trace contextRef="#ctx0" brushRef="#br0" timeOffset="4261.11">1809 643,'8'0,"7"0,9-4,12-2,13-3,1-1,1 2,-5-2,-9 1</inkml:trace>
  <inkml:trace contextRef="#ctx0" brushRef="#br0" timeOffset="4604.75">1856 809,'9'0,"14"-4,15-5,18-6,12-4,1-2,-2-3,-13 4</inkml:trace>
  <inkml:trace contextRef="#ctx0" brushRef="#br0" timeOffset="5287.52">2071 428,'3'75,"15"84,3 39,-21-188,0 0,0 0,-1 1,0-1,-1 0,0 0,-1 0,0 0,0-1,-1 1,0-1,-10 16,8-18,0 1,0-1,0-1,-1 1,0-1,-1 0,0-1,1 1,-2-2,1 1,0-1,-1 0,-17 5,18-8,0 1,0-1,1 0,-1-1,0 0,0 0,0 0,0-1,-12-3,18 4,0-1,1 1,-1-1,0 1,0-1,1 0,-1 1,0-1,1 0,-1 0,1 0,-1 0,1-1,-1 1,1 0,0 0,0-1,0 1,0-1,0 1,0-1,0 0,0 1,0-1,1 0,-1 0,1 1,-1-1,1 0,0 0,0 0,-1 1,1-1,1 0,-1 0,0 0,0 0,1 1,-1-1,1 0,-1 0,1 1,0-1,0 0,1-2,3-3,0 0,0 0,0 0,1 0,0 1,0 0,1 1,-1-1,1 1,1 0,-1 1,1 0,0 0,-1 0,2 1,11-3,8-2,1 2,0 0,44-1,21 4,32-3,-95 2</inkml:trace>
  <inkml:trace contextRef="#ctx0" brushRef="#br0" timeOffset="5630.21">2570 500,'8'-4,"15"-6,20-4,14-1,14-1,7-3,-2-1,-17 2,-31 5,-21 4</inkml:trace>
  <inkml:trace contextRef="#ctx0" brushRef="#br0" timeOffset="6439.13">2785 238,'2'46,"16"87,0 3,-17-123,-1 0,-1 0,0 0,0-1,-2 1,1 0,-2 0,0-1,-6 15,8-22,0 0,-1-1,1 0,-1 1,0-1,0 0,0 0,-1 0,1-1,-1 1,0-1,0 0,0 0,0 0,-1 0,1-1,-1 0,1 0,-1 0,0 0,0-1,0 0,0 0,0 0,-10 0,13-1,-1 0,1 0,0 0,-1-1,1 1,0 0,0-1,-1 0,1 0,0 1,0-1,0 0,0-1,0 1,0 0,0-1,0 1,0-1,1 1,-1-1,1 0,-1 0,1 1,0-1,-1 0,1 0,0-1,1 1,-1 0,0 0,0 0,1-1,-1 1,1 0,0-4,0 0,0 0,0 0,1 0,0 0,0 0,1 0,-1 0,1 1,1-1,-1 0,1 1,4-7,-2 5,0 0,1 0,0 1,0 0,0 0,1 1,0-1,0 1,0 1,1-1,0 2,0-1,0 1,0 0,0 0,1 1,-1 0,1 1,-1 0,15 0,-15 1,-1 0,1 1,-1 0,0 1,1 0,-1 0,0 0,0 1,0 0,-1 0,1 1,-1 0,0 0,0 1,0-1,0 1,-1 1,0-1,0 1,0-1,-1 2,0-1,0 0,4 9,-3-2,0 0,-1 1,-1-1,0 1,0-1,-1 1,-1 0,-1 0,0 0,0-1,-1 1,-1 0,-7 26,-5 7,-3-1,-36 71,24-56,23-47,0-1,-1 0,-14 18,6-15</inkml:trace>
  <inkml:trace contextRef="#ctx0" brushRef="#br0" timeOffset="6965.08">3307 713,'12'-8,"21"-6,12-2,3 3,1 3,-4 3,-1 4,-4 1,-9 10,-10 11,-16 6,-13 4,-6 4,-4 5,-7 0,-3-6,2-17,7-11</inkml:trace>
  <inkml:trace contextRef="#ctx0" brushRef="#br0" timeOffset="7353.86">3498 404,'0'4,"-4"6,-1 8,0 15,-4 8,-3 11,-5 7,-2 7,1-4,0-5,3-4,4-14,12-23,5-14</inkml:trace>
  <inkml:trace contextRef="#ctx0" brushRef="#br0" timeOffset="7712.3">3783 238,'4'8,"6"11,4 14,9 10,4 9,-2 1,-2-10,-5-11</inkml:trace>
  <inkml:trace contextRef="#ctx0" brushRef="#br0" timeOffset="8320.29">4259 24,'2'-2,"1"0,0 0,0 0,-1 1,1-1,1 1,-1 0,0 0,0 0,0 0,6 0,40-3,-34 3,15 0,55 3,-79-2,0 1,0-1,0 1,-1 1,1-1,0 1,0 0,-1 0,1 1,-1-1,0 1,1 1,-1-1,-1 1,1 0,5 5,-9-7,0 0,0 1,0-1,0 0,0 1,-1-1,1 1,-1-1,0 1,1-1,-1 1,0 0,0-1,-1 1,1-1,0 1,-1-1,0 1,0-1,1 1,-1-1,-1 0,1 1,0-1,0 0,-1 0,-1 2,-7 9,0-1,0-1,-15 13,19-18,-49 44,31-30,1 2,0 0,1 1,2 1,-32 48,49-67,1 0,0 0,0 0,0 0,1 0,0 1,0-1,0 0,1 0,-1 1,1-1,0 1,1-1,-1 0,1 1,0-1,1 0,2 8,0-4,1 0,0-1,0 0,0 0,1 0,0-1,1 0,0 0,11 9,11 6</inkml:trace>
  <inkml:trace contextRef="#ctx0" brushRef="#br0" timeOffset="8725.44">4449 975,'-8'0,"-7"0,-1-8,15-6,11 2,0 12,-5 6,-5 2</inkml:trace>
</inkml:ink>
</file>

<file path=xl/ink/ink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12-22T09:52:12.375"/>
    </inkml:context>
    <inkml:brush xml:id="br0">
      <inkml:brushProperty name="width" value="0.1" units="cm"/>
      <inkml:brushProperty name="height" value="0.1" units="cm"/>
      <inkml:brushProperty name="ignorePressure" value="1"/>
    </inkml:brush>
  </inkml:definitions>
  <inkml:trace contextRef="#ctx0" brushRef="#br0">1 180,'4'8,"5"15,5 12,5 11,2 7,3 2,0-4,1-7,0-15,-4-12</inkml:trace>
  <inkml:trace contextRef="#ctx0" brushRef="#br0" timeOffset="506.74">380 299,'-2'2,"0"-1,0 1,0-1,0 1,0 0,0 0,0 0,1 0,-1 0,0 0,1 0,0 0,-2 5,-5 5,-41 51,18-24,1 1,2 1,-27 55,52-92,2 0,-1 0,0 0,1 1,0-1,0 0,0 1,1-1,-1 1,1-1,0 1,1-1,-1 1,1-1,-1 1,1-1,1 0,-1 0,1 1,3 6,-2-7,0 1,1-1,-1 0,1 0,0 0,0-1,1 0,-1 1,1-2,0 1,-1 0,1-1,0 0,0 0,1 0,8 1,0 0,1 0,0-1,-1-1,1-1,0 0,0 0,-1-2,28-5,-33 5,0-1,0 0,-1-1,1 0,-1 0,0-1,0 0,-1 0,1-1,-1 0,0 0,-1-1,0 0,11-14,1-10</inkml:trace>
  <inkml:trace contextRef="#ctx0" brushRef="#br0" timeOffset="914.01">666 228,'0'8,"0"11,0 14,0 14,4 2,5 2,2 0,2-5,4-2,10-4,10-13,5-16,5-17,6-20,-6-5</inkml:trace>
  <inkml:trace contextRef="#ctx0" brushRef="#br0" timeOffset="1600.77">1166 37,'4'-3,"0"0,0 1,0-1,0 1,1-1,-1 1,1 1,-1-1,8-1,42-7,-52 10,2-1,1 0,0 1,-1-1,1 1,0 1,0-1,-1 1,6 1,-9-2,1 1,-1-1,0 1,0-1,0 1,0 0,0 0,0-1,0 1,0 0,0 0,-1 0,1 0,0 0,0 0,-1 0,1 0,-1 0,1 1,-1-1,1 0,-1 0,0 0,0 1,0-1,1 0,-1 0,0 1,0-1,-1 0,1 1,0-1,0 0,-1 2,-21 90,12-57,2 0,-6 57,14-82,-1 0,2 1,-1-1,2 0,-1 0,1-1,1 1,0 0,1-1,0 1,0-1,1 0,6 9,-6-12,1 0,0-1,0 0,0 0,1 0,0-1,0 0,0 0,1-1,0 0,-1 0,1-1,1 0,13 3,-9-2,0-2,0 0,0-1,0 0,0-1,0 0,1-1,-1-1,13-3,12-6</inkml:trace>
</inkml: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U64"/>
  <sheetViews>
    <sheetView zoomScale="77" zoomScaleNormal="77"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C21" sqref="C21"/>
    </sheetView>
  </sheetViews>
  <sheetFormatPr defaultRowHeight="18" x14ac:dyDescent="0.45"/>
  <cols>
    <col min="1" max="1" width="4.8984375" customWidth="1"/>
    <col min="2" max="2" width="5.5" bestFit="1" customWidth="1"/>
    <col min="3" max="4" width="12" customWidth="1"/>
    <col min="5" max="5" width="10.3984375" bestFit="1" customWidth="1"/>
    <col min="6" max="6" width="10.59765625" customWidth="1"/>
    <col min="7" max="9" width="8.19921875" customWidth="1"/>
    <col min="10" max="10" width="9.8984375" customWidth="1"/>
    <col min="13" max="18" width="7.69921875" customWidth="1"/>
  </cols>
  <sheetData>
    <row r="1" spans="1:21" x14ac:dyDescent="0.45">
      <c r="A1" s="1" t="s">
        <v>7</v>
      </c>
      <c r="B1" s="1"/>
      <c r="F1" t="s">
        <v>39</v>
      </c>
    </row>
    <row r="2" spans="1:21" x14ac:dyDescent="0.45">
      <c r="A2" s="1" t="s">
        <v>8</v>
      </c>
      <c r="B2" s="1"/>
      <c r="F2" t="s">
        <v>48</v>
      </c>
    </row>
    <row r="3" spans="1:21" x14ac:dyDescent="0.45">
      <c r="A3" s="1" t="s">
        <v>9</v>
      </c>
      <c r="B3" s="1"/>
      <c r="F3" s="26">
        <v>100000</v>
      </c>
      <c r="G3" t="s">
        <v>40</v>
      </c>
    </row>
    <row r="4" spans="1:21" x14ac:dyDescent="0.45">
      <c r="A4" s="1" t="s">
        <v>10</v>
      </c>
      <c r="B4" s="1"/>
      <c r="F4" s="26" t="s">
        <v>12</v>
      </c>
    </row>
    <row r="5" spans="1:21" ht="18.600000000000001" thickBot="1" x14ac:dyDescent="0.5">
      <c r="A5" s="1" t="s">
        <v>11</v>
      </c>
      <c r="B5" s="1"/>
      <c r="F5" s="26" t="s">
        <v>37</v>
      </c>
    </row>
    <row r="6" spans="1:21" ht="18.600000000000001" thickBot="1" x14ac:dyDescent="0.5">
      <c r="A6" s="22" t="s">
        <v>0</v>
      </c>
      <c r="B6" s="22"/>
      <c r="C6" s="22" t="s">
        <v>1</v>
      </c>
      <c r="D6" s="22" t="s">
        <v>35</v>
      </c>
      <c r="E6" s="22"/>
      <c r="F6" s="17" t="s">
        <v>1</v>
      </c>
      <c r="G6" s="44" t="s">
        <v>32</v>
      </c>
      <c r="H6" s="23"/>
      <c r="I6" s="24"/>
      <c r="J6" s="98" t="s">
        <v>3</v>
      </c>
      <c r="K6" s="92"/>
      <c r="L6" s="99"/>
      <c r="M6" s="98" t="s">
        <v>20</v>
      </c>
      <c r="N6" s="92"/>
      <c r="O6" s="99"/>
      <c r="P6" s="98" t="s">
        <v>21</v>
      </c>
      <c r="Q6" s="92"/>
      <c r="R6" s="99"/>
    </row>
    <row r="7" spans="1:21" ht="18.600000000000001" thickBot="1" x14ac:dyDescent="0.5">
      <c r="A7" s="25"/>
      <c r="B7" s="25"/>
      <c r="C7" s="25" t="s">
        <v>2</v>
      </c>
      <c r="D7" s="75" t="s">
        <v>36</v>
      </c>
      <c r="E7" s="25" t="s">
        <v>38</v>
      </c>
      <c r="F7" s="79" t="s">
        <v>31</v>
      </c>
      <c r="G7" s="12">
        <v>1.27</v>
      </c>
      <c r="H7" s="13">
        <v>1.5</v>
      </c>
      <c r="I7" s="14">
        <v>2</v>
      </c>
      <c r="J7" s="12">
        <v>1.27</v>
      </c>
      <c r="K7" s="13">
        <v>1.5</v>
      </c>
      <c r="L7" s="14">
        <v>2</v>
      </c>
      <c r="M7" s="12">
        <v>1.27</v>
      </c>
      <c r="N7" s="13">
        <v>1.5</v>
      </c>
      <c r="O7" s="14">
        <v>2</v>
      </c>
      <c r="P7" s="12">
        <v>1.27</v>
      </c>
      <c r="Q7" s="13">
        <v>1.5</v>
      </c>
      <c r="R7" s="14">
        <v>2</v>
      </c>
    </row>
    <row r="8" spans="1:21" ht="18.600000000000001" thickBot="1" x14ac:dyDescent="0.5">
      <c r="A8" s="69"/>
      <c r="B8" s="69"/>
      <c r="C8" s="84"/>
      <c r="D8" s="70"/>
      <c r="E8" s="70"/>
      <c r="F8" s="80"/>
      <c r="G8" s="16"/>
      <c r="H8" s="15"/>
      <c r="I8" s="17"/>
      <c r="J8" s="18">
        <f>F3</f>
        <v>100000</v>
      </c>
      <c r="K8" s="19">
        <f>F3</f>
        <v>100000</v>
      </c>
      <c r="L8" s="20">
        <f>F3</f>
        <v>100000</v>
      </c>
      <c r="M8" s="95" t="s">
        <v>20</v>
      </c>
      <c r="N8" s="96"/>
      <c r="O8" s="97"/>
      <c r="P8" s="95"/>
      <c r="Q8" s="96"/>
      <c r="R8" s="97"/>
    </row>
    <row r="9" spans="1:21" x14ac:dyDescent="0.45">
      <c r="A9" s="82">
        <v>1</v>
      </c>
      <c r="B9" s="82">
        <v>2017</v>
      </c>
      <c r="C9" s="85">
        <v>43836</v>
      </c>
      <c r="D9" s="76">
        <v>116.55</v>
      </c>
      <c r="E9" s="71">
        <v>17</v>
      </c>
      <c r="F9" s="72" t="s">
        <v>45</v>
      </c>
      <c r="G9" s="46">
        <v>1.27</v>
      </c>
      <c r="H9" s="47">
        <v>-1</v>
      </c>
      <c r="I9" s="63">
        <v>-1</v>
      </c>
      <c r="J9" s="21">
        <f>IF(G9="","",J8+P9)</f>
        <v>103810</v>
      </c>
      <c r="K9" s="21">
        <f>IF(H9="","",K8+Q9)</f>
        <v>97000</v>
      </c>
      <c r="L9" s="21">
        <f>IF(I9="","",L8+R9)</f>
        <v>97000</v>
      </c>
      <c r="M9" s="38">
        <f>IF(J8="","",J8*0.03)</f>
        <v>3000</v>
      </c>
      <c r="N9" s="39">
        <f>IF(K8="","",K8*0.03)</f>
        <v>3000</v>
      </c>
      <c r="O9" s="40">
        <f>IF(L8="","",L8*0.03)</f>
        <v>3000</v>
      </c>
      <c r="P9" s="38">
        <f>IF(G9="","",M9*G9)</f>
        <v>3810</v>
      </c>
      <c r="Q9" s="39">
        <f>IF(H9="","",N9*H9)</f>
        <v>-3000</v>
      </c>
      <c r="R9" s="40">
        <f>IF(I9="","",O9*I9)</f>
        <v>-3000</v>
      </c>
      <c r="S9" s="37"/>
      <c r="T9" s="37"/>
      <c r="U9" s="37"/>
    </row>
    <row r="10" spans="1:21" x14ac:dyDescent="0.45">
      <c r="A10" s="82">
        <v>2</v>
      </c>
      <c r="B10" s="82">
        <v>2017</v>
      </c>
      <c r="C10" s="85">
        <v>43839</v>
      </c>
      <c r="D10" s="67">
        <v>117011</v>
      </c>
      <c r="E10" s="71">
        <v>11</v>
      </c>
      <c r="F10" s="72" t="s">
        <v>46</v>
      </c>
      <c r="G10" s="46">
        <v>1.27</v>
      </c>
      <c r="H10" s="47">
        <v>1.5</v>
      </c>
      <c r="I10" s="63">
        <v>2</v>
      </c>
      <c r="J10" s="21">
        <f t="shared" ref="J10:J18" si="0">IF(G10="","",J9+P10)</f>
        <v>107765.16099999999</v>
      </c>
      <c r="K10" s="21">
        <f t="shared" ref="K10:K18" si="1">IF(H10="","",K9+Q10)</f>
        <v>101365</v>
      </c>
      <c r="L10" s="21">
        <f t="shared" ref="L10:L18" si="2">IF(I10="","",L9+R10)</f>
        <v>102820</v>
      </c>
      <c r="M10" s="41">
        <f t="shared" ref="M10:M12" si="3">IF(J9="","",J9*0.03)</f>
        <v>3114.2999999999997</v>
      </c>
      <c r="N10" s="42">
        <f t="shared" ref="N10:N12" si="4">IF(K9="","",K9*0.03)</f>
        <v>2910</v>
      </c>
      <c r="O10" s="43">
        <f t="shared" ref="O10:O12" si="5">IF(L9="","",L9*0.03)</f>
        <v>2910</v>
      </c>
      <c r="P10" s="41">
        <f t="shared" ref="P10:P12" si="6">IF(G10="","",M10*G10)</f>
        <v>3955.1609999999996</v>
      </c>
      <c r="Q10" s="42">
        <f t="shared" ref="Q10:Q12" si="7">IF(H10="","",N10*H10)</f>
        <v>4365</v>
      </c>
      <c r="R10" s="43">
        <f t="shared" ref="R10:R12" si="8">IF(I10="","",O10*I10)</f>
        <v>5820</v>
      </c>
      <c r="S10" s="37"/>
      <c r="T10" s="37"/>
      <c r="U10" s="37"/>
    </row>
    <row r="11" spans="1:21" x14ac:dyDescent="0.45">
      <c r="A11" s="82">
        <v>3</v>
      </c>
      <c r="B11" s="82">
        <v>2017</v>
      </c>
      <c r="C11" s="85">
        <v>43840</v>
      </c>
      <c r="D11" s="67">
        <v>115.68</v>
      </c>
      <c r="E11" s="71">
        <v>27</v>
      </c>
      <c r="F11" s="72" t="s">
        <v>46</v>
      </c>
      <c r="G11" s="46">
        <v>1.27</v>
      </c>
      <c r="H11" s="47">
        <v>1.5</v>
      </c>
      <c r="I11" s="63">
        <v>-1</v>
      </c>
      <c r="J11" s="21">
        <f t="shared" si="0"/>
        <v>111871.01363409999</v>
      </c>
      <c r="K11" s="21">
        <f t="shared" si="1"/>
        <v>105926.425</v>
      </c>
      <c r="L11" s="21">
        <f t="shared" si="2"/>
        <v>99735.4</v>
      </c>
      <c r="M11" s="41">
        <f t="shared" si="3"/>
        <v>3232.9548299999997</v>
      </c>
      <c r="N11" s="42">
        <f t="shared" si="4"/>
        <v>3040.95</v>
      </c>
      <c r="O11" s="43">
        <f t="shared" si="5"/>
        <v>3084.6</v>
      </c>
      <c r="P11" s="41">
        <f t="shared" si="6"/>
        <v>4105.8526340999997</v>
      </c>
      <c r="Q11" s="42">
        <f t="shared" si="7"/>
        <v>4561.4249999999993</v>
      </c>
      <c r="R11" s="43">
        <f t="shared" si="8"/>
        <v>-3084.6</v>
      </c>
      <c r="S11" s="37"/>
      <c r="T11" s="37"/>
      <c r="U11" s="37"/>
    </row>
    <row r="12" spans="1:21" x14ac:dyDescent="0.45">
      <c r="A12" s="82">
        <v>4</v>
      </c>
      <c r="B12" s="82">
        <v>2017</v>
      </c>
      <c r="C12" s="85">
        <v>43842</v>
      </c>
      <c r="D12" s="67">
        <v>115</v>
      </c>
      <c r="E12" s="71">
        <v>20</v>
      </c>
      <c r="F12" s="72" t="s">
        <v>46</v>
      </c>
      <c r="G12" s="46">
        <v>1.27</v>
      </c>
      <c r="H12" s="47">
        <v>1.5</v>
      </c>
      <c r="I12" s="63">
        <v>2</v>
      </c>
      <c r="J12" s="21">
        <f t="shared" si="0"/>
        <v>116133.29925355921</v>
      </c>
      <c r="K12" s="21">
        <f t="shared" si="1"/>
        <v>110693.11412500001</v>
      </c>
      <c r="L12" s="21">
        <f t="shared" si="2"/>
        <v>105719.52399999999</v>
      </c>
      <c r="M12" s="41">
        <f t="shared" si="3"/>
        <v>3356.1304090229996</v>
      </c>
      <c r="N12" s="42">
        <f t="shared" si="4"/>
        <v>3177.7927500000001</v>
      </c>
      <c r="O12" s="43">
        <f t="shared" si="5"/>
        <v>2992.0619999999999</v>
      </c>
      <c r="P12" s="41">
        <f t="shared" si="6"/>
        <v>4262.2856194592096</v>
      </c>
      <c r="Q12" s="42">
        <f t="shared" si="7"/>
        <v>4766.6891249999999</v>
      </c>
      <c r="R12" s="43">
        <f t="shared" si="8"/>
        <v>5984.1239999999998</v>
      </c>
      <c r="S12" s="37"/>
      <c r="T12" s="37"/>
      <c r="U12" s="37"/>
    </row>
    <row r="13" spans="1:21" x14ac:dyDescent="0.45">
      <c r="A13" s="82">
        <v>5</v>
      </c>
      <c r="B13" s="82">
        <v>2017</v>
      </c>
      <c r="C13" s="85">
        <v>43842</v>
      </c>
      <c r="D13" s="67">
        <v>114.96</v>
      </c>
      <c r="E13" s="71">
        <v>21</v>
      </c>
      <c r="F13" s="72" t="s">
        <v>46</v>
      </c>
      <c r="G13" s="46">
        <v>1.27</v>
      </c>
      <c r="H13" s="47">
        <v>1.5</v>
      </c>
      <c r="I13" s="63">
        <v>2</v>
      </c>
      <c r="J13" s="21">
        <f t="shared" si="0"/>
        <v>120557.97795511982</v>
      </c>
      <c r="K13" s="21">
        <f t="shared" si="1"/>
        <v>115674.30426062501</v>
      </c>
      <c r="L13" s="21">
        <f t="shared" si="2"/>
        <v>112062.69544</v>
      </c>
      <c r="M13" s="41">
        <f t="shared" ref="M13:M58" si="9">IF(J12="","",J12*0.03)</f>
        <v>3483.998977606776</v>
      </c>
      <c r="N13" s="42">
        <f t="shared" ref="N13:N58" si="10">IF(K12="","",K12*0.03)</f>
        <v>3320.7934237499999</v>
      </c>
      <c r="O13" s="43">
        <f t="shared" ref="O13:O58" si="11">IF(L12="","",L12*0.03)</f>
        <v>3171.5857199999996</v>
      </c>
      <c r="P13" s="41">
        <f t="shared" ref="P13:P58" si="12">IF(G13="","",M13*G13)</f>
        <v>4424.6787015606051</v>
      </c>
      <c r="Q13" s="42">
        <f t="shared" ref="Q13:Q58" si="13">IF(H13="","",N13*H13)</f>
        <v>4981.190135625</v>
      </c>
      <c r="R13" s="43">
        <f t="shared" ref="R13:R58" si="14">IF(I13="","",O13*I13)</f>
        <v>6343.1714399999992</v>
      </c>
      <c r="S13" s="37"/>
      <c r="T13" s="37"/>
      <c r="U13" s="37"/>
    </row>
    <row r="14" spans="1:21" x14ac:dyDescent="0.45">
      <c r="A14" s="82">
        <v>6</v>
      </c>
      <c r="B14" s="82">
        <v>2017</v>
      </c>
      <c r="C14" s="85">
        <v>43843</v>
      </c>
      <c r="D14" s="67">
        <v>114.69</v>
      </c>
      <c r="E14" s="71">
        <v>14</v>
      </c>
      <c r="F14" s="72" t="s">
        <v>45</v>
      </c>
      <c r="G14" s="46">
        <v>1.27</v>
      </c>
      <c r="H14" s="47">
        <v>1.5</v>
      </c>
      <c r="I14" s="63">
        <v>2</v>
      </c>
      <c r="J14" s="21">
        <f t="shared" si="0"/>
        <v>125151.23691520988</v>
      </c>
      <c r="K14" s="21">
        <f t="shared" si="1"/>
        <v>120879.64795235313</v>
      </c>
      <c r="L14" s="21">
        <f t="shared" si="2"/>
        <v>118786.4571664</v>
      </c>
      <c r="M14" s="41">
        <f t="shared" si="9"/>
        <v>3616.7393386535941</v>
      </c>
      <c r="N14" s="42">
        <f t="shared" si="10"/>
        <v>3470.2291278187499</v>
      </c>
      <c r="O14" s="43">
        <f t="shared" si="11"/>
        <v>3361.8808631999996</v>
      </c>
      <c r="P14" s="41">
        <f t="shared" si="12"/>
        <v>4593.2589600900646</v>
      </c>
      <c r="Q14" s="42">
        <f t="shared" si="13"/>
        <v>5205.3436917281251</v>
      </c>
      <c r="R14" s="43">
        <f t="shared" si="14"/>
        <v>6723.7617263999991</v>
      </c>
      <c r="S14" s="37"/>
      <c r="T14" s="37"/>
      <c r="U14" s="37"/>
    </row>
    <row r="15" spans="1:21" x14ac:dyDescent="0.45">
      <c r="A15" s="82">
        <v>7</v>
      </c>
      <c r="B15" s="82">
        <v>2017</v>
      </c>
      <c r="C15" s="85">
        <v>43843</v>
      </c>
      <c r="D15" s="67">
        <v>115.12</v>
      </c>
      <c r="E15" s="71">
        <v>19</v>
      </c>
      <c r="F15" s="72" t="s">
        <v>45</v>
      </c>
      <c r="G15" s="46">
        <v>1.27</v>
      </c>
      <c r="H15" s="47">
        <v>1.5</v>
      </c>
      <c r="I15" s="63">
        <v>2</v>
      </c>
      <c r="J15" s="21">
        <f t="shared" si="0"/>
        <v>129919.49904167937</v>
      </c>
      <c r="K15" s="21">
        <f t="shared" si="1"/>
        <v>126319.23211020902</v>
      </c>
      <c r="L15" s="21">
        <f t="shared" si="2"/>
        <v>125913.64459638399</v>
      </c>
      <c r="M15" s="41">
        <f t="shared" si="9"/>
        <v>3754.5371074562963</v>
      </c>
      <c r="N15" s="42">
        <f t="shared" si="10"/>
        <v>3626.3894385705939</v>
      </c>
      <c r="O15" s="43">
        <f t="shared" si="11"/>
        <v>3563.5937149919996</v>
      </c>
      <c r="P15" s="41">
        <f t="shared" si="12"/>
        <v>4768.2621264694963</v>
      </c>
      <c r="Q15" s="42">
        <f t="shared" si="13"/>
        <v>5439.5841578558911</v>
      </c>
      <c r="R15" s="43">
        <f t="shared" si="14"/>
        <v>7127.1874299839992</v>
      </c>
      <c r="S15" s="37"/>
      <c r="T15" s="37"/>
      <c r="U15" s="37"/>
    </row>
    <row r="16" spans="1:21" x14ac:dyDescent="0.45">
      <c r="A16" s="82">
        <v>8</v>
      </c>
      <c r="B16" s="82">
        <v>2017</v>
      </c>
      <c r="C16" s="86">
        <v>43846</v>
      </c>
      <c r="D16" s="67">
        <v>114.16</v>
      </c>
      <c r="E16" s="71">
        <v>9</v>
      </c>
      <c r="F16" s="72" t="s">
        <v>45</v>
      </c>
      <c r="G16" s="46">
        <v>-1</v>
      </c>
      <c r="H16" s="47">
        <v>-1</v>
      </c>
      <c r="I16" s="63">
        <v>-1</v>
      </c>
      <c r="J16" s="21">
        <f t="shared" si="0"/>
        <v>126021.91407042899</v>
      </c>
      <c r="K16" s="21">
        <f t="shared" si="1"/>
        <v>122529.65514690275</v>
      </c>
      <c r="L16" s="21">
        <f t="shared" si="2"/>
        <v>122136.23525849248</v>
      </c>
      <c r="M16" s="41">
        <f t="shared" si="9"/>
        <v>3897.5849712503809</v>
      </c>
      <c r="N16" s="42">
        <f t="shared" si="10"/>
        <v>3789.5769633062705</v>
      </c>
      <c r="O16" s="43">
        <f t="shared" si="11"/>
        <v>3777.4093378915195</v>
      </c>
      <c r="P16" s="41">
        <f t="shared" si="12"/>
        <v>-3897.5849712503809</v>
      </c>
      <c r="Q16" s="42">
        <f t="shared" si="13"/>
        <v>-3789.5769633062705</v>
      </c>
      <c r="R16" s="43">
        <f t="shared" si="14"/>
        <v>-3777.4093378915195</v>
      </c>
      <c r="S16" s="37"/>
      <c r="T16" s="37"/>
      <c r="U16" s="37"/>
    </row>
    <row r="17" spans="1:21" x14ac:dyDescent="0.45">
      <c r="A17" s="82">
        <v>9</v>
      </c>
      <c r="B17" s="82">
        <v>2017</v>
      </c>
      <c r="C17" s="86">
        <v>43847</v>
      </c>
      <c r="D17" s="67">
        <v>113.35</v>
      </c>
      <c r="E17" s="71">
        <v>18</v>
      </c>
      <c r="F17" s="72" t="s">
        <v>46</v>
      </c>
      <c r="G17" s="46">
        <v>1.27</v>
      </c>
      <c r="H17" s="47">
        <v>1.5</v>
      </c>
      <c r="I17" s="63">
        <v>2</v>
      </c>
      <c r="J17" s="21">
        <f t="shared" si="0"/>
        <v>130823.34899651233</v>
      </c>
      <c r="K17" s="21">
        <f t="shared" si="1"/>
        <v>128043.48962851337</v>
      </c>
      <c r="L17" s="21">
        <f t="shared" si="2"/>
        <v>129464.40937400203</v>
      </c>
      <c r="M17" s="41">
        <f t="shared" si="9"/>
        <v>3780.6574221128694</v>
      </c>
      <c r="N17" s="42">
        <f t="shared" si="10"/>
        <v>3675.8896544070822</v>
      </c>
      <c r="O17" s="43">
        <f t="shared" si="11"/>
        <v>3664.0870577547744</v>
      </c>
      <c r="P17" s="41">
        <f t="shared" si="12"/>
        <v>4801.4349260833442</v>
      </c>
      <c r="Q17" s="42">
        <f t="shared" si="13"/>
        <v>5513.8344816106237</v>
      </c>
      <c r="R17" s="43">
        <f t="shared" si="14"/>
        <v>7328.1741155095488</v>
      </c>
      <c r="S17" s="37"/>
      <c r="T17" s="37"/>
      <c r="U17" s="37"/>
    </row>
    <row r="18" spans="1:21" x14ac:dyDescent="0.45">
      <c r="A18" s="82">
        <v>10</v>
      </c>
      <c r="B18" s="82">
        <v>2017</v>
      </c>
      <c r="C18" s="86">
        <v>43848</v>
      </c>
      <c r="D18" s="68">
        <v>113.46</v>
      </c>
      <c r="E18" s="71">
        <v>12</v>
      </c>
      <c r="F18" s="72" t="s">
        <v>45</v>
      </c>
      <c r="G18" s="46">
        <v>-1</v>
      </c>
      <c r="H18" s="47">
        <v>-1</v>
      </c>
      <c r="I18" s="63">
        <v>-1</v>
      </c>
      <c r="J18" s="21">
        <f t="shared" si="0"/>
        <v>126898.64852661696</v>
      </c>
      <c r="K18" s="21">
        <f t="shared" si="1"/>
        <v>124202.18493965798</v>
      </c>
      <c r="L18" s="21">
        <f t="shared" si="2"/>
        <v>125580.47709278198</v>
      </c>
      <c r="M18" s="41">
        <f t="shared" si="9"/>
        <v>3924.7004698953697</v>
      </c>
      <c r="N18" s="42">
        <f t="shared" si="10"/>
        <v>3841.3046888554009</v>
      </c>
      <c r="O18" s="43">
        <f t="shared" si="11"/>
        <v>3883.9322812200608</v>
      </c>
      <c r="P18" s="41">
        <f t="shared" si="12"/>
        <v>-3924.7004698953697</v>
      </c>
      <c r="Q18" s="42">
        <f t="shared" si="13"/>
        <v>-3841.3046888554009</v>
      </c>
      <c r="R18" s="43">
        <f t="shared" si="14"/>
        <v>-3883.9322812200608</v>
      </c>
      <c r="S18" s="37"/>
      <c r="T18" s="37"/>
      <c r="U18" s="37"/>
    </row>
    <row r="19" spans="1:21" x14ac:dyDescent="0.45">
      <c r="A19" s="82">
        <v>11</v>
      </c>
      <c r="B19" s="82">
        <v>2017</v>
      </c>
      <c r="C19" s="86">
        <v>43848</v>
      </c>
      <c r="D19" s="68">
        <v>14.11</v>
      </c>
      <c r="E19" s="71">
        <v>61</v>
      </c>
      <c r="F19" s="72" t="s">
        <v>45</v>
      </c>
      <c r="G19" s="46">
        <v>1.27</v>
      </c>
      <c r="H19" s="47">
        <v>1.5</v>
      </c>
      <c r="I19" s="63">
        <v>2</v>
      </c>
      <c r="J19" s="21">
        <f t="shared" ref="J19:J42" si="15">IF(G19="","",J18+P19)</f>
        <v>131733.48703548106</v>
      </c>
      <c r="K19" s="21">
        <f t="shared" ref="K19:K42" si="16">IF(H19="","",K18+Q19)</f>
        <v>129791.28326194259</v>
      </c>
      <c r="L19" s="21">
        <f t="shared" ref="L19:L42" si="17">IF(I19="","",L18+R19)</f>
        <v>133115.30571834889</v>
      </c>
      <c r="M19" s="41">
        <f t="shared" si="9"/>
        <v>3806.9594557985088</v>
      </c>
      <c r="N19" s="42">
        <f t="shared" si="10"/>
        <v>3726.0655481897393</v>
      </c>
      <c r="O19" s="43">
        <f t="shared" si="11"/>
        <v>3767.4143127834591</v>
      </c>
      <c r="P19" s="41">
        <f t="shared" si="12"/>
        <v>4834.8385088641062</v>
      </c>
      <c r="Q19" s="42">
        <f t="shared" si="13"/>
        <v>5589.0983222846089</v>
      </c>
      <c r="R19" s="43">
        <f t="shared" si="14"/>
        <v>7534.8286255669182</v>
      </c>
      <c r="S19" s="37"/>
      <c r="T19" s="37"/>
      <c r="U19" s="37"/>
    </row>
    <row r="20" spans="1:21" x14ac:dyDescent="0.45">
      <c r="A20" s="82">
        <v>12</v>
      </c>
      <c r="B20" s="82">
        <v>2017</v>
      </c>
      <c r="C20" s="86">
        <v>43850</v>
      </c>
      <c r="D20" s="68">
        <v>115.92</v>
      </c>
      <c r="E20" s="71">
        <v>18</v>
      </c>
      <c r="F20" s="72" t="s">
        <v>45</v>
      </c>
      <c r="G20" s="46">
        <v>1.27</v>
      </c>
      <c r="H20" s="47">
        <v>1.5</v>
      </c>
      <c r="I20" s="63">
        <v>2</v>
      </c>
      <c r="J20" s="21">
        <f t="shared" si="15"/>
        <v>136752.53289153287</v>
      </c>
      <c r="K20" s="21">
        <f t="shared" si="16"/>
        <v>135631.89100873002</v>
      </c>
      <c r="L20" s="21">
        <f t="shared" si="17"/>
        <v>141102.22406144982</v>
      </c>
      <c r="M20" s="41">
        <f t="shared" si="9"/>
        <v>3952.0046110644316</v>
      </c>
      <c r="N20" s="42">
        <f t="shared" si="10"/>
        <v>3893.7384978582777</v>
      </c>
      <c r="O20" s="43">
        <f t="shared" si="11"/>
        <v>3993.4591715504666</v>
      </c>
      <c r="P20" s="41">
        <f t="shared" si="12"/>
        <v>5019.0458560518282</v>
      </c>
      <c r="Q20" s="42">
        <f t="shared" si="13"/>
        <v>5840.6077467874165</v>
      </c>
      <c r="R20" s="43">
        <f t="shared" si="14"/>
        <v>7986.9183431009333</v>
      </c>
      <c r="S20" s="37"/>
      <c r="T20" s="37"/>
      <c r="U20" s="37"/>
    </row>
    <row r="21" spans="1:21" x14ac:dyDescent="0.45">
      <c r="A21" s="82">
        <v>13</v>
      </c>
      <c r="B21" s="82">
        <v>2017</v>
      </c>
      <c r="C21" s="86"/>
      <c r="D21" s="68"/>
      <c r="E21" s="71"/>
      <c r="F21" s="72"/>
      <c r="G21" s="46">
        <v>1.27</v>
      </c>
      <c r="H21" s="47">
        <v>1.5</v>
      </c>
      <c r="I21" s="63">
        <v>2</v>
      </c>
      <c r="J21" s="21">
        <f t="shared" si="15"/>
        <v>141962.80439470027</v>
      </c>
      <c r="K21" s="21">
        <f t="shared" si="16"/>
        <v>141735.32610412285</v>
      </c>
      <c r="L21" s="21">
        <f t="shared" si="17"/>
        <v>149568.35750513681</v>
      </c>
      <c r="M21" s="41">
        <f t="shared" si="9"/>
        <v>4102.5759867459856</v>
      </c>
      <c r="N21" s="42">
        <f t="shared" si="10"/>
        <v>4068.9567302619002</v>
      </c>
      <c r="O21" s="43">
        <f t="shared" si="11"/>
        <v>4233.0667218434946</v>
      </c>
      <c r="P21" s="41">
        <f t="shared" si="12"/>
        <v>5210.2715031674015</v>
      </c>
      <c r="Q21" s="42">
        <f t="shared" si="13"/>
        <v>6103.4350953928506</v>
      </c>
      <c r="R21" s="43">
        <f t="shared" si="14"/>
        <v>8466.1334436869893</v>
      </c>
      <c r="S21" s="37"/>
      <c r="T21" s="37"/>
      <c r="U21" s="37"/>
    </row>
    <row r="22" spans="1:21" x14ac:dyDescent="0.45">
      <c r="A22" s="82">
        <v>14</v>
      </c>
      <c r="B22" s="82">
        <v>2017</v>
      </c>
      <c r="C22" s="86"/>
      <c r="D22" s="77"/>
      <c r="E22" s="71"/>
      <c r="F22" s="72"/>
      <c r="G22" s="46">
        <v>1.27</v>
      </c>
      <c r="H22" s="47">
        <v>1.5</v>
      </c>
      <c r="I22" s="63">
        <v>-1</v>
      </c>
      <c r="J22" s="21">
        <f t="shared" si="15"/>
        <v>147371.58724213834</v>
      </c>
      <c r="K22" s="21">
        <f t="shared" si="16"/>
        <v>148113.41577880838</v>
      </c>
      <c r="L22" s="21">
        <f t="shared" si="17"/>
        <v>145081.3067799827</v>
      </c>
      <c r="M22" s="41">
        <f t="shared" si="9"/>
        <v>4258.8841318410077</v>
      </c>
      <c r="N22" s="42">
        <f t="shared" si="10"/>
        <v>4252.0597831236855</v>
      </c>
      <c r="O22" s="43">
        <f t="shared" si="11"/>
        <v>4487.0507251541039</v>
      </c>
      <c r="P22" s="41">
        <f t="shared" si="12"/>
        <v>5408.7828474380794</v>
      </c>
      <c r="Q22" s="42">
        <f t="shared" si="13"/>
        <v>6378.0896746855287</v>
      </c>
      <c r="R22" s="43">
        <f t="shared" si="14"/>
        <v>-4487.0507251541039</v>
      </c>
      <c r="S22" s="37"/>
      <c r="T22" s="37"/>
      <c r="U22" s="37"/>
    </row>
    <row r="23" spans="1:21" x14ac:dyDescent="0.45">
      <c r="A23" s="82">
        <v>15</v>
      </c>
      <c r="B23" s="82">
        <v>2017</v>
      </c>
      <c r="C23" s="86"/>
      <c r="D23" s="68"/>
      <c r="E23" s="71"/>
      <c r="F23" s="72"/>
      <c r="G23" s="46">
        <v>1.27</v>
      </c>
      <c r="H23" s="47">
        <v>1.5</v>
      </c>
      <c r="I23" s="63">
        <v>-1</v>
      </c>
      <c r="J23" s="21">
        <f t="shared" si="15"/>
        <v>152986.44471606382</v>
      </c>
      <c r="K23" s="21">
        <f t="shared" si="16"/>
        <v>154778.51948885477</v>
      </c>
      <c r="L23" s="21">
        <f t="shared" si="17"/>
        <v>140728.86757658323</v>
      </c>
      <c r="M23" s="41">
        <f t="shared" si="9"/>
        <v>4421.1476172641496</v>
      </c>
      <c r="N23" s="42">
        <f t="shared" si="10"/>
        <v>4443.4024733642509</v>
      </c>
      <c r="O23" s="43">
        <f t="shared" si="11"/>
        <v>4352.4392033994809</v>
      </c>
      <c r="P23" s="41">
        <f t="shared" si="12"/>
        <v>5614.85747392547</v>
      </c>
      <c r="Q23" s="42">
        <f t="shared" si="13"/>
        <v>6665.1037100463764</v>
      </c>
      <c r="R23" s="43">
        <f t="shared" si="14"/>
        <v>-4352.4392033994809</v>
      </c>
      <c r="S23" s="37"/>
      <c r="T23" s="37"/>
      <c r="U23" s="37"/>
    </row>
    <row r="24" spans="1:21" x14ac:dyDescent="0.45">
      <c r="A24" s="82">
        <v>16</v>
      </c>
      <c r="B24" s="82">
        <v>2017</v>
      </c>
      <c r="C24" s="86"/>
      <c r="D24" s="68"/>
      <c r="E24" s="71"/>
      <c r="F24" s="72"/>
      <c r="G24" s="46">
        <v>1.27</v>
      </c>
      <c r="H24" s="47">
        <v>1.5</v>
      </c>
      <c r="I24" s="63">
        <v>2</v>
      </c>
      <c r="J24" s="21">
        <f t="shared" si="15"/>
        <v>158815.22825974587</v>
      </c>
      <c r="K24" s="21">
        <f t="shared" si="16"/>
        <v>161743.55286585324</v>
      </c>
      <c r="L24" s="21">
        <f t="shared" si="17"/>
        <v>149172.59963117822</v>
      </c>
      <c r="M24" s="41">
        <f t="shared" si="9"/>
        <v>4589.5933414819146</v>
      </c>
      <c r="N24" s="42">
        <f t="shared" si="10"/>
        <v>4643.3555846656427</v>
      </c>
      <c r="O24" s="43">
        <f t="shared" si="11"/>
        <v>4221.8660272974967</v>
      </c>
      <c r="P24" s="41">
        <f t="shared" si="12"/>
        <v>5828.7835436820314</v>
      </c>
      <c r="Q24" s="42">
        <f t="shared" si="13"/>
        <v>6965.0333769984645</v>
      </c>
      <c r="R24" s="43">
        <f t="shared" si="14"/>
        <v>8443.7320545949933</v>
      </c>
      <c r="S24" s="37"/>
      <c r="T24" s="37"/>
      <c r="U24" s="37"/>
    </row>
    <row r="25" spans="1:21" x14ac:dyDescent="0.45">
      <c r="A25" s="82">
        <v>17</v>
      </c>
      <c r="B25" s="82">
        <v>2017</v>
      </c>
      <c r="C25" s="86"/>
      <c r="D25" s="68"/>
      <c r="E25" s="71"/>
      <c r="F25" s="72"/>
      <c r="G25" s="46">
        <v>1.27</v>
      </c>
      <c r="H25" s="47">
        <v>1.5</v>
      </c>
      <c r="I25" s="63">
        <v>2</v>
      </c>
      <c r="J25" s="21">
        <f>IF(G25="","",J24+P25)</f>
        <v>164866.08845644217</v>
      </c>
      <c r="K25" s="21">
        <f>IF(H25="","",K24+Q25)</f>
        <v>169022.01274481663</v>
      </c>
      <c r="L25" s="21">
        <f>IF(I25="","",L24+R25)</f>
        <v>158122.95560904892</v>
      </c>
      <c r="M25" s="41">
        <f>IF(J24="","",J24*0.03)</f>
        <v>4764.4568477923758</v>
      </c>
      <c r="N25" s="42">
        <f>IF(K24="","",K24*0.03)</f>
        <v>4852.306585975597</v>
      </c>
      <c r="O25" s="43">
        <f>IF(L24="","",L24*0.03)</f>
        <v>4475.1779889353465</v>
      </c>
      <c r="P25" s="41">
        <f t="shared" si="12"/>
        <v>6050.860196696317</v>
      </c>
      <c r="Q25" s="42">
        <f t="shared" si="13"/>
        <v>7278.4598789633956</v>
      </c>
      <c r="R25" s="43">
        <f t="shared" si="14"/>
        <v>8950.3559778706931</v>
      </c>
      <c r="S25" s="37"/>
      <c r="T25" s="37"/>
      <c r="U25" s="37"/>
    </row>
    <row r="26" spans="1:21" x14ac:dyDescent="0.45">
      <c r="A26" s="82">
        <v>18</v>
      </c>
      <c r="B26" s="82">
        <v>2017</v>
      </c>
      <c r="C26" s="86"/>
      <c r="D26" s="68"/>
      <c r="E26" s="71"/>
      <c r="F26" s="72"/>
      <c r="G26" s="46">
        <v>1.27</v>
      </c>
      <c r="H26" s="47">
        <v>1.5</v>
      </c>
      <c r="I26" s="63">
        <v>2</v>
      </c>
      <c r="J26" s="21">
        <f t="shared" si="15"/>
        <v>171147.48642663262</v>
      </c>
      <c r="K26" s="21">
        <f t="shared" si="16"/>
        <v>176628.00331833339</v>
      </c>
      <c r="L26" s="21">
        <f t="shared" si="17"/>
        <v>167610.33294559186</v>
      </c>
      <c r="M26" s="41">
        <f t="shared" si="9"/>
        <v>4945.9826536932651</v>
      </c>
      <c r="N26" s="42">
        <f t="shared" si="10"/>
        <v>5070.6603823444984</v>
      </c>
      <c r="O26" s="43">
        <f t="shared" si="11"/>
        <v>4743.6886682714676</v>
      </c>
      <c r="P26" s="41">
        <f t="shared" si="12"/>
        <v>6281.3979701904464</v>
      </c>
      <c r="Q26" s="42">
        <f t="shared" si="13"/>
        <v>7605.9905735167476</v>
      </c>
      <c r="R26" s="43">
        <f t="shared" si="14"/>
        <v>9487.3773365429352</v>
      </c>
      <c r="S26" s="37"/>
      <c r="T26" s="37"/>
      <c r="U26" s="37"/>
    </row>
    <row r="27" spans="1:21" x14ac:dyDescent="0.45">
      <c r="A27" s="82">
        <v>19</v>
      </c>
      <c r="B27" s="82">
        <v>2017</v>
      </c>
      <c r="C27" s="86"/>
      <c r="D27" s="68"/>
      <c r="E27" s="71"/>
      <c r="F27" s="72"/>
      <c r="G27" s="46"/>
      <c r="H27" s="47"/>
      <c r="I27" s="63"/>
      <c r="J27" s="21" t="str">
        <f t="shared" si="15"/>
        <v/>
      </c>
      <c r="K27" s="21" t="str">
        <f t="shared" si="16"/>
        <v/>
      </c>
      <c r="L27" s="21" t="str">
        <f t="shared" si="17"/>
        <v/>
      </c>
      <c r="M27" s="41">
        <f t="shared" si="9"/>
        <v>5134.4245927989787</v>
      </c>
      <c r="N27" s="42">
        <f t="shared" si="10"/>
        <v>5298.8400995500015</v>
      </c>
      <c r="O27" s="43">
        <f t="shared" si="11"/>
        <v>5028.309988367756</v>
      </c>
      <c r="P27" s="41" t="str">
        <f t="shared" si="12"/>
        <v/>
      </c>
      <c r="Q27" s="42" t="str">
        <f t="shared" si="13"/>
        <v/>
      </c>
      <c r="R27" s="43" t="str">
        <f t="shared" si="14"/>
        <v/>
      </c>
      <c r="S27" s="37"/>
      <c r="T27" s="37"/>
      <c r="U27" s="37"/>
    </row>
    <row r="28" spans="1:21" x14ac:dyDescent="0.45">
      <c r="A28" s="82">
        <v>20</v>
      </c>
      <c r="B28" s="82">
        <v>2017</v>
      </c>
      <c r="C28" s="86"/>
      <c r="D28" s="77"/>
      <c r="E28" s="71"/>
      <c r="F28" s="72"/>
      <c r="G28" s="46"/>
      <c r="H28" s="47"/>
      <c r="I28" s="63"/>
      <c r="J28" s="21" t="str">
        <f t="shared" si="15"/>
        <v/>
      </c>
      <c r="K28" s="21" t="str">
        <f t="shared" si="16"/>
        <v/>
      </c>
      <c r="L28" s="21" t="str">
        <f t="shared" si="17"/>
        <v/>
      </c>
      <c r="M28" s="41" t="str">
        <f t="shared" si="9"/>
        <v/>
      </c>
      <c r="N28" s="42" t="str">
        <f t="shared" si="10"/>
        <v/>
      </c>
      <c r="O28" s="43" t="str">
        <f t="shared" si="11"/>
        <v/>
      </c>
      <c r="P28" s="41" t="str">
        <f t="shared" si="12"/>
        <v/>
      </c>
      <c r="Q28" s="42" t="str">
        <f t="shared" si="13"/>
        <v/>
      </c>
      <c r="R28" s="43" t="str">
        <f t="shared" si="14"/>
        <v/>
      </c>
      <c r="S28" s="37"/>
      <c r="T28" s="37"/>
      <c r="U28" s="37"/>
    </row>
    <row r="29" spans="1:21" x14ac:dyDescent="0.45">
      <c r="A29" s="82">
        <v>21</v>
      </c>
      <c r="B29" s="82">
        <v>2017</v>
      </c>
      <c r="C29" s="86"/>
      <c r="D29" s="68"/>
      <c r="E29" s="71"/>
      <c r="F29" s="72"/>
      <c r="G29" s="46"/>
      <c r="H29" s="47"/>
      <c r="I29" s="63"/>
      <c r="J29" s="21" t="str">
        <f t="shared" si="15"/>
        <v/>
      </c>
      <c r="K29" s="21" t="str">
        <f t="shared" si="16"/>
        <v/>
      </c>
      <c r="L29" s="21" t="str">
        <f t="shared" si="17"/>
        <v/>
      </c>
      <c r="M29" s="41" t="str">
        <f t="shared" si="9"/>
        <v/>
      </c>
      <c r="N29" s="42" t="str">
        <f t="shared" si="10"/>
        <v/>
      </c>
      <c r="O29" s="43" t="str">
        <f t="shared" si="11"/>
        <v/>
      </c>
      <c r="P29" s="41" t="str">
        <f t="shared" si="12"/>
        <v/>
      </c>
      <c r="Q29" s="42" t="str">
        <f t="shared" si="13"/>
        <v/>
      </c>
      <c r="R29" s="43" t="str">
        <f t="shared" si="14"/>
        <v/>
      </c>
      <c r="S29" s="37"/>
      <c r="T29" s="37"/>
      <c r="U29" s="37"/>
    </row>
    <row r="30" spans="1:21" x14ac:dyDescent="0.45">
      <c r="A30" s="82">
        <v>22</v>
      </c>
      <c r="B30" s="82">
        <v>2017</v>
      </c>
      <c r="C30" s="86"/>
      <c r="D30" s="68"/>
      <c r="E30" s="71"/>
      <c r="F30" s="72"/>
      <c r="G30" s="46"/>
      <c r="H30" s="47"/>
      <c r="I30" s="63"/>
      <c r="J30" s="21" t="str">
        <f t="shared" si="15"/>
        <v/>
      </c>
      <c r="K30" s="21" t="str">
        <f t="shared" si="16"/>
        <v/>
      </c>
      <c r="L30" s="21" t="str">
        <f t="shared" si="17"/>
        <v/>
      </c>
      <c r="M30" s="41" t="str">
        <f t="shared" si="9"/>
        <v/>
      </c>
      <c r="N30" s="42" t="str">
        <f t="shared" si="10"/>
        <v/>
      </c>
      <c r="O30" s="43" t="str">
        <f t="shared" si="11"/>
        <v/>
      </c>
      <c r="P30" s="41" t="str">
        <f t="shared" si="12"/>
        <v/>
      </c>
      <c r="Q30" s="42" t="str">
        <f t="shared" si="13"/>
        <v/>
      </c>
      <c r="R30" s="43" t="str">
        <f t="shared" si="14"/>
        <v/>
      </c>
      <c r="S30" s="37"/>
      <c r="T30" s="37"/>
      <c r="U30" s="37"/>
    </row>
    <row r="31" spans="1:21" x14ac:dyDescent="0.45">
      <c r="A31" s="82">
        <v>23</v>
      </c>
      <c r="B31" s="82">
        <v>2017</v>
      </c>
      <c r="C31" s="86"/>
      <c r="D31" s="68"/>
      <c r="E31" s="71"/>
      <c r="F31" s="72"/>
      <c r="G31" s="46"/>
      <c r="H31" s="47"/>
      <c r="I31" s="63"/>
      <c r="J31" s="21" t="str">
        <f t="shared" si="15"/>
        <v/>
      </c>
      <c r="K31" s="21" t="str">
        <f t="shared" si="16"/>
        <v/>
      </c>
      <c r="L31" s="21" t="str">
        <f t="shared" si="17"/>
        <v/>
      </c>
      <c r="M31" s="41" t="str">
        <f t="shared" si="9"/>
        <v/>
      </c>
      <c r="N31" s="42" t="str">
        <f t="shared" si="10"/>
        <v/>
      </c>
      <c r="O31" s="43" t="str">
        <f t="shared" si="11"/>
        <v/>
      </c>
      <c r="P31" s="41" t="str">
        <f t="shared" si="12"/>
        <v/>
      </c>
      <c r="Q31" s="42" t="str">
        <f t="shared" si="13"/>
        <v/>
      </c>
      <c r="R31" s="43" t="str">
        <f t="shared" si="14"/>
        <v/>
      </c>
      <c r="S31" s="37"/>
      <c r="T31" s="37"/>
      <c r="U31" s="37"/>
    </row>
    <row r="32" spans="1:21" x14ac:dyDescent="0.45">
      <c r="A32" s="82">
        <v>24</v>
      </c>
      <c r="B32" s="82">
        <v>2017</v>
      </c>
      <c r="C32" s="85"/>
      <c r="D32" s="66"/>
      <c r="E32" s="71"/>
      <c r="F32" s="72"/>
      <c r="G32" s="46"/>
      <c r="H32" s="47"/>
      <c r="I32" s="63"/>
      <c r="J32" s="21" t="str">
        <f t="shared" si="15"/>
        <v/>
      </c>
      <c r="K32" s="21" t="str">
        <f t="shared" si="16"/>
        <v/>
      </c>
      <c r="L32" s="21" t="str">
        <f t="shared" si="17"/>
        <v/>
      </c>
      <c r="M32" s="41" t="str">
        <f t="shared" si="9"/>
        <v/>
      </c>
      <c r="N32" s="42" t="str">
        <f t="shared" si="10"/>
        <v/>
      </c>
      <c r="O32" s="43" t="str">
        <f t="shared" si="11"/>
        <v/>
      </c>
      <c r="P32" s="41" t="str">
        <f t="shared" si="12"/>
        <v/>
      </c>
      <c r="Q32" s="42" t="str">
        <f t="shared" si="13"/>
        <v/>
      </c>
      <c r="R32" s="43" t="str">
        <f t="shared" si="14"/>
        <v/>
      </c>
      <c r="S32" s="37"/>
      <c r="T32" s="37"/>
      <c r="U32" s="37"/>
    </row>
    <row r="33" spans="1:21" x14ac:dyDescent="0.45">
      <c r="A33" s="82">
        <v>25</v>
      </c>
      <c r="B33" s="82">
        <v>2017</v>
      </c>
      <c r="C33" s="87"/>
      <c r="D33" s="78"/>
      <c r="E33" s="81"/>
      <c r="F33" s="72"/>
      <c r="G33" s="46"/>
      <c r="H33" s="47"/>
      <c r="I33" s="63"/>
      <c r="J33" s="21" t="str">
        <f t="shared" si="15"/>
        <v/>
      </c>
      <c r="K33" s="21" t="str">
        <f t="shared" si="16"/>
        <v/>
      </c>
      <c r="L33" s="21" t="str">
        <f t="shared" si="17"/>
        <v/>
      </c>
      <c r="M33" s="41" t="str">
        <f t="shared" si="9"/>
        <v/>
      </c>
      <c r="N33" s="42" t="str">
        <f t="shared" si="10"/>
        <v/>
      </c>
      <c r="O33" s="43" t="str">
        <f t="shared" si="11"/>
        <v/>
      </c>
      <c r="P33" s="41" t="str">
        <f t="shared" si="12"/>
        <v/>
      </c>
      <c r="Q33" s="42" t="str">
        <f t="shared" si="13"/>
        <v/>
      </c>
      <c r="R33" s="43" t="str">
        <f t="shared" si="14"/>
        <v/>
      </c>
      <c r="S33" s="37"/>
      <c r="T33" s="37"/>
      <c r="U33" s="37"/>
    </row>
    <row r="34" spans="1:21" x14ac:dyDescent="0.45">
      <c r="A34" s="82">
        <v>26</v>
      </c>
      <c r="B34" s="82">
        <v>2017</v>
      </c>
      <c r="C34" s="87"/>
      <c r="D34" s="78"/>
      <c r="E34" s="81"/>
      <c r="F34" s="72"/>
      <c r="G34" s="46"/>
      <c r="H34" s="47"/>
      <c r="I34" s="63"/>
      <c r="J34" s="21" t="str">
        <f t="shared" si="15"/>
        <v/>
      </c>
      <c r="K34" s="21" t="str">
        <f t="shared" si="16"/>
        <v/>
      </c>
      <c r="L34" s="21" t="str">
        <f t="shared" si="17"/>
        <v/>
      </c>
      <c r="M34" s="41" t="str">
        <f t="shared" si="9"/>
        <v/>
      </c>
      <c r="N34" s="42" t="str">
        <f t="shared" si="10"/>
        <v/>
      </c>
      <c r="O34" s="43" t="str">
        <f t="shared" si="11"/>
        <v/>
      </c>
      <c r="P34" s="41" t="str">
        <f t="shared" si="12"/>
        <v/>
      </c>
      <c r="Q34" s="42" t="str">
        <f t="shared" si="13"/>
        <v/>
      </c>
      <c r="R34" s="43" t="str">
        <f t="shared" si="14"/>
        <v/>
      </c>
      <c r="S34" s="37"/>
      <c r="T34" s="37"/>
      <c r="U34" s="37"/>
    </row>
    <row r="35" spans="1:21" x14ac:dyDescent="0.45">
      <c r="A35" s="82">
        <v>27</v>
      </c>
      <c r="B35" s="82">
        <v>2017</v>
      </c>
      <c r="C35" s="87"/>
      <c r="D35" s="78"/>
      <c r="E35" s="81"/>
      <c r="F35" s="72"/>
      <c r="G35" s="46"/>
      <c r="H35" s="47"/>
      <c r="I35" s="63"/>
      <c r="J35" s="21" t="str">
        <f t="shared" si="15"/>
        <v/>
      </c>
      <c r="K35" s="21" t="str">
        <f t="shared" si="16"/>
        <v/>
      </c>
      <c r="L35" s="21" t="str">
        <f t="shared" si="17"/>
        <v/>
      </c>
      <c r="M35" s="41" t="str">
        <f t="shared" si="9"/>
        <v/>
      </c>
      <c r="N35" s="42" t="str">
        <f t="shared" si="10"/>
        <v/>
      </c>
      <c r="O35" s="43" t="str">
        <f t="shared" si="11"/>
        <v/>
      </c>
      <c r="P35" s="41" t="str">
        <f t="shared" si="12"/>
        <v/>
      </c>
      <c r="Q35" s="42" t="str">
        <f t="shared" si="13"/>
        <v/>
      </c>
      <c r="R35" s="43" t="str">
        <f t="shared" si="14"/>
        <v/>
      </c>
      <c r="S35" s="37"/>
      <c r="T35" s="37"/>
      <c r="U35" s="37"/>
    </row>
    <row r="36" spans="1:21" x14ac:dyDescent="0.45">
      <c r="A36" s="82">
        <v>28</v>
      </c>
      <c r="B36" s="82">
        <v>2017</v>
      </c>
      <c r="C36" s="87"/>
      <c r="D36" s="78"/>
      <c r="E36" s="81"/>
      <c r="F36" s="72"/>
      <c r="G36" s="46"/>
      <c r="H36" s="47"/>
      <c r="I36" s="63"/>
      <c r="J36" s="21" t="str">
        <f t="shared" si="15"/>
        <v/>
      </c>
      <c r="K36" s="21" t="str">
        <f t="shared" si="16"/>
        <v/>
      </c>
      <c r="L36" s="21" t="str">
        <f t="shared" si="17"/>
        <v/>
      </c>
      <c r="M36" s="41" t="str">
        <f t="shared" si="9"/>
        <v/>
      </c>
      <c r="N36" s="42" t="str">
        <f t="shared" si="10"/>
        <v/>
      </c>
      <c r="O36" s="43" t="str">
        <f t="shared" si="11"/>
        <v/>
      </c>
      <c r="P36" s="41" t="str">
        <f t="shared" si="12"/>
        <v/>
      </c>
      <c r="Q36" s="42" t="str">
        <f t="shared" si="13"/>
        <v/>
      </c>
      <c r="R36" s="43" t="str">
        <f t="shared" si="14"/>
        <v/>
      </c>
      <c r="S36" s="37"/>
      <c r="T36" s="37"/>
      <c r="U36" s="37"/>
    </row>
    <row r="37" spans="1:21" x14ac:dyDescent="0.45">
      <c r="A37" s="82">
        <v>29</v>
      </c>
      <c r="B37" s="82">
        <v>2017</v>
      </c>
      <c r="C37" s="87"/>
      <c r="D37" s="78"/>
      <c r="E37" s="81"/>
      <c r="F37" s="72"/>
      <c r="G37" s="46"/>
      <c r="H37" s="47"/>
      <c r="I37" s="63"/>
      <c r="J37" s="21" t="str">
        <f t="shared" si="15"/>
        <v/>
      </c>
      <c r="K37" s="21" t="str">
        <f t="shared" si="16"/>
        <v/>
      </c>
      <c r="L37" s="21" t="str">
        <f t="shared" si="17"/>
        <v/>
      </c>
      <c r="M37" s="41" t="str">
        <f t="shared" si="9"/>
        <v/>
      </c>
      <c r="N37" s="42" t="str">
        <f t="shared" si="10"/>
        <v/>
      </c>
      <c r="O37" s="43" t="str">
        <f t="shared" si="11"/>
        <v/>
      </c>
      <c r="P37" s="41" t="str">
        <f t="shared" si="12"/>
        <v/>
      </c>
      <c r="Q37" s="42" t="str">
        <f t="shared" si="13"/>
        <v/>
      </c>
      <c r="R37" s="43" t="str">
        <f t="shared" si="14"/>
        <v/>
      </c>
      <c r="S37" s="37"/>
      <c r="T37" s="37"/>
      <c r="U37" s="37"/>
    </row>
    <row r="38" spans="1:21" x14ac:dyDescent="0.45">
      <c r="A38" s="82">
        <v>30</v>
      </c>
      <c r="B38" s="82">
        <v>2017</v>
      </c>
      <c r="C38" s="87"/>
      <c r="D38" s="78"/>
      <c r="E38" s="81"/>
      <c r="F38" s="72"/>
      <c r="G38" s="46"/>
      <c r="H38" s="47"/>
      <c r="I38" s="63"/>
      <c r="J38" s="21" t="str">
        <f t="shared" si="15"/>
        <v/>
      </c>
      <c r="K38" s="21" t="str">
        <f t="shared" si="16"/>
        <v/>
      </c>
      <c r="L38" s="21" t="str">
        <f t="shared" si="17"/>
        <v/>
      </c>
      <c r="M38" s="41" t="str">
        <f t="shared" si="9"/>
        <v/>
      </c>
      <c r="N38" s="42" t="str">
        <f t="shared" si="10"/>
        <v/>
      </c>
      <c r="O38" s="43" t="str">
        <f t="shared" si="11"/>
        <v/>
      </c>
      <c r="P38" s="41" t="str">
        <f t="shared" si="12"/>
        <v/>
      </c>
      <c r="Q38" s="42" t="str">
        <f t="shared" si="13"/>
        <v/>
      </c>
      <c r="R38" s="43" t="str">
        <f t="shared" si="14"/>
        <v/>
      </c>
      <c r="S38" s="37"/>
      <c r="T38" s="37"/>
      <c r="U38" s="37"/>
    </row>
    <row r="39" spans="1:21" x14ac:dyDescent="0.45">
      <c r="A39" s="82">
        <v>31</v>
      </c>
      <c r="B39" s="82">
        <v>2017</v>
      </c>
      <c r="C39" s="87"/>
      <c r="D39" s="78"/>
      <c r="E39" s="81"/>
      <c r="F39" s="72"/>
      <c r="G39" s="46"/>
      <c r="H39" s="47"/>
      <c r="I39" s="63"/>
      <c r="J39" s="21" t="str">
        <f t="shared" si="15"/>
        <v/>
      </c>
      <c r="K39" s="21" t="str">
        <f t="shared" si="16"/>
        <v/>
      </c>
      <c r="L39" s="21" t="str">
        <f t="shared" si="17"/>
        <v/>
      </c>
      <c r="M39" s="41" t="str">
        <f t="shared" si="9"/>
        <v/>
      </c>
      <c r="N39" s="42" t="str">
        <f t="shared" si="10"/>
        <v/>
      </c>
      <c r="O39" s="43" t="str">
        <f t="shared" si="11"/>
        <v/>
      </c>
      <c r="P39" s="41" t="str">
        <f t="shared" si="12"/>
        <v/>
      </c>
      <c r="Q39" s="42" t="str">
        <f t="shared" si="13"/>
        <v/>
      </c>
      <c r="R39" s="43" t="str">
        <f t="shared" si="14"/>
        <v/>
      </c>
      <c r="S39" s="37"/>
      <c r="T39" s="37"/>
      <c r="U39" s="37"/>
    </row>
    <row r="40" spans="1:21" x14ac:dyDescent="0.45">
      <c r="A40" s="82">
        <v>32</v>
      </c>
      <c r="B40" s="82">
        <v>2017</v>
      </c>
      <c r="C40" s="87"/>
      <c r="D40" s="78"/>
      <c r="E40" s="81"/>
      <c r="F40" s="72"/>
      <c r="G40" s="46"/>
      <c r="H40" s="47"/>
      <c r="I40" s="63"/>
      <c r="J40" s="21" t="str">
        <f t="shared" si="15"/>
        <v/>
      </c>
      <c r="K40" s="21" t="str">
        <f t="shared" si="16"/>
        <v/>
      </c>
      <c r="L40" s="21" t="str">
        <f t="shared" si="17"/>
        <v/>
      </c>
      <c r="M40" s="41" t="str">
        <f t="shared" si="9"/>
        <v/>
      </c>
      <c r="N40" s="42" t="str">
        <f t="shared" si="10"/>
        <v/>
      </c>
      <c r="O40" s="43" t="str">
        <f t="shared" si="11"/>
        <v/>
      </c>
      <c r="P40" s="41" t="str">
        <f t="shared" si="12"/>
        <v/>
      </c>
      <c r="Q40" s="42" t="str">
        <f t="shared" si="13"/>
        <v/>
      </c>
      <c r="R40" s="43" t="str">
        <f t="shared" si="14"/>
        <v/>
      </c>
      <c r="S40" s="37"/>
      <c r="T40" s="37"/>
      <c r="U40" s="37"/>
    </row>
    <row r="41" spans="1:21" x14ac:dyDescent="0.45">
      <c r="A41" s="82">
        <v>33</v>
      </c>
      <c r="B41" s="82">
        <v>2017</v>
      </c>
      <c r="C41" s="87"/>
      <c r="D41" s="78"/>
      <c r="E41" s="81"/>
      <c r="F41" s="72"/>
      <c r="G41" s="46"/>
      <c r="H41" s="47"/>
      <c r="I41" s="63"/>
      <c r="J41" s="21" t="str">
        <f t="shared" si="15"/>
        <v/>
      </c>
      <c r="K41" s="21" t="str">
        <f t="shared" si="16"/>
        <v/>
      </c>
      <c r="L41" s="21" t="str">
        <f t="shared" si="17"/>
        <v/>
      </c>
      <c r="M41" s="41" t="str">
        <f t="shared" si="9"/>
        <v/>
      </c>
      <c r="N41" s="42" t="str">
        <f t="shared" si="10"/>
        <v/>
      </c>
      <c r="O41" s="43" t="str">
        <f t="shared" si="11"/>
        <v/>
      </c>
      <c r="P41" s="41" t="str">
        <f t="shared" si="12"/>
        <v/>
      </c>
      <c r="Q41" s="42" t="str">
        <f t="shared" si="13"/>
        <v/>
      </c>
      <c r="R41" s="43" t="str">
        <f t="shared" si="14"/>
        <v/>
      </c>
      <c r="S41" s="37"/>
      <c r="T41" s="37"/>
      <c r="U41" s="37"/>
    </row>
    <row r="42" spans="1:21" x14ac:dyDescent="0.45">
      <c r="A42" s="82">
        <v>34</v>
      </c>
      <c r="B42" s="82">
        <v>2017</v>
      </c>
      <c r="C42" s="87"/>
      <c r="D42" s="65"/>
      <c r="E42" s="5"/>
      <c r="F42" s="72"/>
      <c r="G42" s="46"/>
      <c r="H42" s="47"/>
      <c r="I42" s="63"/>
      <c r="J42" s="21" t="str">
        <f t="shared" si="15"/>
        <v/>
      </c>
      <c r="K42" s="21" t="str">
        <f t="shared" si="16"/>
        <v/>
      </c>
      <c r="L42" s="21" t="str">
        <f t="shared" si="17"/>
        <v/>
      </c>
      <c r="M42" s="41" t="str">
        <f t="shared" si="9"/>
        <v/>
      </c>
      <c r="N42" s="42" t="str">
        <f t="shared" si="10"/>
        <v/>
      </c>
      <c r="O42" s="43" t="str">
        <f t="shared" si="11"/>
        <v/>
      </c>
      <c r="P42" s="41" t="str">
        <f>IF(G42="","",M42*G42)</f>
        <v/>
      </c>
      <c r="Q42" s="42" t="str">
        <f t="shared" si="13"/>
        <v/>
      </c>
      <c r="R42" s="43" t="str">
        <f t="shared" si="14"/>
        <v/>
      </c>
      <c r="S42" s="37"/>
      <c r="T42" s="37"/>
      <c r="U42" s="37"/>
    </row>
    <row r="43" spans="1:21" x14ac:dyDescent="0.45">
      <c r="A43" s="82">
        <v>35</v>
      </c>
      <c r="B43" s="82">
        <v>2017</v>
      </c>
      <c r="C43" s="87"/>
      <c r="D43" s="65"/>
      <c r="E43" s="5"/>
      <c r="F43" s="72"/>
      <c r="G43" s="46"/>
      <c r="H43" s="47"/>
      <c r="I43" s="63"/>
      <c r="J43" s="21" t="str">
        <f>IF(G43="","",J42+P43)</f>
        <v/>
      </c>
      <c r="K43" s="21" t="str">
        <f t="shared" ref="K43:L43" si="18">IF(H43="","",K42+Q43)</f>
        <v/>
      </c>
      <c r="L43" s="21" t="str">
        <f t="shared" si="18"/>
        <v/>
      </c>
      <c r="M43" s="41" t="str">
        <f t="shared" si="9"/>
        <v/>
      </c>
      <c r="N43" s="42" t="str">
        <f t="shared" si="10"/>
        <v/>
      </c>
      <c r="O43" s="43" t="str">
        <f t="shared" si="11"/>
        <v/>
      </c>
      <c r="P43" s="41" t="str">
        <f t="shared" si="12"/>
        <v/>
      </c>
      <c r="Q43" s="42" t="str">
        <f t="shared" si="13"/>
        <v/>
      </c>
      <c r="R43" s="43" t="str">
        <f t="shared" si="14"/>
        <v/>
      </c>
    </row>
    <row r="44" spans="1:21" x14ac:dyDescent="0.45">
      <c r="A44" s="82">
        <v>36</v>
      </c>
      <c r="B44" s="82">
        <v>2017</v>
      </c>
      <c r="C44" s="87"/>
      <c r="D44" s="65"/>
      <c r="E44" s="5"/>
      <c r="F44" s="72"/>
      <c r="G44" s="46"/>
      <c r="H44" s="47"/>
      <c r="I44" s="63"/>
      <c r="J44" s="21" t="str">
        <f t="shared" ref="J44:J58" si="19">IF(G44="","",J43+P44)</f>
        <v/>
      </c>
      <c r="K44" s="21" t="str">
        <f t="shared" ref="K44:K58" si="20">IF(H44="","",K43+Q44)</f>
        <v/>
      </c>
      <c r="L44" s="21" t="str">
        <f t="shared" ref="L44:L58" si="21">IF(I44="","",L43+R44)</f>
        <v/>
      </c>
      <c r="M44" s="41" t="str">
        <f>IF(J43="","",J43*0.03)</f>
        <v/>
      </c>
      <c r="N44" s="42" t="str">
        <f t="shared" si="10"/>
        <v/>
      </c>
      <c r="O44" s="43" t="str">
        <f t="shared" si="11"/>
        <v/>
      </c>
      <c r="P44" s="41" t="str">
        <f>IF(G44="","",M44*G44)</f>
        <v/>
      </c>
      <c r="Q44" s="42" t="str">
        <f t="shared" si="13"/>
        <v/>
      </c>
      <c r="R44" s="43" t="str">
        <f t="shared" si="14"/>
        <v/>
      </c>
    </row>
    <row r="45" spans="1:21" x14ac:dyDescent="0.45">
      <c r="A45" s="82">
        <v>37</v>
      </c>
      <c r="B45" s="82">
        <v>2017</v>
      </c>
      <c r="C45" s="88"/>
      <c r="D45" s="65"/>
      <c r="E45" s="5"/>
      <c r="F45" s="72"/>
      <c r="G45" s="46"/>
      <c r="H45" s="47"/>
      <c r="I45" s="63"/>
      <c r="J45" s="21" t="str">
        <f t="shared" si="19"/>
        <v/>
      </c>
      <c r="K45" s="21" t="str">
        <f t="shared" si="20"/>
        <v/>
      </c>
      <c r="L45" s="21" t="str">
        <f t="shared" si="21"/>
        <v/>
      </c>
      <c r="M45" s="41" t="str">
        <f t="shared" si="9"/>
        <v/>
      </c>
      <c r="N45" s="42" t="str">
        <f t="shared" si="10"/>
        <v/>
      </c>
      <c r="O45" s="43" t="str">
        <f t="shared" si="11"/>
        <v/>
      </c>
      <c r="P45" s="41" t="str">
        <f t="shared" si="12"/>
        <v/>
      </c>
      <c r="Q45" s="42" t="str">
        <f t="shared" si="13"/>
        <v/>
      </c>
      <c r="R45" s="43" t="str">
        <f t="shared" si="14"/>
        <v/>
      </c>
    </row>
    <row r="46" spans="1:21" x14ac:dyDescent="0.45">
      <c r="A46" s="82">
        <v>38</v>
      </c>
      <c r="B46" s="82">
        <v>2017</v>
      </c>
      <c r="C46" s="88"/>
      <c r="D46" s="65"/>
      <c r="E46" s="5"/>
      <c r="F46" s="72"/>
      <c r="G46" s="46"/>
      <c r="H46" s="47"/>
      <c r="I46" s="63"/>
      <c r="J46" s="21" t="str">
        <f t="shared" si="19"/>
        <v/>
      </c>
      <c r="K46" s="21" t="str">
        <f t="shared" si="20"/>
        <v/>
      </c>
      <c r="L46" s="21" t="str">
        <f t="shared" si="21"/>
        <v/>
      </c>
      <c r="M46" s="41" t="str">
        <f t="shared" si="9"/>
        <v/>
      </c>
      <c r="N46" s="42" t="str">
        <f t="shared" si="10"/>
        <v/>
      </c>
      <c r="O46" s="43" t="str">
        <f t="shared" si="11"/>
        <v/>
      </c>
      <c r="P46" s="41" t="str">
        <f t="shared" si="12"/>
        <v/>
      </c>
      <c r="Q46" s="42" t="str">
        <f t="shared" si="13"/>
        <v/>
      </c>
      <c r="R46" s="43" t="str">
        <f t="shared" si="14"/>
        <v/>
      </c>
    </row>
    <row r="47" spans="1:21" x14ac:dyDescent="0.45">
      <c r="A47" s="82">
        <v>39</v>
      </c>
      <c r="B47" s="82">
        <v>2017</v>
      </c>
      <c r="C47" s="88"/>
      <c r="D47" s="65"/>
      <c r="E47" s="5"/>
      <c r="F47" s="72"/>
      <c r="G47" s="46"/>
      <c r="H47" s="47"/>
      <c r="I47" s="63"/>
      <c r="J47" s="21" t="str">
        <f t="shared" si="19"/>
        <v/>
      </c>
      <c r="K47" s="21" t="str">
        <f t="shared" si="20"/>
        <v/>
      </c>
      <c r="L47" s="21" t="str">
        <f t="shared" si="21"/>
        <v/>
      </c>
      <c r="M47" s="41" t="str">
        <f t="shared" si="9"/>
        <v/>
      </c>
      <c r="N47" s="42" t="str">
        <f t="shared" si="10"/>
        <v/>
      </c>
      <c r="O47" s="43" t="str">
        <f t="shared" si="11"/>
        <v/>
      </c>
      <c r="P47" s="41" t="str">
        <f t="shared" si="12"/>
        <v/>
      </c>
      <c r="Q47" s="42" t="str">
        <f t="shared" si="13"/>
        <v/>
      </c>
      <c r="R47" s="43" t="str">
        <f t="shared" si="14"/>
        <v/>
      </c>
    </row>
    <row r="48" spans="1:21" x14ac:dyDescent="0.45">
      <c r="A48" s="82">
        <v>40</v>
      </c>
      <c r="B48" s="82">
        <v>2017</v>
      </c>
      <c r="C48" s="88"/>
      <c r="D48" s="65"/>
      <c r="E48" s="5"/>
      <c r="F48" s="72"/>
      <c r="G48" s="46"/>
      <c r="H48" s="47"/>
      <c r="I48" s="63"/>
      <c r="J48" s="21" t="str">
        <f t="shared" si="19"/>
        <v/>
      </c>
      <c r="K48" s="21" t="str">
        <f t="shared" si="20"/>
        <v/>
      </c>
      <c r="L48" s="21" t="str">
        <f t="shared" si="21"/>
        <v/>
      </c>
      <c r="M48" s="41" t="str">
        <f t="shared" si="9"/>
        <v/>
      </c>
      <c r="N48" s="42" t="str">
        <f t="shared" si="10"/>
        <v/>
      </c>
      <c r="O48" s="43" t="str">
        <f t="shared" si="11"/>
        <v/>
      </c>
      <c r="P48" s="41" t="str">
        <f t="shared" si="12"/>
        <v/>
      </c>
      <c r="Q48" s="42" t="str">
        <f t="shared" si="13"/>
        <v/>
      </c>
      <c r="R48" s="43" t="str">
        <f t="shared" si="14"/>
        <v/>
      </c>
    </row>
    <row r="49" spans="1:18" x14ac:dyDescent="0.45">
      <c r="A49" s="82">
        <v>41</v>
      </c>
      <c r="B49" s="82">
        <v>2017</v>
      </c>
      <c r="C49" s="88"/>
      <c r="D49" s="65"/>
      <c r="E49" s="5"/>
      <c r="F49" s="72"/>
      <c r="G49" s="46"/>
      <c r="H49" s="47"/>
      <c r="I49" s="63"/>
      <c r="J49" s="21" t="str">
        <f t="shared" si="19"/>
        <v/>
      </c>
      <c r="K49" s="21" t="str">
        <f t="shared" si="20"/>
        <v/>
      </c>
      <c r="L49" s="21" t="str">
        <f t="shared" si="21"/>
        <v/>
      </c>
      <c r="M49" s="41" t="str">
        <f t="shared" si="9"/>
        <v/>
      </c>
      <c r="N49" s="42" t="str">
        <f t="shared" si="10"/>
        <v/>
      </c>
      <c r="O49" s="43" t="str">
        <f t="shared" si="11"/>
        <v/>
      </c>
      <c r="P49" s="41" t="str">
        <f t="shared" si="12"/>
        <v/>
      </c>
      <c r="Q49" s="42" t="str">
        <f t="shared" si="13"/>
        <v/>
      </c>
      <c r="R49" s="43" t="str">
        <f t="shared" si="14"/>
        <v/>
      </c>
    </row>
    <row r="50" spans="1:18" x14ac:dyDescent="0.45">
      <c r="A50" s="82">
        <v>42</v>
      </c>
      <c r="B50" s="82">
        <v>2017</v>
      </c>
      <c r="C50" s="88"/>
      <c r="D50" s="65"/>
      <c r="E50" s="5"/>
      <c r="F50" s="72"/>
      <c r="G50" s="46"/>
      <c r="H50" s="47"/>
      <c r="I50" s="63"/>
      <c r="J50" s="21" t="str">
        <f t="shared" si="19"/>
        <v/>
      </c>
      <c r="K50" s="21" t="str">
        <f t="shared" si="20"/>
        <v/>
      </c>
      <c r="L50" s="21" t="str">
        <f t="shared" si="21"/>
        <v/>
      </c>
      <c r="M50" s="41" t="str">
        <f t="shared" si="9"/>
        <v/>
      </c>
      <c r="N50" s="42" t="str">
        <f t="shared" si="10"/>
        <v/>
      </c>
      <c r="O50" s="43" t="str">
        <f t="shared" si="11"/>
        <v/>
      </c>
      <c r="P50" s="41" t="str">
        <f t="shared" si="12"/>
        <v/>
      </c>
      <c r="Q50" s="42" t="str">
        <f t="shared" si="13"/>
        <v/>
      </c>
      <c r="R50" s="43" t="str">
        <f t="shared" si="14"/>
        <v/>
      </c>
    </row>
    <row r="51" spans="1:18" x14ac:dyDescent="0.45">
      <c r="A51" s="82">
        <v>43</v>
      </c>
      <c r="B51" s="82">
        <v>2017</v>
      </c>
      <c r="C51" s="88"/>
      <c r="D51" s="65"/>
      <c r="E51" s="5"/>
      <c r="F51" s="72"/>
      <c r="G51" s="46"/>
      <c r="H51" s="47"/>
      <c r="I51" s="63"/>
      <c r="J51" s="21" t="str">
        <f t="shared" si="19"/>
        <v/>
      </c>
      <c r="K51" s="21" t="str">
        <f t="shared" si="20"/>
        <v/>
      </c>
      <c r="L51" s="21" t="str">
        <f t="shared" si="21"/>
        <v/>
      </c>
      <c r="M51" s="41" t="str">
        <f t="shared" si="9"/>
        <v/>
      </c>
      <c r="N51" s="42" t="str">
        <f t="shared" si="10"/>
        <v/>
      </c>
      <c r="O51" s="43" t="str">
        <f t="shared" si="11"/>
        <v/>
      </c>
      <c r="P51" s="41" t="str">
        <f t="shared" si="12"/>
        <v/>
      </c>
      <c r="Q51" s="42" t="str">
        <f t="shared" si="13"/>
        <v/>
      </c>
      <c r="R51" s="43" t="str">
        <f t="shared" si="14"/>
        <v/>
      </c>
    </row>
    <row r="52" spans="1:18" x14ac:dyDescent="0.45">
      <c r="A52" s="82">
        <v>44</v>
      </c>
      <c r="B52" s="82">
        <v>2017</v>
      </c>
      <c r="C52" s="88"/>
      <c r="D52" s="65"/>
      <c r="E52" s="5"/>
      <c r="F52" s="72"/>
      <c r="G52" s="46"/>
      <c r="H52" s="47"/>
      <c r="I52" s="63"/>
      <c r="J52" s="21" t="str">
        <f t="shared" si="19"/>
        <v/>
      </c>
      <c r="K52" s="21" t="str">
        <f t="shared" si="20"/>
        <v/>
      </c>
      <c r="L52" s="21" t="str">
        <f t="shared" si="21"/>
        <v/>
      </c>
      <c r="M52" s="41" t="str">
        <f t="shared" si="9"/>
        <v/>
      </c>
      <c r="N52" s="42" t="str">
        <f t="shared" si="10"/>
        <v/>
      </c>
      <c r="O52" s="43" t="str">
        <f t="shared" si="11"/>
        <v/>
      </c>
      <c r="P52" s="41" t="str">
        <f t="shared" si="12"/>
        <v/>
      </c>
      <c r="Q52" s="42" t="str">
        <f t="shared" si="13"/>
        <v/>
      </c>
      <c r="R52" s="43" t="str">
        <f t="shared" si="14"/>
        <v/>
      </c>
    </row>
    <row r="53" spans="1:18" x14ac:dyDescent="0.45">
      <c r="A53" s="82">
        <v>45</v>
      </c>
      <c r="B53" s="82">
        <v>2017</v>
      </c>
      <c r="C53" s="88"/>
      <c r="D53" s="65"/>
      <c r="E53" s="5"/>
      <c r="F53" s="72"/>
      <c r="G53" s="46"/>
      <c r="H53" s="47"/>
      <c r="I53" s="63"/>
      <c r="J53" s="21" t="str">
        <f t="shared" si="19"/>
        <v/>
      </c>
      <c r="K53" s="21" t="str">
        <f t="shared" si="20"/>
        <v/>
      </c>
      <c r="L53" s="21" t="str">
        <f t="shared" si="21"/>
        <v/>
      </c>
      <c r="M53" s="41" t="str">
        <f t="shared" si="9"/>
        <v/>
      </c>
      <c r="N53" s="42" t="str">
        <f t="shared" si="10"/>
        <v/>
      </c>
      <c r="O53" s="43" t="str">
        <f t="shared" si="11"/>
        <v/>
      </c>
      <c r="P53" s="41" t="str">
        <f t="shared" si="12"/>
        <v/>
      </c>
      <c r="Q53" s="42" t="str">
        <f t="shared" si="13"/>
        <v/>
      </c>
      <c r="R53" s="43" t="str">
        <f t="shared" si="14"/>
        <v/>
      </c>
    </row>
    <row r="54" spans="1:18" x14ac:dyDescent="0.45">
      <c r="A54" s="82">
        <v>46</v>
      </c>
      <c r="B54" s="82">
        <v>2017</v>
      </c>
      <c r="C54" s="88"/>
      <c r="D54" s="65"/>
      <c r="E54" s="5"/>
      <c r="F54" s="72"/>
      <c r="G54" s="46"/>
      <c r="H54" s="47"/>
      <c r="I54" s="63"/>
      <c r="J54" s="21" t="str">
        <f t="shared" si="19"/>
        <v/>
      </c>
      <c r="K54" s="21" t="str">
        <f t="shared" si="20"/>
        <v/>
      </c>
      <c r="L54" s="21" t="str">
        <f t="shared" si="21"/>
        <v/>
      </c>
      <c r="M54" s="41" t="str">
        <f t="shared" si="9"/>
        <v/>
      </c>
      <c r="N54" s="42" t="str">
        <f t="shared" si="10"/>
        <v/>
      </c>
      <c r="O54" s="43" t="str">
        <f t="shared" si="11"/>
        <v/>
      </c>
      <c r="P54" s="41" t="str">
        <f t="shared" si="12"/>
        <v/>
      </c>
      <c r="Q54" s="42" t="str">
        <f t="shared" si="13"/>
        <v/>
      </c>
      <c r="R54" s="43" t="str">
        <f t="shared" si="14"/>
        <v/>
      </c>
    </row>
    <row r="55" spans="1:18" x14ac:dyDescent="0.45">
      <c r="A55" s="82">
        <v>47</v>
      </c>
      <c r="B55" s="82">
        <v>2017</v>
      </c>
      <c r="C55" s="88"/>
      <c r="D55" s="65"/>
      <c r="E55" s="5"/>
      <c r="F55" s="72"/>
      <c r="G55" s="46"/>
      <c r="H55" s="47"/>
      <c r="I55" s="63"/>
      <c r="J55" s="21" t="str">
        <f t="shared" si="19"/>
        <v/>
      </c>
      <c r="K55" s="21" t="str">
        <f t="shared" si="20"/>
        <v/>
      </c>
      <c r="L55" s="21" t="str">
        <f t="shared" si="21"/>
        <v/>
      </c>
      <c r="M55" s="41" t="str">
        <f t="shared" si="9"/>
        <v/>
      </c>
      <c r="N55" s="42" t="str">
        <f t="shared" si="10"/>
        <v/>
      </c>
      <c r="O55" s="43" t="str">
        <f t="shared" si="11"/>
        <v/>
      </c>
      <c r="P55" s="41" t="str">
        <f t="shared" si="12"/>
        <v/>
      </c>
      <c r="Q55" s="42" t="str">
        <f t="shared" si="13"/>
        <v/>
      </c>
      <c r="R55" s="43" t="str">
        <f t="shared" si="14"/>
        <v/>
      </c>
    </row>
    <row r="56" spans="1:18" x14ac:dyDescent="0.45">
      <c r="A56" s="82">
        <v>48</v>
      </c>
      <c r="B56" s="82">
        <v>2017</v>
      </c>
      <c r="C56" s="88"/>
      <c r="D56" s="65"/>
      <c r="E56" s="5"/>
      <c r="F56" s="72"/>
      <c r="G56" s="46"/>
      <c r="H56" s="47"/>
      <c r="I56" s="63"/>
      <c r="J56" s="21" t="str">
        <f t="shared" si="19"/>
        <v/>
      </c>
      <c r="K56" s="21" t="str">
        <f t="shared" si="20"/>
        <v/>
      </c>
      <c r="L56" s="21" t="str">
        <f t="shared" si="21"/>
        <v/>
      </c>
      <c r="M56" s="41" t="str">
        <f t="shared" si="9"/>
        <v/>
      </c>
      <c r="N56" s="42" t="str">
        <f t="shared" si="10"/>
        <v/>
      </c>
      <c r="O56" s="43" t="str">
        <f t="shared" si="11"/>
        <v/>
      </c>
      <c r="P56" s="41" t="str">
        <f t="shared" si="12"/>
        <v/>
      </c>
      <c r="Q56" s="42" t="str">
        <f t="shared" si="13"/>
        <v/>
      </c>
      <c r="R56" s="43" t="str">
        <f t="shared" si="14"/>
        <v/>
      </c>
    </row>
    <row r="57" spans="1:18" x14ac:dyDescent="0.45">
      <c r="A57" s="82">
        <v>49</v>
      </c>
      <c r="B57" s="82">
        <v>2017</v>
      </c>
      <c r="C57" s="88"/>
      <c r="D57" s="65"/>
      <c r="E57" s="5"/>
      <c r="F57" s="72"/>
      <c r="G57" s="46"/>
      <c r="H57" s="47"/>
      <c r="I57" s="63"/>
      <c r="J57" s="21" t="str">
        <f t="shared" si="19"/>
        <v/>
      </c>
      <c r="K57" s="21" t="str">
        <f t="shared" si="20"/>
        <v/>
      </c>
      <c r="L57" s="21" t="str">
        <f t="shared" si="21"/>
        <v/>
      </c>
      <c r="M57" s="41" t="str">
        <f t="shared" si="9"/>
        <v/>
      </c>
      <c r="N57" s="42" t="str">
        <f t="shared" si="10"/>
        <v/>
      </c>
      <c r="O57" s="43" t="str">
        <f t="shared" si="11"/>
        <v/>
      </c>
      <c r="P57" s="41" t="str">
        <f t="shared" si="12"/>
        <v/>
      </c>
      <c r="Q57" s="42" t="str">
        <f t="shared" si="13"/>
        <v/>
      </c>
      <c r="R57" s="43" t="str">
        <f t="shared" si="14"/>
        <v/>
      </c>
    </row>
    <row r="58" spans="1:18" ht="18.600000000000001" thickBot="1" x14ac:dyDescent="0.5">
      <c r="A58" s="82">
        <v>50</v>
      </c>
      <c r="B58" s="82">
        <v>2017</v>
      </c>
      <c r="C58" s="88"/>
      <c r="D58" s="65"/>
      <c r="E58" s="6"/>
      <c r="F58" s="72"/>
      <c r="G58" s="46"/>
      <c r="H58" s="47"/>
      <c r="I58" s="63"/>
      <c r="J58" s="21" t="str">
        <f t="shared" si="19"/>
        <v/>
      </c>
      <c r="K58" s="21" t="str">
        <f t="shared" si="20"/>
        <v/>
      </c>
      <c r="L58" s="21" t="str">
        <f t="shared" si="21"/>
        <v/>
      </c>
      <c r="M58" s="41" t="str">
        <f t="shared" si="9"/>
        <v/>
      </c>
      <c r="N58" s="42" t="str">
        <f t="shared" si="10"/>
        <v/>
      </c>
      <c r="O58" s="43" t="str">
        <f t="shared" si="11"/>
        <v/>
      </c>
      <c r="P58" s="41" t="str">
        <f t="shared" si="12"/>
        <v/>
      </c>
      <c r="Q58" s="42" t="str">
        <f t="shared" si="13"/>
        <v/>
      </c>
      <c r="R58" s="43" t="str">
        <f t="shared" si="14"/>
        <v/>
      </c>
    </row>
    <row r="59" spans="1:18" ht="18.600000000000001" thickBot="1" x14ac:dyDescent="0.5">
      <c r="A59" s="82"/>
      <c r="B59" s="82">
        <v>2017</v>
      </c>
      <c r="C59" s="100" t="s">
        <v>5</v>
      </c>
      <c r="D59" s="100"/>
      <c r="E59" s="100"/>
      <c r="F59" s="101"/>
      <c r="G59" s="15">
        <f>COUNTIF(G9:G58,1.27)</f>
        <v>16</v>
      </c>
      <c r="H59" s="15">
        <f>COUNTIF(H9:H58,1.5)</f>
        <v>15</v>
      </c>
      <c r="I59" s="17">
        <f>COUNTIF(I9:I58,2)</f>
        <v>12</v>
      </c>
      <c r="J59" s="53">
        <f>MAX(J8:J58)</f>
        <v>171147.48642663262</v>
      </c>
      <c r="K59" s="54">
        <f>MAX(K8:K58)</f>
        <v>176628.00331833339</v>
      </c>
      <c r="L59" s="55">
        <f>MAX(L8:L58)</f>
        <v>167610.33294559186</v>
      </c>
      <c r="M59" s="50" t="s">
        <v>26</v>
      </c>
      <c r="N59" s="51">
        <f>C58-C9</f>
        <v>-43836</v>
      </c>
      <c r="O59" s="52" t="s">
        <v>27</v>
      </c>
      <c r="P59" s="9"/>
      <c r="Q59" s="3"/>
      <c r="R59" s="4"/>
    </row>
    <row r="60" spans="1:18" ht="18.600000000000001" thickBot="1" x14ac:dyDescent="0.5">
      <c r="A60" s="82"/>
      <c r="B60" s="82">
        <v>2017</v>
      </c>
      <c r="C60" s="102" t="s">
        <v>6</v>
      </c>
      <c r="D60" s="102"/>
      <c r="E60" s="102"/>
      <c r="F60" s="103"/>
      <c r="G60" s="7">
        <f>COUNTIF(G9:G58,-1)</f>
        <v>2</v>
      </c>
      <c r="H60" s="7">
        <f>COUNTIF(H9:H58,-1)</f>
        <v>3</v>
      </c>
      <c r="I60" s="8">
        <f>COUNTIF(I9:I58,-1)</f>
        <v>6</v>
      </c>
      <c r="J60" s="98" t="s">
        <v>25</v>
      </c>
      <c r="K60" s="92"/>
      <c r="L60" s="99"/>
      <c r="M60" s="98" t="s">
        <v>28</v>
      </c>
      <c r="N60" s="92"/>
      <c r="O60" s="99"/>
      <c r="P60" s="9"/>
      <c r="Q60" s="3"/>
      <c r="R60" s="4"/>
    </row>
    <row r="61" spans="1:18" ht="18.600000000000001" thickBot="1" x14ac:dyDescent="0.5">
      <c r="A61" s="82"/>
      <c r="B61" s="82">
        <v>2017</v>
      </c>
      <c r="C61" s="93" t="s">
        <v>29</v>
      </c>
      <c r="D61" s="93"/>
      <c r="E61" s="93"/>
      <c r="F61" s="94"/>
      <c r="G61" s="73">
        <f>COUNTIF(G9:G58,0)</f>
        <v>0</v>
      </c>
      <c r="H61" s="73">
        <f>COUNTIF(H9:H58,0)</f>
        <v>0</v>
      </c>
      <c r="I61" s="74">
        <f>COUNTIF(I9:I58,0)</f>
        <v>0</v>
      </c>
      <c r="J61" s="59">
        <f>J59/J8</f>
        <v>1.7114748642663262</v>
      </c>
      <c r="K61" s="60">
        <f>K59/K8</f>
        <v>1.7662800331833339</v>
      </c>
      <c r="L61" s="61">
        <f>L59/L8</f>
        <v>1.6761033294559187</v>
      </c>
      <c r="M61" s="48">
        <f>(J61-100%)*30/N59</f>
        <v>-4.8691134975795662E-4</v>
      </c>
      <c r="N61" s="48">
        <f>(K61-100%)*30/N59</f>
        <v>-5.2441830904963996E-4</v>
      </c>
      <c r="O61" s="49">
        <f>(L61-100%)*30/N59</f>
        <v>-4.6270416743492929E-4</v>
      </c>
      <c r="P61" s="10"/>
      <c r="Q61" s="2"/>
      <c r="R61" s="11"/>
    </row>
    <row r="62" spans="1:18" ht="18.600000000000001" thickBot="1" x14ac:dyDescent="0.5">
      <c r="A62" s="83"/>
      <c r="B62" s="82">
        <v>2017</v>
      </c>
      <c r="C62" s="92" t="s">
        <v>4</v>
      </c>
      <c r="D62" s="92"/>
      <c r="E62" s="92"/>
      <c r="F62" s="92"/>
      <c r="G62" s="62">
        <f t="shared" ref="G62:H62" si="22">G59/(G59+G60+G61)</f>
        <v>0.88888888888888884</v>
      </c>
      <c r="H62" s="57">
        <f t="shared" si="22"/>
        <v>0.83333333333333337</v>
      </c>
      <c r="I62" s="58">
        <f>I59/(I59+I60+I61)</f>
        <v>0.66666666666666663</v>
      </c>
    </row>
    <row r="64" spans="1:18" x14ac:dyDescent="0.45">
      <c r="G64" s="56"/>
      <c r="H64" s="56"/>
      <c r="I64" s="56"/>
    </row>
  </sheetData>
  <mergeCells count="11">
    <mergeCell ref="C62:F62"/>
    <mergeCell ref="C61:F61"/>
    <mergeCell ref="M8:O8"/>
    <mergeCell ref="M6:O6"/>
    <mergeCell ref="P6:R6"/>
    <mergeCell ref="J6:L6"/>
    <mergeCell ref="P8:R8"/>
    <mergeCell ref="C59:F59"/>
    <mergeCell ref="C60:F60"/>
    <mergeCell ref="J60:L60"/>
    <mergeCell ref="M60:O60"/>
  </mergeCells>
  <phoneticPr fontId="1"/>
  <conditionalFormatting sqref="F9:F11 F14:F58">
    <cfRule type="cellIs" dxfId="5" priority="5" stopIfTrue="1" operator="equal">
      <formula>"買"</formula>
    </cfRule>
    <cfRule type="cellIs" dxfId="4" priority="6" stopIfTrue="1" operator="equal">
      <formula>"売"</formula>
    </cfRule>
  </conditionalFormatting>
  <conditionalFormatting sqref="F12">
    <cfRule type="cellIs" dxfId="3" priority="3" stopIfTrue="1" operator="equal">
      <formula>"買"</formula>
    </cfRule>
    <cfRule type="cellIs" dxfId="2" priority="4" stopIfTrue="1" operator="equal">
      <formula>"売"</formula>
    </cfRule>
  </conditionalFormatting>
  <conditionalFormatting sqref="F13">
    <cfRule type="cellIs" dxfId="1" priority="1" stopIfTrue="1" operator="equal">
      <formula>"買"</formula>
    </cfRule>
    <cfRule type="cellIs" dxfId="0" priority="2" stopIfTrue="1" operator="equal">
      <formula>"売"</formula>
    </cfRule>
  </conditionalFormatting>
  <dataValidations count="4">
    <dataValidation type="list" allowBlank="1" showInputMessage="1" showErrorMessage="1" sqref="F9:F58" xr:uid="{B28720AD-0F2B-441C-AEB0-D54F09C5D798}">
      <formula1>"買,売"</formula1>
    </dataValidation>
    <dataValidation type="list" allowBlank="1" showInputMessage="1" showErrorMessage="1" sqref="G9:G43" xr:uid="{CD061333-BB23-4A69-925C-019296E13B40}">
      <formula1>"-1,1.27"</formula1>
    </dataValidation>
    <dataValidation type="list" allowBlank="1" showInputMessage="1" showErrorMessage="1" sqref="H9:H58" xr:uid="{9D1DF90F-92EA-4123-AF91-5925C30D195B}">
      <formula1>"-1,1.5"</formula1>
    </dataValidation>
    <dataValidation type="list" allowBlank="1" showInputMessage="1" showErrorMessage="1" sqref="I9:I58" xr:uid="{5A87DF22-4DA0-4670-BE27-DC51DD40975A}">
      <formula1>"-1,2.0"</formula1>
    </dataValidation>
  </dataValidations>
  <pageMargins left="0.7" right="0.7" top="0.75" bottom="0.75" header="0.3" footer="0.3"/>
  <pageSetup paperSize="9" orientation="portrait" horizontalDpi="4294967293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8EE984-E27C-4502-96EB-452F1678756A}">
  <dimension ref="A1:A321"/>
  <sheetViews>
    <sheetView tabSelected="1" topLeftCell="A319" zoomScale="82" zoomScaleNormal="82" workbookViewId="0">
      <selection activeCell="X323" sqref="X323"/>
    </sheetView>
  </sheetViews>
  <sheetFormatPr defaultRowHeight="18" x14ac:dyDescent="0.45"/>
  <sheetData>
    <row r="1" spans="1:1" x14ac:dyDescent="0.45">
      <c r="A1">
        <v>1</v>
      </c>
    </row>
    <row r="30" spans="1:1" x14ac:dyDescent="0.45">
      <c r="A30">
        <v>2</v>
      </c>
    </row>
    <row r="58" spans="1:1" x14ac:dyDescent="0.45">
      <c r="A58">
        <v>3</v>
      </c>
    </row>
    <row r="60" spans="1:1" x14ac:dyDescent="0.45">
      <c r="A60">
        <v>3</v>
      </c>
    </row>
    <row r="88" spans="1:1" x14ac:dyDescent="0.45">
      <c r="A88" t="s">
        <v>47</v>
      </c>
    </row>
    <row r="118" spans="1:1" x14ac:dyDescent="0.45">
      <c r="A118">
        <v>6</v>
      </c>
    </row>
    <row r="147" spans="1:1" x14ac:dyDescent="0.45">
      <c r="A147">
        <v>7</v>
      </c>
    </row>
    <row r="177" spans="1:1" x14ac:dyDescent="0.45">
      <c r="A177">
        <v>8</v>
      </c>
    </row>
    <row r="206" spans="1:1" x14ac:dyDescent="0.45">
      <c r="A206">
        <v>9</v>
      </c>
    </row>
    <row r="234" spans="1:1" x14ac:dyDescent="0.45">
      <c r="A234">
        <v>10</v>
      </c>
    </row>
    <row r="263" spans="1:1" x14ac:dyDescent="0.45">
      <c r="A263">
        <v>11</v>
      </c>
    </row>
    <row r="292" spans="1:1" x14ac:dyDescent="0.45">
      <c r="A292">
        <v>12</v>
      </c>
    </row>
    <row r="321" spans="1:1" x14ac:dyDescent="0.45">
      <c r="A321">
        <v>13</v>
      </c>
    </row>
  </sheetData>
  <phoneticPr fontId="1"/>
  <pageMargins left="0.7" right="0.7" top="0.75" bottom="0.75" header="0.3" footer="0.3"/>
  <pageSetup paperSize="9" orientation="portrait" horizontalDpi="0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B9F950-3AFC-4288-912A-27E05220E622}">
  <dimension ref="A1:K29"/>
  <sheetViews>
    <sheetView zoomScale="145" zoomScaleSheetLayoutView="100" workbookViewId="0">
      <selection activeCell="B12" sqref="B12:K19"/>
    </sheetView>
  </sheetViews>
  <sheetFormatPr defaultColWidth="8.09765625" defaultRowHeight="13.2" x14ac:dyDescent="0.45"/>
  <cols>
    <col min="1" max="1" width="8.69921875" style="45" bestFit="1" customWidth="1"/>
    <col min="2" max="16384" width="8.09765625" style="45"/>
  </cols>
  <sheetData>
    <row r="1" spans="1:11" x14ac:dyDescent="0.45">
      <c r="B1" s="45" t="s">
        <v>22</v>
      </c>
    </row>
    <row r="2" spans="1:11" x14ac:dyDescent="0.45">
      <c r="A2" s="89"/>
      <c r="B2" s="104"/>
      <c r="C2" s="105"/>
      <c r="D2" s="105"/>
      <c r="E2" s="105"/>
      <c r="F2" s="105"/>
      <c r="G2" s="105"/>
      <c r="H2" s="105"/>
      <c r="I2" s="105"/>
      <c r="J2" s="105"/>
      <c r="K2" s="105"/>
    </row>
    <row r="3" spans="1:11" x14ac:dyDescent="0.45">
      <c r="A3" s="89"/>
      <c r="B3" s="105"/>
      <c r="C3" s="105"/>
      <c r="D3" s="105"/>
      <c r="E3" s="105"/>
      <c r="F3" s="105"/>
      <c r="G3" s="105"/>
      <c r="H3" s="105"/>
      <c r="I3" s="105"/>
      <c r="J3" s="105"/>
      <c r="K3" s="105"/>
    </row>
    <row r="4" spans="1:11" x14ac:dyDescent="0.45">
      <c r="B4" s="105"/>
      <c r="C4" s="105"/>
      <c r="D4" s="105"/>
      <c r="E4" s="105"/>
      <c r="F4" s="105"/>
      <c r="G4" s="105"/>
      <c r="H4" s="105"/>
      <c r="I4" s="105"/>
      <c r="J4" s="105"/>
      <c r="K4" s="105"/>
    </row>
    <row r="5" spans="1:11" x14ac:dyDescent="0.45">
      <c r="B5" s="105"/>
      <c r="C5" s="105"/>
      <c r="D5" s="105"/>
      <c r="E5" s="105"/>
      <c r="F5" s="105"/>
      <c r="G5" s="105"/>
      <c r="H5" s="105"/>
      <c r="I5" s="105"/>
      <c r="J5" s="105"/>
      <c r="K5" s="105"/>
    </row>
    <row r="6" spans="1:11" x14ac:dyDescent="0.45">
      <c r="B6" s="105"/>
      <c r="C6" s="105"/>
      <c r="D6" s="105"/>
      <c r="E6" s="105"/>
      <c r="F6" s="105"/>
      <c r="G6" s="105"/>
      <c r="H6" s="105"/>
      <c r="I6" s="105"/>
      <c r="J6" s="105"/>
      <c r="K6" s="105"/>
    </row>
    <row r="7" spans="1:11" x14ac:dyDescent="0.45">
      <c r="B7" s="105"/>
      <c r="C7" s="105"/>
      <c r="D7" s="105"/>
      <c r="E7" s="105"/>
      <c r="F7" s="105"/>
      <c r="G7" s="105"/>
      <c r="H7" s="105"/>
      <c r="I7" s="105"/>
      <c r="J7" s="105"/>
      <c r="K7" s="105"/>
    </row>
    <row r="8" spans="1:11" x14ac:dyDescent="0.45">
      <c r="B8" s="105"/>
      <c r="C8" s="105"/>
      <c r="D8" s="105"/>
      <c r="E8" s="105"/>
      <c r="F8" s="105"/>
      <c r="G8" s="105"/>
      <c r="H8" s="105"/>
      <c r="I8" s="105"/>
      <c r="J8" s="105"/>
      <c r="K8" s="105"/>
    </row>
    <row r="9" spans="1:11" x14ac:dyDescent="0.45">
      <c r="B9" s="105"/>
      <c r="C9" s="105"/>
      <c r="D9" s="105"/>
      <c r="E9" s="105"/>
      <c r="F9" s="105"/>
      <c r="G9" s="105"/>
      <c r="H9" s="105"/>
      <c r="I9" s="105"/>
      <c r="J9" s="105"/>
      <c r="K9" s="105"/>
    </row>
    <row r="11" spans="1:11" x14ac:dyDescent="0.45">
      <c r="B11" s="45" t="s">
        <v>23</v>
      </c>
    </row>
    <row r="12" spans="1:11" x14ac:dyDescent="0.45">
      <c r="B12" s="106"/>
      <c r="C12" s="107"/>
      <c r="D12" s="107"/>
      <c r="E12" s="107"/>
      <c r="F12" s="107"/>
      <c r="G12" s="107"/>
      <c r="H12" s="107"/>
      <c r="I12" s="107"/>
      <c r="J12" s="107"/>
      <c r="K12" s="107"/>
    </row>
    <row r="13" spans="1:11" x14ac:dyDescent="0.45">
      <c r="B13" s="107"/>
      <c r="C13" s="107"/>
      <c r="D13" s="107"/>
      <c r="E13" s="107"/>
      <c r="F13" s="107"/>
      <c r="G13" s="107"/>
      <c r="H13" s="107"/>
      <c r="I13" s="107"/>
      <c r="J13" s="107"/>
      <c r="K13" s="107"/>
    </row>
    <row r="14" spans="1:11" x14ac:dyDescent="0.45">
      <c r="B14" s="107"/>
      <c r="C14" s="107"/>
      <c r="D14" s="107"/>
      <c r="E14" s="107"/>
      <c r="F14" s="107"/>
      <c r="G14" s="107"/>
      <c r="H14" s="107"/>
      <c r="I14" s="107"/>
      <c r="J14" s="107"/>
      <c r="K14" s="107"/>
    </row>
    <row r="15" spans="1:11" x14ac:dyDescent="0.45">
      <c r="B15" s="107"/>
      <c r="C15" s="107"/>
      <c r="D15" s="107"/>
      <c r="E15" s="107"/>
      <c r="F15" s="107"/>
      <c r="G15" s="107"/>
      <c r="H15" s="107"/>
      <c r="I15" s="107"/>
      <c r="J15" s="107"/>
      <c r="K15" s="107"/>
    </row>
    <row r="16" spans="1:11" x14ac:dyDescent="0.45">
      <c r="B16" s="107"/>
      <c r="C16" s="107"/>
      <c r="D16" s="107"/>
      <c r="E16" s="107"/>
      <c r="F16" s="107"/>
      <c r="G16" s="107"/>
      <c r="H16" s="107"/>
      <c r="I16" s="107"/>
      <c r="J16" s="107"/>
      <c r="K16" s="107"/>
    </row>
    <row r="17" spans="2:11" x14ac:dyDescent="0.45">
      <c r="B17" s="107"/>
      <c r="C17" s="107"/>
      <c r="D17" s="107"/>
      <c r="E17" s="107"/>
      <c r="F17" s="107"/>
      <c r="G17" s="107"/>
      <c r="H17" s="107"/>
      <c r="I17" s="107"/>
      <c r="J17" s="107"/>
      <c r="K17" s="107"/>
    </row>
    <row r="18" spans="2:11" x14ac:dyDescent="0.45">
      <c r="B18" s="107"/>
      <c r="C18" s="107"/>
      <c r="D18" s="107"/>
      <c r="E18" s="107"/>
      <c r="F18" s="107"/>
      <c r="G18" s="107"/>
      <c r="H18" s="107"/>
      <c r="I18" s="107"/>
      <c r="J18" s="107"/>
      <c r="K18" s="107"/>
    </row>
    <row r="19" spans="2:11" x14ac:dyDescent="0.45">
      <c r="B19" s="107"/>
      <c r="C19" s="107"/>
      <c r="D19" s="107"/>
      <c r="E19" s="107"/>
      <c r="F19" s="107"/>
      <c r="G19" s="107"/>
      <c r="H19" s="107"/>
      <c r="I19" s="107"/>
      <c r="J19" s="107"/>
      <c r="K19" s="107"/>
    </row>
    <row r="21" spans="2:11" x14ac:dyDescent="0.45">
      <c r="B21" s="45" t="s">
        <v>24</v>
      </c>
    </row>
    <row r="22" spans="2:11" x14ac:dyDescent="0.45">
      <c r="B22" s="106"/>
      <c r="C22" s="106"/>
      <c r="D22" s="106"/>
      <c r="E22" s="106"/>
      <c r="F22" s="106"/>
      <c r="G22" s="106"/>
      <c r="H22" s="106"/>
      <c r="I22" s="106"/>
      <c r="J22" s="106"/>
      <c r="K22" s="106"/>
    </row>
    <row r="23" spans="2:11" x14ac:dyDescent="0.45">
      <c r="B23" s="106"/>
      <c r="C23" s="106"/>
      <c r="D23" s="106"/>
      <c r="E23" s="106"/>
      <c r="F23" s="106"/>
      <c r="G23" s="106"/>
      <c r="H23" s="106"/>
      <c r="I23" s="106"/>
      <c r="J23" s="106"/>
      <c r="K23" s="106"/>
    </row>
    <row r="24" spans="2:11" x14ac:dyDescent="0.45">
      <c r="B24" s="106"/>
      <c r="C24" s="106"/>
      <c r="D24" s="106"/>
      <c r="E24" s="106"/>
      <c r="F24" s="106"/>
      <c r="G24" s="106"/>
      <c r="H24" s="106"/>
      <c r="I24" s="106"/>
      <c r="J24" s="106"/>
      <c r="K24" s="106"/>
    </row>
    <row r="25" spans="2:11" x14ac:dyDescent="0.45">
      <c r="B25" s="106"/>
      <c r="C25" s="106"/>
      <c r="D25" s="106"/>
      <c r="E25" s="106"/>
      <c r="F25" s="106"/>
      <c r="G25" s="106"/>
      <c r="H25" s="106"/>
      <c r="I25" s="106"/>
      <c r="J25" s="106"/>
      <c r="K25" s="106"/>
    </row>
    <row r="26" spans="2:11" x14ac:dyDescent="0.45">
      <c r="B26" s="106"/>
      <c r="C26" s="106"/>
      <c r="D26" s="106"/>
      <c r="E26" s="106"/>
      <c r="F26" s="106"/>
      <c r="G26" s="106"/>
      <c r="H26" s="106"/>
      <c r="I26" s="106"/>
      <c r="J26" s="106"/>
      <c r="K26" s="106"/>
    </row>
    <row r="27" spans="2:11" x14ac:dyDescent="0.45">
      <c r="B27" s="106"/>
      <c r="C27" s="106"/>
      <c r="D27" s="106"/>
      <c r="E27" s="106"/>
      <c r="F27" s="106"/>
      <c r="G27" s="106"/>
      <c r="H27" s="106"/>
      <c r="I27" s="106"/>
      <c r="J27" s="106"/>
      <c r="K27" s="106"/>
    </row>
    <row r="28" spans="2:11" x14ac:dyDescent="0.45">
      <c r="B28" s="106"/>
      <c r="C28" s="106"/>
      <c r="D28" s="106"/>
      <c r="E28" s="106"/>
      <c r="F28" s="106"/>
      <c r="G28" s="106"/>
      <c r="H28" s="106"/>
      <c r="I28" s="106"/>
      <c r="J28" s="106"/>
      <c r="K28" s="106"/>
    </row>
    <row r="29" spans="2:11" x14ac:dyDescent="0.45">
      <c r="B29" s="106"/>
      <c r="C29" s="106"/>
      <c r="D29" s="106"/>
      <c r="E29" s="106"/>
      <c r="F29" s="106"/>
      <c r="G29" s="106"/>
      <c r="H29" s="106"/>
      <c r="I29" s="106"/>
      <c r="J29" s="106"/>
      <c r="K29" s="106"/>
    </row>
  </sheetData>
  <mergeCells count="3">
    <mergeCell ref="B2:K9"/>
    <mergeCell ref="B12:K19"/>
    <mergeCell ref="B22:K29"/>
  </mergeCells>
  <phoneticPr fontId="1"/>
  <pageMargins left="0.75" right="0.75" top="1" bottom="1" header="0.51111111111111107" footer="0.51111111111111107"/>
  <pageSetup paperSize="9" orientation="portrait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L12"/>
  <sheetViews>
    <sheetView zoomScale="80" zoomScaleNormal="80" workbookViewId="0">
      <selection activeCell="I13" sqref="I13"/>
    </sheetView>
  </sheetViews>
  <sheetFormatPr defaultRowHeight="18" x14ac:dyDescent="0.45"/>
  <cols>
    <col min="1" max="1" width="14" customWidth="1"/>
    <col min="2" max="2" width="13.19921875" customWidth="1"/>
    <col min="4" max="4" width="14.69921875" customWidth="1"/>
    <col min="6" max="6" width="16.59765625" customWidth="1"/>
    <col min="8" max="8" width="16.8984375" customWidth="1"/>
    <col min="9" max="9" width="9.5" bestFit="1" customWidth="1"/>
    <col min="10" max="10" width="16.09765625" bestFit="1" customWidth="1"/>
    <col min="11" max="11" width="10.59765625" customWidth="1"/>
    <col min="12" max="12" width="14.796875" customWidth="1"/>
  </cols>
  <sheetData>
    <row r="1" spans="1:12" x14ac:dyDescent="0.45">
      <c r="A1" s="27" t="s">
        <v>13</v>
      </c>
      <c r="B1" s="28"/>
      <c r="C1" s="29"/>
      <c r="D1" s="30"/>
      <c r="E1" s="29"/>
      <c r="F1" s="30"/>
      <c r="G1" s="29"/>
      <c r="H1" s="30"/>
    </row>
    <row r="2" spans="1:12" x14ac:dyDescent="0.45">
      <c r="A2" s="31"/>
      <c r="B2" s="29"/>
      <c r="C2" s="29"/>
      <c r="D2" s="30"/>
      <c r="E2" s="29"/>
      <c r="F2" s="30"/>
      <c r="G2" s="29"/>
      <c r="H2" s="30"/>
    </row>
    <row r="3" spans="1:12" x14ac:dyDescent="0.45">
      <c r="A3" s="32" t="s">
        <v>14</v>
      </c>
      <c r="B3" s="32" t="s">
        <v>15</v>
      </c>
      <c r="C3" s="32" t="s">
        <v>16</v>
      </c>
      <c r="D3" s="33" t="s">
        <v>17</v>
      </c>
      <c r="E3" s="32" t="s">
        <v>18</v>
      </c>
      <c r="F3" s="33" t="s">
        <v>17</v>
      </c>
      <c r="G3" s="32" t="s">
        <v>19</v>
      </c>
      <c r="H3" s="33" t="s">
        <v>17</v>
      </c>
      <c r="I3" s="32" t="s">
        <v>41</v>
      </c>
      <c r="J3" s="33" t="s">
        <v>17</v>
      </c>
      <c r="K3" s="32" t="s">
        <v>44</v>
      </c>
      <c r="L3" s="33" t="s">
        <v>17</v>
      </c>
    </row>
    <row r="4" spans="1:12" x14ac:dyDescent="0.45">
      <c r="A4" s="34" t="s">
        <v>33</v>
      </c>
      <c r="B4" s="64" t="s">
        <v>30</v>
      </c>
      <c r="C4" s="64"/>
      <c r="D4" s="35"/>
      <c r="E4" s="64" t="s">
        <v>34</v>
      </c>
      <c r="F4" s="36"/>
      <c r="G4" s="64">
        <v>60</v>
      </c>
      <c r="H4" s="35">
        <v>44150</v>
      </c>
      <c r="I4" s="64">
        <v>34</v>
      </c>
      <c r="J4" s="35">
        <v>44173</v>
      </c>
      <c r="K4" s="91"/>
      <c r="L4" s="91"/>
    </row>
    <row r="5" spans="1:12" x14ac:dyDescent="0.45">
      <c r="A5" s="34" t="s">
        <v>33</v>
      </c>
      <c r="B5" s="64" t="s">
        <v>30</v>
      </c>
      <c r="C5" s="108" t="s">
        <v>42</v>
      </c>
      <c r="D5" s="108"/>
      <c r="E5" s="108"/>
      <c r="F5" s="108"/>
      <c r="G5" s="108"/>
      <c r="H5" s="108"/>
      <c r="I5" s="64">
        <v>8</v>
      </c>
      <c r="J5" s="90">
        <v>44182</v>
      </c>
      <c r="L5" s="91"/>
    </row>
    <row r="6" spans="1:12" x14ac:dyDescent="0.45">
      <c r="A6" s="34" t="s">
        <v>33</v>
      </c>
      <c r="B6" s="64" t="s">
        <v>30</v>
      </c>
      <c r="C6" s="64"/>
      <c r="D6" s="36"/>
      <c r="E6" s="64"/>
      <c r="F6" s="36"/>
      <c r="G6" s="64"/>
      <c r="H6" s="36"/>
      <c r="I6" s="91" t="s">
        <v>43</v>
      </c>
      <c r="J6" s="91"/>
      <c r="K6" s="91"/>
      <c r="L6" s="91"/>
    </row>
    <row r="7" spans="1:12" x14ac:dyDescent="0.45">
      <c r="A7" s="34" t="s">
        <v>33</v>
      </c>
      <c r="B7" s="64"/>
      <c r="C7" s="64"/>
      <c r="D7" s="36"/>
      <c r="E7" s="64"/>
      <c r="F7" s="36"/>
      <c r="G7" s="64"/>
      <c r="H7" s="36"/>
      <c r="I7" s="91"/>
      <c r="J7" s="91"/>
      <c r="K7" s="91"/>
      <c r="L7" s="91"/>
    </row>
    <row r="8" spans="1:12" x14ac:dyDescent="0.45">
      <c r="A8" s="34" t="s">
        <v>33</v>
      </c>
      <c r="B8" s="64"/>
      <c r="C8" s="64"/>
      <c r="D8" s="36"/>
      <c r="E8" s="64"/>
      <c r="F8" s="36"/>
      <c r="G8" s="64"/>
      <c r="H8" s="36"/>
      <c r="I8" s="91"/>
      <c r="J8" s="91"/>
      <c r="K8" s="91"/>
      <c r="L8" s="91"/>
    </row>
    <row r="9" spans="1:12" x14ac:dyDescent="0.45">
      <c r="A9" s="34" t="s">
        <v>33</v>
      </c>
      <c r="B9" s="64"/>
      <c r="C9" s="64"/>
      <c r="D9" s="36"/>
      <c r="E9" s="64"/>
      <c r="F9" s="36"/>
      <c r="G9" s="64"/>
      <c r="H9" s="36"/>
      <c r="I9" s="91"/>
      <c r="J9" s="91"/>
      <c r="K9" s="91"/>
      <c r="L9" s="91"/>
    </row>
    <row r="10" spans="1:12" x14ac:dyDescent="0.45">
      <c r="A10" s="34" t="s">
        <v>33</v>
      </c>
      <c r="B10" s="64"/>
      <c r="C10" s="64"/>
      <c r="D10" s="36"/>
      <c r="E10" s="64"/>
      <c r="F10" s="36"/>
      <c r="G10" s="64"/>
      <c r="H10" s="36"/>
      <c r="I10" s="91"/>
      <c r="J10" s="91"/>
      <c r="K10" s="91"/>
      <c r="L10" s="91"/>
    </row>
    <row r="11" spans="1:12" x14ac:dyDescent="0.45">
      <c r="A11" s="31"/>
      <c r="B11" s="29"/>
      <c r="C11" s="29"/>
      <c r="D11" s="30"/>
      <c r="E11" s="29"/>
      <c r="F11" s="30"/>
      <c r="G11" s="29"/>
      <c r="H11" s="30"/>
    </row>
    <row r="12" spans="1:12" x14ac:dyDescent="0.45">
      <c r="A12" s="31"/>
      <c r="B12" s="29"/>
      <c r="C12" s="29"/>
      <c r="D12" s="30"/>
      <c r="E12" s="29"/>
      <c r="F12" s="30"/>
      <c r="G12" s="29"/>
      <c r="H12" s="30"/>
    </row>
  </sheetData>
  <mergeCells count="1">
    <mergeCell ref="C5:H5"/>
  </mergeCells>
  <phoneticPr fontId="5"/>
  <pageMargins left="0.7" right="0.7" top="0.75" bottom="0.75" header="0.3" footer="0.3"/>
  <pageSetup paperSize="9" orientation="portrait" horizontalDpi="4294967293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4</vt:i4>
      </vt:variant>
    </vt:vector>
  </HeadingPairs>
  <TitlesOfParts>
    <vt:vector size="4" baseType="lpstr">
      <vt:lpstr>検証シート</vt:lpstr>
      <vt:lpstr>画像</vt:lpstr>
      <vt:lpstr>気づき</vt:lpstr>
      <vt:lpstr>検証終了通貨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木村壽巳</dc:creator>
  <cp:lastModifiedBy>admin</cp:lastModifiedBy>
  <dcterms:created xsi:type="dcterms:W3CDTF">2020-09-18T03:10:57Z</dcterms:created>
  <dcterms:modified xsi:type="dcterms:W3CDTF">2020-12-22T09:59:40Z</dcterms:modified>
</cp:coreProperties>
</file>