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drawings/drawing3.xml" ContentType="application/vnd.openxmlformats-officedocument.drawing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23BF21CA-42DB-4AE4-841D-7BA957179EFC}" xr6:coauthVersionLast="45" xr6:coauthVersionMax="45" xr10:uidLastSave="{00000000-0000-0000-0000-000000000000}"/>
  <bookViews>
    <workbookView xWindow="-108" yWindow="-108" windowWidth="23256" windowHeight="13176" activeTab="3" xr2:uid="{00000000-000D-0000-FFFF-FFFF00000000}"/>
  </bookViews>
  <sheets>
    <sheet name="検証シート (12月)" sheetId="12" r:id="rId1"/>
    <sheet name="画像12月" sheetId="13" r:id="rId2"/>
    <sheet name="画像" sheetId="11" r:id="rId3"/>
    <sheet name="気づき" sheetId="5" r:id="rId4"/>
    <sheet name="検証シート" sheetId="1" r:id="rId5"/>
    <sheet name="検証終了通貨" sheetId="2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0" i="12" l="1"/>
  <c r="R13" i="12"/>
  <c r="R14" i="12"/>
  <c r="Q10" i="12"/>
  <c r="Q13" i="12"/>
  <c r="Q14" i="12"/>
  <c r="K14" i="12" s="1"/>
  <c r="Q15" i="12"/>
  <c r="P10" i="12"/>
  <c r="P13" i="12"/>
  <c r="J13" i="12" s="1"/>
  <c r="P14" i="12"/>
  <c r="O10" i="12"/>
  <c r="N10" i="12"/>
  <c r="M10" i="12"/>
  <c r="L10" i="12"/>
  <c r="O11" i="12" s="1"/>
  <c r="R11" i="12" s="1"/>
  <c r="L13" i="12"/>
  <c r="O14" i="12" s="1"/>
  <c r="K10" i="12"/>
  <c r="N11" i="12" s="1"/>
  <c r="Q11" i="12" s="1"/>
  <c r="K13" i="12"/>
  <c r="N14" i="12" s="1"/>
  <c r="J10" i="12"/>
  <c r="M11" i="12" s="1"/>
  <c r="P11" i="12" s="1"/>
  <c r="I62" i="12" l="1"/>
  <c r="H62" i="12"/>
  <c r="G62" i="12"/>
  <c r="I61" i="12"/>
  <c r="H61" i="12"/>
  <c r="G61" i="12"/>
  <c r="N60" i="12"/>
  <c r="I60" i="12"/>
  <c r="H60" i="12"/>
  <c r="G60" i="12"/>
  <c r="R59" i="12"/>
  <c r="Q59" i="12"/>
  <c r="P59" i="12"/>
  <c r="L59" i="12"/>
  <c r="K59" i="12"/>
  <c r="J59" i="12"/>
  <c r="R58" i="12"/>
  <c r="Q58" i="12"/>
  <c r="P58" i="12"/>
  <c r="L58" i="12"/>
  <c r="O59" i="12" s="1"/>
  <c r="K58" i="12"/>
  <c r="N59" i="12" s="1"/>
  <c r="J58" i="12"/>
  <c r="M59" i="12" s="1"/>
  <c r="R57" i="12"/>
  <c r="Q57" i="12"/>
  <c r="P57" i="12"/>
  <c r="L57" i="12"/>
  <c r="O58" i="12" s="1"/>
  <c r="K57" i="12"/>
  <c r="N58" i="12" s="1"/>
  <c r="J57" i="12"/>
  <c r="M58" i="12" s="1"/>
  <c r="R56" i="12"/>
  <c r="Q56" i="12"/>
  <c r="P56" i="12"/>
  <c r="L56" i="12"/>
  <c r="O57" i="12" s="1"/>
  <c r="K56" i="12"/>
  <c r="N57" i="12" s="1"/>
  <c r="J56" i="12"/>
  <c r="M57" i="12" s="1"/>
  <c r="R55" i="12"/>
  <c r="Q55" i="12"/>
  <c r="P55" i="12"/>
  <c r="L55" i="12"/>
  <c r="O56" i="12" s="1"/>
  <c r="K55" i="12"/>
  <c r="N56" i="12" s="1"/>
  <c r="J55" i="12"/>
  <c r="M56" i="12" s="1"/>
  <c r="R54" i="12"/>
  <c r="Q54" i="12"/>
  <c r="P54" i="12"/>
  <c r="L54" i="12"/>
  <c r="O55" i="12" s="1"/>
  <c r="K54" i="12"/>
  <c r="N55" i="12" s="1"/>
  <c r="J54" i="12"/>
  <c r="M55" i="12" s="1"/>
  <c r="R53" i="12"/>
  <c r="Q53" i="12"/>
  <c r="P53" i="12"/>
  <c r="L53" i="12"/>
  <c r="O54" i="12" s="1"/>
  <c r="K53" i="12"/>
  <c r="N54" i="12" s="1"/>
  <c r="J53" i="12"/>
  <c r="M54" i="12" s="1"/>
  <c r="R52" i="12"/>
  <c r="Q52" i="12"/>
  <c r="P52" i="12"/>
  <c r="L52" i="12"/>
  <c r="O53" i="12" s="1"/>
  <c r="K52" i="12"/>
  <c r="N53" i="12" s="1"/>
  <c r="J52" i="12"/>
  <c r="M53" i="12" s="1"/>
  <c r="R51" i="12"/>
  <c r="Q51" i="12"/>
  <c r="P51" i="12"/>
  <c r="L51" i="12"/>
  <c r="O52" i="12" s="1"/>
  <c r="K51" i="12"/>
  <c r="N52" i="12" s="1"/>
  <c r="J51" i="12"/>
  <c r="M52" i="12" s="1"/>
  <c r="R50" i="12"/>
  <c r="Q50" i="12"/>
  <c r="P50" i="12"/>
  <c r="L50" i="12"/>
  <c r="O51" i="12" s="1"/>
  <c r="K50" i="12"/>
  <c r="N51" i="12" s="1"/>
  <c r="J50" i="12"/>
  <c r="M51" i="12" s="1"/>
  <c r="R49" i="12"/>
  <c r="Q49" i="12"/>
  <c r="P49" i="12"/>
  <c r="L49" i="12"/>
  <c r="O50" i="12" s="1"/>
  <c r="K49" i="12"/>
  <c r="N50" i="12" s="1"/>
  <c r="J49" i="12"/>
  <c r="M50" i="12" s="1"/>
  <c r="R48" i="12"/>
  <c r="Q48" i="12"/>
  <c r="P48" i="12"/>
  <c r="L48" i="12"/>
  <c r="O49" i="12" s="1"/>
  <c r="K48" i="12"/>
  <c r="N49" i="12" s="1"/>
  <c r="J48" i="12"/>
  <c r="M49" i="12" s="1"/>
  <c r="R47" i="12"/>
  <c r="Q47" i="12"/>
  <c r="P47" i="12"/>
  <c r="L47" i="12"/>
  <c r="O48" i="12" s="1"/>
  <c r="K47" i="12"/>
  <c r="N48" i="12" s="1"/>
  <c r="J47" i="12"/>
  <c r="M48" i="12" s="1"/>
  <c r="R46" i="12"/>
  <c r="Q46" i="12"/>
  <c r="P46" i="12"/>
  <c r="L46" i="12"/>
  <c r="O47" i="12" s="1"/>
  <c r="K46" i="12"/>
  <c r="N47" i="12" s="1"/>
  <c r="J46" i="12"/>
  <c r="M47" i="12" s="1"/>
  <c r="R45" i="12"/>
  <c r="Q45" i="12"/>
  <c r="P45" i="12"/>
  <c r="L45" i="12"/>
  <c r="O46" i="12" s="1"/>
  <c r="K45" i="12"/>
  <c r="N46" i="12" s="1"/>
  <c r="J45" i="12"/>
  <c r="M46" i="12" s="1"/>
  <c r="R44" i="12"/>
  <c r="Q44" i="12"/>
  <c r="P44" i="12"/>
  <c r="O44" i="12"/>
  <c r="L44" i="12"/>
  <c r="O45" i="12" s="1"/>
  <c r="K44" i="12"/>
  <c r="N45" i="12" s="1"/>
  <c r="J44" i="12"/>
  <c r="M45" i="12" s="1"/>
  <c r="R43" i="12"/>
  <c r="Q43" i="12"/>
  <c r="P43" i="12"/>
  <c r="L43" i="12"/>
  <c r="K43" i="12"/>
  <c r="N44" i="12" s="1"/>
  <c r="J43" i="12"/>
  <c r="M44" i="12" s="1"/>
  <c r="R42" i="12"/>
  <c r="Q42" i="12"/>
  <c r="P42" i="12"/>
  <c r="L42" i="12"/>
  <c r="O43" i="12" s="1"/>
  <c r="K42" i="12"/>
  <c r="N43" i="12" s="1"/>
  <c r="J42" i="12"/>
  <c r="M43" i="12" s="1"/>
  <c r="R41" i="12"/>
  <c r="Q41" i="12"/>
  <c r="P41" i="12"/>
  <c r="L41" i="12"/>
  <c r="O42" i="12" s="1"/>
  <c r="K41" i="12"/>
  <c r="N42" i="12" s="1"/>
  <c r="J41" i="12"/>
  <c r="M42" i="12" s="1"/>
  <c r="R40" i="12"/>
  <c r="Q40" i="12"/>
  <c r="P40" i="12"/>
  <c r="L40" i="12"/>
  <c r="O41" i="12" s="1"/>
  <c r="K40" i="12"/>
  <c r="N41" i="12" s="1"/>
  <c r="J40" i="12"/>
  <c r="M41" i="12" s="1"/>
  <c r="R39" i="12"/>
  <c r="Q39" i="12"/>
  <c r="P39" i="12"/>
  <c r="L39" i="12"/>
  <c r="O40" i="12" s="1"/>
  <c r="K39" i="12"/>
  <c r="N40" i="12" s="1"/>
  <c r="J39" i="12"/>
  <c r="M40" i="12" s="1"/>
  <c r="R38" i="12"/>
  <c r="Q38" i="12"/>
  <c r="P38" i="12"/>
  <c r="L38" i="12"/>
  <c r="O39" i="12" s="1"/>
  <c r="K38" i="12"/>
  <c r="N39" i="12" s="1"/>
  <c r="J38" i="12"/>
  <c r="M39" i="12" s="1"/>
  <c r="R37" i="12"/>
  <c r="Q37" i="12"/>
  <c r="P37" i="12"/>
  <c r="L37" i="12"/>
  <c r="O38" i="12" s="1"/>
  <c r="K37" i="12"/>
  <c r="N38" i="12" s="1"/>
  <c r="J37" i="12"/>
  <c r="M38" i="12" s="1"/>
  <c r="R36" i="12"/>
  <c r="Q36" i="12"/>
  <c r="P36" i="12"/>
  <c r="L36" i="12"/>
  <c r="O37" i="12" s="1"/>
  <c r="K36" i="12"/>
  <c r="N37" i="12" s="1"/>
  <c r="J36" i="12"/>
  <c r="M37" i="12" s="1"/>
  <c r="R35" i="12"/>
  <c r="Q35" i="12"/>
  <c r="P35" i="12"/>
  <c r="L35" i="12"/>
  <c r="O36" i="12" s="1"/>
  <c r="K35" i="12"/>
  <c r="N36" i="12" s="1"/>
  <c r="J35" i="12"/>
  <c r="M36" i="12" s="1"/>
  <c r="R34" i="12"/>
  <c r="Q34" i="12"/>
  <c r="P34" i="12"/>
  <c r="L34" i="12"/>
  <c r="O35" i="12" s="1"/>
  <c r="K34" i="12"/>
  <c r="N35" i="12" s="1"/>
  <c r="J34" i="12"/>
  <c r="M35" i="12" s="1"/>
  <c r="Q9" i="12"/>
  <c r="N9" i="12"/>
  <c r="M9" i="12"/>
  <c r="P9" i="12" s="1"/>
  <c r="J9" i="12" s="1"/>
  <c r="L8" i="12"/>
  <c r="K8" i="12"/>
  <c r="J8" i="12"/>
  <c r="I63" i="12" l="1"/>
  <c r="H63" i="12"/>
  <c r="G63" i="12"/>
  <c r="O9" i="12"/>
  <c r="R9" i="12" s="1"/>
  <c r="L9" i="12" s="1"/>
  <c r="J11" i="12"/>
  <c r="M12" i="12" s="1"/>
  <c r="P12" i="12" s="1"/>
  <c r="K9" i="12"/>
  <c r="J9" i="1"/>
  <c r="L11" i="12" l="1"/>
  <c r="O12" i="12" s="1"/>
  <c r="R12" i="12" s="1"/>
  <c r="K11" i="12"/>
  <c r="N12" i="12" s="1"/>
  <c r="Q12" i="12" s="1"/>
  <c r="J12" i="12"/>
  <c r="M13" i="12" s="1"/>
  <c r="I59" i="1"/>
  <c r="G59" i="1"/>
  <c r="K12" i="12" l="1"/>
  <c r="N13" i="12" s="1"/>
  <c r="L12" i="12"/>
  <c r="O13" i="12" s="1"/>
  <c r="G61" i="1"/>
  <c r="H61" i="1"/>
  <c r="I61" i="1"/>
  <c r="N59" i="1"/>
  <c r="H59" i="1"/>
  <c r="J14" i="12" l="1"/>
  <c r="M14" i="12"/>
  <c r="L8" i="1"/>
  <c r="K8" i="1"/>
  <c r="J8" i="1"/>
  <c r="I60" i="1"/>
  <c r="I62" i="1" s="1"/>
  <c r="H60" i="1"/>
  <c r="H62" i="1" s="1"/>
  <c r="G60" i="1"/>
  <c r="G62" i="1" s="1"/>
  <c r="M15" i="12" l="1"/>
  <c r="P15" i="12" s="1"/>
  <c r="J15" i="12" s="1"/>
  <c r="L14" i="12"/>
  <c r="N9" i="1"/>
  <c r="Q9" i="1" s="1"/>
  <c r="K9" i="1" s="1"/>
  <c r="O9" i="1"/>
  <c r="R9" i="1" s="1"/>
  <c r="L9" i="1" s="1"/>
  <c r="M9" i="1"/>
  <c r="P9" i="1" s="1"/>
  <c r="O15" i="12" l="1"/>
  <c r="R15" i="12" s="1"/>
  <c r="L15" i="12"/>
  <c r="N15" i="12"/>
  <c r="K15" i="12" s="1"/>
  <c r="M16" i="12"/>
  <c r="P16" i="12" s="1"/>
  <c r="J16" i="12" s="1"/>
  <c r="M10" i="1"/>
  <c r="P10" i="1" s="1"/>
  <c r="J10" i="1" s="1"/>
  <c r="O10" i="1"/>
  <c r="R10" i="1" s="1"/>
  <c r="L10" i="1" s="1"/>
  <c r="N10" i="1"/>
  <c r="Q10" i="1" s="1"/>
  <c r="K10" i="1" s="1"/>
  <c r="M17" i="12" l="1"/>
  <c r="P17" i="12" s="1"/>
  <c r="J17" i="12" s="1"/>
  <c r="N16" i="12"/>
  <c r="Q16" i="12" s="1"/>
  <c r="K16" i="12" s="1"/>
  <c r="O16" i="12"/>
  <c r="R16" i="12" s="1"/>
  <c r="L16" i="12" s="1"/>
  <c r="O11" i="1"/>
  <c r="R11" i="1" s="1"/>
  <c r="L11" i="1" s="1"/>
  <c r="M11" i="1"/>
  <c r="P11" i="1" s="1"/>
  <c r="J11" i="1" s="1"/>
  <c r="N11" i="1"/>
  <c r="Q11" i="1" s="1"/>
  <c r="K11" i="1" s="1"/>
  <c r="N17" i="12" l="1"/>
  <c r="Q17" i="12" s="1"/>
  <c r="K17" i="12" s="1"/>
  <c r="O17" i="12"/>
  <c r="R17" i="12" s="1"/>
  <c r="L17" i="12" s="1"/>
  <c r="M18" i="12"/>
  <c r="P18" i="12" s="1"/>
  <c r="J18" i="12" s="1"/>
  <c r="M12" i="1"/>
  <c r="P12" i="1" s="1"/>
  <c r="J12" i="1" s="1"/>
  <c r="O12" i="1"/>
  <c r="R12" i="1" s="1"/>
  <c r="L12" i="1" s="1"/>
  <c r="N12" i="1"/>
  <c r="Q12" i="1" s="1"/>
  <c r="K12" i="1" s="1"/>
  <c r="M19" i="12" l="1"/>
  <c r="P19" i="12" s="1"/>
  <c r="J19" i="12" s="1"/>
  <c r="O18" i="12"/>
  <c r="R18" i="12" s="1"/>
  <c r="L18" i="12" s="1"/>
  <c r="N18" i="12"/>
  <c r="Q18" i="12" s="1"/>
  <c r="K18" i="12" s="1"/>
  <c r="M13" i="1"/>
  <c r="P13" i="1" s="1"/>
  <c r="J13" i="1" s="1"/>
  <c r="O13" i="1"/>
  <c r="R13" i="1" s="1"/>
  <c r="L13" i="1" s="1"/>
  <c r="N13" i="1"/>
  <c r="Q13" i="1" s="1"/>
  <c r="K13" i="1" s="1"/>
  <c r="J20" i="12" l="1"/>
  <c r="M20" i="12"/>
  <c r="P20" i="12" s="1"/>
  <c r="O19" i="12"/>
  <c r="R19" i="12" s="1"/>
  <c r="L19" i="12"/>
  <c r="N19" i="12"/>
  <c r="Q19" i="12" s="1"/>
  <c r="K19" i="12" s="1"/>
  <c r="O14" i="1"/>
  <c r="R14" i="1" s="1"/>
  <c r="L14" i="1" s="1"/>
  <c r="M14" i="1"/>
  <c r="P14" i="1" s="1"/>
  <c r="J14" i="1" s="1"/>
  <c r="N14" i="1"/>
  <c r="Q14" i="1" s="1"/>
  <c r="K14" i="1" s="1"/>
  <c r="N20" i="12" l="1"/>
  <c r="Q20" i="12" s="1"/>
  <c r="K20" i="12" s="1"/>
  <c r="O20" i="12"/>
  <c r="R20" i="12" s="1"/>
  <c r="L20" i="12" s="1"/>
  <c r="M21" i="12"/>
  <c r="P21" i="12" s="1"/>
  <c r="J21" i="12" s="1"/>
  <c r="N15" i="1"/>
  <c r="Q15" i="1" s="1"/>
  <c r="K15" i="1" s="1"/>
  <c r="M15" i="1"/>
  <c r="P15" i="1" s="1"/>
  <c r="J15" i="1" s="1"/>
  <c r="O15" i="1"/>
  <c r="R15" i="1" s="1"/>
  <c r="L15" i="1" s="1"/>
  <c r="J22" i="12" l="1"/>
  <c r="M22" i="12"/>
  <c r="P22" i="12" s="1"/>
  <c r="O21" i="12"/>
  <c r="R21" i="12" s="1"/>
  <c r="L21" i="12" s="1"/>
  <c r="K21" i="12"/>
  <c r="N21" i="12"/>
  <c r="Q21" i="12" s="1"/>
  <c r="M16" i="1"/>
  <c r="P16" i="1" s="1"/>
  <c r="J16" i="1" s="1"/>
  <c r="O16" i="1"/>
  <c r="R16" i="1" s="1"/>
  <c r="L16" i="1" s="1"/>
  <c r="N16" i="1"/>
  <c r="Q16" i="1" s="1"/>
  <c r="K16" i="1" s="1"/>
  <c r="O22" i="12" l="1"/>
  <c r="R22" i="12" s="1"/>
  <c r="L22" i="12" s="1"/>
  <c r="N22" i="12"/>
  <c r="Q22" i="12" s="1"/>
  <c r="K22" i="12" s="1"/>
  <c r="M23" i="12"/>
  <c r="P23" i="12" s="1"/>
  <c r="J23" i="12" s="1"/>
  <c r="N17" i="1"/>
  <c r="Q17" i="1" s="1"/>
  <c r="K17" i="1" s="1"/>
  <c r="O17" i="1"/>
  <c r="R17" i="1" s="1"/>
  <c r="L17" i="1" s="1"/>
  <c r="M17" i="1"/>
  <c r="P17" i="1" s="1"/>
  <c r="J17" i="1" s="1"/>
  <c r="O23" i="12" l="1"/>
  <c r="R23" i="12" s="1"/>
  <c r="L23" i="12" s="1"/>
  <c r="M24" i="12"/>
  <c r="P24" i="12" s="1"/>
  <c r="J24" i="12" s="1"/>
  <c r="N23" i="12"/>
  <c r="Q23" i="12" s="1"/>
  <c r="K23" i="12" s="1"/>
  <c r="M18" i="1"/>
  <c r="P18" i="1" s="1"/>
  <c r="J18" i="1" s="1"/>
  <c r="O18" i="1"/>
  <c r="R18" i="1" s="1"/>
  <c r="L18" i="1" s="1"/>
  <c r="N18" i="1"/>
  <c r="Q18" i="1" s="1"/>
  <c r="K18" i="1" s="1"/>
  <c r="N24" i="12" l="1"/>
  <c r="Q24" i="12" s="1"/>
  <c r="K24" i="12" s="1"/>
  <c r="M25" i="12"/>
  <c r="P25" i="12" s="1"/>
  <c r="J25" i="12"/>
  <c r="L24" i="12"/>
  <c r="O24" i="12"/>
  <c r="R24" i="12" s="1"/>
  <c r="N19" i="1"/>
  <c r="Q19" i="1" s="1"/>
  <c r="K19" i="1" s="1"/>
  <c r="M19" i="1"/>
  <c r="P19" i="1" s="1"/>
  <c r="J19" i="1" s="1"/>
  <c r="O19" i="1"/>
  <c r="R19" i="1" s="1"/>
  <c r="L19" i="1" s="1"/>
  <c r="K25" i="12" l="1"/>
  <c r="N25" i="12"/>
  <c r="Q25" i="12" s="1"/>
  <c r="O25" i="12"/>
  <c r="R25" i="12" s="1"/>
  <c r="L25" i="12" s="1"/>
  <c r="J26" i="12"/>
  <c r="M26" i="12"/>
  <c r="P26" i="12" s="1"/>
  <c r="O20" i="1"/>
  <c r="R20" i="1" s="1"/>
  <c r="L20" i="1" s="1"/>
  <c r="M20" i="1"/>
  <c r="P20" i="1" s="1"/>
  <c r="J20" i="1" s="1"/>
  <c r="N20" i="1"/>
  <c r="Q20" i="1" s="1"/>
  <c r="K20" i="1" s="1"/>
  <c r="L26" i="12" l="1"/>
  <c r="O26" i="12"/>
  <c r="R26" i="12" s="1"/>
  <c r="M27" i="12"/>
  <c r="P27" i="12" s="1"/>
  <c r="J27" i="12" s="1"/>
  <c r="K26" i="12"/>
  <c r="N26" i="12"/>
  <c r="Q26" i="12" s="1"/>
  <c r="N21" i="1"/>
  <c r="Q21" i="1" s="1"/>
  <c r="K21" i="1" s="1"/>
  <c r="M21" i="1"/>
  <c r="P21" i="1" s="1"/>
  <c r="J21" i="1" s="1"/>
  <c r="O21" i="1"/>
  <c r="R21" i="1" s="1"/>
  <c r="L21" i="1" s="1"/>
  <c r="M28" i="12" l="1"/>
  <c r="P28" i="12" s="1"/>
  <c r="J28" i="12" s="1"/>
  <c r="N27" i="12"/>
  <c r="Q27" i="12" s="1"/>
  <c r="K27" i="12" s="1"/>
  <c r="O27" i="12"/>
  <c r="R27" i="12" s="1"/>
  <c r="L27" i="12" s="1"/>
  <c r="O22" i="1"/>
  <c r="R22" i="1" s="1"/>
  <c r="L22" i="1" s="1"/>
  <c r="N22" i="1"/>
  <c r="Q22" i="1" s="1"/>
  <c r="K22" i="1" s="1"/>
  <c r="M22" i="1"/>
  <c r="P22" i="1" s="1"/>
  <c r="J22" i="1" s="1"/>
  <c r="M29" i="12" l="1"/>
  <c r="P29" i="12" s="1"/>
  <c r="J29" i="12" s="1"/>
  <c r="O28" i="12"/>
  <c r="R28" i="12" s="1"/>
  <c r="L28" i="12" s="1"/>
  <c r="N28" i="12"/>
  <c r="Q28" i="12" s="1"/>
  <c r="K28" i="12" s="1"/>
  <c r="M23" i="1"/>
  <c r="P23" i="1" s="1"/>
  <c r="J23" i="1" s="1"/>
  <c r="N23" i="1"/>
  <c r="Q23" i="1" s="1"/>
  <c r="K23" i="1" s="1"/>
  <c r="O23" i="1"/>
  <c r="R23" i="1" s="1"/>
  <c r="L23" i="1" s="1"/>
  <c r="M30" i="12" l="1"/>
  <c r="P30" i="12" s="1"/>
  <c r="J30" i="12" s="1"/>
  <c r="N29" i="12"/>
  <c r="Q29" i="12" s="1"/>
  <c r="K29" i="12" s="1"/>
  <c r="O29" i="12"/>
  <c r="R29" i="12" s="1"/>
  <c r="L29" i="12" s="1"/>
  <c r="O24" i="1"/>
  <c r="R24" i="1" s="1"/>
  <c r="L24" i="1" s="1"/>
  <c r="O25" i="1" s="1"/>
  <c r="R25" i="1" s="1"/>
  <c r="L25" i="1" s="1"/>
  <c r="O26" i="1" s="1"/>
  <c r="R26" i="1" s="1"/>
  <c r="L26" i="1" s="1"/>
  <c r="O27" i="1" s="1"/>
  <c r="R27" i="1" s="1"/>
  <c r="L27" i="1" s="1"/>
  <c r="O28" i="1" s="1"/>
  <c r="R28" i="1" s="1"/>
  <c r="L28" i="1" s="1"/>
  <c r="O29" i="1" s="1"/>
  <c r="R29" i="1" s="1"/>
  <c r="L29" i="1" s="1"/>
  <c r="O30" i="1" s="1"/>
  <c r="R30" i="1" s="1"/>
  <c r="L30" i="1" s="1"/>
  <c r="O31" i="1" s="1"/>
  <c r="R31" i="1" s="1"/>
  <c r="L31" i="1" s="1"/>
  <c r="O32" i="1" s="1"/>
  <c r="R32" i="1" s="1"/>
  <c r="L32" i="1" s="1"/>
  <c r="O33" i="1" s="1"/>
  <c r="R33" i="1" s="1"/>
  <c r="L33" i="1" s="1"/>
  <c r="O34" i="1" s="1"/>
  <c r="R34" i="1" s="1"/>
  <c r="L34" i="1" s="1"/>
  <c r="O35" i="1" s="1"/>
  <c r="R35" i="1" s="1"/>
  <c r="L35" i="1" s="1"/>
  <c r="O36" i="1" s="1"/>
  <c r="R36" i="1" s="1"/>
  <c r="L36" i="1" s="1"/>
  <c r="O37" i="1" s="1"/>
  <c r="R37" i="1" s="1"/>
  <c r="L37" i="1" s="1"/>
  <c r="O38" i="1" s="1"/>
  <c r="R38" i="1" s="1"/>
  <c r="L38" i="1" s="1"/>
  <c r="O39" i="1" s="1"/>
  <c r="R39" i="1" s="1"/>
  <c r="L39" i="1" s="1"/>
  <c r="O40" i="1" s="1"/>
  <c r="R40" i="1" s="1"/>
  <c r="L40" i="1" s="1"/>
  <c r="N24" i="1"/>
  <c r="Q24" i="1" s="1"/>
  <c r="K24" i="1" s="1"/>
  <c r="N25" i="1" s="1"/>
  <c r="Q25" i="1" s="1"/>
  <c r="K25" i="1" s="1"/>
  <c r="N26" i="1" s="1"/>
  <c r="Q26" i="1" s="1"/>
  <c r="K26" i="1" s="1"/>
  <c r="N27" i="1" s="1"/>
  <c r="Q27" i="1" s="1"/>
  <c r="K27" i="1" s="1"/>
  <c r="N28" i="1" s="1"/>
  <c r="Q28" i="1" s="1"/>
  <c r="K28" i="1" s="1"/>
  <c r="N29" i="1" s="1"/>
  <c r="Q29" i="1" s="1"/>
  <c r="K29" i="1" s="1"/>
  <c r="N30" i="1" s="1"/>
  <c r="Q30" i="1" s="1"/>
  <c r="K30" i="1" s="1"/>
  <c r="N31" i="1" s="1"/>
  <c r="Q31" i="1" s="1"/>
  <c r="K31" i="1" s="1"/>
  <c r="N32" i="1" s="1"/>
  <c r="Q32" i="1" s="1"/>
  <c r="K32" i="1" s="1"/>
  <c r="N33" i="1" s="1"/>
  <c r="Q33" i="1" s="1"/>
  <c r="K33" i="1" s="1"/>
  <c r="N34" i="1" s="1"/>
  <c r="Q34" i="1" s="1"/>
  <c r="K34" i="1" s="1"/>
  <c r="N35" i="1" s="1"/>
  <c r="Q35" i="1" s="1"/>
  <c r="K35" i="1" s="1"/>
  <c r="N36" i="1" s="1"/>
  <c r="Q36" i="1" s="1"/>
  <c r="K36" i="1" s="1"/>
  <c r="N37" i="1" s="1"/>
  <c r="Q37" i="1" s="1"/>
  <c r="K37" i="1" s="1"/>
  <c r="N38" i="1" s="1"/>
  <c r="Q38" i="1" s="1"/>
  <c r="K38" i="1" s="1"/>
  <c r="N39" i="1" s="1"/>
  <c r="Q39" i="1" s="1"/>
  <c r="K39" i="1" s="1"/>
  <c r="M24" i="1"/>
  <c r="P24" i="1" s="1"/>
  <c r="O30" i="12" l="1"/>
  <c r="R30" i="12" s="1"/>
  <c r="L30" i="12" s="1"/>
  <c r="N30" i="12"/>
  <c r="Q30" i="12" s="1"/>
  <c r="K30" i="12" s="1"/>
  <c r="M31" i="12"/>
  <c r="P31" i="12" s="1"/>
  <c r="J31" i="12" s="1"/>
  <c r="J24" i="1"/>
  <c r="M25" i="1" s="1"/>
  <c r="P25" i="1" s="1"/>
  <c r="N40" i="1"/>
  <c r="Q40" i="1" s="1"/>
  <c r="K40" i="1" s="1"/>
  <c r="O41" i="1"/>
  <c r="R41" i="1" s="1"/>
  <c r="L41" i="1" s="1"/>
  <c r="M32" i="12" l="1"/>
  <c r="P32" i="12" s="1"/>
  <c r="J32" i="12" s="1"/>
  <c r="N31" i="12"/>
  <c r="Q31" i="12" s="1"/>
  <c r="K31" i="12" s="1"/>
  <c r="O31" i="12"/>
  <c r="R31" i="12" s="1"/>
  <c r="L31" i="12"/>
  <c r="J25" i="1"/>
  <c r="M26" i="1" s="1"/>
  <c r="P26" i="1" s="1"/>
  <c r="O42" i="1"/>
  <c r="R42" i="1" s="1"/>
  <c r="L42" i="1" s="1"/>
  <c r="O43" i="1" s="1"/>
  <c r="R43" i="1" s="1"/>
  <c r="L43" i="1" s="1"/>
  <c r="O44" i="1" s="1"/>
  <c r="R44" i="1" s="1"/>
  <c r="L44" i="1" s="1"/>
  <c r="N41" i="1"/>
  <c r="Q41" i="1" s="1"/>
  <c r="K41" i="1" s="1"/>
  <c r="N32" i="12" l="1"/>
  <c r="Q32" i="12" s="1"/>
  <c r="K32" i="12" s="1"/>
  <c r="M33" i="12"/>
  <c r="P33" i="12" s="1"/>
  <c r="J33" i="12"/>
  <c r="O32" i="12"/>
  <c r="R32" i="12" s="1"/>
  <c r="L32" i="12" s="1"/>
  <c r="J26" i="1"/>
  <c r="M27" i="1" s="1"/>
  <c r="P27" i="1" s="1"/>
  <c r="J27" i="1" s="1"/>
  <c r="M28" i="1" s="1"/>
  <c r="P28" i="1" s="1"/>
  <c r="J28" i="1" s="1"/>
  <c r="M29" i="1" s="1"/>
  <c r="P29" i="1" s="1"/>
  <c r="J29" i="1" s="1"/>
  <c r="M30" i="1" s="1"/>
  <c r="P30" i="1" s="1"/>
  <c r="J30" i="1" s="1"/>
  <c r="M31" i="1" s="1"/>
  <c r="P31" i="1" s="1"/>
  <c r="J31" i="1" s="1"/>
  <c r="M32" i="1" s="1"/>
  <c r="P32" i="1" s="1"/>
  <c r="J32" i="1" s="1"/>
  <c r="M33" i="1" s="1"/>
  <c r="P33" i="1" s="1"/>
  <c r="J33" i="1" s="1"/>
  <c r="M34" i="1" s="1"/>
  <c r="P34" i="1" s="1"/>
  <c r="J34" i="1" s="1"/>
  <c r="M35" i="1" s="1"/>
  <c r="P35" i="1" s="1"/>
  <c r="J35" i="1" s="1"/>
  <c r="M36" i="1" s="1"/>
  <c r="P36" i="1" s="1"/>
  <c r="J36" i="1" s="1"/>
  <c r="M37" i="1" s="1"/>
  <c r="P37" i="1" s="1"/>
  <c r="J37" i="1" s="1"/>
  <c r="M38" i="1" s="1"/>
  <c r="P38" i="1" s="1"/>
  <c r="J38" i="1" s="1"/>
  <c r="M39" i="1" s="1"/>
  <c r="P39" i="1" s="1"/>
  <c r="J39" i="1" s="1"/>
  <c r="M40" i="1" s="1"/>
  <c r="P40" i="1" s="1"/>
  <c r="J40" i="1" s="1"/>
  <c r="M41" i="1" s="1"/>
  <c r="P41" i="1" s="1"/>
  <c r="J41" i="1" s="1"/>
  <c r="M42" i="1" s="1"/>
  <c r="P42" i="1" s="1"/>
  <c r="J42" i="1" s="1"/>
  <c r="N42" i="1"/>
  <c r="Q42" i="1" s="1"/>
  <c r="K42" i="1" s="1"/>
  <c r="N43" i="1" s="1"/>
  <c r="Q43" i="1" s="1"/>
  <c r="K43" i="1" s="1"/>
  <c r="O45" i="1"/>
  <c r="R45" i="1" s="1"/>
  <c r="L45" i="1" s="1"/>
  <c r="N33" i="12" l="1"/>
  <c r="Q33" i="12" s="1"/>
  <c r="K33" i="12" s="1"/>
  <c r="O33" i="12"/>
  <c r="R33" i="12" s="1"/>
  <c r="L33" i="12" s="1"/>
  <c r="M34" i="12"/>
  <c r="J60" i="12"/>
  <c r="J62" i="12" s="1"/>
  <c r="M62" i="12" s="1"/>
  <c r="M43" i="1"/>
  <c r="P43" i="1" s="1"/>
  <c r="J43" i="1" s="1"/>
  <c r="N44" i="1"/>
  <c r="Q44" i="1" s="1"/>
  <c r="K44" i="1" s="1"/>
  <c r="N45" i="1" s="1"/>
  <c r="Q45" i="1" s="1"/>
  <c r="K45" i="1" s="1"/>
  <c r="O46" i="1"/>
  <c r="R46" i="1" s="1"/>
  <c r="L46" i="1" s="1"/>
  <c r="O34" i="12" l="1"/>
  <c r="L60" i="12"/>
  <c r="L62" i="12" s="1"/>
  <c r="O62" i="12" s="1"/>
  <c r="N34" i="12"/>
  <c r="K60" i="12"/>
  <c r="K62" i="12" s="1"/>
  <c r="N62" i="12" s="1"/>
  <c r="M44" i="1"/>
  <c r="P44" i="1" s="1"/>
  <c r="J44" i="1" s="1"/>
  <c r="N46" i="1"/>
  <c r="Q46" i="1" s="1"/>
  <c r="K46" i="1" s="1"/>
  <c r="N47" i="1" s="1"/>
  <c r="Q47" i="1" s="1"/>
  <c r="K47" i="1" s="1"/>
  <c r="O47" i="1"/>
  <c r="R47" i="1" s="1"/>
  <c r="L47" i="1" s="1"/>
  <c r="M45" i="1" l="1"/>
  <c r="P45" i="1" s="1"/>
  <c r="J45" i="1" s="1"/>
  <c r="N48" i="1"/>
  <c r="Q48" i="1" s="1"/>
  <c r="K48" i="1" s="1"/>
  <c r="O48" i="1"/>
  <c r="R48" i="1" s="1"/>
  <c r="L48" i="1" s="1"/>
  <c r="M46" i="1" l="1"/>
  <c r="P46" i="1" s="1"/>
  <c r="J46" i="1" s="1"/>
  <c r="N49" i="1"/>
  <c r="Q49" i="1" s="1"/>
  <c r="K49" i="1" s="1"/>
  <c r="O49" i="1"/>
  <c r="R49" i="1" s="1"/>
  <c r="L49" i="1" s="1"/>
  <c r="M47" i="1" l="1"/>
  <c r="P47" i="1" s="1"/>
  <c r="J47" i="1" s="1"/>
  <c r="N50" i="1"/>
  <c r="Q50" i="1" s="1"/>
  <c r="K50" i="1" s="1"/>
  <c r="O50" i="1"/>
  <c r="R50" i="1" s="1"/>
  <c r="L50" i="1" s="1"/>
  <c r="M48" i="1" l="1"/>
  <c r="P48" i="1" s="1"/>
  <c r="J48" i="1" s="1"/>
  <c r="N51" i="1"/>
  <c r="Q51" i="1" s="1"/>
  <c r="K51" i="1" s="1"/>
  <c r="O51" i="1"/>
  <c r="R51" i="1" s="1"/>
  <c r="L51" i="1" s="1"/>
  <c r="M49" i="1" l="1"/>
  <c r="P49" i="1" s="1"/>
  <c r="J49" i="1" s="1"/>
  <c r="N52" i="1"/>
  <c r="Q52" i="1" s="1"/>
  <c r="K52" i="1" s="1"/>
  <c r="O52" i="1"/>
  <c r="R52" i="1" s="1"/>
  <c r="L52" i="1" s="1"/>
  <c r="M50" i="1" l="1"/>
  <c r="P50" i="1" s="1"/>
  <c r="J50" i="1" s="1"/>
  <c r="N53" i="1"/>
  <c r="Q53" i="1" s="1"/>
  <c r="K53" i="1" s="1"/>
  <c r="O53" i="1"/>
  <c r="R53" i="1" s="1"/>
  <c r="L53" i="1" s="1"/>
  <c r="M51" i="1" l="1"/>
  <c r="P51" i="1" s="1"/>
  <c r="J51" i="1" s="1"/>
  <c r="N54" i="1"/>
  <c r="Q54" i="1" s="1"/>
  <c r="K54" i="1" s="1"/>
  <c r="O54" i="1"/>
  <c r="R54" i="1" s="1"/>
  <c r="L54" i="1" s="1"/>
  <c r="M52" i="1" l="1"/>
  <c r="P52" i="1" s="1"/>
  <c r="J52" i="1" s="1"/>
  <c r="N55" i="1"/>
  <c r="Q55" i="1" s="1"/>
  <c r="K55" i="1" s="1"/>
  <c r="O55" i="1"/>
  <c r="R55" i="1" s="1"/>
  <c r="L55" i="1" s="1"/>
  <c r="M53" i="1" l="1"/>
  <c r="P53" i="1" s="1"/>
  <c r="J53" i="1" s="1"/>
  <c r="N56" i="1"/>
  <c r="Q56" i="1" s="1"/>
  <c r="K56" i="1" s="1"/>
  <c r="O56" i="1"/>
  <c r="R56" i="1" s="1"/>
  <c r="L56" i="1" s="1"/>
  <c r="M54" i="1" l="1"/>
  <c r="P54" i="1" s="1"/>
  <c r="J54" i="1" s="1"/>
  <c r="N57" i="1"/>
  <c r="Q57" i="1" s="1"/>
  <c r="K57" i="1" s="1"/>
  <c r="O57" i="1"/>
  <c r="R57" i="1" s="1"/>
  <c r="L57" i="1" s="1"/>
  <c r="M55" i="1" l="1"/>
  <c r="P55" i="1" s="1"/>
  <c r="J55" i="1" s="1"/>
  <c r="N58" i="1"/>
  <c r="Q58" i="1" s="1"/>
  <c r="K58" i="1" s="1"/>
  <c r="K59" i="1" s="1"/>
  <c r="K61" i="1" s="1"/>
  <c r="N61" i="1" s="1"/>
  <c r="O58" i="1"/>
  <c r="R58" i="1" s="1"/>
  <c r="L58" i="1" s="1"/>
  <c r="L59" i="1" s="1"/>
  <c r="L61" i="1" s="1"/>
  <c r="O61" i="1" s="1"/>
  <c r="M56" i="1" l="1"/>
  <c r="P56" i="1" s="1"/>
  <c r="J56" i="1" s="1"/>
  <c r="M57" i="1" l="1"/>
  <c r="P57" i="1" s="1"/>
  <c r="J57" i="1" s="1"/>
  <c r="M58" i="1" l="1"/>
  <c r="P58" i="1" s="1"/>
  <c r="J58" i="1" s="1"/>
  <c r="J59" i="1" s="1"/>
  <c r="J61" i="1" s="1"/>
  <c r="M61" i="1" s="1"/>
</calcChain>
</file>

<file path=xl/sharedStrings.xml><?xml version="1.0" encoding="utf-8"?>
<sst xmlns="http://schemas.openxmlformats.org/spreadsheetml/2006/main" count="127" uniqueCount="56">
  <si>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</si>
  <si>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</si>
  <si>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</si>
  <si>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</si>
  <si>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</si>
  <si>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</si>
  <si>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</si>
  <si>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</si>
  <si>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</si>
  <si>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</si>
  <si>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</si>
  <si>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</si>
  <si>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</si>
  <si>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</si>
  <si>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</si>
  <si>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</si>
  <si>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</si>
  <si>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</si>
  <si>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</si>
  <si>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</si>
  <si>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</si>
  <si>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</si>
  <si>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気付き　質問</t>
  </si>
  <si>
    <t>感想</t>
  </si>
  <si>
    <t>今後</t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</si>
  <si>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</si>
  <si>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</si>
  <si>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</si>
  <si>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</si>
  <si>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</si>
  <si>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</si>
  <si>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USD/JPY</t>
    <phoneticPr fontId="5"/>
  </si>
  <si>
    <t>買い／売り</t>
    <rPh sb="0" eb="1">
      <t>カ</t>
    </rPh>
    <rPh sb="3" eb="4">
      <t>ウ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</si>
  <si>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(利確:1.27、1.5、2, 損切:-1)</t>
    </r>
    <rPh sb="0" eb="2">
      <t>ケッサイ</t>
    </rPh>
    <rPh sb="3" eb="4">
      <t>リ</t>
    </rPh>
    <rPh sb="4" eb="5">
      <t>カク</t>
    </rPh>
    <rPh sb="18" eb="20">
      <t>ソンギリ</t>
    </rPh>
    <phoneticPr fontId="1"/>
  </si>
  <si>
    <t>エントリー</t>
    <phoneticPr fontId="1"/>
  </si>
  <si>
    <t>レート</t>
    <phoneticPr fontId="1"/>
  </si>
  <si>
    <t>買</t>
  </si>
  <si>
    <t>フィボナッチターゲット1.27, 1.5, 2.0で決済</t>
    <phoneticPr fontId="1"/>
  </si>
  <si>
    <t>pips</t>
    <phoneticPr fontId="1"/>
  </si>
  <si>
    <t>USD/JPY</t>
    <phoneticPr fontId="1"/>
  </si>
  <si>
    <t>円</t>
    <rPh sb="0" eb="1">
      <t>エン</t>
    </rPh>
    <phoneticPr fontId="1"/>
  </si>
  <si>
    <t>30分足</t>
    <rPh sb="2" eb="3">
      <t>フン</t>
    </rPh>
    <rPh sb="3" eb="4">
      <t>アシ</t>
    </rPh>
    <phoneticPr fontId="5"/>
  </si>
  <si>
    <t>PB</t>
  </si>
  <si>
    <t>EUR/USD</t>
  </si>
  <si>
    <t>PB</t>
    <phoneticPr fontId="5"/>
  </si>
  <si>
    <t>2020.11.19</t>
    <phoneticPr fontId="5"/>
  </si>
  <si>
    <t>2020.11.23</t>
    <phoneticPr fontId="5"/>
  </si>
  <si>
    <t>2020.12.1</t>
    <phoneticPr fontId="5"/>
  </si>
  <si>
    <t>売</t>
  </si>
  <si>
    <t>年</t>
    <rPh sb="0" eb="1">
      <t>ネン</t>
    </rPh>
    <phoneticPr fontId="1"/>
  </si>
  <si>
    <t>2020.12.6</t>
    <phoneticPr fontId="1"/>
  </si>
  <si>
    <t>2020.12.14</t>
    <phoneticPr fontId="1"/>
  </si>
  <si>
    <t>№３から環境を確認しました。
底値を探る方法が有れば教えてください。
画像８　ひげの先端にちょうどサポレジが有り、ビックリしました。チャンス！！と思ってエントリーしましたが、1.27のみ利確でした。損切になりましたが、線を引いて使える事が体験出来ました。
画像９　サポレジにあたったので、これを抜けたらエントリーしようと思い、1時間待ちました。利確できました。
30足でPBを探し、１Hで全体を見るようにしました。チャートパターンナーを作って見比べながら考えています。
画像21のPBが難しいです。
トレードの勉強をし直しましたので、再度スタートさせます。</t>
    <rPh sb="4" eb="6">
      <t>カンキョウ</t>
    </rPh>
    <rPh sb="7" eb="9">
      <t>カクニン</t>
    </rPh>
    <rPh sb="15" eb="17">
      <t>ソコネ</t>
    </rPh>
    <rPh sb="18" eb="19">
      <t>サグ</t>
    </rPh>
    <rPh sb="20" eb="22">
      <t>ホウホウ</t>
    </rPh>
    <rPh sb="23" eb="24">
      <t>ア</t>
    </rPh>
    <rPh sb="26" eb="27">
      <t>オシ</t>
    </rPh>
    <rPh sb="35" eb="37">
      <t>ガゾウ</t>
    </rPh>
    <rPh sb="42" eb="44">
      <t>センタン</t>
    </rPh>
    <rPh sb="54" eb="55">
      <t>ア</t>
    </rPh>
    <rPh sb="73" eb="74">
      <t>オモ</t>
    </rPh>
    <rPh sb="93" eb="95">
      <t>リカク</t>
    </rPh>
    <rPh sb="99" eb="101">
      <t>ソンギリ</t>
    </rPh>
    <rPh sb="109" eb="110">
      <t>セン</t>
    </rPh>
    <rPh sb="111" eb="112">
      <t>ヒ</t>
    </rPh>
    <rPh sb="114" eb="115">
      <t>ツカ</t>
    </rPh>
    <rPh sb="117" eb="118">
      <t>コト</t>
    </rPh>
    <rPh sb="119" eb="121">
      <t>タイケン</t>
    </rPh>
    <rPh sb="121" eb="123">
      <t>デキ</t>
    </rPh>
    <rPh sb="128" eb="130">
      <t>ガゾウ</t>
    </rPh>
    <rPh sb="147" eb="148">
      <t>ヌ</t>
    </rPh>
    <rPh sb="160" eb="161">
      <t>オモ</t>
    </rPh>
    <rPh sb="164" eb="166">
      <t>ジカン</t>
    </rPh>
    <rPh sb="166" eb="167">
      <t>マ</t>
    </rPh>
    <rPh sb="172" eb="174">
      <t>リカク</t>
    </rPh>
    <rPh sb="183" eb="184">
      <t>アシ</t>
    </rPh>
    <rPh sb="188" eb="189">
      <t>サガ</t>
    </rPh>
    <rPh sb="194" eb="196">
      <t>ゼンタイ</t>
    </rPh>
    <rPh sb="197" eb="198">
      <t>ミ</t>
    </rPh>
    <rPh sb="218" eb="219">
      <t>ツク</t>
    </rPh>
    <rPh sb="221" eb="223">
      <t>ミクラ</t>
    </rPh>
    <rPh sb="227" eb="228">
      <t>カンガ</t>
    </rPh>
    <rPh sb="235" eb="237">
      <t>ガゾウ</t>
    </rPh>
    <rPh sb="243" eb="244">
      <t>ムズカ</t>
    </rPh>
    <rPh sb="255" eb="257">
      <t>ベンキョウ</t>
    </rPh>
    <rPh sb="259" eb="260">
      <t>ナオ</t>
    </rPh>
    <rPh sb="267" eb="269">
      <t>サイド</t>
    </rPh>
    <phoneticPr fontId="5"/>
  </si>
  <si>
    <t>30足</t>
    <rPh sb="2" eb="3">
      <t>アシ</t>
    </rPh>
    <phoneticPr fontId="1"/>
  </si>
  <si>
    <t>2020.12.16</t>
    <phoneticPr fontId="1"/>
  </si>
  <si>
    <t>画像9番で、30分と1Ｈ足は上昇中、４時間足は下降中。でした。この時のPBはエントリーポイントではないという判断はどこを見たら良いでしょうか？</t>
    <rPh sb="0" eb="2">
      <t>ガゾウ</t>
    </rPh>
    <rPh sb="3" eb="4">
      <t>バン</t>
    </rPh>
    <rPh sb="8" eb="9">
      <t>フン</t>
    </rPh>
    <rPh sb="12" eb="13">
      <t>アシ</t>
    </rPh>
    <rPh sb="14" eb="17">
      <t>ジョウショウナカ</t>
    </rPh>
    <rPh sb="19" eb="21">
      <t>ジカン</t>
    </rPh>
    <rPh sb="21" eb="22">
      <t>アシ</t>
    </rPh>
    <rPh sb="23" eb="26">
      <t>カコウナカ</t>
    </rPh>
    <rPh sb="33" eb="34">
      <t>トキ</t>
    </rPh>
    <rPh sb="54" eb="56">
      <t>ハンダン</t>
    </rPh>
    <rPh sb="60" eb="61">
      <t>ミ</t>
    </rPh>
    <rPh sb="63" eb="64">
      <t>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</si>
</sst>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/m/d;@"/>
    <numFmt numFmtId="177" formatCode="#,##0_);[Red]\(#,##0\)"/>
    <numFmt numFmtId="178" formatCode="#,##0_ "/>
    <numFmt numFmtId="179" formatCode="0.0%"/>
    <numFmt numFmtId="180" formatCode="m/d;@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10" fillId="0" borderId="0" xfId="2">
      <alignment vertical="center"/>
    </xf>
    <xf numFmtId="0" fontId="11" fillId="0" borderId="8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NumberFormat="1" applyFont="1" applyFill="1" applyBorder="1">
      <alignment vertical="center"/>
    </xf>
    <xf numFmtId="0" fontId="6" fillId="0" borderId="16" xfId="0" applyFont="1" applyBorder="1" applyAlignment="1">
      <alignment horizontal="center" vertical="center"/>
    </xf>
    <xf numFmtId="176" fontId="0" fillId="0" borderId="8" xfId="0" applyNumberFormat="1" applyBorder="1">
      <alignment vertical="center"/>
    </xf>
    <xf numFmtId="0" fontId="13" fillId="0" borderId="0" xfId="0" applyFont="1" applyBorder="1">
      <alignment vertical="center"/>
    </xf>
    <xf numFmtId="0" fontId="13" fillId="0" borderId="8" xfId="0" applyFont="1" applyBorder="1">
      <alignment vertical="center"/>
    </xf>
    <xf numFmtId="0" fontId="9" fillId="0" borderId="11" xfId="0" applyFont="1" applyBorder="1" applyAlignment="1">
      <alignment horizontal="center" vertical="center"/>
    </xf>
    <xf numFmtId="0" fontId="3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180" fontId="13" fillId="0" borderId="17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180" fontId="13" fillId="0" borderId="18" xfId="0" applyNumberFormat="1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0" fontId="10" fillId="4" borderId="0" xfId="2" applyFill="1">
      <alignment vertical="center"/>
    </xf>
    <xf numFmtId="177" fontId="2" fillId="0" borderId="13" xfId="0" applyNumberFormat="1" applyFont="1" applyFill="1" applyBorder="1">
      <alignment vertical="center"/>
    </xf>
    <xf numFmtId="177" fontId="2" fillId="0" borderId="14" xfId="0" applyNumberFormat="1" applyFont="1" applyFill="1" applyBorder="1">
      <alignment vertical="center"/>
    </xf>
    <xf numFmtId="177" fontId="2" fillId="0" borderId="15" xfId="0" applyNumberFormat="1" applyFont="1" applyFill="1" applyBorder="1">
      <alignment vertical="center"/>
    </xf>
    <xf numFmtId="0" fontId="0" fillId="0" borderId="8" xfId="0" applyFont="1" applyBorder="1">
      <alignment vertical="center"/>
    </xf>
    <xf numFmtId="0" fontId="0" fillId="4" borderId="8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8" xfId="0" applyFill="1" applyBorder="1">
      <alignment vertical="center"/>
    </xf>
    <xf numFmtId="56" fontId="6" fillId="0" borderId="0" xfId="0" applyNumberFormat="1" applyFont="1">
      <alignment vertical="center"/>
    </xf>
    <xf numFmtId="0" fontId="0" fillId="0" borderId="9" xfId="0" applyFill="1" applyBorder="1">
      <alignment vertical="center"/>
    </xf>
    <xf numFmtId="0" fontId="0" fillId="0" borderId="12" xfId="0" applyBorder="1">
      <alignment vertical="center"/>
    </xf>
    <xf numFmtId="56" fontId="0" fillId="0" borderId="12" xfId="0" applyNumberFormat="1" applyBorder="1">
      <alignment vertical="center"/>
    </xf>
    <xf numFmtId="180" fontId="13" fillId="0" borderId="12" xfId="0" applyNumberFormat="1" applyFont="1" applyBorder="1" applyAlignment="1">
      <alignment horizontal="center" vertical="center"/>
    </xf>
    <xf numFmtId="176" fontId="0" fillId="0" borderId="11" xfId="0" applyNumberFormat="1" applyBorder="1">
      <alignment vertical="center"/>
    </xf>
    <xf numFmtId="0" fontId="3" fillId="0" borderId="2" xfId="0" applyFont="1" applyBorder="1">
      <alignment vertical="center"/>
    </xf>
    <xf numFmtId="0" fontId="0" fillId="0" borderId="2" xfId="0" applyBorder="1">
      <alignment vertical="center"/>
    </xf>
    <xf numFmtId="0" fontId="0" fillId="0" borderId="15" xfId="0" applyBorder="1">
      <alignment vertical="center"/>
    </xf>
    <xf numFmtId="0" fontId="0" fillId="0" borderId="2" xfId="0" applyBorder="1" applyAlignment="1">
      <alignment horizontal="center" vertical="center"/>
    </xf>
    <xf numFmtId="0" fontId="13" fillId="0" borderId="12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56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/>
    </xf>
    <xf numFmtId="1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ustomXml" Target="../ink/ink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ustomXml" Target="../ink/ink14.xml"/><Relationship Id="rId21" Type="http://schemas.openxmlformats.org/officeDocument/2006/relationships/image" Target="../media/image11.png"/><Relationship Id="rId42" Type="http://schemas.openxmlformats.org/officeDocument/2006/relationships/customXml" Target="../ink/ink19.xml"/><Relationship Id="rId47" Type="http://schemas.openxmlformats.org/officeDocument/2006/relationships/image" Target="../media/image27.png"/><Relationship Id="rId63" Type="http://schemas.openxmlformats.org/officeDocument/2006/relationships/image" Target="../media/image35.png"/><Relationship Id="rId68" Type="http://schemas.openxmlformats.org/officeDocument/2006/relationships/customXml" Target="../ink/ink32.xml"/><Relationship Id="rId84" Type="http://schemas.openxmlformats.org/officeDocument/2006/relationships/customXml" Target="../ink/ink39.xml"/><Relationship Id="rId89" Type="http://schemas.openxmlformats.org/officeDocument/2006/relationships/customXml" Target="../ink/ink41.xml"/><Relationship Id="rId16" Type="http://schemas.openxmlformats.org/officeDocument/2006/relationships/customXml" Target="../ink/ink9.xml"/><Relationship Id="rId11" Type="http://schemas.openxmlformats.org/officeDocument/2006/relationships/image" Target="../media/image6.png"/><Relationship Id="rId32" Type="http://schemas.openxmlformats.org/officeDocument/2006/relationships/customXml" Target="../ink/ink17.xml"/><Relationship Id="rId37" Type="http://schemas.openxmlformats.org/officeDocument/2006/relationships/image" Target="../media/image20.png"/><Relationship Id="rId53" Type="http://schemas.openxmlformats.org/officeDocument/2006/relationships/image" Target="../media/image30.png"/><Relationship Id="rId58" Type="http://schemas.openxmlformats.org/officeDocument/2006/relationships/customXml" Target="../ink/ink27.xml"/><Relationship Id="rId74" Type="http://schemas.openxmlformats.org/officeDocument/2006/relationships/image" Target="../media/image41.png"/><Relationship Id="rId79" Type="http://schemas.openxmlformats.org/officeDocument/2006/relationships/image" Target="../media/image44.png"/><Relationship Id="rId102" Type="http://schemas.openxmlformats.org/officeDocument/2006/relationships/image" Target="../media/image56.png"/><Relationship Id="rId5" Type="http://schemas.openxmlformats.org/officeDocument/2006/relationships/image" Target="../media/image3.png"/><Relationship Id="rId90" Type="http://schemas.openxmlformats.org/officeDocument/2006/relationships/image" Target="../media/image49.png"/><Relationship Id="rId95" Type="http://schemas.openxmlformats.org/officeDocument/2006/relationships/image" Target="../media/image52.png"/><Relationship Id="rId22" Type="http://schemas.openxmlformats.org/officeDocument/2006/relationships/customXml" Target="../ink/ink12.xml"/><Relationship Id="rId27" Type="http://schemas.openxmlformats.org/officeDocument/2006/relationships/image" Target="../media/image14.png"/><Relationship Id="rId43" Type="http://schemas.openxmlformats.org/officeDocument/2006/relationships/image" Target="../media/image25.png"/><Relationship Id="rId48" Type="http://schemas.openxmlformats.org/officeDocument/2006/relationships/customXml" Target="../ink/ink22.xml"/><Relationship Id="rId64" Type="http://schemas.openxmlformats.org/officeDocument/2006/relationships/customXml" Target="../ink/ink30.xml"/><Relationship Id="rId69" Type="http://schemas.openxmlformats.org/officeDocument/2006/relationships/image" Target="../media/image38.png"/><Relationship Id="rId80" Type="http://schemas.openxmlformats.org/officeDocument/2006/relationships/customXml" Target="../ink/ink37.xml"/><Relationship Id="rId85" Type="http://schemas.openxmlformats.org/officeDocument/2006/relationships/image" Target="../media/image47.png"/><Relationship Id="rId12" Type="http://schemas.openxmlformats.org/officeDocument/2006/relationships/customXml" Target="../ink/ink7.xml"/><Relationship Id="rId17" Type="http://schemas.openxmlformats.org/officeDocument/2006/relationships/image" Target="../media/image9.png"/><Relationship Id="rId33" Type="http://schemas.openxmlformats.org/officeDocument/2006/relationships/image" Target="../media/image17.png"/><Relationship Id="rId38" Type="http://schemas.openxmlformats.org/officeDocument/2006/relationships/image" Target="../media/image21.png"/><Relationship Id="rId59" Type="http://schemas.openxmlformats.org/officeDocument/2006/relationships/image" Target="../media/image33.png"/><Relationship Id="rId103" Type="http://schemas.openxmlformats.org/officeDocument/2006/relationships/customXml" Target="../ink/ink47.xml"/><Relationship Id="rId20" Type="http://schemas.openxmlformats.org/officeDocument/2006/relationships/customXml" Target="../ink/ink11.xml"/><Relationship Id="rId41" Type="http://schemas.openxmlformats.org/officeDocument/2006/relationships/image" Target="../media/image24.png"/><Relationship Id="rId54" Type="http://schemas.openxmlformats.org/officeDocument/2006/relationships/customXml" Target="../ink/ink25.xml"/><Relationship Id="rId62" Type="http://schemas.openxmlformats.org/officeDocument/2006/relationships/customXml" Target="../ink/ink29.xml"/><Relationship Id="rId70" Type="http://schemas.openxmlformats.org/officeDocument/2006/relationships/customXml" Target="../ink/ink33.xml"/><Relationship Id="rId75" Type="http://schemas.openxmlformats.org/officeDocument/2006/relationships/customXml" Target="../ink/ink35.xml"/><Relationship Id="rId83" Type="http://schemas.openxmlformats.org/officeDocument/2006/relationships/image" Target="../media/image46.png"/><Relationship Id="rId88" Type="http://schemas.openxmlformats.org/officeDocument/2006/relationships/image" Target="../media/image480.png"/><Relationship Id="rId91" Type="http://schemas.openxmlformats.org/officeDocument/2006/relationships/customXml" Target="../ink/ink42.xml"/><Relationship Id="rId96" Type="http://schemas.openxmlformats.org/officeDocument/2006/relationships/customXml" Target="../ink/ink44.xml"/><Relationship Id="rId1" Type="http://schemas.openxmlformats.org/officeDocument/2006/relationships/customXml" Target="../ink/ink2.xml"/><Relationship Id="rId6" Type="http://schemas.openxmlformats.org/officeDocument/2006/relationships/customXml" Target="../ink/ink4.xml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customXml" Target="../ink/ink15.xml"/><Relationship Id="rId36" Type="http://schemas.openxmlformats.org/officeDocument/2006/relationships/image" Target="../media/image19.png"/><Relationship Id="rId49" Type="http://schemas.openxmlformats.org/officeDocument/2006/relationships/image" Target="../media/image28.png"/><Relationship Id="rId57" Type="http://schemas.openxmlformats.org/officeDocument/2006/relationships/image" Target="../media/image32.png"/><Relationship Id="rId106" Type="http://schemas.openxmlformats.org/officeDocument/2006/relationships/image" Target="../media/image58.png"/><Relationship Id="rId10" Type="http://schemas.openxmlformats.org/officeDocument/2006/relationships/customXml" Target="../ink/ink6.xml"/><Relationship Id="rId31" Type="http://schemas.openxmlformats.org/officeDocument/2006/relationships/image" Target="../media/image16.png"/><Relationship Id="rId44" Type="http://schemas.openxmlformats.org/officeDocument/2006/relationships/customXml" Target="../ink/ink20.xml"/><Relationship Id="rId52" Type="http://schemas.openxmlformats.org/officeDocument/2006/relationships/customXml" Target="../ink/ink24.xml"/><Relationship Id="rId60" Type="http://schemas.openxmlformats.org/officeDocument/2006/relationships/customXml" Target="../ink/ink28.xml"/><Relationship Id="rId65" Type="http://schemas.openxmlformats.org/officeDocument/2006/relationships/image" Target="../media/image36.png"/><Relationship Id="rId73" Type="http://schemas.openxmlformats.org/officeDocument/2006/relationships/customXml" Target="../ink/ink34.xml"/><Relationship Id="rId78" Type="http://schemas.openxmlformats.org/officeDocument/2006/relationships/customXml" Target="../ink/ink36.xml"/><Relationship Id="rId81" Type="http://schemas.openxmlformats.org/officeDocument/2006/relationships/image" Target="../media/image45.png"/><Relationship Id="rId86" Type="http://schemas.openxmlformats.org/officeDocument/2006/relationships/image" Target="../media/image48.png"/><Relationship Id="rId94" Type="http://schemas.openxmlformats.org/officeDocument/2006/relationships/customXml" Target="../ink/ink43.xml"/><Relationship Id="rId99" Type="http://schemas.openxmlformats.org/officeDocument/2006/relationships/image" Target="../media/image54.png"/><Relationship Id="rId101" Type="http://schemas.openxmlformats.org/officeDocument/2006/relationships/image" Target="../media/image55.png"/><Relationship Id="rId4" Type="http://schemas.openxmlformats.org/officeDocument/2006/relationships/customXml" Target="../ink/ink3.xml"/><Relationship Id="rId9" Type="http://schemas.openxmlformats.org/officeDocument/2006/relationships/image" Target="../media/image5.png"/><Relationship Id="rId13" Type="http://schemas.openxmlformats.org/officeDocument/2006/relationships/image" Target="../media/image7.png"/><Relationship Id="rId18" Type="http://schemas.openxmlformats.org/officeDocument/2006/relationships/customXml" Target="../ink/ink10.xml"/><Relationship Id="rId39" Type="http://schemas.openxmlformats.org/officeDocument/2006/relationships/image" Target="../media/image22.png"/><Relationship Id="rId34" Type="http://schemas.openxmlformats.org/officeDocument/2006/relationships/customXml" Target="../ink/ink18.xml"/><Relationship Id="rId50" Type="http://schemas.openxmlformats.org/officeDocument/2006/relationships/customXml" Target="../ink/ink23.xml"/><Relationship Id="rId55" Type="http://schemas.openxmlformats.org/officeDocument/2006/relationships/image" Target="../media/image31.png"/><Relationship Id="rId76" Type="http://schemas.openxmlformats.org/officeDocument/2006/relationships/image" Target="../media/image42.png"/><Relationship Id="rId97" Type="http://schemas.openxmlformats.org/officeDocument/2006/relationships/image" Target="../media/image53.png"/><Relationship Id="rId104" Type="http://schemas.openxmlformats.org/officeDocument/2006/relationships/image" Target="../media/image57.png"/><Relationship Id="rId7" Type="http://schemas.openxmlformats.org/officeDocument/2006/relationships/image" Target="../media/image4.png"/><Relationship Id="rId71" Type="http://schemas.openxmlformats.org/officeDocument/2006/relationships/image" Target="../media/image39.png"/><Relationship Id="rId92" Type="http://schemas.openxmlformats.org/officeDocument/2006/relationships/image" Target="../media/image50.png"/><Relationship Id="rId29" Type="http://schemas.openxmlformats.org/officeDocument/2006/relationships/image" Target="../media/image15.png"/><Relationship Id="rId24" Type="http://schemas.openxmlformats.org/officeDocument/2006/relationships/customXml" Target="../ink/ink13.xml"/><Relationship Id="rId40" Type="http://schemas.openxmlformats.org/officeDocument/2006/relationships/image" Target="../media/image23.png"/><Relationship Id="rId45" Type="http://schemas.openxmlformats.org/officeDocument/2006/relationships/image" Target="../media/image26.png"/><Relationship Id="rId66" Type="http://schemas.openxmlformats.org/officeDocument/2006/relationships/customXml" Target="../ink/ink31.xml"/><Relationship Id="rId87" Type="http://schemas.openxmlformats.org/officeDocument/2006/relationships/customXml" Target="../ink/ink40.xml"/><Relationship Id="rId61" Type="http://schemas.openxmlformats.org/officeDocument/2006/relationships/image" Target="../media/image34.png"/><Relationship Id="rId82" Type="http://schemas.openxmlformats.org/officeDocument/2006/relationships/customXml" Target="../ink/ink38.xml"/><Relationship Id="rId19" Type="http://schemas.openxmlformats.org/officeDocument/2006/relationships/image" Target="../media/image10.png"/><Relationship Id="rId14" Type="http://schemas.openxmlformats.org/officeDocument/2006/relationships/customXml" Target="../ink/ink8.xml"/><Relationship Id="rId30" Type="http://schemas.openxmlformats.org/officeDocument/2006/relationships/customXml" Target="../ink/ink16.xml"/><Relationship Id="rId35" Type="http://schemas.openxmlformats.org/officeDocument/2006/relationships/image" Target="../media/image18.png"/><Relationship Id="rId56" Type="http://schemas.openxmlformats.org/officeDocument/2006/relationships/customXml" Target="../ink/ink26.xml"/><Relationship Id="rId77" Type="http://schemas.openxmlformats.org/officeDocument/2006/relationships/image" Target="../media/image43.png"/><Relationship Id="rId100" Type="http://schemas.openxmlformats.org/officeDocument/2006/relationships/customXml" Target="../ink/ink46.xml"/><Relationship Id="rId105" Type="http://schemas.openxmlformats.org/officeDocument/2006/relationships/customXml" Target="../ink/ink48.xml"/><Relationship Id="rId8" Type="http://schemas.openxmlformats.org/officeDocument/2006/relationships/customXml" Target="../ink/ink5.xml"/><Relationship Id="rId51" Type="http://schemas.openxmlformats.org/officeDocument/2006/relationships/image" Target="../media/image29.png"/><Relationship Id="rId72" Type="http://schemas.openxmlformats.org/officeDocument/2006/relationships/image" Target="../media/image40.png"/><Relationship Id="rId93" Type="http://schemas.openxmlformats.org/officeDocument/2006/relationships/image" Target="../media/image51.png"/><Relationship Id="rId98" Type="http://schemas.openxmlformats.org/officeDocument/2006/relationships/customXml" Target="../ink/ink45.xml"/><Relationship Id="rId3" Type="http://schemas.openxmlformats.org/officeDocument/2006/relationships/image" Target="../media/image2.png"/><Relationship Id="rId25" Type="http://schemas.openxmlformats.org/officeDocument/2006/relationships/image" Target="../media/image13.png"/><Relationship Id="rId46" Type="http://schemas.openxmlformats.org/officeDocument/2006/relationships/customXml" Target="../ink/ink21.xml"/><Relationship Id="rId67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26" Type="http://schemas.openxmlformats.org/officeDocument/2006/relationships/image" Target="../media/image84.png"/><Relationship Id="rId39" Type="http://schemas.openxmlformats.org/officeDocument/2006/relationships/image" Target="../media/image97.png"/><Relationship Id="rId21" Type="http://schemas.openxmlformats.org/officeDocument/2006/relationships/image" Target="../media/image79.png"/><Relationship Id="rId34" Type="http://schemas.openxmlformats.org/officeDocument/2006/relationships/image" Target="../media/image92.png"/><Relationship Id="rId42" Type="http://schemas.openxmlformats.org/officeDocument/2006/relationships/customXml" Target="../ink/ink49.xml"/><Relationship Id="rId47" Type="http://schemas.openxmlformats.org/officeDocument/2006/relationships/image" Target="../media/image440.png"/><Relationship Id="rId50" Type="http://schemas.openxmlformats.org/officeDocument/2006/relationships/image" Target="../media/image460.png"/><Relationship Id="rId55" Type="http://schemas.openxmlformats.org/officeDocument/2006/relationships/image" Target="../media/image105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6" Type="http://schemas.openxmlformats.org/officeDocument/2006/relationships/image" Target="../media/image74.png"/><Relationship Id="rId29" Type="http://schemas.openxmlformats.org/officeDocument/2006/relationships/image" Target="../media/image87.png"/><Relationship Id="rId11" Type="http://schemas.openxmlformats.org/officeDocument/2006/relationships/image" Target="../media/image69.png"/><Relationship Id="rId24" Type="http://schemas.openxmlformats.org/officeDocument/2006/relationships/image" Target="../media/image82.png"/><Relationship Id="rId32" Type="http://schemas.openxmlformats.org/officeDocument/2006/relationships/image" Target="../media/image90.png"/><Relationship Id="rId37" Type="http://schemas.openxmlformats.org/officeDocument/2006/relationships/image" Target="../media/image95.png"/><Relationship Id="rId40" Type="http://schemas.openxmlformats.org/officeDocument/2006/relationships/image" Target="../media/image98.png"/><Relationship Id="rId45" Type="http://schemas.openxmlformats.org/officeDocument/2006/relationships/image" Target="../media/image430.png"/><Relationship Id="rId53" Type="http://schemas.openxmlformats.org/officeDocument/2006/relationships/image" Target="../media/image103.png"/><Relationship Id="rId58" Type="http://schemas.openxmlformats.org/officeDocument/2006/relationships/image" Target="../media/image530.png"/><Relationship Id="rId5" Type="http://schemas.openxmlformats.org/officeDocument/2006/relationships/image" Target="../media/image63.png"/><Relationship Id="rId19" Type="http://schemas.openxmlformats.org/officeDocument/2006/relationships/image" Target="../media/image77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Relationship Id="rId22" Type="http://schemas.openxmlformats.org/officeDocument/2006/relationships/image" Target="../media/image80.png"/><Relationship Id="rId27" Type="http://schemas.openxmlformats.org/officeDocument/2006/relationships/image" Target="../media/image85.png"/><Relationship Id="rId30" Type="http://schemas.openxmlformats.org/officeDocument/2006/relationships/image" Target="../media/image88.png"/><Relationship Id="rId35" Type="http://schemas.openxmlformats.org/officeDocument/2006/relationships/image" Target="../media/image93.png"/><Relationship Id="rId43" Type="http://schemas.openxmlformats.org/officeDocument/2006/relationships/image" Target="../media/image420.png"/><Relationship Id="rId48" Type="http://schemas.openxmlformats.org/officeDocument/2006/relationships/image" Target="../media/image100.png"/><Relationship Id="rId56" Type="http://schemas.openxmlformats.org/officeDocument/2006/relationships/image" Target="../media/image106.png"/><Relationship Id="rId8" Type="http://schemas.openxmlformats.org/officeDocument/2006/relationships/image" Target="../media/image66.png"/><Relationship Id="rId51" Type="http://schemas.openxmlformats.org/officeDocument/2006/relationships/image" Target="../media/image101.png"/><Relationship Id="rId3" Type="http://schemas.openxmlformats.org/officeDocument/2006/relationships/image" Target="../media/image61.pn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5" Type="http://schemas.openxmlformats.org/officeDocument/2006/relationships/image" Target="../media/image83.png"/><Relationship Id="rId33" Type="http://schemas.openxmlformats.org/officeDocument/2006/relationships/image" Target="../media/image91.png"/><Relationship Id="rId38" Type="http://schemas.openxmlformats.org/officeDocument/2006/relationships/image" Target="../media/image96.png"/><Relationship Id="rId46" Type="http://schemas.openxmlformats.org/officeDocument/2006/relationships/customXml" Target="../ink/ink51.xml"/><Relationship Id="rId59" Type="http://schemas.openxmlformats.org/officeDocument/2006/relationships/image" Target="../media/image107.png"/><Relationship Id="rId20" Type="http://schemas.openxmlformats.org/officeDocument/2006/relationships/image" Target="../media/image78.png"/><Relationship Id="rId41" Type="http://schemas.openxmlformats.org/officeDocument/2006/relationships/image" Target="../media/image99.png"/><Relationship Id="rId54" Type="http://schemas.openxmlformats.org/officeDocument/2006/relationships/image" Target="../media/image104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15" Type="http://schemas.openxmlformats.org/officeDocument/2006/relationships/image" Target="../media/image73.png"/><Relationship Id="rId23" Type="http://schemas.openxmlformats.org/officeDocument/2006/relationships/image" Target="../media/image81.png"/><Relationship Id="rId28" Type="http://schemas.openxmlformats.org/officeDocument/2006/relationships/image" Target="../media/image86.png"/><Relationship Id="rId36" Type="http://schemas.openxmlformats.org/officeDocument/2006/relationships/image" Target="../media/image94.png"/><Relationship Id="rId49" Type="http://schemas.openxmlformats.org/officeDocument/2006/relationships/customXml" Target="../ink/ink52.xml"/><Relationship Id="rId57" Type="http://schemas.openxmlformats.org/officeDocument/2006/relationships/customXml" Target="../ink/ink53.xml"/><Relationship Id="rId10" Type="http://schemas.openxmlformats.org/officeDocument/2006/relationships/image" Target="../media/image68.png"/><Relationship Id="rId31" Type="http://schemas.openxmlformats.org/officeDocument/2006/relationships/image" Target="../media/image89.png"/><Relationship Id="rId44" Type="http://schemas.openxmlformats.org/officeDocument/2006/relationships/customXml" Target="../ink/ink50.xml"/><Relationship Id="rId52" Type="http://schemas.openxmlformats.org/officeDocument/2006/relationships/image" Target="../media/image102.png"/><Relationship Id="rId60" Type="http://schemas.openxmlformats.org/officeDocument/2006/relationships/image" Target="../media/image10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609060</xdr:colOff>
      <xdr:row>8</xdr:row>
      <xdr:rowOff>68400</xdr:rowOff>
    </xdr:from>
    <xdr:to>
      <xdr:col>2</xdr:col>
      <xdr:colOff>609420</xdr:colOff>
      <xdr:row>8</xdr:row>
      <xdr:rowOff>68760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インク 7">
              <a:extLst>
                <a:ext uri="{FF2B5EF4-FFF2-40B4-BE49-F238E27FC236}">
                  <a16:creationId xmlns:a16="http://schemas.microsoft.com/office/drawing/2014/main" id="{B4F9DA8C-E0BD-47DD-B719-BF8B8FC95624}"/>
                </a:ext>
              </a:extLst>
            </xdr14:cNvPr>
            <xdr14:cNvContentPartPr/>
          </xdr14:nvContentPartPr>
          <xdr14:nvPr macro=""/>
          <xdr14:xfrm>
            <a:off x="1401540" y="1927680"/>
            <a:ext cx="360" cy="360"/>
          </xdr14:xfrm>
        </xdr:contentPart>
      </mc:Choice>
      <mc:Fallback xmlns="">
        <xdr:pic>
          <xdr:nvPicPr>
            <xdr:cNvPr id="8" name="インク 7">
              <a:extLst>
                <a:ext uri="{FF2B5EF4-FFF2-40B4-BE49-F238E27FC236}">
                  <a16:creationId xmlns:a16="http://schemas.microsoft.com/office/drawing/2014/main" id="{B4F9DA8C-E0BD-47DD-B719-BF8B8FC95624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383900" y="190968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548662</xdr:colOff>
      <xdr:row>20</xdr:row>
      <xdr:rowOff>154439</xdr:rowOff>
    </xdr:from>
    <xdr:to>
      <xdr:col>4</xdr:col>
      <xdr:colOff>260429</xdr:colOff>
      <xdr:row>22</xdr:row>
      <xdr:rowOff>64042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1" name="インク 10">
              <a:extLst>
                <a:ext uri="{FF2B5EF4-FFF2-40B4-BE49-F238E27FC236}">
                  <a16:creationId xmlns:a16="http://schemas.microsoft.com/office/drawing/2014/main" id="{8633B940-9933-42D6-A370-E0EA83EC1C13}"/>
                </a:ext>
              </a:extLst>
            </xdr14:cNvPr>
            <xdr14:cNvContentPartPr/>
          </xdr14:nvContentPartPr>
          <xdr14:nvPr macro=""/>
          <xdr14:xfrm>
            <a:off x="2559240" y="4744800"/>
            <a:ext cx="381960" cy="368640"/>
          </xdr14:xfrm>
        </xdr:contentPart>
      </mc:Choice>
      <mc:Fallback xmlns="">
        <xdr:pic>
          <xdr:nvPicPr>
            <xdr:cNvPr id="11" name="インク 10">
              <a:extLst>
                <a:ext uri="{FF2B5EF4-FFF2-40B4-BE49-F238E27FC236}">
                  <a16:creationId xmlns:a16="http://schemas.microsoft.com/office/drawing/2014/main" id="{8633B940-9933-42D6-A370-E0EA83EC1C1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523240" y="4709160"/>
              <a:ext cx="453600" cy="440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470309</xdr:colOff>
      <xdr:row>21</xdr:row>
      <xdr:rowOff>214000</xdr:rowOff>
    </xdr:from>
    <xdr:to>
      <xdr:col>5</xdr:col>
      <xdr:colOff>158676</xdr:colOff>
      <xdr:row>23</xdr:row>
      <xdr:rowOff>91924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4" name="インク 13">
              <a:extLst>
                <a:ext uri="{FF2B5EF4-FFF2-40B4-BE49-F238E27FC236}">
                  <a16:creationId xmlns:a16="http://schemas.microsoft.com/office/drawing/2014/main" id="{D18E9FBB-2A5F-445B-8580-9D361DABEF55}"/>
                </a:ext>
              </a:extLst>
            </xdr14:cNvPr>
            <xdr14:cNvContentPartPr/>
          </xdr14:nvContentPartPr>
          <xdr14:nvPr macro=""/>
          <xdr14:xfrm>
            <a:off x="3151080" y="5033880"/>
            <a:ext cx="358560" cy="336960"/>
          </xdr14:xfrm>
        </xdr:contentPart>
      </mc:Choice>
      <mc:Fallback xmlns="">
        <xdr:pic>
          <xdr:nvPicPr>
            <xdr:cNvPr id="14" name="インク 13">
              <a:extLst>
                <a:ext uri="{FF2B5EF4-FFF2-40B4-BE49-F238E27FC236}">
                  <a16:creationId xmlns:a16="http://schemas.microsoft.com/office/drawing/2014/main" id="{D18E9FBB-2A5F-445B-8580-9D361DABEF5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115080" y="4997880"/>
              <a:ext cx="430200" cy="408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190865</xdr:colOff>
      <xdr:row>11</xdr:row>
      <xdr:rowOff>227141</xdr:rowOff>
    </xdr:from>
    <xdr:to>
      <xdr:col>9</xdr:col>
      <xdr:colOff>499025</xdr:colOff>
      <xdr:row>13</xdr:row>
      <xdr:rowOff>80225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5" name="インク 14">
              <a:extLst>
                <a:ext uri="{FF2B5EF4-FFF2-40B4-BE49-F238E27FC236}">
                  <a16:creationId xmlns:a16="http://schemas.microsoft.com/office/drawing/2014/main" id="{551390FA-B9F8-4CC7-B7D3-75BCB7FD6C27}"/>
                </a:ext>
              </a:extLst>
            </xdr14:cNvPr>
            <xdr14:cNvContentPartPr/>
          </xdr14:nvContentPartPr>
          <xdr14:nvPr macro=""/>
          <xdr14:xfrm>
            <a:off x="6222600" y="2751840"/>
            <a:ext cx="308160" cy="312120"/>
          </xdr14:xfrm>
        </xdr:contentPart>
      </mc:Choice>
      <mc:Fallback xmlns="">
        <xdr:pic>
          <xdr:nvPicPr>
            <xdr:cNvPr id="15" name="インク 14">
              <a:extLst>
                <a:ext uri="{FF2B5EF4-FFF2-40B4-BE49-F238E27FC236}">
                  <a16:creationId xmlns:a16="http://schemas.microsoft.com/office/drawing/2014/main" id="{551390FA-B9F8-4CC7-B7D3-75BCB7FD6C27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186600" y="2716200"/>
              <a:ext cx="379800" cy="383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658971</xdr:colOff>
      <xdr:row>1</xdr:row>
      <xdr:rowOff>220122</xdr:rowOff>
    </xdr:from>
    <xdr:to>
      <xdr:col>8</xdr:col>
      <xdr:colOff>250138</xdr:colOff>
      <xdr:row>3</xdr:row>
      <xdr:rowOff>140886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2" name="インク 21">
              <a:extLst>
                <a:ext uri="{FF2B5EF4-FFF2-40B4-BE49-F238E27FC236}">
                  <a16:creationId xmlns:a16="http://schemas.microsoft.com/office/drawing/2014/main" id="{DF352243-9CE5-4C8A-B8BB-1C095FBF4075}"/>
                </a:ext>
              </a:extLst>
            </xdr14:cNvPr>
            <xdr14:cNvContentPartPr/>
          </xdr14:nvContentPartPr>
          <xdr14:nvPr macro=""/>
          <xdr14:xfrm>
            <a:off x="5350320" y="449640"/>
            <a:ext cx="261360" cy="379800"/>
          </xdr14:xfrm>
        </xdr:contentPart>
      </mc:Choice>
      <mc:Fallback xmlns="">
        <xdr:pic>
          <xdr:nvPicPr>
            <xdr:cNvPr id="22" name="インク 21">
              <a:extLst>
                <a:ext uri="{FF2B5EF4-FFF2-40B4-BE49-F238E27FC236}">
                  <a16:creationId xmlns:a16="http://schemas.microsoft.com/office/drawing/2014/main" id="{DF352243-9CE5-4C8A-B8BB-1C095FBF4075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332680" y="431657"/>
              <a:ext cx="297000" cy="41540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495658</xdr:colOff>
      <xdr:row>1</xdr:row>
      <xdr:rowOff>212202</xdr:rowOff>
    </xdr:from>
    <xdr:to>
      <xdr:col>9</xdr:col>
      <xdr:colOff>380945</xdr:colOff>
      <xdr:row>2</xdr:row>
      <xdr:rowOff>227484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7" name="インク 26">
              <a:extLst>
                <a:ext uri="{FF2B5EF4-FFF2-40B4-BE49-F238E27FC236}">
                  <a16:creationId xmlns:a16="http://schemas.microsoft.com/office/drawing/2014/main" id="{F02FD618-36A2-4B5E-959A-7D8A46EAA8D9}"/>
                </a:ext>
              </a:extLst>
            </xdr14:cNvPr>
            <xdr14:cNvContentPartPr/>
          </xdr14:nvContentPartPr>
          <xdr14:nvPr macro=""/>
          <xdr14:xfrm>
            <a:off x="5857200" y="441720"/>
            <a:ext cx="555480" cy="244800"/>
          </xdr14:xfrm>
        </xdr:contentPart>
      </mc:Choice>
      <mc:Fallback xmlns="">
        <xdr:pic>
          <xdr:nvPicPr>
            <xdr:cNvPr id="27" name="インク 26">
              <a:extLst>
                <a:ext uri="{FF2B5EF4-FFF2-40B4-BE49-F238E27FC236}">
                  <a16:creationId xmlns:a16="http://schemas.microsoft.com/office/drawing/2014/main" id="{F02FD618-36A2-4B5E-959A-7D8A46EAA8D9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5839200" y="423720"/>
              <a:ext cx="591120" cy="280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559865</xdr:colOff>
      <xdr:row>1</xdr:row>
      <xdr:rowOff>165042</xdr:rowOff>
    </xdr:from>
    <xdr:to>
      <xdr:col>9</xdr:col>
      <xdr:colOff>614585</xdr:colOff>
      <xdr:row>2</xdr:row>
      <xdr:rowOff>114804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28" name="インク 27">
              <a:extLst>
                <a:ext uri="{FF2B5EF4-FFF2-40B4-BE49-F238E27FC236}">
                  <a16:creationId xmlns:a16="http://schemas.microsoft.com/office/drawing/2014/main" id="{B50F742B-92E2-472D-B86A-211A5E0B3C40}"/>
                </a:ext>
              </a:extLst>
            </xdr14:cNvPr>
            <xdr14:cNvContentPartPr/>
          </xdr14:nvContentPartPr>
          <xdr14:nvPr macro=""/>
          <xdr14:xfrm>
            <a:off x="6591600" y="394560"/>
            <a:ext cx="54720" cy="179280"/>
          </xdr14:xfrm>
        </xdr:contentPart>
      </mc:Choice>
      <mc:Fallback xmlns="">
        <xdr:pic>
          <xdr:nvPicPr>
            <xdr:cNvPr id="28" name="インク 27">
              <a:extLst>
                <a:ext uri="{FF2B5EF4-FFF2-40B4-BE49-F238E27FC236}">
                  <a16:creationId xmlns:a16="http://schemas.microsoft.com/office/drawing/2014/main" id="{B50F742B-92E2-472D-B86A-211A5E0B3C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573600" y="376560"/>
              <a:ext cx="90360" cy="214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513785</xdr:colOff>
      <xdr:row>2</xdr:row>
      <xdr:rowOff>119124</xdr:rowOff>
    </xdr:from>
    <xdr:to>
      <xdr:col>9</xdr:col>
      <xdr:colOff>612425</xdr:colOff>
      <xdr:row>2</xdr:row>
      <xdr:rowOff>165204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29" name="インク 28">
              <a:extLst>
                <a:ext uri="{FF2B5EF4-FFF2-40B4-BE49-F238E27FC236}">
                  <a16:creationId xmlns:a16="http://schemas.microsoft.com/office/drawing/2014/main" id="{F6D7BB17-ECBB-4219-AB4D-56981B9E11F7}"/>
                </a:ext>
              </a:extLst>
            </xdr14:cNvPr>
            <xdr14:cNvContentPartPr/>
          </xdr14:nvContentPartPr>
          <xdr14:nvPr macro=""/>
          <xdr14:xfrm>
            <a:off x="6545520" y="578160"/>
            <a:ext cx="98640" cy="46080"/>
          </xdr14:xfrm>
        </xdr:contentPart>
      </mc:Choice>
      <mc:Fallback xmlns="">
        <xdr:pic>
          <xdr:nvPicPr>
            <xdr:cNvPr id="29" name="インク 28">
              <a:extLst>
                <a:ext uri="{FF2B5EF4-FFF2-40B4-BE49-F238E27FC236}">
                  <a16:creationId xmlns:a16="http://schemas.microsoft.com/office/drawing/2014/main" id="{F6D7BB17-ECBB-4219-AB4D-56981B9E11F7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27520" y="560520"/>
              <a:ext cx="134280" cy="81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670025</xdr:colOff>
      <xdr:row>1</xdr:row>
      <xdr:rowOff>174042</xdr:rowOff>
    </xdr:from>
    <xdr:to>
      <xdr:col>10</xdr:col>
      <xdr:colOff>40872</xdr:colOff>
      <xdr:row>1</xdr:row>
      <xdr:rowOff>205722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30" name="インク 29">
              <a:extLst>
                <a:ext uri="{FF2B5EF4-FFF2-40B4-BE49-F238E27FC236}">
                  <a16:creationId xmlns:a16="http://schemas.microsoft.com/office/drawing/2014/main" id="{2E88EA3E-8BFA-4CAD-93FF-68F6D71FBD16}"/>
                </a:ext>
              </a:extLst>
            </xdr14:cNvPr>
            <xdr14:cNvContentPartPr/>
          </xdr14:nvContentPartPr>
          <xdr14:nvPr macro=""/>
          <xdr14:xfrm>
            <a:off x="6701760" y="403560"/>
            <a:ext cx="41040" cy="31680"/>
          </xdr14:xfrm>
        </xdr:contentPart>
      </mc:Choice>
      <mc:Fallback xmlns="">
        <xdr:pic>
          <xdr:nvPicPr>
            <xdr:cNvPr id="30" name="インク 29">
              <a:extLst>
                <a:ext uri="{FF2B5EF4-FFF2-40B4-BE49-F238E27FC236}">
                  <a16:creationId xmlns:a16="http://schemas.microsoft.com/office/drawing/2014/main" id="{2E88EA3E-8BFA-4CAD-93FF-68F6D71FBD16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683760" y="385920"/>
              <a:ext cx="76680" cy="67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49152</xdr:colOff>
      <xdr:row>1</xdr:row>
      <xdr:rowOff>118962</xdr:rowOff>
    </xdr:from>
    <xdr:to>
      <xdr:col>10</xdr:col>
      <xdr:colOff>147072</xdr:colOff>
      <xdr:row>2</xdr:row>
      <xdr:rowOff>142164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31" name="インク 30">
              <a:extLst>
                <a:ext uri="{FF2B5EF4-FFF2-40B4-BE49-F238E27FC236}">
                  <a16:creationId xmlns:a16="http://schemas.microsoft.com/office/drawing/2014/main" id="{99240641-8205-4BB8-97B4-2E3307BDB660}"/>
                </a:ext>
              </a:extLst>
            </xdr14:cNvPr>
            <xdr14:cNvContentPartPr/>
          </xdr14:nvContentPartPr>
          <xdr14:nvPr macro=""/>
          <xdr14:xfrm>
            <a:off x="6751080" y="348480"/>
            <a:ext cx="97920" cy="252720"/>
          </xdr14:xfrm>
        </xdr:contentPart>
      </mc:Choice>
      <mc:Fallback xmlns="">
        <xdr:pic>
          <xdr:nvPicPr>
            <xdr:cNvPr id="31" name="インク 30">
              <a:extLst>
                <a:ext uri="{FF2B5EF4-FFF2-40B4-BE49-F238E27FC236}">
                  <a16:creationId xmlns:a16="http://schemas.microsoft.com/office/drawing/2014/main" id="{99240641-8205-4BB8-97B4-2E3307BDB660}"/>
                </a:ext>
              </a:extLst>
            </xdr:cNvPr>
            <xdr:cNvPicPr/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6733080" y="330840"/>
              <a:ext cx="133560" cy="288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109992</xdr:colOff>
      <xdr:row>2</xdr:row>
      <xdr:rowOff>26964</xdr:rowOff>
    </xdr:from>
    <xdr:to>
      <xdr:col>10</xdr:col>
      <xdr:colOff>146352</xdr:colOff>
      <xdr:row>2</xdr:row>
      <xdr:rowOff>124524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32" name="インク 31">
              <a:extLst>
                <a:ext uri="{FF2B5EF4-FFF2-40B4-BE49-F238E27FC236}">
                  <a16:creationId xmlns:a16="http://schemas.microsoft.com/office/drawing/2014/main" id="{976BB1B8-09A0-4624-8E7C-D2626F48AFCB}"/>
                </a:ext>
              </a:extLst>
            </xdr14:cNvPr>
            <xdr14:cNvContentPartPr/>
          </xdr14:nvContentPartPr>
          <xdr14:nvPr macro=""/>
          <xdr14:xfrm>
            <a:off x="6811920" y="486000"/>
            <a:ext cx="36360" cy="97560"/>
          </xdr14:xfrm>
        </xdr:contentPart>
      </mc:Choice>
      <mc:Fallback xmlns="">
        <xdr:pic>
          <xdr:nvPicPr>
            <xdr:cNvPr id="32" name="インク 31">
              <a:extLst>
                <a:ext uri="{FF2B5EF4-FFF2-40B4-BE49-F238E27FC236}">
                  <a16:creationId xmlns:a16="http://schemas.microsoft.com/office/drawing/2014/main" id="{976BB1B8-09A0-4624-8E7C-D2626F48AFCB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6793920" y="468360"/>
              <a:ext cx="72000" cy="133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275232</xdr:colOff>
      <xdr:row>1</xdr:row>
      <xdr:rowOff>203202</xdr:rowOff>
    </xdr:from>
    <xdr:to>
      <xdr:col>10</xdr:col>
      <xdr:colOff>340032</xdr:colOff>
      <xdr:row>2</xdr:row>
      <xdr:rowOff>9324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33" name="インク 32">
              <a:extLst>
                <a:ext uri="{FF2B5EF4-FFF2-40B4-BE49-F238E27FC236}">
                  <a16:creationId xmlns:a16="http://schemas.microsoft.com/office/drawing/2014/main" id="{17702B33-16D4-4B98-914F-FD39FA4B2E59}"/>
                </a:ext>
              </a:extLst>
            </xdr14:cNvPr>
            <xdr14:cNvContentPartPr/>
          </xdr14:nvContentPartPr>
          <xdr14:nvPr macro=""/>
          <xdr14:xfrm>
            <a:off x="6977160" y="432720"/>
            <a:ext cx="64800" cy="35640"/>
          </xdr14:xfrm>
        </xdr:contentPart>
      </mc:Choice>
      <mc:Fallback xmlns="">
        <xdr:pic>
          <xdr:nvPicPr>
            <xdr:cNvPr id="33" name="インク 32">
              <a:extLst>
                <a:ext uri="{FF2B5EF4-FFF2-40B4-BE49-F238E27FC236}">
                  <a16:creationId xmlns:a16="http://schemas.microsoft.com/office/drawing/2014/main" id="{17702B33-16D4-4B98-914F-FD39FA4B2E59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6959160" y="414720"/>
              <a:ext cx="100440" cy="71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247512</xdr:colOff>
      <xdr:row>1</xdr:row>
      <xdr:rowOff>146322</xdr:rowOff>
    </xdr:from>
    <xdr:to>
      <xdr:col>10</xdr:col>
      <xdr:colOff>328872</xdr:colOff>
      <xdr:row>2</xdr:row>
      <xdr:rowOff>147204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4" name="インク 33">
              <a:extLst>
                <a:ext uri="{FF2B5EF4-FFF2-40B4-BE49-F238E27FC236}">
                  <a16:creationId xmlns:a16="http://schemas.microsoft.com/office/drawing/2014/main" id="{3FED8C7B-CE37-4826-A8F5-A1C5D8400E88}"/>
                </a:ext>
              </a:extLst>
            </xdr14:cNvPr>
            <xdr14:cNvContentPartPr/>
          </xdr14:nvContentPartPr>
          <xdr14:nvPr macro=""/>
          <xdr14:xfrm>
            <a:off x="6949440" y="375840"/>
            <a:ext cx="81360" cy="230400"/>
          </xdr14:xfrm>
        </xdr:contentPart>
      </mc:Choice>
      <mc:Fallback xmlns="">
        <xdr:pic>
          <xdr:nvPicPr>
            <xdr:cNvPr id="34" name="インク 33">
              <a:extLst>
                <a:ext uri="{FF2B5EF4-FFF2-40B4-BE49-F238E27FC236}">
                  <a16:creationId xmlns:a16="http://schemas.microsoft.com/office/drawing/2014/main" id="{3FED8C7B-CE37-4826-A8F5-A1C5D8400E88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6931440" y="358200"/>
              <a:ext cx="117000" cy="266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495552</xdr:colOff>
      <xdr:row>1</xdr:row>
      <xdr:rowOff>137322</xdr:rowOff>
    </xdr:from>
    <xdr:to>
      <xdr:col>11</xdr:col>
      <xdr:colOff>330440</xdr:colOff>
      <xdr:row>3</xdr:row>
      <xdr:rowOff>130806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49" name="インク 48">
              <a:extLst>
                <a:ext uri="{FF2B5EF4-FFF2-40B4-BE49-F238E27FC236}">
                  <a16:creationId xmlns:a16="http://schemas.microsoft.com/office/drawing/2014/main" id="{2F6FACEE-91EF-4E91-BA04-10732196B7C0}"/>
                </a:ext>
              </a:extLst>
            </xdr14:cNvPr>
            <xdr14:cNvContentPartPr/>
          </xdr14:nvContentPartPr>
          <xdr14:nvPr macro=""/>
          <xdr14:xfrm>
            <a:off x="7197480" y="366840"/>
            <a:ext cx="505080" cy="452520"/>
          </xdr14:xfrm>
        </xdr:contentPart>
      </mc:Choice>
      <mc:Fallback xmlns="">
        <xdr:pic>
          <xdr:nvPicPr>
            <xdr:cNvPr id="49" name="インク 48">
              <a:extLst>
                <a:ext uri="{FF2B5EF4-FFF2-40B4-BE49-F238E27FC236}">
                  <a16:creationId xmlns:a16="http://schemas.microsoft.com/office/drawing/2014/main" id="{2F6FACEE-91EF-4E91-BA04-10732196B7C0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7179493" y="348840"/>
              <a:ext cx="540695" cy="48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155501</xdr:colOff>
      <xdr:row>3</xdr:row>
      <xdr:rowOff>78246</xdr:rowOff>
    </xdr:from>
    <xdr:to>
      <xdr:col>14</xdr:col>
      <xdr:colOff>571661</xdr:colOff>
      <xdr:row>4</xdr:row>
      <xdr:rowOff>204048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50" name="インク 49">
              <a:extLst>
                <a:ext uri="{FF2B5EF4-FFF2-40B4-BE49-F238E27FC236}">
                  <a16:creationId xmlns:a16="http://schemas.microsoft.com/office/drawing/2014/main" id="{DD6EE618-2564-4CCA-872F-BA25BEF0D3D3}"/>
                </a:ext>
              </a:extLst>
            </xdr14:cNvPr>
            <xdr14:cNvContentPartPr/>
          </xdr14:nvContentPartPr>
          <xdr14:nvPr macro=""/>
          <xdr14:xfrm>
            <a:off x="9538200" y="766800"/>
            <a:ext cx="416160" cy="355320"/>
          </xdr14:xfrm>
        </xdr:contentPart>
      </mc:Choice>
      <mc:Fallback xmlns="">
        <xdr:pic>
          <xdr:nvPicPr>
            <xdr:cNvPr id="50" name="インク 49">
              <a:extLst>
                <a:ext uri="{FF2B5EF4-FFF2-40B4-BE49-F238E27FC236}">
                  <a16:creationId xmlns:a16="http://schemas.microsoft.com/office/drawing/2014/main" id="{DD6EE618-2564-4CCA-872F-BA25BEF0D3D3}"/>
                </a:ext>
              </a:extLst>
            </xdr:cNvPr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9520560" y="749160"/>
              <a:ext cx="451800" cy="390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109908</xdr:colOff>
      <xdr:row>1</xdr:row>
      <xdr:rowOff>229122</xdr:rowOff>
    </xdr:from>
    <xdr:to>
      <xdr:col>19</xdr:col>
      <xdr:colOff>5657</xdr:colOff>
      <xdr:row>5</xdr:row>
      <xdr:rowOff>17730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96" name="インク 95">
              <a:extLst>
                <a:ext uri="{FF2B5EF4-FFF2-40B4-BE49-F238E27FC236}">
                  <a16:creationId xmlns:a16="http://schemas.microsoft.com/office/drawing/2014/main" id="{CE402ED1-18E1-47E2-87E1-F8FD37671EE3}"/>
                </a:ext>
              </a:extLst>
            </xdr14:cNvPr>
            <xdr14:cNvContentPartPr/>
          </xdr14:nvContentPartPr>
          <xdr14:nvPr macro=""/>
          <xdr14:xfrm>
            <a:off x="10162800" y="458640"/>
            <a:ext cx="2576520" cy="706680"/>
          </xdr14:xfrm>
        </xdr:contentPart>
      </mc:Choice>
      <mc:Fallback xmlns="">
        <xdr:pic>
          <xdr:nvPicPr>
            <xdr:cNvPr id="96" name="インク 95">
              <a:extLst>
                <a:ext uri="{FF2B5EF4-FFF2-40B4-BE49-F238E27FC236}">
                  <a16:creationId xmlns:a16="http://schemas.microsoft.com/office/drawing/2014/main" id="{CE402ED1-18E1-47E2-87E1-F8FD37671EE3}"/>
                </a:ext>
              </a:extLst>
            </xdr:cNvPr>
            <xdr:cNvPicPr/>
          </xdr:nvPicPr>
          <xdr:blipFill>
            <a:blip xmlns:r="http://schemas.openxmlformats.org/officeDocument/2006/relationships" r:embed="rId31"/>
            <a:stretch>
              <a:fillRect/>
            </a:stretch>
          </xdr:blipFill>
          <xdr:spPr>
            <a:xfrm>
              <a:off x="10145162" y="441000"/>
              <a:ext cx="2612155" cy="742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183392</xdr:colOff>
      <xdr:row>17</xdr:row>
      <xdr:rowOff>155700</xdr:rowOff>
    </xdr:from>
    <xdr:to>
      <xdr:col>21</xdr:col>
      <xdr:colOff>183752</xdr:colOff>
      <xdr:row>17</xdr:row>
      <xdr:rowOff>156060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13" name="インク 12">
              <a:extLst>
                <a:ext uri="{FF2B5EF4-FFF2-40B4-BE49-F238E27FC236}">
                  <a16:creationId xmlns:a16="http://schemas.microsoft.com/office/drawing/2014/main" id="{8D4123F6-CBB3-4149-9114-9FEC19B531CD}"/>
                </a:ext>
              </a:extLst>
            </xdr14:cNvPr>
            <xdr14:cNvContentPartPr/>
          </xdr14:nvContentPartPr>
          <xdr14:nvPr macro=""/>
          <xdr14:xfrm>
            <a:off x="14257440" y="4057507"/>
            <a:ext cx="360" cy="360"/>
          </xdr14:xfrm>
        </xdr:contentPart>
      </mc:Choice>
      <mc:Fallback xmlns="">
        <xdr:pic>
          <xdr:nvPicPr>
            <xdr:cNvPr id="13" name="インク 12">
              <a:extLst>
                <a:ext uri="{FF2B5EF4-FFF2-40B4-BE49-F238E27FC236}">
                  <a16:creationId xmlns:a16="http://schemas.microsoft.com/office/drawing/2014/main" id="{8D4123F6-CBB3-4149-9114-9FEC19B531CD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14239440" y="4039507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373301</xdr:colOff>
      <xdr:row>18</xdr:row>
      <xdr:rowOff>188783</xdr:rowOff>
    </xdr:from>
    <xdr:to>
      <xdr:col>15</xdr:col>
      <xdr:colOff>24948</xdr:colOff>
      <xdr:row>25</xdr:row>
      <xdr:rowOff>28996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8" name="インク 37">
              <a:extLst>
                <a:ext uri="{FF2B5EF4-FFF2-40B4-BE49-F238E27FC236}">
                  <a16:creationId xmlns:a16="http://schemas.microsoft.com/office/drawing/2014/main" id="{6B6D0AFF-17C5-4FA7-9FDA-7B7490F4E558}"/>
                </a:ext>
              </a:extLst>
            </xdr14:cNvPr>
            <xdr14:cNvContentPartPr/>
          </xdr14:nvContentPartPr>
          <xdr14:nvPr macro=""/>
          <xdr14:xfrm>
            <a:off x="9756000" y="4320108"/>
            <a:ext cx="321840" cy="1446840"/>
          </xdr14:xfrm>
        </xdr:contentPart>
      </mc:Choice>
      <mc:Fallback xmlns="">
        <xdr:pic>
          <xdr:nvPicPr>
            <xdr:cNvPr id="38" name="インク 37">
              <a:extLst>
                <a:ext uri="{FF2B5EF4-FFF2-40B4-BE49-F238E27FC236}">
                  <a16:creationId xmlns:a16="http://schemas.microsoft.com/office/drawing/2014/main" id="{6B6D0AFF-17C5-4FA7-9FDA-7B7490F4E558}"/>
                </a:ext>
              </a:extLst>
            </xdr:cNvPr>
            <xdr:cNvPicPr/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9738340" y="4302468"/>
              <a:ext cx="357520" cy="1482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45511</xdr:colOff>
      <xdr:row>32</xdr:row>
      <xdr:rowOff>18273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FE351EDA-31BA-4206-856A-F9591C6E8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70193" y="229518"/>
          <a:ext cx="4066667" cy="7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23</xdr:col>
      <xdr:colOff>655759</xdr:colOff>
      <xdr:row>66</xdr:row>
      <xdr:rowOff>132559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CDEE7B9B-6E6E-49BB-9DB5-03603127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0193" y="8033133"/>
          <a:ext cx="15400000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18361</xdr:colOff>
      <xdr:row>68</xdr:row>
      <xdr:rowOff>211157</xdr:rowOff>
    </xdr:from>
    <xdr:to>
      <xdr:col>12</xdr:col>
      <xdr:colOff>455765</xdr:colOff>
      <xdr:row>100</xdr:row>
      <xdr:rowOff>104674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6F66E0C-EE2A-4DDF-9B28-9D905BA5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88554" y="15818386"/>
          <a:ext cx="7809524" cy="7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8</xdr:col>
      <xdr:colOff>213413</xdr:colOff>
      <xdr:row>132</xdr:row>
      <xdr:rowOff>189701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F65A2AA-ABFB-43B1-BA0F-6541C77B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0193" y="23181325"/>
          <a:ext cx="4904762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9</xdr:col>
      <xdr:colOff>409887</xdr:colOff>
      <xdr:row>166</xdr:row>
      <xdr:rowOff>64946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6277F2F-7B57-4743-9610-0C42C832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0193" y="30755422"/>
          <a:ext cx="5771429" cy="7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20</xdr:col>
      <xdr:colOff>37766</xdr:colOff>
      <xdr:row>199</xdr:row>
      <xdr:rowOff>26850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FCEBFAC-9EF0-4BC8-B1FF-26B98823A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70193" y="38329518"/>
          <a:ext cx="12771428" cy="7371428"/>
        </a:xfrm>
        <a:prstGeom prst="rect">
          <a:avLst/>
        </a:prstGeom>
      </xdr:spPr>
    </xdr:pic>
    <xdr:clientData/>
  </xdr:twoCellAnchor>
  <xdr:twoCellAnchor editAs="oneCell">
    <xdr:from>
      <xdr:col>14</xdr:col>
      <xdr:colOff>458621</xdr:colOff>
      <xdr:row>173</xdr:row>
      <xdr:rowOff>210670</xdr:rowOff>
    </xdr:from>
    <xdr:to>
      <xdr:col>14</xdr:col>
      <xdr:colOff>667781</xdr:colOff>
      <xdr:row>175</xdr:row>
      <xdr:rowOff>38914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8" name="インク 7">
              <a:extLst>
                <a:ext uri="{FF2B5EF4-FFF2-40B4-BE49-F238E27FC236}">
                  <a16:creationId xmlns:a16="http://schemas.microsoft.com/office/drawing/2014/main" id="{2960C702-0DCB-4F2E-8E97-03700EF9D340}"/>
                </a:ext>
              </a:extLst>
            </xdr14:cNvPr>
            <xdr14:cNvContentPartPr/>
          </xdr14:nvContentPartPr>
          <xdr14:nvPr macro=""/>
          <xdr14:xfrm>
            <a:off x="9841320" y="39917297"/>
            <a:ext cx="209160" cy="287280"/>
          </xdr14:xfrm>
        </xdr:contentPart>
      </mc:Choice>
      <mc:Fallback xmlns="">
        <xdr:pic>
          <xdr:nvPicPr>
            <xdr:cNvPr id="8" name="インク 7">
              <a:extLst>
                <a:ext uri="{FF2B5EF4-FFF2-40B4-BE49-F238E27FC236}">
                  <a16:creationId xmlns:a16="http://schemas.microsoft.com/office/drawing/2014/main" id="{2960C702-0DCB-4F2E-8E97-03700EF9D340}"/>
                </a:ext>
              </a:extLst>
            </xdr:cNvPr>
            <xdr:cNvPicPr/>
          </xdr:nvPicPr>
          <xdr:blipFill>
            <a:blip xmlns:r="http://schemas.openxmlformats.org/officeDocument/2006/relationships" r:embed="rId43"/>
            <a:stretch>
              <a:fillRect/>
            </a:stretch>
          </xdr:blipFill>
          <xdr:spPr>
            <a:xfrm>
              <a:off x="9823680" y="39899657"/>
              <a:ext cx="244800" cy="322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293381</xdr:colOff>
      <xdr:row>170</xdr:row>
      <xdr:rowOff>54665</xdr:rowOff>
    </xdr:from>
    <xdr:to>
      <xdr:col>16</xdr:col>
      <xdr:colOff>29756</xdr:colOff>
      <xdr:row>171</xdr:row>
      <xdr:rowOff>108467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23" name="インク 22">
              <a:extLst>
                <a:ext uri="{FF2B5EF4-FFF2-40B4-BE49-F238E27FC236}">
                  <a16:creationId xmlns:a16="http://schemas.microsoft.com/office/drawing/2014/main" id="{ABE0FA19-E757-4E90-967E-6D065BF2EBCF}"/>
                </a:ext>
              </a:extLst>
            </xdr14:cNvPr>
            <xdr14:cNvContentPartPr/>
          </xdr14:nvContentPartPr>
          <xdr14:nvPr macro=""/>
          <xdr14:xfrm>
            <a:off x="9676080" y="39072737"/>
            <a:ext cx="1076760" cy="283320"/>
          </xdr14:xfrm>
        </xdr:contentPart>
      </mc:Choice>
      <mc:Fallback xmlns="">
        <xdr:pic>
          <xdr:nvPicPr>
            <xdr:cNvPr id="23" name="インク 22">
              <a:extLst>
                <a:ext uri="{FF2B5EF4-FFF2-40B4-BE49-F238E27FC236}">
                  <a16:creationId xmlns:a16="http://schemas.microsoft.com/office/drawing/2014/main" id="{ABE0FA19-E757-4E90-967E-6D065BF2EBCF}"/>
                </a:ext>
              </a:extLst>
            </xdr:cNvPr>
            <xdr:cNvPicPr/>
          </xdr:nvPicPr>
          <xdr:blipFill>
            <a:blip xmlns:r="http://schemas.openxmlformats.org/officeDocument/2006/relationships" r:embed="rId45"/>
            <a:stretch>
              <a:fillRect/>
            </a:stretch>
          </xdr:blipFill>
          <xdr:spPr>
            <a:xfrm>
              <a:off x="9658440" y="39055097"/>
              <a:ext cx="1112400" cy="318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412880</xdr:colOff>
      <xdr:row>167</xdr:row>
      <xdr:rowOff>154979</xdr:rowOff>
    </xdr:from>
    <xdr:to>
      <xdr:col>12</xdr:col>
      <xdr:colOff>373767</xdr:colOff>
      <xdr:row>168</xdr:row>
      <xdr:rowOff>216701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4" name="インク 53">
              <a:extLst>
                <a:ext uri="{FF2B5EF4-FFF2-40B4-BE49-F238E27FC236}">
                  <a16:creationId xmlns:a16="http://schemas.microsoft.com/office/drawing/2014/main" id="{7A9B1133-3900-4DA4-BAA3-F7E8A4B5FC25}"/>
                </a:ext>
              </a:extLst>
            </xdr14:cNvPr>
            <xdr14:cNvContentPartPr/>
          </xdr14:nvContentPartPr>
          <xdr14:nvPr macro=""/>
          <xdr14:xfrm>
            <a:off x="7785000" y="38484497"/>
            <a:ext cx="631080" cy="291240"/>
          </xdr14:xfrm>
        </xdr:contentPart>
      </mc:Choice>
      <mc:Fallback xmlns="">
        <xdr:pic>
          <xdr:nvPicPr>
            <xdr:cNvPr id="54" name="インク 53">
              <a:extLst>
                <a:ext uri="{FF2B5EF4-FFF2-40B4-BE49-F238E27FC236}">
                  <a16:creationId xmlns:a16="http://schemas.microsoft.com/office/drawing/2014/main" id="{7A9B1133-3900-4DA4-BAA3-F7E8A4B5FC25}"/>
                </a:ext>
              </a:extLst>
            </xdr:cNvPr>
            <xdr:cNvPicPr/>
          </xdr:nvPicPr>
          <xdr:blipFill>
            <a:blip xmlns:r="http://schemas.openxmlformats.org/officeDocument/2006/relationships" r:embed="rId47"/>
            <a:stretch>
              <a:fillRect/>
            </a:stretch>
          </xdr:blipFill>
          <xdr:spPr>
            <a:xfrm>
              <a:off x="7767360" y="38466497"/>
              <a:ext cx="666720" cy="326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146712</xdr:colOff>
      <xdr:row>170</xdr:row>
      <xdr:rowOff>8945</xdr:rowOff>
    </xdr:from>
    <xdr:to>
      <xdr:col>14</xdr:col>
      <xdr:colOff>486341</xdr:colOff>
      <xdr:row>172</xdr:row>
      <xdr:rowOff>1709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5" name="インク 54">
              <a:extLst>
                <a:ext uri="{FF2B5EF4-FFF2-40B4-BE49-F238E27FC236}">
                  <a16:creationId xmlns:a16="http://schemas.microsoft.com/office/drawing/2014/main" id="{81DF40F8-AEB7-41E8-BFFF-C2C97723CE53}"/>
                </a:ext>
              </a:extLst>
            </xdr14:cNvPr>
            <xdr14:cNvContentPartPr/>
          </xdr14:nvContentPartPr>
          <xdr14:nvPr macro=""/>
          <xdr14:xfrm>
            <a:off x="6848640" y="39027017"/>
            <a:ext cx="3020400" cy="451800"/>
          </xdr14:xfrm>
        </xdr:contentPart>
      </mc:Choice>
      <mc:Fallback xmlns="">
        <xdr:pic>
          <xdr:nvPicPr>
            <xdr:cNvPr id="55" name="インク 54">
              <a:extLst>
                <a:ext uri="{FF2B5EF4-FFF2-40B4-BE49-F238E27FC236}">
                  <a16:creationId xmlns:a16="http://schemas.microsoft.com/office/drawing/2014/main" id="{81DF40F8-AEB7-41E8-BFFF-C2C97723CE53}"/>
                </a:ext>
              </a:extLst>
            </xdr:cNvPr>
            <xdr:cNvPicPr/>
          </xdr:nvPicPr>
          <xdr:blipFill>
            <a:blip xmlns:r="http://schemas.openxmlformats.org/officeDocument/2006/relationships" r:embed="rId49"/>
            <a:stretch>
              <a:fillRect/>
            </a:stretch>
          </xdr:blipFill>
          <xdr:spPr>
            <a:xfrm>
              <a:off x="6830640" y="39009377"/>
              <a:ext cx="3056040" cy="487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227120</xdr:colOff>
      <xdr:row>168</xdr:row>
      <xdr:rowOff>36341</xdr:rowOff>
    </xdr:from>
    <xdr:to>
      <xdr:col>11</xdr:col>
      <xdr:colOff>256280</xdr:colOff>
      <xdr:row>168</xdr:row>
      <xdr:rowOff>36701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7" name="インク 56">
              <a:extLst>
                <a:ext uri="{FF2B5EF4-FFF2-40B4-BE49-F238E27FC236}">
                  <a16:creationId xmlns:a16="http://schemas.microsoft.com/office/drawing/2014/main" id="{396368DA-BF21-4B11-82EF-8B46CF07007C}"/>
                </a:ext>
              </a:extLst>
            </xdr14:cNvPr>
            <xdr14:cNvContentPartPr/>
          </xdr14:nvContentPartPr>
          <xdr14:nvPr macro=""/>
          <xdr14:xfrm>
            <a:off x="7599240" y="38595377"/>
            <a:ext cx="29160" cy="360"/>
          </xdr14:xfrm>
        </xdr:contentPart>
      </mc:Choice>
      <mc:Fallback xmlns="">
        <xdr:pic>
          <xdr:nvPicPr>
            <xdr:cNvPr id="57" name="インク 56">
              <a:extLst>
                <a:ext uri="{FF2B5EF4-FFF2-40B4-BE49-F238E27FC236}">
                  <a16:creationId xmlns:a16="http://schemas.microsoft.com/office/drawing/2014/main" id="{396368DA-BF21-4B11-82EF-8B46CF07007C}"/>
                </a:ext>
              </a:extLst>
            </xdr:cNvPr>
            <xdr:cNvPicPr/>
          </xdr:nvPicPr>
          <xdr:blipFill>
            <a:blip xmlns:r="http://schemas.openxmlformats.org/officeDocument/2006/relationships" r:embed="rId51"/>
            <a:stretch>
              <a:fillRect/>
            </a:stretch>
          </xdr:blipFill>
          <xdr:spPr>
            <a:xfrm>
              <a:off x="7581240" y="38577377"/>
              <a:ext cx="648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26854</xdr:colOff>
      <xdr:row>167</xdr:row>
      <xdr:rowOff>8819</xdr:rowOff>
    </xdr:from>
    <xdr:to>
      <xdr:col>16</xdr:col>
      <xdr:colOff>174476</xdr:colOff>
      <xdr:row>169</xdr:row>
      <xdr:rowOff>13103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89" name="インク 88">
              <a:extLst>
                <a:ext uri="{FF2B5EF4-FFF2-40B4-BE49-F238E27FC236}">
                  <a16:creationId xmlns:a16="http://schemas.microsoft.com/office/drawing/2014/main" id="{14B10D99-74E0-41C8-B4BD-B67B942AB2BD}"/>
                </a:ext>
              </a:extLst>
            </xdr14:cNvPr>
            <xdr14:cNvContentPartPr/>
          </xdr14:nvContentPartPr>
          <xdr14:nvPr macro=""/>
          <xdr14:xfrm>
            <a:off x="8739360" y="38338337"/>
            <a:ext cx="2158200" cy="463320"/>
          </xdr14:xfrm>
        </xdr:contentPart>
      </mc:Choice>
      <mc:Fallback xmlns="">
        <xdr:pic>
          <xdr:nvPicPr>
            <xdr:cNvPr id="89" name="インク 88">
              <a:extLst>
                <a:ext uri="{FF2B5EF4-FFF2-40B4-BE49-F238E27FC236}">
                  <a16:creationId xmlns:a16="http://schemas.microsoft.com/office/drawing/2014/main" id="{14B10D99-74E0-41C8-B4BD-B67B942AB2B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8721360" y="38320337"/>
              <a:ext cx="2193840" cy="498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385436</xdr:colOff>
      <xdr:row>166</xdr:row>
      <xdr:rowOff>192617</xdr:rowOff>
    </xdr:from>
    <xdr:to>
      <xdr:col>18</xdr:col>
      <xdr:colOff>503050</xdr:colOff>
      <xdr:row>168</xdr:row>
      <xdr:rowOff>181781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111" name="インク 110">
              <a:extLst>
                <a:ext uri="{FF2B5EF4-FFF2-40B4-BE49-F238E27FC236}">
                  <a16:creationId xmlns:a16="http://schemas.microsoft.com/office/drawing/2014/main" id="{B26BD810-71DB-4C4B-9167-87CD19C3BB84}"/>
                </a:ext>
              </a:extLst>
            </xdr14:cNvPr>
            <xdr14:cNvContentPartPr/>
          </xdr14:nvContentPartPr>
          <xdr14:nvPr macro=""/>
          <xdr14:xfrm>
            <a:off x="11108520" y="38292617"/>
            <a:ext cx="1458000" cy="448200"/>
          </xdr14:xfrm>
        </xdr:contentPart>
      </mc:Choice>
      <mc:Fallback xmlns="">
        <xdr:pic>
          <xdr:nvPicPr>
            <xdr:cNvPr id="111" name="インク 110">
              <a:extLst>
                <a:ext uri="{FF2B5EF4-FFF2-40B4-BE49-F238E27FC236}">
                  <a16:creationId xmlns:a16="http://schemas.microsoft.com/office/drawing/2014/main" id="{B26BD810-71DB-4C4B-9167-87CD19C3BB84}"/>
                </a:ext>
              </a:extLst>
            </xdr:cNvPr>
            <xdr:cNvPicPr/>
          </xdr:nvPicPr>
          <xdr:blipFill>
            <a:blip xmlns:r="http://schemas.openxmlformats.org/officeDocument/2006/relationships" r:embed="rId55"/>
            <a:stretch>
              <a:fillRect/>
            </a:stretch>
          </xdr:blipFill>
          <xdr:spPr>
            <a:xfrm>
              <a:off x="11090524" y="38274603"/>
              <a:ext cx="1493631" cy="48386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339377</xdr:colOff>
      <xdr:row>167</xdr:row>
      <xdr:rowOff>212939</xdr:rowOff>
    </xdr:from>
    <xdr:to>
      <xdr:col>20</xdr:col>
      <xdr:colOff>604105</xdr:colOff>
      <xdr:row>170</xdr:row>
      <xdr:rowOff>10025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131" name="インク 130">
              <a:extLst>
                <a:ext uri="{FF2B5EF4-FFF2-40B4-BE49-F238E27FC236}">
                  <a16:creationId xmlns:a16="http://schemas.microsoft.com/office/drawing/2014/main" id="{DEBB5DE6-788C-43C3-AB88-B14C32D36F41}"/>
                </a:ext>
              </a:extLst>
            </xdr14:cNvPr>
            <xdr14:cNvContentPartPr/>
          </xdr14:nvContentPartPr>
          <xdr14:nvPr macro=""/>
          <xdr14:xfrm>
            <a:off x="13073040" y="38542457"/>
            <a:ext cx="934920" cy="485640"/>
          </xdr14:xfrm>
        </xdr:contentPart>
      </mc:Choice>
      <mc:Fallback xmlns="">
        <xdr:pic>
          <xdr:nvPicPr>
            <xdr:cNvPr id="131" name="インク 130">
              <a:extLst>
                <a:ext uri="{FF2B5EF4-FFF2-40B4-BE49-F238E27FC236}">
                  <a16:creationId xmlns:a16="http://schemas.microsoft.com/office/drawing/2014/main" id="{DEBB5DE6-788C-43C3-AB88-B14C32D36F41}"/>
                </a:ext>
              </a:extLst>
            </xdr:cNvPr>
            <xdr:cNvPicPr/>
          </xdr:nvPicPr>
          <xdr:blipFill>
            <a:blip xmlns:r="http://schemas.openxmlformats.org/officeDocument/2006/relationships" r:embed="rId57"/>
            <a:stretch>
              <a:fillRect/>
            </a:stretch>
          </xdr:blipFill>
          <xdr:spPr>
            <a:xfrm>
              <a:off x="13055393" y="38524457"/>
              <a:ext cx="970574" cy="521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16731</xdr:colOff>
      <xdr:row>144</xdr:row>
      <xdr:rowOff>63864</xdr:rowOff>
    </xdr:from>
    <xdr:to>
      <xdr:col>8</xdr:col>
      <xdr:colOff>399178</xdr:colOff>
      <xdr:row>147</xdr:row>
      <xdr:rowOff>218429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152" name="インク 151">
              <a:extLst>
                <a:ext uri="{FF2B5EF4-FFF2-40B4-BE49-F238E27FC236}">
                  <a16:creationId xmlns:a16="http://schemas.microsoft.com/office/drawing/2014/main" id="{9006D47F-EA3B-44E8-BBC0-D4B7199C8D71}"/>
                </a:ext>
              </a:extLst>
            </xdr14:cNvPr>
            <xdr14:cNvContentPartPr/>
          </xdr14:nvContentPartPr>
          <xdr14:nvPr macro=""/>
          <xdr14:xfrm>
            <a:off x="4708080" y="33114466"/>
            <a:ext cx="1052640" cy="843120"/>
          </xdr14:xfrm>
        </xdr:contentPart>
      </mc:Choice>
      <mc:Fallback xmlns="">
        <xdr:pic>
          <xdr:nvPicPr>
            <xdr:cNvPr id="152" name="インク 151">
              <a:extLst>
                <a:ext uri="{FF2B5EF4-FFF2-40B4-BE49-F238E27FC236}">
                  <a16:creationId xmlns:a16="http://schemas.microsoft.com/office/drawing/2014/main" id="{9006D47F-EA3B-44E8-BBC0-D4B7199C8D71}"/>
                </a:ext>
              </a:extLst>
            </xdr:cNvPr>
            <xdr:cNvPicPr/>
          </xdr:nvPicPr>
          <xdr:blipFill>
            <a:blip xmlns:r="http://schemas.openxmlformats.org/officeDocument/2006/relationships" r:embed="rId59"/>
            <a:stretch>
              <a:fillRect/>
            </a:stretch>
          </xdr:blipFill>
          <xdr:spPr>
            <a:xfrm>
              <a:off x="4690080" y="33096826"/>
              <a:ext cx="1088280" cy="87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651072</xdr:colOff>
      <xdr:row>141</xdr:row>
      <xdr:rowOff>17658</xdr:rowOff>
    </xdr:from>
    <xdr:to>
      <xdr:col>10</xdr:col>
      <xdr:colOff>670152</xdr:colOff>
      <xdr:row>142</xdr:row>
      <xdr:rowOff>143820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181" name="インク 180">
              <a:extLst>
                <a:ext uri="{FF2B5EF4-FFF2-40B4-BE49-F238E27FC236}">
                  <a16:creationId xmlns:a16="http://schemas.microsoft.com/office/drawing/2014/main" id="{B023B281-3FE2-42BF-B030-5984EF48EBCC}"/>
                </a:ext>
              </a:extLst>
            </xdr14:cNvPr>
            <xdr14:cNvContentPartPr/>
          </xdr14:nvContentPartPr>
          <xdr14:nvPr macro=""/>
          <xdr14:xfrm>
            <a:off x="7353000" y="32379706"/>
            <a:ext cx="19080" cy="355680"/>
          </xdr14:xfrm>
        </xdr:contentPart>
      </mc:Choice>
      <mc:Fallback xmlns="">
        <xdr:pic>
          <xdr:nvPicPr>
            <xdr:cNvPr id="181" name="インク 180">
              <a:extLst>
                <a:ext uri="{FF2B5EF4-FFF2-40B4-BE49-F238E27FC236}">
                  <a16:creationId xmlns:a16="http://schemas.microsoft.com/office/drawing/2014/main" id="{B023B281-3FE2-42BF-B030-5984EF48EBCC}"/>
                </a:ext>
              </a:extLst>
            </xdr:cNvPr>
            <xdr:cNvPicPr/>
          </xdr:nvPicPr>
          <xdr:blipFill>
            <a:blip xmlns:r="http://schemas.openxmlformats.org/officeDocument/2006/relationships" r:embed="rId61"/>
            <a:stretch>
              <a:fillRect/>
            </a:stretch>
          </xdr:blipFill>
          <xdr:spPr>
            <a:xfrm>
              <a:off x="7335000" y="32362066"/>
              <a:ext cx="54720" cy="391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587352</xdr:colOff>
      <xdr:row>143</xdr:row>
      <xdr:rowOff>128142</xdr:rowOff>
    </xdr:from>
    <xdr:to>
      <xdr:col>11</xdr:col>
      <xdr:colOff>450680</xdr:colOff>
      <xdr:row>144</xdr:row>
      <xdr:rowOff>194904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208" name="インク 207">
              <a:extLst>
                <a:ext uri="{FF2B5EF4-FFF2-40B4-BE49-F238E27FC236}">
                  <a16:creationId xmlns:a16="http://schemas.microsoft.com/office/drawing/2014/main" id="{097793BB-52ED-4AAC-9F00-F5A01A76F245}"/>
                </a:ext>
              </a:extLst>
            </xdr14:cNvPr>
            <xdr14:cNvContentPartPr/>
          </xdr14:nvContentPartPr>
          <xdr14:nvPr macro=""/>
          <xdr14:xfrm>
            <a:off x="7289280" y="32949226"/>
            <a:ext cx="533520" cy="296280"/>
          </xdr14:xfrm>
        </xdr:contentPart>
      </mc:Choice>
      <mc:Fallback xmlns="">
        <xdr:pic>
          <xdr:nvPicPr>
            <xdr:cNvPr id="208" name="インク 207">
              <a:extLst>
                <a:ext uri="{FF2B5EF4-FFF2-40B4-BE49-F238E27FC236}">
                  <a16:creationId xmlns:a16="http://schemas.microsoft.com/office/drawing/2014/main" id="{097793BB-52ED-4AAC-9F00-F5A01A76F245}"/>
                </a:ext>
              </a:extLst>
            </xdr:cNvPr>
            <xdr:cNvPicPr/>
          </xdr:nvPicPr>
          <xdr:blipFill>
            <a:blip xmlns:r="http://schemas.openxmlformats.org/officeDocument/2006/relationships" r:embed="rId63"/>
            <a:stretch>
              <a:fillRect/>
            </a:stretch>
          </xdr:blipFill>
          <xdr:spPr>
            <a:xfrm>
              <a:off x="7271640" y="32931586"/>
              <a:ext cx="569160" cy="331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115392</xdr:colOff>
      <xdr:row>143</xdr:row>
      <xdr:rowOff>134622</xdr:rowOff>
    </xdr:from>
    <xdr:to>
      <xdr:col>10</xdr:col>
      <xdr:colOff>382152</xdr:colOff>
      <xdr:row>145</xdr:row>
      <xdr:rowOff>27306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209" name="インク 208">
              <a:extLst>
                <a:ext uri="{FF2B5EF4-FFF2-40B4-BE49-F238E27FC236}">
                  <a16:creationId xmlns:a16="http://schemas.microsoft.com/office/drawing/2014/main" id="{027DAEDC-2A59-4000-AD61-8D195FA845FE}"/>
                </a:ext>
              </a:extLst>
            </xdr14:cNvPr>
            <xdr14:cNvContentPartPr/>
          </xdr14:nvContentPartPr>
          <xdr14:nvPr macro=""/>
          <xdr14:xfrm>
            <a:off x="6817320" y="32955706"/>
            <a:ext cx="266760" cy="351720"/>
          </xdr14:xfrm>
        </xdr:contentPart>
      </mc:Choice>
      <mc:Fallback xmlns="">
        <xdr:pic>
          <xdr:nvPicPr>
            <xdr:cNvPr id="209" name="インク 208">
              <a:extLst>
                <a:ext uri="{FF2B5EF4-FFF2-40B4-BE49-F238E27FC236}">
                  <a16:creationId xmlns:a16="http://schemas.microsoft.com/office/drawing/2014/main" id="{027DAEDC-2A59-4000-AD61-8D195FA845FE}"/>
                </a:ext>
              </a:extLst>
            </xdr:cNvPr>
            <xdr:cNvPicPr/>
          </xdr:nvPicPr>
          <xdr:blipFill>
            <a:blip xmlns:r="http://schemas.openxmlformats.org/officeDocument/2006/relationships" r:embed="rId65"/>
            <a:stretch>
              <a:fillRect/>
            </a:stretch>
          </xdr:blipFill>
          <xdr:spPr>
            <a:xfrm>
              <a:off x="6799320" y="32937724"/>
              <a:ext cx="302400" cy="38732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210920</xdr:colOff>
      <xdr:row>140</xdr:row>
      <xdr:rowOff>220176</xdr:rowOff>
    </xdr:from>
    <xdr:to>
      <xdr:col>12</xdr:col>
      <xdr:colOff>643407</xdr:colOff>
      <xdr:row>142</xdr:row>
      <xdr:rowOff>169380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210" name="インク 209">
              <a:extLst>
                <a:ext uri="{FF2B5EF4-FFF2-40B4-BE49-F238E27FC236}">
                  <a16:creationId xmlns:a16="http://schemas.microsoft.com/office/drawing/2014/main" id="{F612EC6D-EDAE-441D-B9E5-731B082A4CAD}"/>
                </a:ext>
              </a:extLst>
            </xdr14:cNvPr>
            <xdr14:cNvContentPartPr/>
          </xdr14:nvContentPartPr>
          <xdr14:nvPr macro=""/>
          <xdr14:xfrm>
            <a:off x="7583040" y="32352706"/>
            <a:ext cx="1102680" cy="408240"/>
          </xdr14:xfrm>
        </xdr:contentPart>
      </mc:Choice>
      <mc:Fallback xmlns="">
        <xdr:pic>
          <xdr:nvPicPr>
            <xdr:cNvPr id="210" name="インク 209">
              <a:extLst>
                <a:ext uri="{FF2B5EF4-FFF2-40B4-BE49-F238E27FC236}">
                  <a16:creationId xmlns:a16="http://schemas.microsoft.com/office/drawing/2014/main" id="{F612EC6D-EDAE-441D-B9E5-731B082A4CAD}"/>
                </a:ext>
              </a:extLst>
            </xdr:cNvPr>
            <xdr:cNvPicPr/>
          </xdr:nvPicPr>
          <xdr:blipFill>
            <a:blip xmlns:r="http://schemas.openxmlformats.org/officeDocument/2006/relationships" r:embed="rId67"/>
            <a:stretch>
              <a:fillRect/>
            </a:stretch>
          </xdr:blipFill>
          <xdr:spPr>
            <a:xfrm>
              <a:off x="7565040" y="32334706"/>
              <a:ext cx="1138320" cy="443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68592</xdr:colOff>
      <xdr:row>141</xdr:row>
      <xdr:rowOff>19458</xdr:rowOff>
    </xdr:from>
    <xdr:to>
      <xdr:col>10</xdr:col>
      <xdr:colOff>436872</xdr:colOff>
      <xdr:row>143</xdr:row>
      <xdr:rowOff>342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211" name="インク 210">
              <a:extLst>
                <a:ext uri="{FF2B5EF4-FFF2-40B4-BE49-F238E27FC236}">
                  <a16:creationId xmlns:a16="http://schemas.microsoft.com/office/drawing/2014/main" id="{6DF354F5-F9BA-4AA8-A7BA-A7EEE6E67AEB}"/>
                </a:ext>
              </a:extLst>
            </xdr14:cNvPr>
            <xdr14:cNvContentPartPr/>
          </xdr14:nvContentPartPr>
          <xdr14:nvPr macro=""/>
          <xdr14:xfrm>
            <a:off x="6770520" y="32381506"/>
            <a:ext cx="368280" cy="439920"/>
          </xdr14:xfrm>
        </xdr:contentPart>
      </mc:Choice>
      <mc:Fallback xmlns="">
        <xdr:pic>
          <xdr:nvPicPr>
            <xdr:cNvPr id="211" name="インク 210">
              <a:extLst>
                <a:ext uri="{FF2B5EF4-FFF2-40B4-BE49-F238E27FC236}">
                  <a16:creationId xmlns:a16="http://schemas.microsoft.com/office/drawing/2014/main" id="{6DF354F5-F9BA-4AA8-A7BA-A7EEE6E67AEB}"/>
                </a:ext>
              </a:extLst>
            </xdr:cNvPr>
            <xdr:cNvPicPr/>
          </xdr:nvPicPr>
          <xdr:blipFill>
            <a:blip xmlns:r="http://schemas.openxmlformats.org/officeDocument/2006/relationships" r:embed="rId69"/>
            <a:stretch>
              <a:fillRect/>
            </a:stretch>
          </xdr:blipFill>
          <xdr:spPr>
            <a:xfrm>
              <a:off x="6752538" y="32363866"/>
              <a:ext cx="403885" cy="475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10887</xdr:colOff>
      <xdr:row>143</xdr:row>
      <xdr:rowOff>27342</xdr:rowOff>
    </xdr:from>
    <xdr:to>
      <xdr:col>14</xdr:col>
      <xdr:colOff>552941</xdr:colOff>
      <xdr:row>145</xdr:row>
      <xdr:rowOff>36666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236" name="インク 235">
              <a:extLst>
                <a:ext uri="{FF2B5EF4-FFF2-40B4-BE49-F238E27FC236}">
                  <a16:creationId xmlns:a16="http://schemas.microsoft.com/office/drawing/2014/main" id="{C917CE6F-0F16-4D30-8533-FBC7D95229F8}"/>
                </a:ext>
              </a:extLst>
            </xdr14:cNvPr>
            <xdr14:cNvContentPartPr/>
          </xdr14:nvContentPartPr>
          <xdr14:nvPr macro=""/>
          <xdr14:xfrm>
            <a:off x="8053200" y="32848426"/>
            <a:ext cx="1882440" cy="468360"/>
          </xdr14:xfrm>
        </xdr:contentPart>
      </mc:Choice>
      <mc:Fallback xmlns="">
        <xdr:pic>
          <xdr:nvPicPr>
            <xdr:cNvPr id="236" name="インク 235">
              <a:extLst>
                <a:ext uri="{FF2B5EF4-FFF2-40B4-BE49-F238E27FC236}">
                  <a16:creationId xmlns:a16="http://schemas.microsoft.com/office/drawing/2014/main" id="{C917CE6F-0F16-4D30-8533-FBC7D95229F8}"/>
                </a:ext>
              </a:extLst>
            </xdr:cNvPr>
            <xdr:cNvPicPr/>
          </xdr:nvPicPr>
          <xdr:blipFill>
            <a:blip xmlns:r="http://schemas.openxmlformats.org/officeDocument/2006/relationships" r:embed="rId71"/>
            <a:stretch>
              <a:fillRect/>
            </a:stretch>
          </xdr:blipFill>
          <xdr:spPr>
            <a:xfrm>
              <a:off x="8035203" y="32830426"/>
              <a:ext cx="1918073" cy="504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200</xdr:row>
      <xdr:rowOff>0</xdr:rowOff>
    </xdr:from>
    <xdr:to>
      <xdr:col>13</xdr:col>
      <xdr:colOff>281496</xdr:colOff>
      <xdr:row>231</xdr:row>
      <xdr:rowOff>189701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1D667688-E33B-420A-B637-7D970F2D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70193" y="45903614"/>
          <a:ext cx="8323809" cy="73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45680</xdr:colOff>
      <xdr:row>203</xdr:row>
      <xdr:rowOff>35009</xdr:rowOff>
    </xdr:from>
    <xdr:to>
      <xdr:col>12</xdr:col>
      <xdr:colOff>123207</xdr:colOff>
      <xdr:row>205</xdr:row>
      <xdr:rowOff>96173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257" name="インク 256">
              <a:extLst>
                <a:ext uri="{FF2B5EF4-FFF2-40B4-BE49-F238E27FC236}">
                  <a16:creationId xmlns:a16="http://schemas.microsoft.com/office/drawing/2014/main" id="{C6152FEC-8FE2-447A-AC14-90D7C5006E06}"/>
                </a:ext>
              </a:extLst>
            </xdr14:cNvPr>
            <xdr14:cNvContentPartPr/>
          </xdr14:nvContentPartPr>
          <xdr14:nvPr macro=""/>
          <xdr14:xfrm>
            <a:off x="7417800" y="46627178"/>
            <a:ext cx="747720" cy="520200"/>
          </xdr14:xfrm>
        </xdr:contentPart>
      </mc:Choice>
      <mc:Fallback xmlns="">
        <xdr:pic>
          <xdr:nvPicPr>
            <xdr:cNvPr id="257" name="インク 256">
              <a:extLst>
                <a:ext uri="{FF2B5EF4-FFF2-40B4-BE49-F238E27FC236}">
                  <a16:creationId xmlns:a16="http://schemas.microsoft.com/office/drawing/2014/main" id="{C6152FEC-8FE2-447A-AC14-90D7C5006E06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399800" y="46609538"/>
              <a:ext cx="783360" cy="555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8854</xdr:colOff>
      <xdr:row>203</xdr:row>
      <xdr:rowOff>146609</xdr:rowOff>
    </xdr:from>
    <xdr:to>
      <xdr:col>14</xdr:col>
      <xdr:colOff>219581</xdr:colOff>
      <xdr:row>207</xdr:row>
      <xdr:rowOff>88577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277" name="インク 276">
              <a:extLst>
                <a:ext uri="{FF2B5EF4-FFF2-40B4-BE49-F238E27FC236}">
                  <a16:creationId xmlns:a16="http://schemas.microsoft.com/office/drawing/2014/main" id="{7B8075EC-D992-4DDF-8485-F285446A6C43}"/>
                </a:ext>
              </a:extLst>
            </xdr14:cNvPr>
            <xdr14:cNvContentPartPr/>
          </xdr14:nvContentPartPr>
          <xdr14:nvPr macro=""/>
          <xdr14:xfrm>
            <a:off x="8721360" y="46738778"/>
            <a:ext cx="880920" cy="860040"/>
          </xdr14:xfrm>
        </xdr:contentPart>
      </mc:Choice>
      <mc:Fallback xmlns="">
        <xdr:pic>
          <xdr:nvPicPr>
            <xdr:cNvPr id="277" name="インク 276">
              <a:extLst>
                <a:ext uri="{FF2B5EF4-FFF2-40B4-BE49-F238E27FC236}">
                  <a16:creationId xmlns:a16="http://schemas.microsoft.com/office/drawing/2014/main" id="{7B8075EC-D992-4DDF-8485-F285446A6C4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8703720" y="46720778"/>
              <a:ext cx="916560" cy="895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234</xdr:row>
      <xdr:rowOff>0</xdr:rowOff>
    </xdr:from>
    <xdr:to>
      <xdr:col>11</xdr:col>
      <xdr:colOff>498073</xdr:colOff>
      <xdr:row>265</xdr:row>
      <xdr:rowOff>208749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A95263A8-849A-40CD-9C5E-5F57D87C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70193" y="53707229"/>
          <a:ext cx="7200000" cy="732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265872</xdr:colOff>
      <xdr:row>243</xdr:row>
      <xdr:rowOff>109817</xdr:rowOff>
    </xdr:from>
    <xdr:to>
      <xdr:col>10</xdr:col>
      <xdr:colOff>526152</xdr:colOff>
      <xdr:row>246</xdr:row>
      <xdr:rowOff>77543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281" name="インク 280">
              <a:extLst>
                <a:ext uri="{FF2B5EF4-FFF2-40B4-BE49-F238E27FC236}">
                  <a16:creationId xmlns:a16="http://schemas.microsoft.com/office/drawing/2014/main" id="{8F7720F7-2BA1-4F6C-9542-C12431D61BC3}"/>
                </a:ext>
              </a:extLst>
            </xdr14:cNvPr>
            <xdr14:cNvContentPartPr/>
          </xdr14:nvContentPartPr>
          <xdr14:nvPr macro=""/>
          <xdr14:xfrm>
            <a:off x="6967800" y="55882709"/>
            <a:ext cx="260280" cy="656280"/>
          </xdr14:xfrm>
        </xdr:contentPart>
      </mc:Choice>
      <mc:Fallback xmlns="">
        <xdr:pic>
          <xdr:nvPicPr>
            <xdr:cNvPr id="281" name="インク 280">
              <a:extLst>
                <a:ext uri="{FF2B5EF4-FFF2-40B4-BE49-F238E27FC236}">
                  <a16:creationId xmlns:a16="http://schemas.microsoft.com/office/drawing/2014/main" id="{8F7720F7-2BA1-4F6C-9542-C12431D61BC3}"/>
                </a:ext>
              </a:extLst>
            </xdr:cNvPr>
            <xdr:cNvPicPr/>
          </xdr:nvPicPr>
          <xdr:blipFill>
            <a:blip xmlns:r="http://schemas.openxmlformats.org/officeDocument/2006/relationships" r:embed="rId79"/>
            <a:stretch>
              <a:fillRect/>
            </a:stretch>
          </xdr:blipFill>
          <xdr:spPr>
            <a:xfrm>
              <a:off x="6950160" y="55864719"/>
              <a:ext cx="295920" cy="6919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486043</xdr:colOff>
      <xdr:row>239</xdr:row>
      <xdr:rowOff>119250</xdr:rowOff>
    </xdr:from>
    <xdr:to>
      <xdr:col>7</xdr:col>
      <xdr:colOff>317691</xdr:colOff>
      <xdr:row>242</xdr:row>
      <xdr:rowOff>73656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284" name="インク 283">
              <a:extLst>
                <a:ext uri="{FF2B5EF4-FFF2-40B4-BE49-F238E27FC236}">
                  <a16:creationId xmlns:a16="http://schemas.microsoft.com/office/drawing/2014/main" id="{4FB6CA21-447D-42B2-8CE2-B5F43E701825}"/>
                </a:ext>
              </a:extLst>
            </xdr14:cNvPr>
            <xdr14:cNvContentPartPr/>
          </xdr14:nvContentPartPr>
          <xdr14:nvPr macro=""/>
          <xdr14:xfrm>
            <a:off x="4507200" y="54974069"/>
            <a:ext cx="501840" cy="642960"/>
          </xdr14:xfrm>
        </xdr:contentPart>
      </mc:Choice>
      <mc:Fallback xmlns="">
        <xdr:pic>
          <xdr:nvPicPr>
            <xdr:cNvPr id="284" name="インク 283">
              <a:extLst>
                <a:ext uri="{FF2B5EF4-FFF2-40B4-BE49-F238E27FC236}">
                  <a16:creationId xmlns:a16="http://schemas.microsoft.com/office/drawing/2014/main" id="{4FB6CA21-447D-42B2-8CE2-B5F43E701825}"/>
                </a:ext>
              </a:extLst>
            </xdr:cNvPr>
            <xdr:cNvPicPr/>
          </xdr:nvPicPr>
          <xdr:blipFill>
            <a:blip xmlns:r="http://schemas.openxmlformats.org/officeDocument/2006/relationships" r:embed="rId81"/>
            <a:stretch>
              <a:fillRect/>
            </a:stretch>
          </xdr:blipFill>
          <xdr:spPr>
            <a:xfrm>
              <a:off x="4489560" y="54956069"/>
              <a:ext cx="537480" cy="678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183178</xdr:colOff>
      <xdr:row>239</xdr:row>
      <xdr:rowOff>219690</xdr:rowOff>
    </xdr:from>
    <xdr:to>
      <xdr:col>10</xdr:col>
      <xdr:colOff>361992</xdr:colOff>
      <xdr:row>242</xdr:row>
      <xdr:rowOff>89496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304" name="インク 303">
              <a:extLst>
                <a:ext uri="{FF2B5EF4-FFF2-40B4-BE49-F238E27FC236}">
                  <a16:creationId xmlns:a16="http://schemas.microsoft.com/office/drawing/2014/main" id="{0239EFFD-0FA0-4608-B605-F3CF5FE26564}"/>
                </a:ext>
              </a:extLst>
            </xdr14:cNvPr>
            <xdr14:cNvContentPartPr/>
          </xdr14:nvContentPartPr>
          <xdr14:nvPr macro=""/>
          <xdr14:xfrm>
            <a:off x="5544720" y="55074509"/>
            <a:ext cx="1519200" cy="558360"/>
          </xdr14:xfrm>
        </xdr:contentPart>
      </mc:Choice>
      <mc:Fallback xmlns="">
        <xdr:pic>
          <xdr:nvPicPr>
            <xdr:cNvPr id="304" name="インク 303">
              <a:extLst>
                <a:ext uri="{FF2B5EF4-FFF2-40B4-BE49-F238E27FC236}">
                  <a16:creationId xmlns:a16="http://schemas.microsoft.com/office/drawing/2014/main" id="{0239EFFD-0FA0-4608-B605-F3CF5FE26564}"/>
                </a:ext>
              </a:extLst>
            </xdr:cNvPr>
            <xdr:cNvPicPr/>
          </xdr:nvPicPr>
          <xdr:blipFill>
            <a:blip xmlns:r="http://schemas.openxmlformats.org/officeDocument/2006/relationships" r:embed="rId83"/>
            <a:stretch>
              <a:fillRect/>
            </a:stretch>
          </xdr:blipFill>
          <xdr:spPr>
            <a:xfrm>
              <a:off x="5527080" y="55056869"/>
              <a:ext cx="1554840" cy="594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262400</xdr:colOff>
      <xdr:row>242</xdr:row>
      <xdr:rowOff>225216</xdr:rowOff>
    </xdr:from>
    <xdr:to>
      <xdr:col>12</xdr:col>
      <xdr:colOff>91887</xdr:colOff>
      <xdr:row>247</xdr:row>
      <xdr:rowOff>147545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321" name="インク 320">
              <a:extLst>
                <a:ext uri="{FF2B5EF4-FFF2-40B4-BE49-F238E27FC236}">
                  <a16:creationId xmlns:a16="http://schemas.microsoft.com/office/drawing/2014/main" id="{CF101599-7B9E-4317-882F-AE40D9F16219}"/>
                </a:ext>
              </a:extLst>
            </xdr14:cNvPr>
            <xdr14:cNvContentPartPr/>
          </xdr14:nvContentPartPr>
          <xdr14:nvPr macro=""/>
          <xdr14:xfrm>
            <a:off x="7634520" y="55768589"/>
            <a:ext cx="499680" cy="1069920"/>
          </xdr14:xfrm>
        </xdr:contentPart>
      </mc:Choice>
      <mc:Fallback xmlns="">
        <xdr:pic>
          <xdr:nvPicPr>
            <xdr:cNvPr id="321" name="インク 320">
              <a:extLst>
                <a:ext uri="{FF2B5EF4-FFF2-40B4-BE49-F238E27FC236}">
                  <a16:creationId xmlns:a16="http://schemas.microsoft.com/office/drawing/2014/main" id="{CF101599-7B9E-4317-882F-AE40D9F16219}"/>
                </a:ext>
              </a:extLst>
            </xdr:cNvPr>
            <xdr:cNvPicPr/>
          </xdr:nvPicPr>
          <xdr:blipFill>
            <a:blip xmlns:r="http://schemas.openxmlformats.org/officeDocument/2006/relationships" r:embed="rId85"/>
            <a:stretch>
              <a:fillRect/>
            </a:stretch>
          </xdr:blipFill>
          <xdr:spPr>
            <a:xfrm>
              <a:off x="7616520" y="55750595"/>
              <a:ext cx="535320" cy="110554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268</xdr:row>
      <xdr:rowOff>0</xdr:rowOff>
    </xdr:from>
    <xdr:to>
      <xdr:col>21</xdr:col>
      <xdr:colOff>34240</xdr:colOff>
      <xdr:row>299</xdr:row>
      <xdr:rowOff>113510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77563C66-2E6E-43CF-9A3F-0626EDD7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70193" y="61510843"/>
          <a:ext cx="13438095" cy="72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326352</xdr:colOff>
      <xdr:row>242</xdr:row>
      <xdr:rowOff>81216</xdr:rowOff>
    </xdr:from>
    <xdr:to>
      <xdr:col>12</xdr:col>
      <xdr:colOff>302127</xdr:colOff>
      <xdr:row>254</xdr:row>
      <xdr:rowOff>223559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330" name="インク 329">
              <a:extLst>
                <a:ext uri="{FF2B5EF4-FFF2-40B4-BE49-F238E27FC236}">
                  <a16:creationId xmlns:a16="http://schemas.microsoft.com/office/drawing/2014/main" id="{9B8E9D03-D3A7-4975-A659-13BBCEB5329B}"/>
                </a:ext>
              </a:extLst>
            </xdr14:cNvPr>
            <xdr14:cNvContentPartPr/>
          </xdr14:nvContentPartPr>
          <xdr14:nvPr macro=""/>
          <xdr14:xfrm>
            <a:off x="7028280" y="55624589"/>
            <a:ext cx="1316160" cy="2896560"/>
          </xdr14:xfrm>
        </xdr:contentPart>
      </mc:Choice>
      <mc:Fallback xmlns="">
        <xdr:pic>
          <xdr:nvPicPr>
            <xdr:cNvPr id="330" name="インク 329">
              <a:extLst>
                <a:ext uri="{FF2B5EF4-FFF2-40B4-BE49-F238E27FC236}">
                  <a16:creationId xmlns:a16="http://schemas.microsoft.com/office/drawing/2014/main" id="{9B8E9D03-D3A7-4975-A659-13BBCEB5329B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7010280" y="55606589"/>
              <a:ext cx="1351800" cy="2932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247428</xdr:colOff>
      <xdr:row>278</xdr:row>
      <xdr:rowOff>107513</xdr:rowOff>
    </xdr:from>
    <xdr:to>
      <xdr:col>16</xdr:col>
      <xdr:colOff>177716</xdr:colOff>
      <xdr:row>280</xdr:row>
      <xdr:rowOff>73637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9">
          <xdr14:nvContentPartPr>
            <xdr14:cNvPr id="12" name="インク 11">
              <a:extLst>
                <a:ext uri="{FF2B5EF4-FFF2-40B4-BE49-F238E27FC236}">
                  <a16:creationId xmlns:a16="http://schemas.microsoft.com/office/drawing/2014/main" id="{595888EB-D243-4ECB-83C7-316D7EB9C3DB}"/>
                </a:ext>
              </a:extLst>
            </xdr14:cNvPr>
            <xdr14:cNvContentPartPr/>
          </xdr14:nvContentPartPr>
          <xdr14:nvPr macro=""/>
          <xdr14:xfrm>
            <a:off x="10300320" y="63913537"/>
            <a:ext cx="600480" cy="425160"/>
          </xdr14:xfrm>
        </xdr:contentPart>
      </mc:Choice>
      <mc:Fallback>
        <xdr:pic>
          <xdr:nvPicPr>
            <xdr:cNvPr id="12" name="インク 11">
              <a:extLst>
                <a:ext uri="{FF2B5EF4-FFF2-40B4-BE49-F238E27FC236}">
                  <a16:creationId xmlns:a16="http://schemas.microsoft.com/office/drawing/2014/main" id="{595888EB-D243-4ECB-83C7-316D7EB9C3DB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10282320" y="63895882"/>
              <a:ext cx="636120" cy="46083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522828</xdr:colOff>
      <xdr:row>272</xdr:row>
      <xdr:rowOff>164861</xdr:rowOff>
    </xdr:from>
    <xdr:to>
      <xdr:col>21</xdr:col>
      <xdr:colOff>303272</xdr:colOff>
      <xdr:row>276</xdr:row>
      <xdr:rowOff>115469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1">
          <xdr14:nvContentPartPr>
            <xdr14:cNvPr id="82" name="インク 81">
              <a:extLst>
                <a:ext uri="{FF2B5EF4-FFF2-40B4-BE49-F238E27FC236}">
                  <a16:creationId xmlns:a16="http://schemas.microsoft.com/office/drawing/2014/main" id="{0FCEE68D-3A90-44B5-A90A-A4E9A20BB356}"/>
                </a:ext>
              </a:extLst>
            </xdr14:cNvPr>
            <xdr14:cNvContentPartPr/>
          </xdr14:nvContentPartPr>
          <xdr14:nvPr macro=""/>
          <xdr14:xfrm>
            <a:off x="10575720" y="62593777"/>
            <a:ext cx="3801600" cy="868680"/>
          </xdr14:xfrm>
        </xdr:contentPart>
      </mc:Choice>
      <mc:Fallback>
        <xdr:pic>
          <xdr:nvPicPr>
            <xdr:cNvPr id="82" name="インク 81">
              <a:extLst>
                <a:ext uri="{FF2B5EF4-FFF2-40B4-BE49-F238E27FC236}">
                  <a16:creationId xmlns:a16="http://schemas.microsoft.com/office/drawing/2014/main" id="{0FCEE68D-3A90-44B5-A90A-A4E9A20BB356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10558080" y="62575784"/>
              <a:ext cx="3837240" cy="90430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131882</xdr:colOff>
      <xdr:row>268</xdr:row>
      <xdr:rowOff>96761</xdr:rowOff>
    </xdr:from>
    <xdr:to>
      <xdr:col>45</xdr:col>
      <xdr:colOff>126972</xdr:colOff>
      <xdr:row>300</xdr:row>
      <xdr:rowOff>37605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43390868-CAD9-4211-B96C-A8FCA5B5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4767120" y="61685713"/>
          <a:ext cx="15295566" cy="7294749"/>
        </a:xfrm>
        <a:prstGeom prst="rect">
          <a:avLst/>
        </a:prstGeom>
      </xdr:spPr>
    </xdr:pic>
    <xdr:clientData/>
  </xdr:twoCellAnchor>
  <xdr:twoCellAnchor editAs="oneCell">
    <xdr:from>
      <xdr:col>36</xdr:col>
      <xdr:colOff>144755</xdr:colOff>
      <xdr:row>289</xdr:row>
      <xdr:rowOff>132640</xdr:rowOff>
    </xdr:from>
    <xdr:to>
      <xdr:col>36</xdr:col>
      <xdr:colOff>145115</xdr:colOff>
      <xdr:row>289</xdr:row>
      <xdr:rowOff>133000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4">
          <xdr14:nvContentPartPr>
            <xdr14:cNvPr id="86" name="インク 85">
              <a:extLst>
                <a:ext uri="{FF2B5EF4-FFF2-40B4-BE49-F238E27FC236}">
                  <a16:creationId xmlns:a16="http://schemas.microsoft.com/office/drawing/2014/main" id="{15A8CCC9-7448-49A1-B0E1-199F643D1C3B}"/>
                </a:ext>
              </a:extLst>
            </xdr14:cNvPr>
            <xdr14:cNvContentPartPr/>
          </xdr14:nvContentPartPr>
          <xdr14:nvPr macro=""/>
          <xdr14:xfrm>
            <a:off x="24093326" y="66547592"/>
            <a:ext cx="360" cy="360"/>
          </xdr14:xfrm>
        </xdr:contentPart>
      </mc:Choice>
      <mc:Fallback>
        <xdr:pic>
          <xdr:nvPicPr>
            <xdr:cNvPr id="86" name="インク 85">
              <a:extLst>
                <a:ext uri="{FF2B5EF4-FFF2-40B4-BE49-F238E27FC236}">
                  <a16:creationId xmlns:a16="http://schemas.microsoft.com/office/drawing/2014/main" id="{15A8CCC9-7448-49A1-B0E1-199F643D1C3B}"/>
                </a:ext>
              </a:extLst>
            </xdr:cNvPr>
            <xdr:cNvPicPr/>
          </xdr:nvPicPr>
          <xdr:blipFill>
            <a:blip xmlns:r="http://schemas.openxmlformats.org/officeDocument/2006/relationships" r:embed="rId95"/>
            <a:stretch>
              <a:fillRect/>
            </a:stretch>
          </xdr:blipFill>
          <xdr:spPr>
            <a:xfrm>
              <a:off x="24075686" y="66529592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36</xdr:col>
      <xdr:colOff>338075</xdr:colOff>
      <xdr:row>293</xdr:row>
      <xdr:rowOff>60122</xdr:rowOff>
    </xdr:from>
    <xdr:to>
      <xdr:col>40</xdr:col>
      <xdr:colOff>586282</xdr:colOff>
      <xdr:row>295</xdr:row>
      <xdr:rowOff>108462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6">
          <xdr14:nvContentPartPr>
            <xdr14:cNvPr id="158" name="インク 157">
              <a:extLst>
                <a:ext uri="{FF2B5EF4-FFF2-40B4-BE49-F238E27FC236}">
                  <a16:creationId xmlns:a16="http://schemas.microsoft.com/office/drawing/2014/main" id="{2716DF31-C808-43B0-AD4A-CDB5C313806E}"/>
                </a:ext>
              </a:extLst>
            </xdr14:cNvPr>
            <xdr14:cNvContentPartPr/>
          </xdr14:nvContentPartPr>
          <xdr14:nvPr macro=""/>
          <xdr14:xfrm>
            <a:off x="24286646" y="67394312"/>
            <a:ext cx="2909160" cy="507960"/>
          </xdr14:xfrm>
        </xdr:contentPart>
      </mc:Choice>
      <mc:Fallback>
        <xdr:pic>
          <xdr:nvPicPr>
            <xdr:cNvPr id="158" name="インク 157">
              <a:extLst>
                <a:ext uri="{FF2B5EF4-FFF2-40B4-BE49-F238E27FC236}">
                  <a16:creationId xmlns:a16="http://schemas.microsoft.com/office/drawing/2014/main" id="{2716DF31-C808-43B0-AD4A-CDB5C313806E}"/>
                </a:ext>
              </a:extLst>
            </xdr:cNvPr>
            <xdr:cNvPicPr/>
          </xdr:nvPicPr>
          <xdr:blipFill>
            <a:blip xmlns:r="http://schemas.openxmlformats.org/officeDocument/2006/relationships" r:embed="rId97"/>
            <a:stretch>
              <a:fillRect/>
            </a:stretch>
          </xdr:blipFill>
          <xdr:spPr>
            <a:xfrm>
              <a:off x="24268646" y="67376312"/>
              <a:ext cx="2944800" cy="543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35</xdr:col>
      <xdr:colOff>583553</xdr:colOff>
      <xdr:row>288</xdr:row>
      <xdr:rowOff>164089</xdr:rowOff>
    </xdr:from>
    <xdr:to>
      <xdr:col>41</xdr:col>
      <xdr:colOff>157204</xdr:colOff>
      <xdr:row>292</xdr:row>
      <xdr:rowOff>199931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8">
          <xdr14:nvContentPartPr>
            <xdr14:cNvPr id="159" name="インク 158">
              <a:extLst>
                <a:ext uri="{FF2B5EF4-FFF2-40B4-BE49-F238E27FC236}">
                  <a16:creationId xmlns:a16="http://schemas.microsoft.com/office/drawing/2014/main" id="{A7EED546-360B-4A81-A278-FA3AC5DF8349}"/>
                </a:ext>
              </a:extLst>
            </xdr14:cNvPr>
            <xdr14:cNvContentPartPr/>
          </xdr14:nvContentPartPr>
          <xdr14:nvPr macro=""/>
          <xdr14:xfrm>
            <a:off x="23866886" y="66349232"/>
            <a:ext cx="3565080" cy="955080"/>
          </xdr14:xfrm>
        </xdr:contentPart>
      </mc:Choice>
      <mc:Fallback>
        <xdr:pic>
          <xdr:nvPicPr>
            <xdr:cNvPr id="159" name="インク 158">
              <a:extLst>
                <a:ext uri="{FF2B5EF4-FFF2-40B4-BE49-F238E27FC236}">
                  <a16:creationId xmlns:a16="http://schemas.microsoft.com/office/drawing/2014/main" id="{A7EED546-360B-4A81-A278-FA3AC5DF8349}"/>
                </a:ext>
              </a:extLst>
            </xdr:cNvPr>
            <xdr:cNvPicPr/>
          </xdr:nvPicPr>
          <xdr:blipFill>
            <a:blip xmlns:r="http://schemas.openxmlformats.org/officeDocument/2006/relationships" r:embed="rId99"/>
            <a:stretch>
              <a:fillRect/>
            </a:stretch>
          </xdr:blipFill>
          <xdr:spPr>
            <a:xfrm>
              <a:off x="23848888" y="66331239"/>
              <a:ext cx="3600716" cy="99070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372894</xdr:colOff>
      <xdr:row>267</xdr:row>
      <xdr:rowOff>58809</xdr:rowOff>
    </xdr:from>
    <xdr:to>
      <xdr:col>28</xdr:col>
      <xdr:colOff>618179</xdr:colOff>
      <xdr:row>272</xdr:row>
      <xdr:rowOff>48442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0">
          <xdr14:nvContentPartPr>
            <xdr14:cNvPr id="170" name="インク 169">
              <a:extLst>
                <a:ext uri="{FF2B5EF4-FFF2-40B4-BE49-F238E27FC236}">
                  <a16:creationId xmlns:a16="http://schemas.microsoft.com/office/drawing/2014/main" id="{DD2584CB-9027-4F48-901E-42428E333067}"/>
                </a:ext>
              </a:extLst>
            </xdr14:cNvPr>
            <xdr14:cNvContentPartPr/>
          </xdr14:nvContentPartPr>
          <xdr14:nvPr macro=""/>
          <xdr14:xfrm>
            <a:off x="17003846" y="61417952"/>
            <a:ext cx="2241000" cy="1138680"/>
          </xdr14:xfrm>
        </xdr:contentPart>
      </mc:Choice>
      <mc:Fallback>
        <xdr:pic>
          <xdr:nvPicPr>
            <xdr:cNvPr id="170" name="インク 169">
              <a:extLst>
                <a:ext uri="{FF2B5EF4-FFF2-40B4-BE49-F238E27FC236}">
                  <a16:creationId xmlns:a16="http://schemas.microsoft.com/office/drawing/2014/main" id="{DD2584CB-9027-4F48-901E-42428E333067}"/>
                </a:ext>
              </a:extLst>
            </xdr:cNvPr>
            <xdr:cNvPicPr/>
          </xdr:nvPicPr>
          <xdr:blipFill>
            <a:blip xmlns:r="http://schemas.openxmlformats.org/officeDocument/2006/relationships" r:embed="rId101"/>
            <a:stretch>
              <a:fillRect/>
            </a:stretch>
          </xdr:blipFill>
          <xdr:spPr>
            <a:xfrm>
              <a:off x="16986206" y="61400312"/>
              <a:ext cx="2276640" cy="1174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0</xdr:colOff>
      <xdr:row>303</xdr:row>
      <xdr:rowOff>0</xdr:rowOff>
    </xdr:from>
    <xdr:to>
      <xdr:col>34</xdr:col>
      <xdr:colOff>70952</xdr:colOff>
      <xdr:row>334</xdr:row>
      <xdr:rowOff>47333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1B1F79B1-BD1E-4BB4-B503-A31DAB57D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317619" y="69632286"/>
          <a:ext cx="15371428" cy="7171428"/>
        </a:xfrm>
        <a:prstGeom prst="rect">
          <a:avLst/>
        </a:prstGeom>
      </xdr:spPr>
    </xdr:pic>
    <xdr:clientData/>
  </xdr:twoCellAnchor>
  <xdr:twoCellAnchor editAs="oneCell">
    <xdr:from>
      <xdr:col>13</xdr:col>
      <xdr:colOff>627305</xdr:colOff>
      <xdr:row>303</xdr:row>
      <xdr:rowOff>217512</xdr:rowOff>
    </xdr:from>
    <xdr:to>
      <xdr:col>16</xdr:col>
      <xdr:colOff>253030</xdr:colOff>
      <xdr:row>307</xdr:row>
      <xdr:rowOff>158674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3">
          <xdr14:nvContentPartPr>
            <xdr14:cNvPr id="185" name="インク 184">
              <a:extLst>
                <a:ext uri="{FF2B5EF4-FFF2-40B4-BE49-F238E27FC236}">
                  <a16:creationId xmlns:a16="http://schemas.microsoft.com/office/drawing/2014/main" id="{58A87CC6-9E1C-4545-A427-D74F384E672D}"/>
                </a:ext>
              </a:extLst>
            </xdr14:cNvPr>
            <xdr14:cNvContentPartPr/>
          </xdr14:nvContentPartPr>
          <xdr14:nvPr macro=""/>
          <xdr14:xfrm>
            <a:off x="9275400" y="69849798"/>
            <a:ext cx="1621440" cy="860400"/>
          </xdr14:xfrm>
        </xdr:contentPart>
      </mc:Choice>
      <mc:Fallback>
        <xdr:pic>
          <xdr:nvPicPr>
            <xdr:cNvPr id="185" name="インク 184">
              <a:extLst>
                <a:ext uri="{FF2B5EF4-FFF2-40B4-BE49-F238E27FC236}">
                  <a16:creationId xmlns:a16="http://schemas.microsoft.com/office/drawing/2014/main" id="{58A87CC6-9E1C-4545-A427-D74F384E672D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257760" y="69831806"/>
              <a:ext cx="1657080" cy="89602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32</xdr:col>
      <xdr:colOff>116290</xdr:colOff>
      <xdr:row>313</xdr:row>
      <xdr:rowOff>11737</xdr:rowOff>
    </xdr:from>
    <xdr:to>
      <xdr:col>37</xdr:col>
      <xdr:colOff>342579</xdr:colOff>
      <xdr:row>320</xdr:row>
      <xdr:rowOff>96870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5">
          <xdr14:nvContentPartPr>
            <xdr14:cNvPr id="218" name="インク 217">
              <a:extLst>
                <a:ext uri="{FF2B5EF4-FFF2-40B4-BE49-F238E27FC236}">
                  <a16:creationId xmlns:a16="http://schemas.microsoft.com/office/drawing/2014/main" id="{89D4C40A-0725-4DF3-BEAC-9F1175E6287C}"/>
                </a:ext>
              </a:extLst>
            </xdr14:cNvPr>
            <xdr14:cNvContentPartPr/>
          </xdr14:nvContentPartPr>
          <xdr14:nvPr macro=""/>
          <xdr14:xfrm>
            <a:off x="21403909" y="71942118"/>
            <a:ext cx="3552480" cy="1693800"/>
          </xdr14:xfrm>
        </xdr:contentPart>
      </mc:Choice>
      <mc:Fallback>
        <xdr:pic>
          <xdr:nvPicPr>
            <xdr:cNvPr id="218" name="インク 217">
              <a:extLst>
                <a:ext uri="{FF2B5EF4-FFF2-40B4-BE49-F238E27FC236}">
                  <a16:creationId xmlns:a16="http://schemas.microsoft.com/office/drawing/2014/main" id="{89D4C40A-0725-4DF3-BEAC-9F1175E6287C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21385907" y="71924474"/>
              <a:ext cx="3588124" cy="172944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17</xdr:col>
      <xdr:colOff>208152</xdr:colOff>
      <xdr:row>25</xdr:row>
      <xdr:rowOff>66131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2865D7-C383-4BE5-8534-8BAB5F14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11180952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17</xdr:col>
      <xdr:colOff>141486</xdr:colOff>
      <xdr:row>51</xdr:row>
      <xdr:rowOff>66131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ACE5BAA-8600-436F-A433-77624B22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4457700"/>
          <a:ext cx="11114286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34</xdr:col>
      <xdr:colOff>170057</xdr:colOff>
      <xdr:row>51</xdr:row>
      <xdr:rowOff>47083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FA54FB9-65ED-441C-96F2-A3F15FC54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4400" y="4457700"/>
          <a:ext cx="11142857" cy="4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53</xdr:row>
      <xdr:rowOff>161925</xdr:rowOff>
    </xdr:from>
    <xdr:to>
      <xdr:col>17</xdr:col>
      <xdr:colOff>131958</xdr:colOff>
      <xdr:row>79</xdr:row>
      <xdr:rowOff>37558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C6EE6BC-DE7A-413B-B615-A362849BA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9248775"/>
          <a:ext cx="11133333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34</xdr:col>
      <xdr:colOff>151009</xdr:colOff>
      <xdr:row>79</xdr:row>
      <xdr:rowOff>8988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7C09FD8-6671-438B-BF66-0C2A35E74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44400" y="9258300"/>
          <a:ext cx="11123809" cy="429523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22823</xdr:rowOff>
    </xdr:from>
    <xdr:ext cx="3647281" cy="425822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BB721B0-4805-45F1-9884-C7D83645ADA9}"/>
            </a:ext>
          </a:extLst>
        </xdr:cNvPr>
        <xdr:cNvSpPr/>
      </xdr:nvSpPr>
      <xdr:spPr>
        <a:xfrm>
          <a:off x="0" y="8766773"/>
          <a:ext cx="3647281" cy="42582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ここから環境観察を行いました。</a:t>
          </a:r>
        </a:p>
      </xdr:txBody>
    </xdr:sp>
    <xdr:clientData/>
  </xdr:oneCellAnchor>
  <xdr:twoCellAnchor>
    <xdr:from>
      <xdr:col>16</xdr:col>
      <xdr:colOff>47625</xdr:colOff>
      <xdr:row>66</xdr:row>
      <xdr:rowOff>171449</xdr:rowOff>
    </xdr:from>
    <xdr:to>
      <xdr:col>18</xdr:col>
      <xdr:colOff>190500</xdr:colOff>
      <xdr:row>72</xdr:row>
      <xdr:rowOff>85725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2F0EDA8F-D662-498A-A060-F1D85737C801}"/>
            </a:ext>
          </a:extLst>
        </xdr:cNvPr>
        <xdr:cNvSpPr/>
      </xdr:nvSpPr>
      <xdr:spPr>
        <a:xfrm>
          <a:off x="11020425" y="11487149"/>
          <a:ext cx="1514475" cy="942976"/>
        </a:xfrm>
        <a:prstGeom prst="wedgeRoundRectCallout">
          <a:avLst>
            <a:gd name="adj1" fmla="val -142845"/>
            <a:gd name="adj2" fmla="val 46594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損切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底値になるのがわからなかった</a:t>
          </a:r>
        </a:p>
      </xdr:txBody>
    </xdr:sp>
    <xdr:clientData/>
  </xdr:twoCellAnchor>
  <xdr:twoCellAnchor editAs="oneCell">
    <xdr:from>
      <xdr:col>1</xdr:col>
      <xdr:colOff>0</xdr:colOff>
      <xdr:row>80</xdr:row>
      <xdr:rowOff>0</xdr:rowOff>
    </xdr:from>
    <xdr:to>
      <xdr:col>17</xdr:col>
      <xdr:colOff>170057</xdr:colOff>
      <xdr:row>105</xdr:row>
      <xdr:rowOff>94702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CC6E4B0-5DB1-47F2-BA60-C2053609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13716000"/>
          <a:ext cx="11142857" cy="43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80</xdr:row>
      <xdr:rowOff>0</xdr:rowOff>
    </xdr:from>
    <xdr:to>
      <xdr:col>34</xdr:col>
      <xdr:colOff>198628</xdr:colOff>
      <xdr:row>105</xdr:row>
      <xdr:rowOff>466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9562C1D-C48C-4E93-BB80-39912C1A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44400" y="13716000"/>
          <a:ext cx="11171428" cy="4286716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84</xdr:row>
      <xdr:rowOff>171449</xdr:rowOff>
    </xdr:from>
    <xdr:to>
      <xdr:col>18</xdr:col>
      <xdr:colOff>500466</xdr:colOff>
      <xdr:row>87</xdr:row>
      <xdr:rowOff>104774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9F05E0FA-086D-41F0-9772-A055A1FEF2AF}"/>
            </a:ext>
          </a:extLst>
        </xdr:cNvPr>
        <xdr:cNvSpPr/>
      </xdr:nvSpPr>
      <xdr:spPr>
        <a:xfrm>
          <a:off x="11734800" y="14573249"/>
          <a:ext cx="1110066" cy="447675"/>
        </a:xfrm>
        <a:prstGeom prst="wedgeRoundRectCallout">
          <a:avLst>
            <a:gd name="adj1" fmla="val -114543"/>
            <a:gd name="adj2" fmla="val 291791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107</xdr:row>
      <xdr:rowOff>0</xdr:rowOff>
    </xdr:from>
    <xdr:to>
      <xdr:col>17</xdr:col>
      <xdr:colOff>170057</xdr:colOff>
      <xdr:row>132</xdr:row>
      <xdr:rowOff>18512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37A0C97-D6F6-45EA-A290-4FB686853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8345150"/>
          <a:ext cx="11142857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107</xdr:row>
      <xdr:rowOff>0</xdr:rowOff>
    </xdr:from>
    <xdr:to>
      <xdr:col>34</xdr:col>
      <xdr:colOff>170057</xdr:colOff>
      <xdr:row>132</xdr:row>
      <xdr:rowOff>18512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ECED80B-DF67-4768-9B77-27DFB6716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44400" y="18345150"/>
          <a:ext cx="11142857" cy="4304762"/>
        </a:xfrm>
        <a:prstGeom prst="rect">
          <a:avLst/>
        </a:prstGeom>
      </xdr:spPr>
    </xdr:pic>
    <xdr:clientData/>
  </xdr:twoCellAnchor>
  <xdr:twoCellAnchor>
    <xdr:from>
      <xdr:col>15</xdr:col>
      <xdr:colOff>592809</xdr:colOff>
      <xdr:row>104</xdr:row>
      <xdr:rowOff>42296</xdr:rowOff>
    </xdr:from>
    <xdr:to>
      <xdr:col>18</xdr:col>
      <xdr:colOff>64577</xdr:colOff>
      <xdr:row>109</xdr:row>
      <xdr:rowOff>64577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46647A3D-A5DE-4E5F-B999-538B0629D8D2}"/>
            </a:ext>
          </a:extLst>
        </xdr:cNvPr>
        <xdr:cNvSpPr/>
      </xdr:nvSpPr>
      <xdr:spPr>
        <a:xfrm>
          <a:off x="10879809" y="17873096"/>
          <a:ext cx="1529168" cy="879531"/>
        </a:xfrm>
        <a:prstGeom prst="wedgeRoundRectCallout">
          <a:avLst>
            <a:gd name="adj1" fmla="val -73835"/>
            <a:gd name="adj2" fmla="val 151671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トレンドの始まり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17</xdr:col>
      <xdr:colOff>265473</xdr:colOff>
      <xdr:row>158</xdr:row>
      <xdr:rowOff>71299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CC72C34-2D0F-43CE-8CB7-8A1AABDC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22974300"/>
          <a:ext cx="11238273" cy="418609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34</xdr:col>
      <xdr:colOff>313091</xdr:colOff>
      <xdr:row>158</xdr:row>
      <xdr:rowOff>61775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2194B8F-9992-4840-9C0D-426B26E6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44400" y="22974300"/>
          <a:ext cx="11285891" cy="4176575"/>
        </a:xfrm>
        <a:prstGeom prst="rect">
          <a:avLst/>
        </a:prstGeom>
      </xdr:spPr>
    </xdr:pic>
    <xdr:clientData/>
  </xdr:twoCellAnchor>
  <xdr:twoCellAnchor>
    <xdr:from>
      <xdr:col>18</xdr:col>
      <xdr:colOff>108489</xdr:colOff>
      <xdr:row>133</xdr:row>
      <xdr:rowOff>10009</xdr:rowOff>
    </xdr:from>
    <xdr:to>
      <xdr:col>20</xdr:col>
      <xdr:colOff>258307</xdr:colOff>
      <xdr:row>138</xdr:row>
      <xdr:rowOff>32289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37FEF5D8-34B2-46F0-AAC7-98CEB99542EE}"/>
            </a:ext>
          </a:extLst>
        </xdr:cNvPr>
        <xdr:cNvSpPr/>
      </xdr:nvSpPr>
      <xdr:spPr>
        <a:xfrm>
          <a:off x="12452889" y="22812859"/>
          <a:ext cx="1521418" cy="879530"/>
        </a:xfrm>
        <a:prstGeom prst="wedgeRoundRectCallout">
          <a:avLst>
            <a:gd name="adj1" fmla="val 487914"/>
            <a:gd name="adj2" fmla="val 39930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トレンドが続きそう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160</xdr:row>
      <xdr:rowOff>0</xdr:rowOff>
    </xdr:from>
    <xdr:to>
      <xdr:col>17</xdr:col>
      <xdr:colOff>265473</xdr:colOff>
      <xdr:row>184</xdr:row>
      <xdr:rowOff>4633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B29F236-8534-4464-8C0C-95C5A7AC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00" y="27432000"/>
          <a:ext cx="11238273" cy="41194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160</xdr:row>
      <xdr:rowOff>0</xdr:rowOff>
    </xdr:from>
    <xdr:to>
      <xdr:col>34</xdr:col>
      <xdr:colOff>265472</xdr:colOff>
      <xdr:row>184</xdr:row>
      <xdr:rowOff>90347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8D759E16-01A2-43C8-8324-CE96639A4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44400" y="27432000"/>
          <a:ext cx="11238272" cy="4205147"/>
        </a:xfrm>
        <a:prstGeom prst="rect">
          <a:avLst/>
        </a:prstGeom>
      </xdr:spPr>
    </xdr:pic>
    <xdr:clientData/>
  </xdr:twoCellAnchor>
  <xdr:twoCellAnchor>
    <xdr:from>
      <xdr:col>18</xdr:col>
      <xdr:colOff>366794</xdr:colOff>
      <xdr:row>166</xdr:row>
      <xdr:rowOff>123018</xdr:rowOff>
    </xdr:from>
    <xdr:to>
      <xdr:col>21</xdr:col>
      <xdr:colOff>226017</xdr:colOff>
      <xdr:row>171</xdr:row>
      <xdr:rowOff>145298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EFC80CDD-4C08-499B-BE0C-E67E4B95D7A8}"/>
            </a:ext>
          </a:extLst>
        </xdr:cNvPr>
        <xdr:cNvSpPr/>
      </xdr:nvSpPr>
      <xdr:spPr>
        <a:xfrm>
          <a:off x="12711194" y="28583718"/>
          <a:ext cx="1916623" cy="879530"/>
        </a:xfrm>
        <a:prstGeom prst="wedgeRoundRectCallout">
          <a:avLst>
            <a:gd name="adj1" fmla="val -119593"/>
            <a:gd name="adj2" fmla="val 188919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en-US" altLang="ja-JP" sz="1100"/>
            <a:t>MACD</a:t>
          </a:r>
          <a:r>
            <a:rPr kumimoji="1" lang="ja-JP" altLang="en-US" sz="1100"/>
            <a:t>が上がっていた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186</xdr:row>
      <xdr:rowOff>0</xdr:rowOff>
    </xdr:from>
    <xdr:to>
      <xdr:col>17</xdr:col>
      <xdr:colOff>284520</xdr:colOff>
      <xdr:row>210</xdr:row>
      <xdr:rowOff>80823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715C0CCE-C757-4506-91A7-D65DDFEE6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31889700"/>
          <a:ext cx="11257320" cy="419562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186</xdr:row>
      <xdr:rowOff>0</xdr:rowOff>
    </xdr:from>
    <xdr:to>
      <xdr:col>34</xdr:col>
      <xdr:colOff>236900</xdr:colOff>
      <xdr:row>210</xdr:row>
      <xdr:rowOff>42728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0EE5B9B-8DAE-47B3-8394-FC8AE8A3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44400" y="31889700"/>
          <a:ext cx="11209700" cy="4157528"/>
        </a:xfrm>
        <a:prstGeom prst="rect">
          <a:avLst/>
        </a:prstGeom>
      </xdr:spPr>
    </xdr:pic>
    <xdr:clientData/>
  </xdr:twoCellAnchor>
  <xdr:twoCellAnchor>
    <xdr:from>
      <xdr:col>17</xdr:col>
      <xdr:colOff>350651</xdr:colOff>
      <xdr:row>185</xdr:row>
      <xdr:rowOff>74586</xdr:rowOff>
    </xdr:from>
    <xdr:to>
      <xdr:col>20</xdr:col>
      <xdr:colOff>209874</xdr:colOff>
      <xdr:row>192</xdr:row>
      <xdr:rowOff>129153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3CC86ECD-855A-4AA8-9518-7CB628E0A820}"/>
            </a:ext>
          </a:extLst>
        </xdr:cNvPr>
        <xdr:cNvSpPr/>
      </xdr:nvSpPr>
      <xdr:spPr>
        <a:xfrm>
          <a:off x="12009251" y="31792836"/>
          <a:ext cx="1916623" cy="1254717"/>
        </a:xfrm>
        <a:prstGeom prst="wedgeRoundRectCallout">
          <a:avLst>
            <a:gd name="adj1" fmla="val -106803"/>
            <a:gd name="adj2" fmla="val 201762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1.27</a:t>
          </a:r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en-US" altLang="ja-JP" sz="1100"/>
            <a:t>1.5  2.0</a:t>
          </a:r>
          <a:r>
            <a:rPr kumimoji="1" lang="ja-JP" altLang="en-US" sz="1100"/>
            <a:t>村議る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ひげの先端がサポートされていた。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212</xdr:row>
      <xdr:rowOff>0</xdr:rowOff>
    </xdr:from>
    <xdr:to>
      <xdr:col>17</xdr:col>
      <xdr:colOff>151012</xdr:colOff>
      <xdr:row>236</xdr:row>
      <xdr:rowOff>28036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0A85B39-8128-446B-9690-0B513138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36347400"/>
          <a:ext cx="11123812" cy="414283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212</xdr:row>
      <xdr:rowOff>0</xdr:rowOff>
    </xdr:from>
    <xdr:to>
      <xdr:col>34</xdr:col>
      <xdr:colOff>208155</xdr:colOff>
      <xdr:row>236</xdr:row>
      <xdr:rowOff>56607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BA5E671-F298-4CFE-8ED9-9DE1CE20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44400" y="36347400"/>
          <a:ext cx="11180955" cy="4171407"/>
        </a:xfrm>
        <a:prstGeom prst="rect">
          <a:avLst/>
        </a:prstGeom>
      </xdr:spPr>
    </xdr:pic>
    <xdr:clientData/>
  </xdr:twoCellAnchor>
  <xdr:twoCellAnchor>
    <xdr:from>
      <xdr:col>28</xdr:col>
      <xdr:colOff>416718</xdr:colOff>
      <xdr:row>224</xdr:row>
      <xdr:rowOff>148829</xdr:rowOff>
    </xdr:from>
    <xdr:to>
      <xdr:col>30</xdr:col>
      <xdr:colOff>656358</xdr:colOff>
      <xdr:row>228</xdr:row>
      <xdr:rowOff>24974</xdr:rowOff>
    </xdr:to>
    <xdr:sp macro="" textlink="">
      <xdr:nvSpPr>
        <xdr:cNvPr id="26" name="吹き出し: 角を丸めた四角形 25">
          <a:extLst>
            <a:ext uri="{FF2B5EF4-FFF2-40B4-BE49-F238E27FC236}">
              <a16:creationId xmlns:a16="http://schemas.microsoft.com/office/drawing/2014/main" id="{3A89B20F-7E7F-4909-B230-D9EDC182F7FB}"/>
            </a:ext>
          </a:extLst>
        </xdr:cNvPr>
        <xdr:cNvSpPr/>
      </xdr:nvSpPr>
      <xdr:spPr>
        <a:xfrm>
          <a:off x="19619118" y="38553629"/>
          <a:ext cx="1611240" cy="561945"/>
        </a:xfrm>
        <a:prstGeom prst="wedgeRoundRectCallout">
          <a:avLst>
            <a:gd name="adj1" fmla="val 139715"/>
            <a:gd name="adj2" fmla="val -247760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サポレジを抜けたのでエントリー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238</xdr:row>
      <xdr:rowOff>0</xdr:rowOff>
    </xdr:from>
    <xdr:to>
      <xdr:col>17</xdr:col>
      <xdr:colOff>189107</xdr:colOff>
      <xdr:row>262</xdr:row>
      <xdr:rowOff>28036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6938BAB-787B-4A11-93B4-5949346F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40805100"/>
          <a:ext cx="11161907" cy="414283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238</xdr:row>
      <xdr:rowOff>0</xdr:rowOff>
    </xdr:from>
    <xdr:to>
      <xdr:col>34</xdr:col>
      <xdr:colOff>170059</xdr:colOff>
      <xdr:row>262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2E7FAAE-69DD-4F0D-99C3-FF0C1C2F0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44400" y="40805100"/>
          <a:ext cx="11142859" cy="4115244"/>
        </a:xfrm>
        <a:prstGeom prst="rect">
          <a:avLst/>
        </a:prstGeom>
      </xdr:spPr>
    </xdr:pic>
    <xdr:clientData/>
  </xdr:twoCellAnchor>
  <xdr:twoCellAnchor>
    <xdr:from>
      <xdr:col>5</xdr:col>
      <xdr:colOff>279213</xdr:colOff>
      <xdr:row>247</xdr:row>
      <xdr:rowOff>76200</xdr:rowOff>
    </xdr:from>
    <xdr:to>
      <xdr:col>8</xdr:col>
      <xdr:colOff>138437</xdr:colOff>
      <xdr:row>253</xdr:row>
      <xdr:rowOff>144036</xdr:rowOff>
    </xdr:to>
    <xdr:sp macro="" textlink="">
      <xdr:nvSpPr>
        <xdr:cNvPr id="29" name="吹き出し: 角を丸めた四角形 28">
          <a:extLst>
            <a:ext uri="{FF2B5EF4-FFF2-40B4-BE49-F238E27FC236}">
              <a16:creationId xmlns:a16="http://schemas.microsoft.com/office/drawing/2014/main" id="{A12754B6-52F2-4987-ABB3-2B42495252EF}"/>
            </a:ext>
          </a:extLst>
        </xdr:cNvPr>
        <xdr:cNvSpPr/>
      </xdr:nvSpPr>
      <xdr:spPr>
        <a:xfrm>
          <a:off x="3708213" y="42424350"/>
          <a:ext cx="1916624" cy="1096536"/>
        </a:xfrm>
        <a:prstGeom prst="wedgeRoundRectCallout">
          <a:avLst>
            <a:gd name="adj1" fmla="val 16425"/>
            <a:gd name="adj2" fmla="val 75331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このラインに沿って下がっていくと判断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264</xdr:row>
      <xdr:rowOff>0</xdr:rowOff>
    </xdr:from>
    <xdr:to>
      <xdr:col>17</xdr:col>
      <xdr:colOff>170057</xdr:colOff>
      <xdr:row>289</xdr:row>
      <xdr:rowOff>467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FDA7BFB-28EA-450E-B54F-4D7FC520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5800" y="45262800"/>
          <a:ext cx="11142857" cy="428671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264</xdr:row>
      <xdr:rowOff>0</xdr:rowOff>
    </xdr:from>
    <xdr:to>
      <xdr:col>34</xdr:col>
      <xdr:colOff>170057</xdr:colOff>
      <xdr:row>289</xdr:row>
      <xdr:rowOff>47083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8BFE800-26FF-43F1-986C-73803FB4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44400" y="45262800"/>
          <a:ext cx="11142857" cy="4333333"/>
        </a:xfrm>
        <a:prstGeom prst="rect">
          <a:avLst/>
        </a:prstGeom>
      </xdr:spPr>
    </xdr:pic>
    <xdr:clientData/>
  </xdr:twoCellAnchor>
  <xdr:twoCellAnchor>
    <xdr:from>
      <xdr:col>13</xdr:col>
      <xdr:colOff>545913</xdr:colOff>
      <xdr:row>260</xdr:row>
      <xdr:rowOff>152400</xdr:rowOff>
    </xdr:from>
    <xdr:to>
      <xdr:col>16</xdr:col>
      <xdr:colOff>405137</xdr:colOff>
      <xdr:row>267</xdr:row>
      <xdr:rowOff>48786</xdr:rowOff>
    </xdr:to>
    <xdr:sp macro="" textlink="">
      <xdr:nvSpPr>
        <xdr:cNvPr id="32" name="吹き出し: 角を丸めた四角形 31">
          <a:extLst>
            <a:ext uri="{FF2B5EF4-FFF2-40B4-BE49-F238E27FC236}">
              <a16:creationId xmlns:a16="http://schemas.microsoft.com/office/drawing/2014/main" id="{4FF1F52A-6D49-40BD-AD8F-8F1CEC23348F}"/>
            </a:ext>
          </a:extLst>
        </xdr:cNvPr>
        <xdr:cNvSpPr/>
      </xdr:nvSpPr>
      <xdr:spPr>
        <a:xfrm>
          <a:off x="9461313" y="44729400"/>
          <a:ext cx="1916624" cy="1096536"/>
        </a:xfrm>
        <a:prstGeom prst="wedgeRoundRectCallout">
          <a:avLst>
            <a:gd name="adj1" fmla="val 16425"/>
            <a:gd name="adj2" fmla="val 75331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このラインに沿って下がっていくと判断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291</xdr:row>
      <xdr:rowOff>0</xdr:rowOff>
    </xdr:from>
    <xdr:to>
      <xdr:col>17</xdr:col>
      <xdr:colOff>131962</xdr:colOff>
      <xdr:row>316</xdr:row>
      <xdr:rowOff>56607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E658F8A-6D8D-46F1-BA68-78E790E9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49891950"/>
          <a:ext cx="11104762" cy="4342857"/>
        </a:xfrm>
        <a:prstGeom prst="rect">
          <a:avLst/>
        </a:prstGeom>
      </xdr:spPr>
    </xdr:pic>
    <xdr:clientData/>
  </xdr:twoCellAnchor>
  <xdr:twoCellAnchor>
    <xdr:from>
      <xdr:col>12</xdr:col>
      <xdr:colOff>64648</xdr:colOff>
      <xdr:row>292</xdr:row>
      <xdr:rowOff>132347</xdr:rowOff>
    </xdr:from>
    <xdr:to>
      <xdr:col>15</xdr:col>
      <xdr:colOff>391026</xdr:colOff>
      <xdr:row>299</xdr:row>
      <xdr:rowOff>28733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BC893C8B-3397-4A8B-B27C-ADADC5D9FF90}"/>
            </a:ext>
          </a:extLst>
        </xdr:cNvPr>
        <xdr:cNvSpPr/>
      </xdr:nvSpPr>
      <xdr:spPr>
        <a:xfrm>
          <a:off x="8294248" y="50195747"/>
          <a:ext cx="2383778" cy="1096536"/>
        </a:xfrm>
        <a:prstGeom prst="wedgeRoundRectCallout">
          <a:avLst>
            <a:gd name="adj1" fmla="val 31691"/>
            <a:gd name="adj2" fmla="val 69810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このラインに沿って上がっていくと判断</a:t>
          </a:r>
          <a:endParaRPr kumimoji="1" lang="en-US" altLang="ja-JP" sz="1100"/>
        </a:p>
      </xdr:txBody>
    </xdr:sp>
    <xdr:clientData/>
  </xdr:twoCellAnchor>
  <xdr:twoCellAnchor editAs="oneCell">
    <xdr:from>
      <xdr:col>18</xdr:col>
      <xdr:colOff>0</xdr:colOff>
      <xdr:row>291</xdr:row>
      <xdr:rowOff>0</xdr:rowOff>
    </xdr:from>
    <xdr:to>
      <xdr:col>34</xdr:col>
      <xdr:colOff>215178</xdr:colOff>
      <xdr:row>316</xdr:row>
      <xdr:rowOff>62625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6DFF36E-5B4E-43C4-A8B8-53CEEBC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44400" y="49891950"/>
          <a:ext cx="11187978" cy="434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17</xdr:col>
      <xdr:colOff>186606</xdr:colOff>
      <xdr:row>344</xdr:row>
      <xdr:rowOff>64588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92FE114-90BC-4B0F-B492-A7C5D582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5800" y="54349650"/>
          <a:ext cx="11159406" cy="46937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317</xdr:row>
      <xdr:rowOff>0</xdr:rowOff>
    </xdr:from>
    <xdr:to>
      <xdr:col>34</xdr:col>
      <xdr:colOff>234226</xdr:colOff>
      <xdr:row>344</xdr:row>
      <xdr:rowOff>64588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F1CB9164-3B05-465E-9EF8-7A7B66E9D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44400" y="54349650"/>
          <a:ext cx="11207026" cy="4693738"/>
        </a:xfrm>
        <a:prstGeom prst="rect">
          <a:avLst/>
        </a:prstGeom>
      </xdr:spPr>
    </xdr:pic>
    <xdr:clientData/>
  </xdr:twoCellAnchor>
  <xdr:twoCellAnchor>
    <xdr:from>
      <xdr:col>26</xdr:col>
      <xdr:colOff>150167</xdr:colOff>
      <xdr:row>325</xdr:row>
      <xdr:rowOff>115835</xdr:rowOff>
    </xdr:from>
    <xdr:to>
      <xdr:col>29</xdr:col>
      <xdr:colOff>478314</xdr:colOff>
      <xdr:row>332</xdr:row>
      <xdr:rowOff>14578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FFE2C60-ED57-467A-BD8B-101AE7C0CE06}"/>
            </a:ext>
          </a:extLst>
        </xdr:cNvPr>
        <xdr:cNvSpPr/>
      </xdr:nvSpPr>
      <xdr:spPr>
        <a:xfrm>
          <a:off x="17980967" y="55837085"/>
          <a:ext cx="2385547" cy="1098893"/>
        </a:xfrm>
        <a:prstGeom prst="wedgeRoundRectCallout">
          <a:avLst>
            <a:gd name="adj1" fmla="val 91046"/>
            <a:gd name="adj2" fmla="val 52095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345</xdr:row>
      <xdr:rowOff>0</xdr:rowOff>
    </xdr:from>
    <xdr:to>
      <xdr:col>17</xdr:col>
      <xdr:colOff>215440</xdr:colOff>
      <xdr:row>372</xdr:row>
      <xdr:rowOff>166379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B70A8B7-F6D6-4204-8ED3-392BB79D0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5800" y="59150250"/>
          <a:ext cx="11188240" cy="479552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345</xdr:row>
      <xdr:rowOff>0</xdr:rowOff>
    </xdr:from>
    <xdr:to>
      <xdr:col>34</xdr:col>
      <xdr:colOff>205916</xdr:colOff>
      <xdr:row>372</xdr:row>
      <xdr:rowOff>166379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A4F5AE6-6B42-434A-9096-714D22C5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344400" y="59150250"/>
          <a:ext cx="11178716" cy="4795529"/>
        </a:xfrm>
        <a:prstGeom prst="rect">
          <a:avLst/>
        </a:prstGeom>
      </xdr:spPr>
    </xdr:pic>
    <xdr:clientData/>
  </xdr:twoCellAnchor>
  <xdr:twoCellAnchor>
    <xdr:from>
      <xdr:col>20</xdr:col>
      <xdr:colOff>534223</xdr:colOff>
      <xdr:row>347</xdr:row>
      <xdr:rowOff>129079</xdr:rowOff>
    </xdr:from>
    <xdr:to>
      <xdr:col>24</xdr:col>
      <xdr:colOff>178810</xdr:colOff>
      <xdr:row>354</xdr:row>
      <xdr:rowOff>22728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078B42BD-29B4-417F-9CF6-6EB379CABB16}"/>
            </a:ext>
          </a:extLst>
        </xdr:cNvPr>
        <xdr:cNvSpPr/>
      </xdr:nvSpPr>
      <xdr:spPr>
        <a:xfrm>
          <a:off x="14250223" y="59622229"/>
          <a:ext cx="2387787" cy="1093799"/>
        </a:xfrm>
        <a:prstGeom prst="wedgeRoundRectCallout">
          <a:avLst>
            <a:gd name="adj1" fmla="val 91046"/>
            <a:gd name="adj2" fmla="val 52095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374</xdr:row>
      <xdr:rowOff>0</xdr:rowOff>
    </xdr:from>
    <xdr:to>
      <xdr:col>16</xdr:col>
      <xdr:colOff>675758</xdr:colOff>
      <xdr:row>401</xdr:row>
      <xdr:rowOff>281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770BB17-88CC-4F63-AEAE-90A3E9851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5800" y="64122300"/>
          <a:ext cx="10962758" cy="462943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374</xdr:row>
      <xdr:rowOff>0</xdr:rowOff>
    </xdr:from>
    <xdr:to>
      <xdr:col>33</xdr:col>
      <xdr:colOff>656710</xdr:colOff>
      <xdr:row>401</xdr:row>
      <xdr:rowOff>38377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7B77EDF-31F8-460F-B385-2FD4BA9C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344400" y="64122300"/>
          <a:ext cx="10943710" cy="46675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17</xdr:col>
      <xdr:colOff>103390</xdr:colOff>
      <xdr:row>428</xdr:row>
      <xdr:rowOff>110533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28C7440-65AE-49A8-9986-7C802162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5800" y="68922900"/>
          <a:ext cx="11076190" cy="45682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402</xdr:row>
      <xdr:rowOff>0</xdr:rowOff>
    </xdr:from>
    <xdr:to>
      <xdr:col>34</xdr:col>
      <xdr:colOff>74819</xdr:colOff>
      <xdr:row>428</xdr:row>
      <xdr:rowOff>53390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9F08AA7E-1D8A-42AE-9BA2-CDE7369B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344400" y="68922900"/>
          <a:ext cx="11047619" cy="4511090"/>
        </a:xfrm>
        <a:prstGeom prst="rect">
          <a:avLst/>
        </a:prstGeom>
      </xdr:spPr>
    </xdr:pic>
    <xdr:clientData/>
  </xdr:twoCellAnchor>
  <xdr:twoCellAnchor>
    <xdr:from>
      <xdr:col>17</xdr:col>
      <xdr:colOff>635823</xdr:colOff>
      <xdr:row>406</xdr:row>
      <xdr:rowOff>14779</xdr:rowOff>
    </xdr:from>
    <xdr:to>
      <xdr:col>21</xdr:col>
      <xdr:colOff>280410</xdr:colOff>
      <xdr:row>412</xdr:row>
      <xdr:rowOff>86228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E0BE78AE-78CD-413C-B5FE-0EF21F351753}"/>
            </a:ext>
          </a:extLst>
        </xdr:cNvPr>
        <xdr:cNvSpPr/>
      </xdr:nvSpPr>
      <xdr:spPr>
        <a:xfrm>
          <a:off x="12294423" y="69623479"/>
          <a:ext cx="2387787" cy="1100149"/>
        </a:xfrm>
        <a:prstGeom prst="wedgeRoundRectCallout">
          <a:avLst>
            <a:gd name="adj1" fmla="val 45837"/>
            <a:gd name="adj2" fmla="val 83336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切上がって行くと予想をした</a:t>
          </a:r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430</xdr:row>
      <xdr:rowOff>0</xdr:rowOff>
    </xdr:from>
    <xdr:to>
      <xdr:col>17</xdr:col>
      <xdr:colOff>103390</xdr:colOff>
      <xdr:row>456</xdr:row>
      <xdr:rowOff>129581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3921D2D-22A3-4C12-8375-7A2899F0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85800" y="73723500"/>
          <a:ext cx="11076190" cy="45872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430</xdr:row>
      <xdr:rowOff>0</xdr:rowOff>
    </xdr:from>
    <xdr:to>
      <xdr:col>34</xdr:col>
      <xdr:colOff>84343</xdr:colOff>
      <xdr:row>456</xdr:row>
      <xdr:rowOff>15295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C4DC3277-55E8-4BFB-9575-DD0A48E4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344400" y="73723500"/>
          <a:ext cx="11057143" cy="4472995"/>
        </a:xfrm>
        <a:prstGeom prst="rect">
          <a:avLst/>
        </a:prstGeom>
      </xdr:spPr>
    </xdr:pic>
    <xdr:clientData/>
  </xdr:twoCellAnchor>
  <xdr:twoCellAnchor>
    <xdr:from>
      <xdr:col>16</xdr:col>
      <xdr:colOff>496123</xdr:colOff>
      <xdr:row>433</xdr:row>
      <xdr:rowOff>2079</xdr:rowOff>
    </xdr:from>
    <xdr:to>
      <xdr:col>20</xdr:col>
      <xdr:colOff>140710</xdr:colOff>
      <xdr:row>439</xdr:row>
      <xdr:rowOff>73528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A7896C49-F5F3-4C52-8F86-B5C30B120BAD}"/>
            </a:ext>
          </a:extLst>
        </xdr:cNvPr>
        <xdr:cNvSpPr/>
      </xdr:nvSpPr>
      <xdr:spPr>
        <a:xfrm>
          <a:off x="11468923" y="74239929"/>
          <a:ext cx="2387787" cy="1100149"/>
        </a:xfrm>
        <a:prstGeom prst="wedgeRoundRectCallout">
          <a:avLst>
            <a:gd name="adj1" fmla="val 68176"/>
            <a:gd name="adj2" fmla="val -75100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ja-JP" altLang="en-US" sz="1100"/>
            <a:t>トレンド中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赤い線まで上がると予想をした</a:t>
          </a:r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458</xdr:row>
      <xdr:rowOff>0</xdr:rowOff>
    </xdr:from>
    <xdr:to>
      <xdr:col>17</xdr:col>
      <xdr:colOff>238</xdr:colOff>
      <xdr:row>484</xdr:row>
      <xdr:rowOff>53390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EB6FF5FD-CBA5-41AC-8AC4-55974622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85800" y="78524100"/>
          <a:ext cx="10971428" cy="4511090"/>
        </a:xfrm>
        <a:prstGeom prst="rect">
          <a:avLst/>
        </a:prstGeom>
      </xdr:spPr>
    </xdr:pic>
    <xdr:clientData/>
  </xdr:twoCellAnchor>
  <xdr:twoCellAnchor editAs="oneCell">
    <xdr:from>
      <xdr:col>17</xdr:col>
      <xdr:colOff>660400</xdr:colOff>
      <xdr:row>458</xdr:row>
      <xdr:rowOff>25400</xdr:rowOff>
    </xdr:from>
    <xdr:to>
      <xdr:col>34</xdr:col>
      <xdr:colOff>106562</xdr:colOff>
      <xdr:row>484</xdr:row>
      <xdr:rowOff>50219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BBD1A5A-40BE-4E3B-83B1-4119638A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319000" y="78549500"/>
          <a:ext cx="11104762" cy="4482519"/>
        </a:xfrm>
        <a:prstGeom prst="rect">
          <a:avLst/>
        </a:prstGeom>
      </xdr:spPr>
    </xdr:pic>
    <xdr:clientData/>
  </xdr:twoCellAnchor>
  <xdr:twoCellAnchor>
    <xdr:from>
      <xdr:col>27</xdr:col>
      <xdr:colOff>823</xdr:colOff>
      <xdr:row>473</xdr:row>
      <xdr:rowOff>65579</xdr:rowOff>
    </xdr:from>
    <xdr:to>
      <xdr:col>30</xdr:col>
      <xdr:colOff>331210</xdr:colOff>
      <xdr:row>479</xdr:row>
      <xdr:rowOff>137028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BCFA6167-3DC2-49A7-B599-BDCC0D35D1B7}"/>
            </a:ext>
          </a:extLst>
        </xdr:cNvPr>
        <xdr:cNvSpPr/>
      </xdr:nvSpPr>
      <xdr:spPr>
        <a:xfrm>
          <a:off x="18517423" y="81161429"/>
          <a:ext cx="2387787" cy="1100149"/>
        </a:xfrm>
        <a:prstGeom prst="wedgeRoundRectCallout">
          <a:avLst>
            <a:gd name="adj1" fmla="val 68176"/>
            <a:gd name="adj2" fmla="val -75100"/>
            <a:gd name="adj3" fmla="val 166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利確</a:t>
          </a:r>
          <a:endParaRPr kumimoji="1" lang="en-US" altLang="ja-JP" sz="1100"/>
        </a:p>
        <a:p>
          <a:pPr algn="l"/>
          <a:r>
            <a:rPr kumimoji="1" lang="en-US" altLang="ja-JP" sz="1100"/>
            <a:t>2.0</a:t>
          </a:r>
          <a:r>
            <a:rPr kumimoji="1" lang="en-US" altLang="ja-JP" sz="1100" baseline="0"/>
            <a:t> </a:t>
          </a:r>
          <a:r>
            <a:rPr kumimoji="1" lang="ja-JP" altLang="en-US" sz="1100" baseline="0"/>
            <a:t>損切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赤い線まで下がると予想</a:t>
          </a:r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17</xdr:col>
      <xdr:colOff>84343</xdr:colOff>
      <xdr:row>512</xdr:row>
      <xdr:rowOff>101009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6B224241-CF40-4C13-A33C-181DFDE9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85800" y="86410800"/>
          <a:ext cx="11057143" cy="4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17</xdr:col>
      <xdr:colOff>84343</xdr:colOff>
      <xdr:row>540</xdr:row>
      <xdr:rowOff>43867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F6AF632-11D0-4327-B056-2DD840BB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5800" y="91389200"/>
          <a:ext cx="11057143" cy="4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17</xdr:col>
      <xdr:colOff>84343</xdr:colOff>
      <xdr:row>568</xdr:row>
      <xdr:rowOff>91486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9A0F403-A9BE-423B-96AC-9D22144B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85800" y="96367600"/>
          <a:ext cx="11057143" cy="47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542</xdr:row>
      <xdr:rowOff>0</xdr:rowOff>
    </xdr:from>
    <xdr:to>
      <xdr:col>34</xdr:col>
      <xdr:colOff>65295</xdr:colOff>
      <xdr:row>568</xdr:row>
      <xdr:rowOff>72438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32BA65DD-E641-4840-9073-A0B572DE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344400" y="96367600"/>
          <a:ext cx="11038095" cy="4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16</xdr:col>
      <xdr:colOff>682177</xdr:colOff>
      <xdr:row>597</xdr:row>
      <xdr:rowOff>137808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78061057-26E6-4A10-B87D-4BF8B074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1029" y="95810294"/>
          <a:ext cx="11047619" cy="4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616323</xdr:colOff>
      <xdr:row>599</xdr:row>
      <xdr:rowOff>56029</xdr:rowOff>
    </xdr:from>
    <xdr:to>
      <xdr:col>16</xdr:col>
      <xdr:colOff>655090</xdr:colOff>
      <xdr:row>627</xdr:row>
      <xdr:rowOff>6701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017023B-2E87-4CB4-9FB3-A8A1DB64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16323" y="100740882"/>
          <a:ext cx="11095238" cy="46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634208</xdr:colOff>
      <xdr:row>589</xdr:row>
      <xdr:rowOff>147811</xdr:rowOff>
    </xdr:from>
    <xdr:to>
      <xdr:col>32</xdr:col>
      <xdr:colOff>315059</xdr:colOff>
      <xdr:row>590</xdr:row>
      <xdr:rowOff>93123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60" name="インク 59">
              <a:extLst>
                <a:ext uri="{FF2B5EF4-FFF2-40B4-BE49-F238E27FC236}">
                  <a16:creationId xmlns:a16="http://schemas.microsoft.com/office/drawing/2014/main" id="{4052BEAB-45F2-46AC-914E-BA5BFD8F66F5}"/>
                </a:ext>
              </a:extLst>
            </xdr14:cNvPr>
            <xdr14:cNvContentPartPr/>
          </xdr14:nvContentPartPr>
          <xdr14:nvPr macro=""/>
          <xdr14:xfrm>
            <a:off x="22056120" y="99151782"/>
            <a:ext cx="371880" cy="113400"/>
          </xdr14:xfrm>
        </xdr:contentPart>
      </mc:Choice>
      <mc:Fallback xmlns="">
        <xdr:pic>
          <xdr:nvPicPr>
            <xdr:cNvPr id="60" name="インク 59">
              <a:extLst>
                <a:ext uri="{FF2B5EF4-FFF2-40B4-BE49-F238E27FC236}">
                  <a16:creationId xmlns:a16="http://schemas.microsoft.com/office/drawing/2014/main" id="{4052BEAB-45F2-46AC-914E-BA5BFD8F66F5}"/>
                </a:ext>
              </a:extLst>
            </xdr:cNvPr>
            <xdr:cNvPicPr/>
          </xdr:nvPicPr>
          <xdr:blipFill>
            <a:blip xmlns:r="http://schemas.openxmlformats.org/officeDocument/2006/relationships" r:embed="rId43"/>
            <a:stretch>
              <a:fillRect/>
            </a:stretch>
          </xdr:blipFill>
          <xdr:spPr>
            <a:xfrm>
              <a:off x="22047480" y="99143142"/>
              <a:ext cx="389520" cy="131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166121</xdr:colOff>
      <xdr:row>615</xdr:row>
      <xdr:rowOff>34273</xdr:rowOff>
    </xdr:from>
    <xdr:to>
      <xdr:col>16</xdr:col>
      <xdr:colOff>262942</xdr:colOff>
      <xdr:row>625</xdr:row>
      <xdr:rowOff>132151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64" name="インク 63">
              <a:extLst>
                <a:ext uri="{FF2B5EF4-FFF2-40B4-BE49-F238E27FC236}">
                  <a16:creationId xmlns:a16="http://schemas.microsoft.com/office/drawing/2014/main" id="{5FBE13B4-B731-4008-9A6F-F1E8FFEDB4C1}"/>
                </a:ext>
              </a:extLst>
            </xdr14:cNvPr>
            <xdr14:cNvContentPartPr/>
          </xdr14:nvContentPartPr>
          <xdr14:nvPr macro=""/>
          <xdr14:xfrm>
            <a:off x="9840533" y="103408538"/>
            <a:ext cx="1478880" cy="1778760"/>
          </xdr14:xfrm>
        </xdr:contentPart>
      </mc:Choice>
      <mc:Fallback xmlns="">
        <xdr:pic>
          <xdr:nvPicPr>
            <xdr:cNvPr id="64" name="インク 63">
              <a:extLst>
                <a:ext uri="{FF2B5EF4-FFF2-40B4-BE49-F238E27FC236}">
                  <a16:creationId xmlns:a16="http://schemas.microsoft.com/office/drawing/2014/main" id="{5FBE13B4-B731-4008-9A6F-F1E8FFEDB4C1}"/>
                </a:ext>
              </a:extLst>
            </xdr:cNvPr>
            <xdr:cNvPicPr/>
          </xdr:nvPicPr>
          <xdr:blipFill>
            <a:blip xmlns:r="http://schemas.openxmlformats.org/officeDocument/2006/relationships" r:embed="rId45"/>
            <a:stretch>
              <a:fillRect/>
            </a:stretch>
          </xdr:blipFill>
          <xdr:spPr>
            <a:xfrm>
              <a:off x="9804893" y="103372538"/>
              <a:ext cx="1550520" cy="1850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227937</xdr:colOff>
      <xdr:row>596</xdr:row>
      <xdr:rowOff>90986</xdr:rowOff>
    </xdr:from>
    <xdr:to>
      <xdr:col>7</xdr:col>
      <xdr:colOff>929</xdr:colOff>
      <xdr:row>606</xdr:row>
      <xdr:rowOff>132703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65" name="インク 64">
              <a:extLst>
                <a:ext uri="{FF2B5EF4-FFF2-40B4-BE49-F238E27FC236}">
                  <a16:creationId xmlns:a16="http://schemas.microsoft.com/office/drawing/2014/main" id="{F6D8ABA4-03FA-4FDF-8E83-AF37C3E9FF2F}"/>
                </a:ext>
              </a:extLst>
            </xdr14:cNvPr>
            <xdr14:cNvContentPartPr/>
          </xdr14:nvContentPartPr>
          <xdr14:nvPr macro=""/>
          <xdr14:xfrm>
            <a:off x="2992055" y="100271574"/>
            <a:ext cx="1846080" cy="1722600"/>
          </xdr14:xfrm>
        </xdr:contentPart>
      </mc:Choice>
      <mc:Fallback xmlns="">
        <xdr:pic>
          <xdr:nvPicPr>
            <xdr:cNvPr id="65" name="インク 64">
              <a:extLst>
                <a:ext uri="{FF2B5EF4-FFF2-40B4-BE49-F238E27FC236}">
                  <a16:creationId xmlns:a16="http://schemas.microsoft.com/office/drawing/2014/main" id="{F6D8ABA4-03FA-4FDF-8E83-AF37C3E9FF2F}"/>
                </a:ext>
              </a:extLst>
            </xdr:cNvPr>
            <xdr:cNvPicPr/>
          </xdr:nvPicPr>
          <xdr:blipFill>
            <a:blip xmlns:r="http://schemas.openxmlformats.org/officeDocument/2006/relationships" r:embed="rId47"/>
            <a:stretch>
              <a:fillRect/>
            </a:stretch>
          </xdr:blipFill>
          <xdr:spPr>
            <a:xfrm>
              <a:off x="2956055" y="100235574"/>
              <a:ext cx="1917720" cy="1794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</xdr:colOff>
      <xdr:row>569</xdr:row>
      <xdr:rowOff>130735</xdr:rowOff>
    </xdr:from>
    <xdr:to>
      <xdr:col>34</xdr:col>
      <xdr:colOff>10197</xdr:colOff>
      <xdr:row>597</xdr:row>
      <xdr:rowOff>119503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C9124BE-7B7F-4660-9BCA-50A6991C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2438530" y="95772941"/>
          <a:ext cx="11066667" cy="4695238"/>
        </a:xfrm>
        <a:prstGeom prst="rect">
          <a:avLst/>
        </a:prstGeom>
      </xdr:spPr>
    </xdr:pic>
    <xdr:clientData/>
  </xdr:twoCellAnchor>
  <xdr:twoCellAnchor editAs="oneCell">
    <xdr:from>
      <xdr:col>31</xdr:col>
      <xdr:colOff>595949</xdr:colOff>
      <xdr:row>590</xdr:row>
      <xdr:rowOff>92902</xdr:rowOff>
    </xdr:from>
    <xdr:to>
      <xdr:col>34</xdr:col>
      <xdr:colOff>113701</xdr:colOff>
      <xdr:row>598</xdr:row>
      <xdr:rowOff>96396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67" name="インク 66">
              <a:extLst>
                <a:ext uri="{FF2B5EF4-FFF2-40B4-BE49-F238E27FC236}">
                  <a16:creationId xmlns:a16="http://schemas.microsoft.com/office/drawing/2014/main" id="{8BF3889C-7D1D-423A-B7D7-043C654071A9}"/>
                </a:ext>
              </a:extLst>
            </xdr14:cNvPr>
            <xdr14:cNvContentPartPr/>
          </xdr14:nvContentPartPr>
          <xdr14:nvPr macro=""/>
          <xdr14:xfrm>
            <a:off x="22017861" y="99264961"/>
            <a:ext cx="1590840" cy="1348200"/>
          </xdr14:xfrm>
        </xdr:contentPart>
      </mc:Choice>
      <mc:Fallback xmlns="">
        <xdr:pic>
          <xdr:nvPicPr>
            <xdr:cNvPr id="67" name="インク 66">
              <a:extLst>
                <a:ext uri="{FF2B5EF4-FFF2-40B4-BE49-F238E27FC236}">
                  <a16:creationId xmlns:a16="http://schemas.microsoft.com/office/drawing/2014/main" id="{8BF3889C-7D1D-423A-B7D7-043C654071A9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21982221" y="99228961"/>
              <a:ext cx="1662480" cy="14198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25</xdr:col>
      <xdr:colOff>635001</xdr:colOff>
      <xdr:row>600</xdr:row>
      <xdr:rowOff>18677</xdr:rowOff>
    </xdr:from>
    <xdr:to>
      <xdr:col>30</xdr:col>
      <xdr:colOff>261472</xdr:colOff>
      <xdr:row>604</xdr:row>
      <xdr:rowOff>74706</xdr:rowOff>
    </xdr:to>
    <xdr:sp macro="" textlink="">
      <xdr:nvSpPr>
        <xdr:cNvPr id="68" name="吹き出し: 角を丸めた四角形 67">
          <a:extLst>
            <a:ext uri="{FF2B5EF4-FFF2-40B4-BE49-F238E27FC236}">
              <a16:creationId xmlns:a16="http://schemas.microsoft.com/office/drawing/2014/main" id="{5330F495-32C9-4C7B-97C8-10CA113CE8CA}"/>
            </a:ext>
          </a:extLst>
        </xdr:cNvPr>
        <xdr:cNvSpPr/>
      </xdr:nvSpPr>
      <xdr:spPr>
        <a:xfrm>
          <a:off x="17910736" y="100871618"/>
          <a:ext cx="3081618" cy="728382"/>
        </a:xfrm>
        <a:prstGeom prst="wedgeRoundRectCallout">
          <a:avLst>
            <a:gd name="adj1" fmla="val 98358"/>
            <a:gd name="adj2" fmla="val -14553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ここを見ると、下がらないように見えます。</a:t>
          </a:r>
        </a:p>
      </xdr:txBody>
    </xdr:sp>
    <xdr:clientData/>
  </xdr:twoCellAnchor>
  <xdr:twoCellAnchor editAs="oneCell">
    <xdr:from>
      <xdr:col>1</xdr:col>
      <xdr:colOff>0</xdr:colOff>
      <xdr:row>629</xdr:row>
      <xdr:rowOff>0</xdr:rowOff>
    </xdr:from>
    <xdr:to>
      <xdr:col>17</xdr:col>
      <xdr:colOff>100577</xdr:colOff>
      <xdr:row>655</xdr:row>
      <xdr:rowOff>151277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8FF99668-D04D-4106-B4A2-B9CDE088D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4190" y="109698486"/>
          <a:ext cx="11047619" cy="4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657</xdr:row>
      <xdr:rowOff>0</xdr:rowOff>
    </xdr:from>
    <xdr:to>
      <xdr:col>17</xdr:col>
      <xdr:colOff>81529</xdr:colOff>
      <xdr:row>684</xdr:row>
      <xdr:rowOff>5448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98935203-09C0-4EDF-8154-607D1949F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4190" y="114581725"/>
          <a:ext cx="11028571" cy="47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629</xdr:row>
      <xdr:rowOff>0</xdr:rowOff>
    </xdr:from>
    <xdr:to>
      <xdr:col>34</xdr:col>
      <xdr:colOff>91053</xdr:colOff>
      <xdr:row>655</xdr:row>
      <xdr:rowOff>141753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D479A3-49CE-4527-B00A-DD6BDF05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315423" y="109698486"/>
          <a:ext cx="11038095" cy="46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686</xdr:row>
      <xdr:rowOff>26832</xdr:rowOff>
    </xdr:from>
    <xdr:to>
      <xdr:col>34</xdr:col>
      <xdr:colOff>110101</xdr:colOff>
      <xdr:row>712</xdr:row>
      <xdr:rowOff>82871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DDE90317-A045-49F4-9E60-78E68FD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315423" y="119666198"/>
          <a:ext cx="11057143" cy="4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686</xdr:row>
      <xdr:rowOff>0</xdr:rowOff>
    </xdr:from>
    <xdr:to>
      <xdr:col>17</xdr:col>
      <xdr:colOff>81529</xdr:colOff>
      <xdr:row>712</xdr:row>
      <xdr:rowOff>122706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4E639DA6-9599-4BD5-B916-6368B3272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4190" y="119639366"/>
          <a:ext cx="11028571" cy="4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17</xdr:col>
      <xdr:colOff>110101</xdr:colOff>
      <xdr:row>740</xdr:row>
      <xdr:rowOff>94135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C32666B1-AF90-4497-8187-0A08DB38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84190" y="124522606"/>
          <a:ext cx="11057143" cy="4628571"/>
        </a:xfrm>
        <a:prstGeom prst="rect">
          <a:avLst/>
        </a:prstGeom>
      </xdr:spPr>
    </xdr:pic>
    <xdr:clientData/>
  </xdr:twoCellAnchor>
  <xdr:twoCellAnchor editAs="oneCell">
    <xdr:from>
      <xdr:col>33</xdr:col>
      <xdr:colOff>107417</xdr:colOff>
      <xdr:row>690</xdr:row>
      <xdr:rowOff>68064</xdr:rowOff>
    </xdr:from>
    <xdr:to>
      <xdr:col>34</xdr:col>
      <xdr:colOff>120547</xdr:colOff>
      <xdr:row>692</xdr:row>
      <xdr:rowOff>120661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73" name="インク 72">
              <a:extLst>
                <a:ext uri="{FF2B5EF4-FFF2-40B4-BE49-F238E27FC236}">
                  <a16:creationId xmlns:a16="http://schemas.microsoft.com/office/drawing/2014/main" id="{01EC51AE-E3F1-4D93-82E6-64B1957FE74C}"/>
                </a:ext>
              </a:extLst>
            </xdr14:cNvPr>
            <xdr14:cNvContentPartPr/>
          </xdr14:nvContentPartPr>
          <xdr14:nvPr macro=""/>
          <xdr14:xfrm>
            <a:off x="22685692" y="120405036"/>
            <a:ext cx="697320" cy="401400"/>
          </xdr14:xfrm>
        </xdr:contentPart>
      </mc:Choice>
      <mc:Fallback xmlns="">
        <xdr:pic>
          <xdr:nvPicPr>
            <xdr:cNvPr id="73" name="インク 72">
              <a:extLst>
                <a:ext uri="{FF2B5EF4-FFF2-40B4-BE49-F238E27FC236}">
                  <a16:creationId xmlns:a16="http://schemas.microsoft.com/office/drawing/2014/main" id="{01EC51AE-E3F1-4D93-82E6-64B1957FE74C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22677052" y="120396396"/>
              <a:ext cx="714960" cy="4190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26</xdr:col>
      <xdr:colOff>550036</xdr:colOff>
      <xdr:row>680</xdr:row>
      <xdr:rowOff>107324</xdr:rowOff>
    </xdr:from>
    <xdr:to>
      <xdr:col>34</xdr:col>
      <xdr:colOff>67077</xdr:colOff>
      <xdr:row>687</xdr:row>
      <xdr:rowOff>107323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85B44ACD-2B55-4D38-BF98-FD469F887CAD}"/>
            </a:ext>
          </a:extLst>
        </xdr:cNvPr>
        <xdr:cNvSpPr/>
      </xdr:nvSpPr>
      <xdr:spPr>
        <a:xfrm>
          <a:off x="18338980" y="118700282"/>
          <a:ext cx="4990562" cy="1220809"/>
        </a:xfrm>
        <a:prstGeom prst="wedgeRoundRectCallout">
          <a:avLst>
            <a:gd name="adj1" fmla="val 39617"/>
            <a:gd name="adj2" fmla="val 1241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この青い線を見てみると、天井に当たってしまっているので、この後反転するかもしれない。</a:t>
          </a:r>
          <a:endParaRPr kumimoji="1" lang="en-US" altLang="ja-JP" sz="1400"/>
        </a:p>
        <a:p>
          <a:pPr algn="l"/>
          <a:r>
            <a:rPr kumimoji="1" lang="ja-JP" altLang="en-US" sz="1400"/>
            <a:t>今回はトレードをするべきではなかった。</a:t>
          </a:r>
          <a:endParaRPr kumimoji="1" lang="en-US" altLang="ja-JP" sz="1400"/>
        </a:p>
        <a:p>
          <a:pPr algn="l"/>
          <a:endParaRPr kumimoji="1" lang="en-US" altLang="ja-JP" sz="1400"/>
        </a:p>
      </xdr:txBody>
    </xdr:sp>
    <xdr:clientData/>
  </xdr:twoCellAnchor>
  <xdr:twoCellAnchor editAs="oneCell">
    <xdr:from>
      <xdr:col>1</xdr:col>
      <xdr:colOff>0</xdr:colOff>
      <xdr:row>742</xdr:row>
      <xdr:rowOff>0</xdr:rowOff>
    </xdr:from>
    <xdr:to>
      <xdr:col>17</xdr:col>
      <xdr:colOff>100577</xdr:colOff>
      <xdr:row>768</xdr:row>
      <xdr:rowOff>160801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977E74E-4B98-4E40-A9BE-01DCAAFF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84190" y="129405845"/>
          <a:ext cx="11047619" cy="4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17</xdr:col>
      <xdr:colOff>138672</xdr:colOff>
      <xdr:row>797</xdr:row>
      <xdr:rowOff>34019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DCA1E1EC-61F1-41A7-99A0-43740F05C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190" y="134289085"/>
          <a:ext cx="11085714" cy="4742857"/>
        </a:xfrm>
        <a:prstGeom prst="rect">
          <a:avLst/>
        </a:prstGeom>
      </xdr:spPr>
    </xdr:pic>
    <xdr:clientData/>
  </xdr:twoCellAnchor>
  <xdr:twoCellAnchor>
    <xdr:from>
      <xdr:col>18</xdr:col>
      <xdr:colOff>335387</xdr:colOff>
      <xdr:row>757</xdr:row>
      <xdr:rowOff>13416</xdr:rowOff>
    </xdr:from>
    <xdr:to>
      <xdr:col>21</xdr:col>
      <xdr:colOff>254894</xdr:colOff>
      <xdr:row>765</xdr:row>
      <xdr:rowOff>53663</xdr:rowOff>
    </xdr:to>
    <xdr:sp macro="" textlink="">
      <xdr:nvSpPr>
        <xdr:cNvPr id="75" name="吹き出し: 角を丸めた四角形 74">
          <a:extLst>
            <a:ext uri="{FF2B5EF4-FFF2-40B4-BE49-F238E27FC236}">
              <a16:creationId xmlns:a16="http://schemas.microsoft.com/office/drawing/2014/main" id="{D3C2C588-E9DB-4D94-8A35-03C5CD6D0F83}"/>
            </a:ext>
          </a:extLst>
        </xdr:cNvPr>
        <xdr:cNvSpPr/>
      </xdr:nvSpPr>
      <xdr:spPr>
        <a:xfrm>
          <a:off x="12650810" y="132035282"/>
          <a:ext cx="1972077" cy="1435458"/>
        </a:xfrm>
        <a:prstGeom prst="wedgeRoundRectCallout">
          <a:avLst>
            <a:gd name="adj1" fmla="val -114031"/>
            <a:gd name="adj2" fmla="val -19918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どこまで伸びるのか？わ判別できないが、利確</a:t>
          </a: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14:02:02.196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1 1</inkml:trace>
  <inkml:trace contextRef="#ctx0" brushRef="#br0" timeOffset="333.09">1 1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1.672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271 1,'-4'8,"-6"13,-6 14,-4 15,-3 12,-7 9,-2 4,0 4,1-4,6-10,3-8,4-4,11-20,6-16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2.019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1,'4'8,"6"17,6 16,-1 7,3 2,2 3,-3-9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2.353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98,'4'-9,"15"-6,13-2,5-2,4 3,-12 3,-12 4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2.686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27 1,'0'4,"4"11,2 19,3 22,1 19,3 4,-1 3,2 0,-1-14</inkml:trace>
  <inkml:trace contextRef="#ctx0" brushRef="#br0" timeOffset="1">0 639,'5'0,"9"0,12 0,14 0,9 0,0-4,-7-2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3.111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128 0,'4'0,"6"9,-3 11,-3 3</inkml:trace>
  <inkml:trace contextRef="#ctx0" brushRef="#br0" timeOffset="322.81">0 153,'9'0,"11"0,11-4,18-6,18-10,14-6,3 2,-9 0,-18 9,-22 15,-25 17,-24 14,-18 6,-4-3</inkml:trace>
  <inkml:trace contextRef="#ctx0" brushRef="#br0" timeOffset="659.62">229 230,'17'0,"15"0,11 0,1 0,-18 0,-15 0</inkml:trace>
  <inkml:trace contextRef="#ctx0" brushRef="#br0" timeOffset="1000.42">128 179,'4'4,"6"24,1 23,-1 26,-11 21,-10 11,-2 0,0-9,-2-14,7-30,3-24</inkml:trace>
  <inkml:trace contextRef="#ctx0" brushRef="#br0" timeOffset="1326.24">434 485,'4'0,"15"-5,8 0,8-1,7 2,-8 1,-9 1</inkml:trace>
  <inkml:trace contextRef="#ctx0" brushRef="#br0" timeOffset="1676.04">459 358,'0'13,"0"17,0 17,0 13,0 5,-4 1,-2-8,-8-8,-2-14</inkml:trace>
  <inkml:trace contextRef="#ctx0" brushRef="#br0" timeOffset="1677.04">562 587,'4'9,"15"11,16 11,12 1,-3-11,-8-7</inkml:trace>
  <inkml:trace contextRef="#ctx0" brushRef="#br0" timeOffset="55076.51">1071 128,'-4'0,"-2"13,1 17,0 17,2 13,1 6,1-5,1-4,4-16,11-28,6-24,0-12</inkml:trace>
  <inkml:trace contextRef="#ctx0" brushRef="#br0" timeOffset="55420.31">1377 52,'5'9,"0"11,1 15,-2 24,-1 19,-1 18,-1 9,-9 1,-8-1,-9 0,-6-6,-5-6,-6-15,-9-12,-8-8,-7-6,7-12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4:33.780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384 930,'-29'15,"15"-7,-1-1,1 0,-1-1,-19 5,29-10,-1 0,0 0,0-1,0 0,1 0,-1 0,0-1,0 0,1 0,-1 0,1-1,-1 0,1 0,-1 0,-6-5,1 0,1-1,0 1,0-2,1 1,0-1,1-1,0 0,0 0,1 0,0-1,1 0,1 0,-9-22,4 1,1 1,1-2,1 1,-1-39,7 55,1-1,1 1,0-1,1 1,1 0,1 0,0 0,1 0,1 1,1 0,0 0,0 0,2 1,-1 0,2 1,12-15,13-10,1 1,2 1,76-54,-81 67,0 0,68-33,-86 49,0 1,1 1,-1 0,1 1,0 1,0 0,0 1,0 1,31 1,-25 2,-1 1,1 0,-1 2,0 0,-1 2,1 0,-1 1,-1 1,1 1,-2 0,1 2,-2 0,1 1,-2 1,0 0,0 2,-1-1,19 28,-20-22,-1 1,-1 0,-1 1,-1 0,0 1,-2 0,-1 0,-1 1,-1 0,-1 0,-1 0,-2 47,-2-54,0-1,-2 1,0-1,-1 0,-1 0,0 0,-1-1,-13 25,12-29,0-1,-1 0,-1 0,0-1,0 0,0 0,-2-1,1 0,-1-1,0 0,-24 12,17-12,-1-1,0 0,-1-2,0 0,0-1,0-1,-22 1,-149-7,122 0,-64-1,112 4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4:34.379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1 434,'0'-8,"12"-8,19-6,24-6,21-4,10 3,-4 4,-22 4,-29 7,-33 5,-16 5</inkml:trace>
  <inkml:trace contextRef="#ctx0" brushRef="#br0" timeOffset="335.8">229 204,'5'5,"0"9,5 25,1 31,-2 18,2 1,-1-5,-3-17</inkml:trace>
  <inkml:trace contextRef="#ctx0" brushRef="#br0" timeOffset="668.61">51 740,'18'-4,"13"-6,20-6,18-4,11-3,0 2,-10 1,-16-1,-17 3</inkml:trace>
  <inkml:trace contextRef="#ctx0" brushRef="#br0" timeOffset="1002.42">434 663,'0'13,"0"18,0 20,0 15,0 9,0 0,0-7,0-21,0-26,0-17</inkml:trace>
  <inkml:trace contextRef="#ctx0" brushRef="#br0" timeOffset="1003.42">561 791,'17'0,"11"-4,8-2,8-4,-13 0,-25 6,-13 3</inkml:trace>
  <inkml:trace contextRef="#ctx0" brushRef="#br0" timeOffset="1334.23">229 816,'0'9,"0"16,0 21,-4 15,-2 7,-3-1,-6-2,1-16,2-18</inkml:trace>
  <inkml:trace contextRef="#ctx0" brushRef="#br0" timeOffset="1668.04">382 969,'14'9,"16"7,17 1,17-2,7 0,0-3,-12-11,-16-15,-16-5</inkml:trace>
  <inkml:trace contextRef="#ctx0" brushRef="#br0" timeOffset="2013.85">791 485,'4'-9,"6"-2,14-4,17-4,4-3,5 2,-7-4,-15 2,-17 9,-10 7</inkml:trace>
  <inkml:trace contextRef="#ctx0" brushRef="#br0" timeOffset="3014.28">791 332,'0'4,"0"6,0 19,0 17,0 14,0 5,0 1,4-11,6-24,6-26,-1-13</inkml:trace>
  <inkml:trace contextRef="#ctx0" brushRef="#br0" timeOffset="3389.05">867 128,'9'0,"7"13,9 22,14 30,5 36,2 25,-1 5,0-11,-7-17,-2-23,-7-32,-8-34,-8-28,-6-11</inkml:trace>
  <inkml:trace contextRef="#ctx0" brushRef="#br0" timeOffset="3713.87">1225 281,'-5'0,"0"13,-5 13,-1 7,2 5,3 2,2-2,1-8</inkml:trace>
  <inkml:trace contextRef="#ctx0" brushRef="#br0" timeOffset="4052.69">1607 103,'0'4,"4"15,6 8,2 8,-2 7,-3 1,-1-7</inkml:trace>
  <inkml:trace contextRef="#ctx0" brushRef="#br0" timeOffset="4783.26">1479 485,'8'-1,"0"0,1-1,-1 0,0 0,-1-1,1 0,0 0,-1-1,1 0,8-6,-8 4,0 2,1-1,-1 1,1 0,0 1,10-3,-17 6,-1-1,1 1,0 0,-1 0,1 0,-1 0,1 0,0 0,-1 0,1 0,-1 1,1-1,0 1,-1-1,1 1,-1 0,1-1,-1 1,0 0,1 0,-1 0,0 0,0 0,1 0,-1 0,0 1,0-1,0 0,0 1,-1-1,1 0,0 1,-1-1,1 1,-1-1,1 1,-1 0,1-1,-1 1,0-1,0 1,0 2,0 8,0-1,-1 1,0 0,-5 18,-7 22,5-20,-7 48,14-73,0-1,0 1,1 0,1 0,-1 0,1 0,0 0,0 0,1-1,0 1,0-1,6 12,-7-16,0-1,-1 0,1 1,0-1,0 0,0 0,0 1,0-1,0 0,0 0,1 0,-1-1,0 1,1 0,-1 0,0-1,1 1,2 0,-3-1,0 0,1 0,-1 0,0 0,0-1,0 1,0 0,0-1,1 1,-1-1,0 1,0-1,0 1,0-1,0 0,0 0,0 1,1-3,3-4,1 0,-1-1,-1 0,8-16,-11 23,10-25,17-33,-25 54,-1 0,1 1,1 0,-1 0,0 0,1 0,0 0,0 1,7-6,-10 9,0-1,1 1,-1-1,0 1,0 0,0-1,0 1,0 0,1 0,-1 0,0 0,0 0,0 0,1 0,-1 0,0 0,0 0,0 1,0-1,1 1,-1-1,0 1,0-1,0 1,0-1,0 1,0 0,0 0,-1-1,3 3,21 32,-19-25,1 0,0-1,1 0,0 0,0 0,15 13,-19-20,0 1,0-1,0 0,0-1,0 1,1 0,-1-1,0 0,1 0,-1 0,1 0,0 0,-1-1,1 0,0 1,-1-1,1-1,-1 1,1 0,0-1,5-2,-1 1,-1-1,0-1,0 1,11-9,23-20</inkml:trace>
  <inkml:trace contextRef="#ctx0" brushRef="#br0" timeOffset="5678.74">2270 281,'9'-4,"7"-2,13-4,16-4,13-9,0-5,0-2,-19 5,-16 5</inkml:trace>
  <inkml:trace contextRef="#ctx0" brushRef="#br0" timeOffset="6012.56">2423 1,'0'4,"0"10,0 21,0 16,0 22,0 16,0 5,0-4,0-9,0-9,0-22,0-27,0-19</inkml:trace>
  <inkml:trace contextRef="#ctx0" brushRef="#br0" timeOffset="6348.36">2576 357,'13'-4,"9"-2,13 1,1-4,-6 0</inkml:trace>
  <inkml:trace contextRef="#ctx0" brushRef="#br0" timeOffset="6681.17">2550 562,'9'0,"7"0,14 0,14-9,14-7,-4-1</inkml:trace>
  <inkml:trace contextRef="#ctx0" brushRef="#br0" timeOffset="7013.98">3035 434,'0'-4,"9"-6,15-6,18-4,5 1,-1 8,-9 15,-9 15,-11 14,-7 9,-11 10,-8 2,-13-10,-5-15,0-14</inkml:trace>
  <inkml:trace contextRef="#ctx0" brushRef="#br0" timeOffset="7346.8">3137 281,'0'9,"0"11,0 11,-5 14,-9 11,-7 10,0-2,-1-4,3-11</inkml:trace>
  <inkml:trace contextRef="#ctx0" brushRef="#br0" timeOffset="7679.62">3570 179,'9'0,"2"9,5 11,-1 7,-3-2</inkml:trace>
  <inkml:trace contextRef="#ctx0" brushRef="#br0" timeOffset="8014.42">3954 1,'4'0,"10"0,12 8,-4 8,-13 5,-22 4,-9-3</inkml:trace>
  <inkml:trace contextRef="#ctx0" brushRef="#br0" timeOffset="8348.22">3801 256,'-1'6,"1"0,1 0,-1 1,1-1,1 0,-1 0,1-1,4 11,-5-13,1 0,0 0,0 0,1 0,-1 0,1-1,-1 1,1-1,0 0,0 1,0-1,0-1,0 1,1 0,-1-1,5 2,5 0,0 0,0-1,0-1,1 0,-1-1,0 0,15-3,-14 2,-1 0,0 1,0 0,0 1,0 0,24 6,-35-6,1 0,-1 0,0 0,1 0,-1 0,0 0,0 1,0-1,0 1,0 0,0-1,0 1,0 0,-1 0,1 0,-1 1,1-1,-1 0,0 0,0 1,0-1,0 1,-1-1,1 1,0-1,-1 1,0-1,0 1,0-1,0 1,0-1,0 1,-1 0,1-1,-2 4,-1 5,0 0,-1-1,0 1,-1-1,-1 0,-9 15,-7 6,-2 0,-35 35,29-38</inkml:trace>
  <inkml:trace contextRef="#ctx0" brushRef="#br0" timeOffset="8680.03">3723 1072,'5'0,"5"-5,10-9,14-8,15-3,8-7,-11 7,-13 7</inkml:trace>
  <inkml:trace contextRef="#ctx0" brushRef="#br0" timeOffset="9013.84">3698 1275,'4'0,"6"0,15-4,15-10,19-12,7-10,-2-2,-13 4</inkml:trace>
  <inkml:trace contextRef="#ctx0" brushRef="#br0" timeOffset="25463.43">3851 791,'-1'0,"-1"1,1-1,-1 1,1 0,-1-1,1 1,-1 0,1 0,0 0,0 0,-1 0,1 0,0 0,0 0,0 1,0-1,0 0,1 0,-1 1,0-1,1 1,-1-1,0 1,0 2,-9 40,7-19,1 0,2 0,1 0,6 41,27 101,-29-143,52 151,-42-137,-1 1,-2 0,-2 1,8 66,-17-86</inkml:trace>
  <inkml:trace contextRef="#ctx0" brushRef="#br0" timeOffset="26111.06">4208 1454,'7'-1,"0"0,0-1,-1 1,1-1,0 0,-1-1,1 0,-1 0,11-7,7-4,59-29,-23 11,78-30,-136 61,1 0,0 0,-1 0,1 0,0 1,0-1,-1 1,1 0,0 0,0 0,0 0,0 0,-1 0,1 1,0-1,0 1,-1 0,1 0,4 2,-5-1,0 0,0 0,0 0,0 0,-1 0,1 1,-1-1,0 1,1-1,-1 0,0 1,-1 0,1-1,0 1,-1 0,1-1,-1 1,0 0,0-1,-1 5,2 1,-1 0,-1 0,0 0,0-1,0 1,-1 0,0-1,0 1,-1-1,0 0,0 0,-1 0,0 0,0 0,-1-1,0 0,0 0,0 0,-1-1,0 0,0 0,0 0,-10 5,-10 2</inkml:trace>
  <inkml:trace contextRef="#ctx0" brushRef="#br0" timeOffset="26462.86">4386 1122,'0'5,"5"14,5 21,6 26,8 36,1 13,-5 1,-5-2,-5-16,-5-17,-3-25,3-32,0-20</inkml:trace>
  <inkml:trace contextRef="#ctx0" brushRef="#br0" timeOffset="26856.64">4948 919,'4'0,"6"13,1 13,3 15,0 4,1 5,-6-8,-5-10</inkml:trace>
  <inkml:trace contextRef="#ctx0" brushRef="#br0" timeOffset="27189.45">4948 1531,'8'-9,"12"-15,12-13,8-9,6-5,0-2,5-2,2 1,2 5,-1 2,-1 9,-8 11</inkml:trace>
  <inkml:trace contextRef="#ctx0" brushRef="#br0" timeOffset="27695.18">5560 1353,'13'-9,"17"-12,17-10,17-9,12-6,0 0,2 3,-5 1,-19 17,-27 24,-23 26,-12 14,-8 12,-7 11,-8-1,-2-15,3-16</inkml:trace>
  <inkml:trace contextRef="#ctx0" brushRef="#br0" timeOffset="28237.86">5840 893,'0'1,"2"74,-4-1,-4 1,-18 94,13-125,-15 81,25-112,-1 0,2 0,0 0,0 1,1-1,1 0,4 16,-5-24,0-1,1 0,-1 1,1-1,0 0,0 0,1 0,-1 0,1-1,0 1,0-1,0 1,1-1,-1 0,1 0,0-1,5 4,-3-3,0-1,1 0,-1 0,1 0,0-1,-1 0,1 0,0-1,0 0,11-1,10-3,0-1,0-2,-1-1,38-16,-54 19,33-13,-11 3</inkml:trace>
  <inkml:trace contextRef="#ctx0" brushRef="#br0" timeOffset="28574.66">6325 1072,'0'8,"0"17,0 12,4 13,2 11,-1-1,0-1,-2-3,-1-15,-1-23,-1-14</inkml:trace>
  <inkml:trace contextRef="#ctx0" brushRef="#br0" timeOffset="29007.41">6681 868,'-12'216,"0"12,12-225,0 1,0 0,0-1,1 1,-1 0,1-1,0 1,0-1,0 1,1-1,-1 1,1-1,0 0,3 5,-3-6,0-1,0 1,0-1,0 0,0 0,0 0,0 0,0 0,1-1,-1 1,0-1,1 1,-1-1,0 0,1 0,-1 0,0 0,1 0,-1-1,0 1,1-1,-1 1,4-3,119-44,-36 12,84-36,-134 50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13:54:11.507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0,'0'0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13:59:51.225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747 1337,'-1'0,"-1"1,0 0,1-1,-1 1,1 0,-1 0,1 0,-1 0,1 0,-1 0,1 0,0 0,0 1,-1-1,1 0,0 1,0-1,0 1,1-1,-1 1,0 0,1-1,-1 1,1 0,-1 2,-11 48,12-51,-24 205,6-37,3 2,11 258,6-218,-2 947,2-1111,1-1,13 62,-11-84</inkml:trace>
  <inkml:trace contextRef="#ctx0" brushRef="#br0" timeOffset="568.25">416 3811,'4'0,"11"8,2 12,3 16,6 10,8-3,7-9,0-14,3-19,1-19,3-14,-3-7,-9-5,-2 0,-7 9</inkml:trace>
  <inkml:trace contextRef="#ctx0" brushRef="#br0" timeOffset="1507.45">34 113,'0'9,"0"11,0 19,0 22,0 16,0 9,0 7,0 5,0-1,0-13,0-12,0-9,9-16,2-24,0-21,-2-10</inkml:trace>
  <inkml:trace contextRef="#ctx0" brushRef="#br0" timeOffset="2016.16">8 164,'8'-5,"13"-5,6-5,7-1,7 3,1 8,-8 9,-8 17,-14 9,-13 8,-15-2,-13-3,-11 1,-7-5,-4-2,11-7,12-6</inkml:trace>
  <inkml:trace contextRef="#ctx0" brushRef="#br0" timeOffset="2495.92">416 88,'0'4,"0"6,0 10,0 10,0 17,0 14,0 14,0 7,0-2,0-5,0-12,0-20,0-31,0-26,0-15,0-3</inkml:trace>
  <inkml:trace contextRef="#ctx0" brushRef="#br0" timeOffset="3232.11">416 61,'3'-4,"0"0,0 0,1 0,-1 0,1 1,0-1,0 1,0 0,1 0,-1 1,1-1,-1 1,1 0,0 0,6-1,-3 0,0 1,0 0,0 1,0 0,0 0,1 1,-1 0,15 1,-20 0,-1-1,1 1,0 0,0 0,0 0,-1 0,1 0,0 1,-1-1,1 1,-1 0,0 0,0-1,1 2,-1-1,0 0,-1 0,1 0,0 1,-1-1,1 1,-1 0,0-1,0 1,0 0,0 0,0 0,-1-1,1 1,-1 0,0 0,0 0,0 0,0 0,-1 3,0 4,-1 0,0 0,-1-1,0 0,0 1,-1-1,-1 0,1-1,-9 12,2-4,-2 0,0 0,-1-1,0-1,-2 0,1-1,-2 0,1-2,-35 18,58-31,1-1,-1 1,1 0,0 1,0-1,0 2,0-1,0 1,0 0,0 1,0 0,0 0,0 1,0 0,-1 0,1 1,13 6,-16-6,0 0,0 0,-1 0,1 1,-1 0,0 0,0 0,0 0,-1 1,1-1,-1 1,0 0,0 0,-1 0,1 0,-1 0,0 1,-1-1,1 1,-1-1,0 1,-1 0,1-1,-1 1,0 0,-1 6,-1-1,0 0,-1 0,0-1,0 1,-1 0,-1-1,1 0,-2 0,1 0,-12 13,4-6,-1-1,-1-1,-1 0,-26 19,-3-2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5:07.101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332 1,'0'8,"-4"13,-2 10,1 13,0 13,-2 13,-5 13,-5 4,1 1,3-10,3-9,4-9,3-18,2-21,0-14</inkml:trace>
  <inkml:trace contextRef="#ctx0" brushRef="#br0" timeOffset="533.69">1 460,'1'12,"1"1,1-1,0 0,0 0,2 0,7 17,4 13,-6-12,-5-12,1 0,0-1,1 1,17 27,-22-41,1-1,-1 1,1-1,0 0,0 0,0 0,0 0,0-1,1 1,0-1,-1 1,1-1,0-1,0 1,0 0,0-1,0 0,0 0,0 0,1-1,-1 1,0-1,0 0,1 0,-1 0,5-2,3 0,1-2,-1 0,-1 0,1-1,-1 0,0-1,17-12,73-61,-62 46,51-42,-57 48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09:09.076"/>
    </inkml:context>
    <inkml:brush xml:id="br0">
      <inkml:brushProperty name="width" value="0.2" units="cm"/>
      <inkml:brushProperty name="height" value="0.2" units="cm"/>
      <inkml:brushProperty name="color" value="#FFFFFF"/>
      <inkml:brushProperty name="ignorePressure" value="1"/>
    </inkml:brush>
  </inkml:definitions>
  <inkml:trace contextRef="#ctx0" brushRef="#br0">593 336,'0'8,"0"13,0 5,0 13,0 12,0 10,0 4,0 4,0 3,0-2,0-5,0-16,0-18</inkml:trace>
  <inkml:trace contextRef="#ctx0" brushRef="#br0" timeOffset="988.43">440 1024,'-19'-1,"1"0,0 0,0-2,0 0,0-2,1 0,-1 0,1-2,0 0,1-1,0 0,0-2,1 0,0 0,1-2,0 0,-18-19,19 17,1 0,0-1,1-1,1 0,0 0,1-1,1 0,1 0,0-1,1 0,1 0,1-1,0 0,1 1,2-1,0 0,0 0,2 0,1 0,0 0,8-32,-4 32,0 0,1 0,1 0,1 1,0 0,20-26,-11 21,1 1,0 1,2 1,25-20,-17 17,1 1,1 2,1 1,1 1,0 2,1 1,1 2,53-13,-70 22,0 0,0 2,0 0,0 1,0 1,0 0,1 1,-1 2,0 0,0 0,-1 2,1 0,-1 1,0 1,-1 0,1 2,-1-1,-1 2,18 14,-21-14,0 2,0 0,-1 0,0 1,-1 0,-1 1,0 0,-1 0,0 1,-2 0,1 1,-2 0,0-1,-1 2,0-1,-2 0,0 1,0-1,-2 27,-1-7,-1 0,-1 0,-2-1,-17 62,17-81,-1 0,-1 0,0 0,-1-1,-1 0,0-1,-1 0,-1 0,0-1,-1 0,-24 20,14-17,1-1,-2 0,0-2,-1 0,0-2,-1-1,0 0,-1-2,1-1,-2-2,1 0,0-1,-43-1,54-3,-39 4,48 0,11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5:08.651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1 307,'17'0,"23"0,27 0,19 0,8 0,-3 0,-9 0,-27 0,-35 0,-22 0</inkml:trace>
  <inkml:trace contextRef="#ctx0" brushRef="#br0" timeOffset="333.81">256 332,'4'5,"2"13,0 23,-2 16,-1 11,-1 4,-1-7,0-5,-1-18,-1-16</inkml:trace>
  <inkml:trace contextRef="#ctx0" brushRef="#br0" timeOffset="679.61">77 714,'8'0,"17"0,16 0,20 0,6 0,-2 0,-4 0,-4 0,-7-8,-13-4</inkml:trace>
  <inkml:trace contextRef="#ctx0" brushRef="#br0" timeOffset="1064.38">740 332,'9'9,"7"11,0 7,-1 3,-5-4</inkml:trace>
  <inkml:trace contextRef="#ctx0" brushRef="#br0" timeOffset="1065.38">689 638,'4'0,"15"-8,17-8,15-1,4-2,1-6,-5-4,-11 4</inkml:trace>
  <inkml:trace contextRef="#ctx0" brushRef="#br0" timeOffset="1396.2">1275 1,'0'4,"0"15,-4 25,-2 28,-3 18,-1 11,1-2,3-6,1-9,3-15,1-11,5-19,6-29,2-17</inkml:trace>
  <inkml:trace contextRef="#ctx0" brushRef="#br0" timeOffset="1743">1275 460,'9'0,"16"0,7 0,8 0,6 0,-2 0,-7-4,-10-2</inkml:trace>
  <inkml:trace contextRef="#ctx0" brushRef="#br0" timeOffset="2076.81">1684 179,'0'9,"0"11,-4 11,-2 9,-4 2,0 3,1-7</inkml:trace>
  <inkml:trace contextRef="#ctx0" brushRef="#br0" timeOffset="2412.61">2015 52,'0'4,"0"10,-4 12,-6 14,-6 13,-4 11,-3 3,-2 4,-1-3,-5-3,-2-9,1-9,6-14</inkml:trace>
  <inkml:trace contextRef="#ctx0" brushRef="#br0" timeOffset="2745.45">2245 408,'9'0,"11"0,20 0,24 0,28 0,11 0,6 0,-4 0,-14 0,-23-4,-23-2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5:55.642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255 105,'0'-4,"13"-7,17 0,17-4,26 2,14-2,5 2,-4 3,-26 3,-37 3,-22 2</inkml:trace>
  <inkml:trace contextRef="#ctx0" brushRef="#br0" timeOffset="324.81">408 2,'0'9,"0"16,0 16,0 19,0 16,4 9,2-6,-1-8,0-20,2-32,1-19</inkml:trace>
  <inkml:trace contextRef="#ctx0" brushRef="#br0" timeOffset="657.62">408 181,'4'0,"11"0,11 0,9 0,4 0,-5 0</inkml:trace>
  <inkml:trace contextRef="#ctx0" brushRef="#br0" timeOffset="1002.44">357 283,'5'0,"9"-4,12-2,5 1,6 0,-2 2</inkml:trace>
  <inkml:trace contextRef="#ctx0" brushRef="#br0" timeOffset="1337.23">1 539,'8'0,"17"0,16 0,32-5,33-5,30-10,13-6,-6 2,-18 0,-35 5,-41 5,-29 5</inkml:trace>
  <inkml:trace contextRef="#ctx0" brushRef="#br0" timeOffset="1672.04">485 436,'-4'9,"-2"11,1 11,0 14,2 2,1 3,10 2,11-5,8-9,7-12,7-19,1-19,-7-11,-5-7,-8 1</inkml:trace>
  <inkml:trace contextRef="#ctx0" brushRef="#br0" timeOffset="2019.84">995 461,'-5'0,"-5"5,-10 5,-14 10,-6 10,8 4,18-3,16-7,16-4,19-5,6 0,6-3,2-4,-7-7,-11-4</inkml:trace>
  <inkml:trace contextRef="#ctx0" brushRef="#br0" timeOffset="2355.65">1275 283,'0'9,"0"11,0 7,0 12,5 7,0 1,9-3,11-10,9-18,0-22,-7-18,-3-13,-6-1</inkml:trace>
  <inkml:trace contextRef="#ctx0" brushRef="#br0" timeOffset="2688.46">1657 105,'0'13,"5"17,1 17,4 17,4 16,5 2,-1-8,-4-12,-4-17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5:51.653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229 26,'-1'163,"3"182,26-67,-7-94,-15-135,2 30,-9-57</inkml:trace>
  <inkml:trace contextRef="#ctx0" brushRef="#br0" timeOffset="663.61">0 994,'5'5,"5"9,5 12,9 14,1 9,4 1,2-13,0-22,3-25,5-21,0-13,1-8,0-3,0 7,-5 11</inkml:trace>
  <inkml:trace contextRef="#ctx0" brushRef="#br0" timeOffset="3082.23">1020 918,'1'-5,"0"0,1-1,0 1,0 0,0 0,0 0,1 1,0-1,0 0,0 1,1 0,-1 0,1 0,6-5,-4 4,49-49,122-91,81-28,-234 157,44-25,116-51,81-12,-193 81,82-14,-43 11,-54 15,84-7,5 0,216-19,-108 17,-48 2,332 14,-421 10,203 38,-250-29,-17-2,100 10,15-8,0 7,181 49,-239-45,216 22,-262-40,-1 3,0 3,67 24,-12-4,93 9,-127-28,88 27,-54-2,-46-15,130 29,-149-42,-1 3,0 2,-1 2,49 26,-52-23,58 21,-57-24,-1 2,81 48,-88-42,-2 2,-1 2,-1 1,50 59,-71-71,1-1,0-1,1-1,1 0,0-1,31 18,-21-20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6:03.429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6 0,'-4'0,"2"0,11 0,8 0,10 0,0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6:02.580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27 740,'-9'-5,"-2"-5,4-9,13-3,0 8,0 6</inkml:trace>
  <inkml:trace contextRef="#ctx0" brushRef="#br0" timeOffset="1521.13">511 0,'4'9,"2"11,8 11,7 10,-5 1,-6-6</inkml:trace>
  <inkml:trace contextRef="#ctx0" brushRef="#br0" timeOffset="1848.94">308 383,'8'-4,"12"-6,16-6,14-4,12 1,4 4,4 4,-2 5,-7 2,-19 7,-26 7,-23 11,-19 10,-6 0</inkml:trace>
  <inkml:trace contextRef="#ctx0" brushRef="#br0" timeOffset="2181.75">486 536,'8'-4,"13"-2,10-4,9 0,6 2,-8 6,-12 3</inkml:trace>
  <inkml:trace contextRef="#ctx0" brushRef="#br0" timeOffset="2516.56">383 358,'0'4,"0"15,0 12,0 19,0 13,0 14,0 3,0-1,-4 1,-6-1,-5-9,-1-13,3-15</inkml:trace>
  <inkml:trace contextRef="#ctx0" brushRef="#br0" timeOffset="2849.37">511 765,'13'-9,"13"-2,11 0,12 2,2 3,1 2,-4 2,-10 1</inkml:trace>
  <inkml:trace contextRef="#ctx0" brushRef="#br0" timeOffset="3184.17">614 587,'0'4,"0"15,0 21,0 22,0 12,0 8,-5-3,0-9,-5-17,0-18</inkml:trace>
  <inkml:trace contextRef="#ctx0" brushRef="#br0" timeOffset="3185.17">639 867,'8'5,"13"0,10 5,9 5,2 8,-2 9,-7-1</inkml:trace>
  <inkml:trace contextRef="#ctx0" brushRef="#br0" timeOffset="3514.99">1022 511,'0'8,"0"8,0 10,0 8,0 4,0 3,4-5,2-8</inkml:trace>
  <inkml:trace contextRef="#ctx0" brushRef="#br0" timeOffset="3851.8">1226 459,'0'9,"4"11,2 16,-1 14,-1 17,0 13,-7 2,-6 1,-6-2,-5-5,-8-11,1-18</inkml:trace>
  <inkml:trace contextRef="#ctx0" brushRef="#br0" timeOffset="4633.35">1685 587,'0'-1,"0"0,0 1,1-1,-1 1,1-1,-1 1,0-1,1 1,-1-1,1 1,-1-1,1 1,-1-1,1 1,0 0,-1-1,1 1,-1 0,1-1,0 1,-1 0,1 0,0 0,0 0,22-5,-19 4,3 0,0 0,0 1,1 0,-1 0,0 0,1 1,-1 0,12 3,-17-3,-1-1,1 1,0 0,0 0,-1 0,1-1,-1 1,1 1,-1-1,1 0,-1 0,0 0,1 1,-1-1,0 1,0-1,0 1,0-1,0 1,-1 0,1-1,0 1,-1 0,1 0,-1-1,0 1,1 0,-1 0,0 0,0 0,0 0,0-1,-1 1,1 0,0 0,-1 0,1-1,-1 1,-1 3,-1 2,-1 0,0-1,0 1,-1-1,1 0,-1 0,-1 0,-5 5,-23 28,33-37,0 1,0-1,0 0,1 0,-1 0,0 1,1-1,0 0,0 0,0 1,0-1,0 0,0 1,0-1,1 0,-1 1,1-1,-1 0,3 4,24 44,-8-19,-15-22,-1 0,0 0,0 0,0 0,-1 1,-1-1,0 0,0 1,0 0,-3 15,1-18,0-1,0 0,-1 1,0-1,-1 0,1 0,-1-1,0 1,-1 0,1-1,-1 0,0 0,0 0,-1 0,1-1,-9 7,-15 7</inkml:trace>
  <inkml:trace contextRef="#ctx0" brushRef="#br0" timeOffset="7527.69">2450 486,'-1'-2,"1"1,-1-1,1 1,-1 0,1 0,-1-1,0 1,0 0,1 0,-1 0,0 0,0 0,0 0,0 0,0 0,-1 0,1 0,0 1,0-1,-1 0,1 1,-2-1,-31-11,28 11,0 0,0 0,0 0,-1 1,1 0,0 0,-1 0,1 1,0 0,0 0,0 1,-1 0,1 0,1 0,-1 1,0 0,1 0,-1 0,1 0,0 1,0 0,0 0,1 1,0-1,-1 1,-5 10,6-9,0 0,1 1,0-1,1 0,-1 1,1 0,1-1,-1 1,1 0,0 0,1 0,-1 0,1 0,1 0,0 0,-1 0,2 0,-1 0,1-1,0 1,1-1,0 1,0-1,4 7,0-3,-1-1,2 0,-1-1,1 0,1 0,13 10,61 35,2 1,-74-45,-1-1,0 1,0 1,-1 0,0 0,-1 1,0 0,8 15,-14-22,0 0,0 0,-1 1,1-1,-1 0,0 1,0-1,-1 1,1-1,-1 1,0-1,0 1,-1-1,1 1,-1-1,0 1,0-1,0 1,-1-1,0 0,1 0,-2 0,1 0,0 0,-1 0,1-1,-7 7,4-5,0 0,-1 0,1 0,-1-1,0 0,-1 0,1 0,-1-1,0 0,1-1,-1 1,-1-1,1 0,0-1,0 0,-1 0,1 0,-10-1,12-1,-1 0,1 0,-1 0,1 0,0-1,0 0,0 0,0 0,0-1,0 1,1-1,-1 0,1-1,-1 1,1-1,1 0,-1 0,0 0,1 0,0-1,0 1,0-1,1 0,-5-10,5 7,-1-1,1 1,0-1,0 0,1 1,1-1,-1 0,1 0,1 0,0 0,0 0,0 1,1-1,1 1,-1-1,6-9,6-10,1 2,1-1,27-33,-25 38,-2-2,0 1,21-46,-35 63,1 0,-1 0,-1-1,1 1,-1-1,0 1,-1 0,1-1,-1 0,-1-6,-6-12</inkml:trace>
  <inkml:trace contextRef="#ctx0" brushRef="#br0" timeOffset="7862.5">2653 1224,'0'9,"5"11,5-1,1-5</inkml:trace>
  <inkml:trace contextRef="#ctx0" brushRef="#br0" timeOffset="8632.06">2909 612,'0'-4,"1"1,-1-1,1 0,0 0,1 1,-1-1,1 1,-1-1,1 1,0 0,0 0,0 0,1 0,-1 0,1 0,3-2,5-5,0 1,22-14,-23 17,-1 1,1 0,0 0,0 1,0 1,0 0,21-4,-28 6,0 1,0 0,0 0,-1 0,1 0,0 0,0 0,0 1,-1-1,1 1,0 0,-1 0,1 0,-1 0,1 0,-1 1,1-1,-1 1,0-1,1 1,-1 0,0 0,0 0,-1 0,1 0,0 1,-1-1,1 0,-1 1,0 0,0-1,0 1,0-1,0 1,0 3,0 3,0 0,-1 0,0 0,0 0,-1 0,0-1,-1 1,0 0,0 0,-1-1,0 1,-6 11,-9 15,-31 47,48-81,-20 29,-38 39,42-50,0 1,1 0,0 2,-11 22,25-41,1-1,0 0,0 0,0 1,0-1,0 1,1-1,-1 1,1-1,0 1,-1 0,1-1,0 1,1-1,-1 1,0-1,2 4,-2-4,1-1,0 1,1 0,-1 0,0-1,0 1,1-1,-1 1,1-1,-1 0,1 1,0-1,-1 0,1 0,0 0,4 1,5 1,1 0,1-1,-1 0,0 0,20-2,-27 0,47 1,72-9,-74 0</inkml:trace>
  <inkml:trace contextRef="#ctx0" brushRef="#br0" timeOffset="10247.15">3827 153,'0'9,"0"7,-4 14,-2 10,0-1</inkml:trace>
  <inkml:trace contextRef="#ctx0" brushRef="#br0" timeOffset="10594.94">3929 230,'9'-4,"11"-6,15-6,20-4,17-3,9 2,-4 5,-20 5,-19 4</inkml:trace>
  <inkml:trace contextRef="#ctx0" brushRef="#br0" timeOffset="10928.75">3674 536,'8'0,"21"-4,31-6,36-14,32-12,20-4,-7 5,-17 3,-40 13,-38 9,-27 6</inkml:trace>
  <inkml:trace contextRef="#ctx0" brushRef="#br0" timeOffset="11270.55">3955 408,'0'14,"0"12,0 10,0 9,4 4,2-1,-1-9</inkml:trace>
  <inkml:trace contextRef="#ctx0" brushRef="#br0" timeOffset="11594.37">4082 205,'0'4,"0"6,0 14,5 17,0 13,1 7,2 1,1 0,-1-12</inkml:trace>
  <inkml:trace contextRef="#ctx0" brushRef="#br0" timeOffset="11927.18">4311 180,'0'8,"0"16,0 13,0 13,0 11,0-1,0-1,0-12</inkml:trace>
  <inkml:trace contextRef="#ctx0" brushRef="#br0" timeOffset="12259.99">4515 128,'0'13,"-5"13,-5 15,-5 14,-1 5,-5-2,-9-2,-7-3,2-10</inkml:trace>
  <inkml:trace contextRef="#ctx0" brushRef="#br0" timeOffset="12594.81">3903 740,'21'-5,"34"-9,38-16,24-7,10-1,-4 0,-35 8,-33 9</inkml:trace>
  <inkml:trace contextRef="#ctx0" brushRef="#br0" timeOffset="12928.61">3929 893,'0'9,"0"15,0 9,0 7,0 5,5-5,0-9</inkml:trace>
  <inkml:trace contextRef="#ctx0" brushRef="#br0" timeOffset="13261.42">4183 765,'5'13,"0"13,1 7,-2 5,-1 2,4-6,0-10</inkml:trace>
  <inkml:trace contextRef="#ctx0" brushRef="#br0" timeOffset="13596.22">4464 714,'0'5,"0"9,0 12,4 10,2 2,0-4</inkml:trace>
  <inkml:trace contextRef="#ctx0" brushRef="#br0" timeOffset="13597.22">4821 536,'0'9,"4"15,7 22,4 7,1 3,-3 1,-3-6,-4-10</inkml:trace>
  <inkml:trace contextRef="#ctx0" brushRef="#br0" timeOffset="14960.44">5510 511,'9'0,"6"0,11 0,13 0,4 0,4 0,-11 0,-15 4,-12 2</inkml:trace>
  <inkml:trace contextRef="#ctx0" brushRef="#br0" timeOffset="15296.25">5433 740,'9'-5,"15"-5,13-1,22-3,13 1,8 2,-5 4,-16 2</inkml:trace>
  <inkml:trace contextRef="#ctx0" brushRef="#br0" timeOffset="15744">5714 281,'4'0,"10"4,12 6,14 10,9 6,1 3,-9 5,-11 1,-10 12,-14 15,-11 11,-10 1,-6-4,4-13,6-16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6:19.846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76 485,'0'-9,"9"-3,15-3,13 0,9-1,5 2,-2 3,-9 4</inkml:trace>
  <inkml:trace contextRef="#ctx0" brushRef="#br0" timeOffset="324.77">0 688,'4'0,"11"0,19-4,22-6,18-5,15-5,-5-4,-7 3,-16 5</inkml:trace>
  <inkml:trace contextRef="#ctx0" brushRef="#br0" timeOffset="658.6">306 433,'0'9,"0"11,0 16,0 23,-4 27,-6 17,-6-1,-4-4,-3-11,2-15,-4-16,-6-8,2-13</inkml:trace>
  <inkml:trace contextRef="#ctx0" brushRef="#br0" timeOffset="1001.39">281 766,'4'0,"2"8,4 12,8 11,7 9,7 7,2-2,9 2,6-4,-2-8,-8-11</inkml:trace>
  <inkml:trace contextRef="#ctx0" brushRef="#br0" timeOffset="2079.77">816 382,'4'0,"11"0,10-4,11-2,7 1,10 1,-5 0</inkml:trace>
  <inkml:trace contextRef="#ctx0" brushRef="#br0" timeOffset="2413.6">765 586,'9'0,"15"0,17-4,19-2,8-4,-3 0,-13 2</inkml:trace>
  <inkml:trace contextRef="#ctx0" brushRef="#br0" timeOffset="2743.41">790 179,'0'8,"5"21,5 23,5 23,6 17,-2 6,-4-5,0-6,-3-21,-3-23</inkml:trace>
  <inkml:trace contextRef="#ctx0" brushRef="#br0" timeOffset="3078.25">1071 229,'0'9,"0"11,4 20,2 33,0 35,-6 21,-3 5,0-6,-1-22,2-19,4-25,2-23</inkml:trace>
  <inkml:trace contextRef="#ctx0" brushRef="#br0" timeOffset="3412.01">1480 919,'4'-5,"10"-1,7 0,9-3,8 0,1 2,4 1,2 7,-2 3,-7 9,-11 12,-14 5,-17 7,-17 1,-8-6,1-8</inkml:trace>
  <inkml:trace contextRef="#ctx0" brushRef="#br0" timeOffset="3742.82">1555 714,'0'9,"0"15,0 22,-4 20,-6 16,-1 2,-3-3,1-8,2-15</inkml:trace>
  <inkml:trace contextRef="#ctx0" brushRef="#br0" timeOffset="4078.74">1964 714,'4'17,"6"11,6 13,8 8,1 5,0-8,-4-10</inkml:trace>
  <inkml:trace contextRef="#ctx0" brushRef="#br0" timeOffset="4412.43">2193 638,'-4'0,"-2"0</inkml:trace>
  <inkml:trace contextRef="#ctx0" brushRef="#br0" timeOffset="4413.43">2245 663,'8'4,"8"6,1 6,-3 0</inkml:trace>
  <inkml:trace contextRef="#ctx0" brushRef="#br0" timeOffset="5142.02">2882 0,'0'5,"0"5,-4 14,-2 12,-4 4,-5 3,-4 4,-3-2,3-8</inkml:trace>
  <inkml:trace contextRef="#ctx0" brushRef="#br0" timeOffset="5475.83">2780 280,'0'9,"0"20,0 22,4 21,6 10,6-4,-1-20,-1-20</inkml:trace>
  <inkml:trace contextRef="#ctx0" brushRef="#br0" timeOffset="5808.64">2780 433,'8'0,"17"0,16-4,15-2,6 1,1 0,-18 2,-18 1</inkml:trace>
  <inkml:trace contextRef="#ctx0" brushRef="#br0" timeOffset="5809.64">2958 382,'0'9,"4"16,6 20,6 30,4 23,-1 16,1 3,-4-11,-8-27,-6-27</inkml:trace>
  <inkml:trace contextRef="#ctx0" brushRef="#br0" timeOffset="6145.46">2371 332,'5'4,"14"6,12 1,10-1,7 2,-5 3,-10-1</inkml:trace>
  <inkml:trace contextRef="#ctx0" brushRef="#br0" timeOffset="6807.07">2474 613,'4'-1,"1"1,-1 1,1-1,-1 1,1 0,-1 0,1 0,-1 0,1 1,-1 0,0 0,0 0,0 0,0 1,0-1,-1 1,1 0,-1 0,0 0,0 1,0-1,0 1,0 0,-1 0,0 0,0 0,0 0,0 0,0 0,-1 1,0-1,0 1,0-1,-1 1,1-1,-1 1,0 0,0-1,-1 1,1-1,-1 1,0-1,0 1,-1-1,1 0,-5 9,-1 0,-1 0,-13 16,14-20,0 1,1-1,0 1,1 0,-5 13,9-22,1 0,-1 0,1 0,0 0,-1 0,1 0,0 0,0 0,0 0,0 0,0 0,0 0,0 0,0 0,0 0,0 0,1 0,-1 0,0 0,1 0,-1 0,1 0,-1 0,1 0,0 0,-1 0,1-1,0 1,-1 0,1 0,0-1,0 1,0-1,0 1,-1 0,1-1,0 0,0 1,0-1,2 1,4 0,0 1,0-2,0 1,0-1,8-1,-3 1,-5 0,0 1,1 0,-1 0,0 1,0-1,0 2,0-1,0 1,0 0,-1 0,1 1,5 4,5 5,0 1,25 27,-33-29,1-2,0 0,1 0,0 0,1-2,0 1,0-2,1 1,23 9,-17-13,0 0,0-1,0 0,1-2,-1 0,0-1,1-2,20-3,157-40,-144 31,-36 9,0 0,0-1,-1-1,0-1,-1 0,1-1,23-17,-3-7</inkml:trace>
  <inkml:trace contextRef="#ctx0" brushRef="#br0" timeOffset="7158.87">3647 535,'0'5,"0"5,0 14,4 16,2 10,4 10,4 3,5 3,3-8,2-28,2-28,-4-18,-6-6</inkml:trace>
  <inkml:trace contextRef="#ctx0" brushRef="#br0" timeOffset="7492.68">4004 408,'0'4,"4"15,2 21,-1 13,0 6,2 1,1-5,-2-7,-1-12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6:52.980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154 428,'-9'0,"10"0,19 0,22 0,26-4,23-2,14-4,6-4,-7-5,-13-3,-26 2,-32 4,-45 10,-19 5</inkml:trace>
  <inkml:trace contextRef="#ctx0" brushRef="#br0" timeOffset="352.78">408 198,'4'9,"2"15,0 27,-6 42,-3 36,0 27,-5 8,-1-10,-2-23,-5-26,-8-29,-8-33,-8-28,3-16</inkml:trace>
  <inkml:trace contextRef="#ctx0" brushRef="#br0" timeOffset="686.59">1 1066,'21'-5,"30"-5,35-14,43-8,17-2,-8-4,-19 4,-30 8</inkml:trace>
  <inkml:trace contextRef="#ctx0" brushRef="#br0" timeOffset="1052.37">919 20,'0'13,"0"26,0 37,0 22,0 4,0-3,0-9,0-29,0-25</inkml:trace>
  <inkml:trace contextRef="#ctx0" brushRef="#br0" timeOffset="1400.17">791 72,'5'-1,"-1"0,1 0,0 0,-1 0,0-1,1 1,6-5,18-5,23-3,1 3,0 2,1 2,66 1,-113 6,-1 0,1 1,-1-1,0 1,1 1,-1-1,0 1,0 0,8 4,-13-5,0 0,0-1,0 1,0 0,0 0,0 0,0 0,0 0,0 0,0 0,-1 0,1 0,0 0,-1 1,1-1,-1 0,1 0,-1 1,1 0,-1 1,-1-1,1 0,0 1,0-1,-1 0,1 0,-1 1,0-1,0 0,0 0,0 0,0 0,0 0,-3 3,-10 11,-1 0,0-1,-1-1,0-1,-23 15,22-16,-258 178,262-182,0 1,0 1,1 0,0 0,0 1,-11 15,17-18,1 0,0 1,1 0,0-1,0 1,1 0,0 1,0-1,1 1,1-1,-1 11,-2 112,-1 5,4-122</inkml:trace>
  <inkml:trace contextRef="#ctx0" brushRef="#br0" timeOffset="1733.99">739 428,'5'0,"14"0,17 0,19 0,19 0,9 0,-6 0,-6 9,-16 11,-17 16,-15 5,-11 9,-8 5,-5-2,-2-3,-4-8,-11-13,-2-10</inkml:trace>
  <inkml:trace contextRef="#ctx0" brushRef="#br0" timeOffset="2066.8">739 606,'9'0,"20"0,23-4,15-2,5 1,-6 1,-13 0</inkml:trace>
  <inkml:trace contextRef="#ctx0" brushRef="#br0" timeOffset="2414.6">536 785,'13'0,"13"0,19 0,20-4,11-2,2 0,-4-2,-19-1,-27 6,-18 3</inkml:trace>
  <inkml:trace contextRef="#ctx0" brushRef="#br0" timeOffset="2747.41">970 810,'4'0,"10"0,3 9,-10 11,-20 16,-20 10,-17 10,-10 5,-7 0,-1-6,12-12</inkml:trace>
  <inkml:trace contextRef="#ctx0" brushRef="#br0" timeOffset="2748.41">970 990,'0'8,"4"8,10 9,8 5,3 7,7-4,6-8,-3-11,-7-9</inkml:trace>
  <inkml:trace contextRef="#ctx0" brushRef="#br0" timeOffset="3080.22">1607 657,'17'-9,"19"-6,21-2,18 3,9 3,-14 4,-32 7,-36 4,-17 1</inkml:trace>
  <inkml:trace contextRef="#ctx0" brushRef="#br0" timeOffset="3414.03">1657 378,'0'12,"0"19,-4 24,-6 21,-1 15,1-5,3-2,2-8,6-17,12-22,4-18</inkml:trace>
  <inkml:trace contextRef="#ctx0" brushRef="#br0" timeOffset="3748.84">1862 810,'30'-14,"1"2,1 1,-1 1,51-8,129-7,-187 23,14-2,-3 1,38 0,-64 3,1 0,-1 1,0 1,1-1,-1 2,0-1,0 1,16 8,-21-9,-1 1,1-1,-1 1,0 0,0 0,0 0,0 1,0-1,-1 1,1-1,-1 1,0 0,0 0,-1 0,1 0,-1 0,0 0,0 0,0 1,-1-1,1 0,-1 0,0 1,0-1,-1 0,0 6,-2 10,-2 0,0 0,0-1,-11 23,-50 106,54-124,-2 0,0-2,-35 42,46-61,0 1,0-1,-1 0,0 0,1 0,-1 0,0-1,-1 1,1-1,0 0,-9 2,10-3,0-1,1 0,-1 0,0 0,1 0,-1 0,0 0,0-1,1 1,-1-1,0 0,1 0,-1 0,1 0,0 0,-1-1,1 1,0-1,-1 1,1-1,-2-2,-21-25</inkml:trace>
  <inkml:trace contextRef="#ctx0" brushRef="#br0" timeOffset="4081.65">2321 760,'0'8,"-4"12,-10 16,-12 18,-14 23,-14 6,-10-2,-3-11,10-12,14-17</inkml:trace>
  <inkml:trace contextRef="#ctx0" brushRef="#br0" timeOffset="4414.46">1709 913,'5'0,"9"-5,7-1,5-8,-3-1</inkml:trace>
  <inkml:trace contextRef="#ctx0" brushRef="#br0" timeOffset="4748.26">1479 581,'4'-4,"15"-6,22-1,11-4,11 2,-5 2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7:54.143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132 1479,'-4'9,"-2"20,-4 27,-5 34,0 23,-5 19,0-4,3-16,6-17,3-31,4-33,2-27,2-14</inkml:trace>
  <inkml:trace contextRef="#ctx0" brushRef="#br0" timeOffset="-1001.47">1050 460,'-2'21,"0"-1,-2 1,-1-1,0 0,-9 21,-4 17,-132 516,122-448,26-122,1-7,-1-9,2-13</inkml:trace>
  <inkml:trace contextRef="#ctx0" brushRef="#br0" timeOffset="-666.66">973 435,'-4'0,"-11"0,-15 0,-11 4,-3 6,-3 5,-2 5,7-1</inkml:trace>
  <inkml:trace contextRef="#ctx0" brushRef="#br0" timeOffset="-336.83">922 358,'0'4,"5"10,9 16,16 12,11 2,8-1,4-4,1-9,-16-9,-16-8</inkml:trace>
  <inkml:trace contextRef="#ctx0" brushRef="#br0" timeOffset="517.66">55 1659,'9'-5,"6"-1,11 1,9 0,2 2,4 5,0 12,-3 15,-9 13,-16-2,-25 2,-19-3,-12-7,-8-6,1-6,-1-7,10-6</inkml:trace>
  <inkml:trace contextRef="#ctx0" brushRef="#br0" timeOffset="870.48">591 1735,'-4'8,"-2"13,-4 10,-1 13,-2 13,-3 9,-4-2,2-4,4-16,9-28,5-18</inkml:trace>
  <inkml:trace contextRef="#ctx0" brushRef="#br0" timeOffset="1583.05">591 1531,'8'1,"-1"0,1 0,-1 1,1 0,-1 0,0 1,0 0,0 0,0 0,0 1,-1 0,1 1,-1 0,0-1,-1 2,1-1,-1 1,8 11,-10-14,0 1,-1 0,1 0,-1 0,0 0,0 1,0-1,-1 0,1 1,-1-1,0 1,0 0,-1-1,0 1,1 0,-2-1,1 1,0-1,-1 1,0 0,0-1,0 1,-1-1,1 1,-1-1,0 0,0 0,-1 0,1 0,-1 0,-5 5,3-5,-1 1,0-1,-1 0,1 0,-1-1,0 0,0 0,0-1,0 0,0 0,0 0,-1-1,1 0,-13 0,-2 1,21 1,9 3,23 11,2 2,-20-10,-1 1,0 0,-1 1,0 0,0 1,-2 0,1 1,12 22,-20-30,1 1,-1-1,0 1,0-1,-1 1,1 0,-1 0,0-1,-1 1,0 0,0 8,-1-10,0 0,0 1,0-1,-1 0,1 0,-1 0,0 0,0 0,0-1,-1 1,0 0,1-1,-1 0,0 0,0 0,-8 5,4-2,-2-1,1 0,-1-1,1 0,-1 0,0-1,0 0,-1-1,1 0,-1 0,1-1,-1 0,1-1,-1 0,1-1,-12-1,20 2,0-1,-1 1,1 0,0-1,-1 0,1 1,0-1,0 0,-1 1,1-1,0 0,0 0,0 0,0 0,0 0,0 0,0-1,1 1,-1 0,0 0,1-1,-1 1,1 0,-1-1,1 1,-1 0,1-1,0 1,0-1,0 1,0 0,0-3,4-19</inkml:trace>
  <inkml:trace contextRef="#ctx0" brushRef="#br0" timeOffset="2053.77">1101 1632,'0'13,"-5"22,-5 26,-5 21,-5 17,1 2,-1-9,4-24,4-28,4-20</inkml:trace>
  <inkml:trace contextRef="#ctx0" brushRef="#br0" timeOffset="3933.71">1993 1173,'5'-6,"-1"-1,-1 0,1-1,-1 1,0 0,-1-1,0 0,0 1,-1-1,1-9,0 4,23-262,-15 111,3 33,-1 34,-3-167,-9 260,0 0,0 1,0-1,-1 0,0 1,0-1,0 1,0-1,0 1,-1-1,1 1,-4-5,4 7,0 0,-1 1,1-1,0 0,-1 0,1 1,0-1,-1 1,1-1,-1 1,1 0,-1-1,0 1,1 0,-1 0,1 0,-1 0,1 1,-1-1,1 0,-1 0,1 1,-1-1,1 1,-1 0,1-1,0 1,-1 0,1 0,0 0,-2 1,-68 44,34-21</inkml:trace>
  <inkml:trace contextRef="#ctx0" brushRef="#br0" timeOffset="4266.52">2044 1,'9'4,"7"11,13 15,16 11,17 12,7 1,0-4,-7-6,-15-11</inkml:trace>
  <inkml:trace contextRef="#ctx0" brushRef="#br0" timeOffset="4702.26">1636 1301,'0'9,"0"15,0 31,-5 35,-5 25,-5 18,-1 0,3-18,4-34,3-34,2-38,3-22</inkml:trace>
  <inkml:trace contextRef="#ctx0" brushRef="#br0" timeOffset="5117.03">1662 1378,'4'-4,"15"-7,13 0,4 1,2 7,-2 12,-3 14,-7 7,-8 7,-15 10,-17 2,-11-4,-14-8,-9-8,0-7,7-8</inkml:trace>
  <inkml:trace contextRef="#ctx0" brushRef="#br0" timeOffset="5499.83">2095 1454,'0'4,"0"15,-5 26,-13 35,-9 26,-4 12,-1-1,5-11,7-29,11-39,12-41,5-18</inkml:trace>
  <inkml:trace contextRef="#ctx0" brushRef="#br0" timeOffset="6351.34">2095 1403,'16'0,"11"0,0 1,39 6,-59-6,0 1,1 0,-1 0,0 0,0 1,0 0,-1 1,1 0,-1 0,0 0,0 1,0 0,7 8,-10-11,-1 1,0 0,0 0,0 0,0 0,0 0,-1 0,0 1,1-1,-1 1,0-1,-1 0,1 1,0 0,-1-1,0 1,0-1,0 1,-1-1,1 1,-1-1,1 1,-1-1,0 1,-1-1,1 0,-1 1,1-1,-1 0,0 0,0 0,0 0,-1-1,-3 5,-1 0,-1 1,0-1,-1 0,0-1,0 0,0 0,0-1,-1 0,0-1,-14 5,9-5,0-1,0 0,-1-1,-17 0,44 0,0 1,0 0,-1 0,1 1,-1 0,0 1,-1 0,1 1,-1 0,0 0,0 1,-1 0,0 1,0 0,-1 0,10 13,-12-15,-1 1,0 0,0 0,0 0,-1 1,0-1,0 1,-1 0,0 0,1 11,-2-13,-1-1,0 0,-1 0,1 0,-1 0,0 0,-1 0,1 0,-1 0,0 0,0 0,0-1,0 1,-1-1,0 0,0 1,-5 4,1-3,0 0,0 0,0 0,-1-1,0 0,0-1,0 1,-1-2,0 1,1-1,-15 3,10-3,-1-1,0 0,0-1,0-1,0 0,-27-3,38 2,0 1,-1-1,1 1,0-1,-1 0,1 0,0 0,0-1,0 1,0-1,0 0,0 0,0 0,1 0,-1 0,1-1,-1 1,-2-5,-4-16</inkml:trace>
  <inkml:trace contextRef="#ctx0" brushRef="#br0" timeOffset="7196.84">2580 1582,'1'-3,"-1"0,1 1,0-1,0 0,0 1,0-1,0 1,0-1,1 1,-1 0,1 0,0-1,0 1,0 0,0 0,0 1,3-4,43-25,-47 29,21-11,1 1,45-16,-62 25,1 0,0 0,0 1,0-1,0 2,0-1,0 1,0 0,0 0,0 1,0 0,0 0,-1 0,1 1,8 3,-13-3,1-1,-1 0,0 0,0 1,1 0,-1-1,0 1,-1 0,1 0,0 0,0 0,-1 0,0 0,1 1,-1-1,0 0,0 1,0-1,1 4,-2-2,1 0,-1 0,0 0,-1 0,1 0,0 0,-1 0,0 0,0 0,0 0,-3 5,-3 6,-1-1,-1 0,0 0,0-1,-13 12,-9 8,-1-1,-2-3,0 0,-61 37,93-65,-10 6,0 0,1 1,0 0,0 1,1 0,0 0,1 1,0 1,-9 12,18-22,-1 0,0 0,1 0,-1 1,1-1,-1 0,1 0,-1 1,1-1,0 0,0 0,0 1,0-1,0 0,0 1,0-1,0 0,0 1,1-1,-1 0,0 0,1 1,-1-1,1 0,-1 0,1 0,0 0,0 0,-1 0,1 0,0 0,0 0,0 0,0 0,0 0,0-1,0 1,0 0,1-1,-1 1,0-1,0 1,0-1,3 1,6 2,1-1,-1 0,0 0,15-1,-24-1,178 1,-172-2,49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34.181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53 1,'0'4,"-5"15,-1 17,1 33,-4 35,0 30,2 14,2-6,1-17,2-22,1-33,5-41,2-25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44.206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1 282,'4'-4,"0"1,0 0,1 0,-1 0,1 1,0-1,0 1,0 0,0 1,0-1,0 1,1 0,-1 1,0-1,1 1,-1 0,0 0,1 0,8 3,-11-3,1 1,-1-1,0 1,1 0,-1 0,0 0,0 1,0-1,0 1,0 0,0 0,0 0,0 0,-1 0,1 0,-1 1,0-1,1 1,-1 0,0 0,-1 0,1 0,0 0,-1 0,0 0,0 0,0 1,0-1,0 0,0 6,-1 0,-1-1,0 0,-1 0,0 0,0 0,0 0,-1-1,0 1,-1-1,0 0,-8 12,-8 8,-37 39,16-19,38-44,0 0,1 0,0 0,0 0,0 1,0-1,0 1,1-1,-2 7,3-8,0-1,0 0,0 0,0 0,0 0,1 1,-1-1,0 0,1 0,-1 0,1 0,-1 0,1 0,0 0,-1 0,1 0,0 0,0 0,0-1,0 1,0 0,0 0,0-1,0 1,0-1,0 1,0-1,0 1,0-1,0 0,0 1,0-1,1 0,1 0,26 5,0-2,1 0,-1-2,1-2,35-4,-60 4,9 0,-1 0,1-2,-1 0,19-6,-3-4</inkml:trace>
  <inkml:trace contextRef="#ctx0" brushRef="#br0" timeOffset="334.8">739 230,'0'9,"0"20,0 13,0 18,5 7,1-4,4-16,4-26,1-16</inkml:trace>
  <inkml:trace contextRef="#ctx0" brushRef="#br0" timeOffset="667.61">969 102,'9'0,"15"0,18 5,13 5,7 6,-7-1</inkml:trace>
  <inkml:trace contextRef="#ctx0" brushRef="#br0" timeOffset="1104.35">1148 1,'0'73,"15"542,-14-599,1-1,-1 0,-1 0,-3 28,3-41,0-1,0 1,0-1,-1 0,1 1,-1-1,1 1,-1-1,1 1,-1-1,0 0,0 0,1 1,-1-1,0 0,0 0,-1 0,1 0,0 0,0 0,-2 1,2-2,-1 0,1 1,-1-1,1 0,0 0,-1 0,1 0,-1 0,1-1,-1 1,1 0,0-1,-1 1,1-1,0 1,-1-1,1 1,-1-2,-4-2,0 0,0-1,1 0,0 0,0 0,0 0,-6-12,3 4,1-1,0 0,2 0,-1-1,2 1,0-1,1 0,0-1,0-21,2 30,1 0,1 0,0 0,0 0,0 0,1 1,0-1,0 0,0 1,5-8,-5 10,1 0,0 0,0 0,0 1,0-1,1 1,-1 0,1 0,0 0,0 1,0-1,0 1,0 0,1 0,-1 0,7-1,3 0,1 1,-1 0,0 1,1 1,-1 0,0 1,1 0,23 7,113 37,-131-38,30 11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09:13.157"/>
    </inkml:context>
    <inkml:brush xml:id="br0">
      <inkml:brushProperty name="width" value="0.2" units="cm"/>
      <inkml:brushProperty name="height" value="0.2" units="cm"/>
      <inkml:brushProperty name="color" value="#FFFFFF"/>
      <inkml:brushProperty name="ignorePressure" value="1"/>
    </inkml:brush>
  </inkml:definitions>
  <inkml:trace contextRef="#ctx0" brushRef="#br0">223 323,'22'-7,"0"-1,0 1,1 0,25-2,-44 8,1 0,-1 1,1 0,-1 0,1 0,-1 0,0 0,1 1,-1 0,0 0,1 0,-1 1,0-1,0 1,0 0,0 0,0 1,0-1,-1 1,1-1,-1 1,5 6,-7-7,1 1,-1 0,0 0,0-1,0 1,0 0,0 0,-1 0,1 0,-1 0,0 0,0 0,0 1,0-1,0 0,-1 0,0 0,1 0,-1-1,0 1,0 0,-1 0,-1 3,-5 8,0-1,0 1,-13 13,-32 26,44-46,0 1,0 0,1 1,0 0,1 0,0 1,0-1,-10 22,16-29,1-1,-1 0,1 0,0 0,0 0,-1 1,1-1,0 0,0 0,0 0,0 1,1-1,-1 0,0 0,0 0,1 0,-1 1,1-1,-1 0,1 0,-1 0,1 0,0 0,-1 0,2 1,0-1,0 1,1 0,-1-1,0 1,1-1,-1 0,1 0,0 0,-1 0,6 0,7 2,0-2,0 0,19-1,-26 0,241-7,-226 6</inkml:trace>
  <inkml:trace contextRef="#ctx0" brushRef="#br0" timeOffset="1119.33">427 910,'-4'2,"0"-1,0 1,-1-1,1 0,0 0,-1-1,1 1,-1-1,1 0,-1 0,1 0,0-1,-1 1,1-1,0 0,-1 0,1-1,0 1,0-1,-4-2,-7-5,0-1,0 0,-20-19,26 21,-22-18,2-2,0-1,-33-46,49 58,1-1,1 0,1-1,1 0,0-1,1 0,2 0,-6-25,10 32,2 0,-1 0,1 0,1 0,0 0,1 0,1 1,0-1,0 0,1 1,1 0,0 0,9-15,1 1,1 1,1 1,1 1,36-38,-41 50,0 0,0 1,1 0,0 1,1 0,0 1,1 1,-1 1,1 0,17-4,20-2,96-8,-124 17,-8 2,0 0,0 0,1 2,-1 0,0 1,0 1,0 0,-1 1,1 1,-1 1,24 11,-27-9,0 0,0 0,-1 1,-1 1,0 0,0 0,-1 1,0 0,0 1,-2 0,1 1,-2 0,10 19,-7-5,-1 0,-1 0,-1 1,-2 0,0 0,-2 0,-1 0,-2 1,0-1,-2 1,-1-1,-2 0,-8 33,7-44,0-1,-1 1,-1-1,-1-1,0 1,-1-2,0 1,-1-1,-1-1,-23 22,23-25,0 0,-1 0,0-2,0 1,-1-2,0 0,-1 0,0-1,1-1,-2-1,1 0,-21 2,-9-4,-52-4,60 0,0 1,-53 7,55 2,11 2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42.757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87 977,'-4'-11,"-1"0,1-1,1 1,0-1,0 0,2 0,-1 0,1-16,9-100,-7 110,8-132,2-22,-10 166,0-1,0 1,0 0,1 0,0 0,1 0,-1 0,1 0,0 0,0 1,1 0,0 0,0 0,0 0,0 0,1 1,5-5,-5 6,-1 1,1-1,-1 1,1 0,0 0,0 0,0 1,0 0,0 0,1 0,-1 0,0 1,0 0,1 0,-1 1,0-1,0 1,1 0,-1 0,9 4,-10-3,1 0,0 0,0 0,-1 1,1 0,-1 0,0 0,0 0,0 1,0-1,-1 1,0 0,1 0,-1 1,-1-1,1 0,3 8,-5-8,0 0,0-1,0 1,-1-1,1 1,-1 0,0-1,0 1,-1 0,1 0,-1-1,1 1,-1-1,0 1,0-1,-1 1,1-1,-1 1,0-1,0 0,0 0,0 0,0 0,-1 0,-4 4,-8 5,-1 0,0-1,0 0,-1-2,-1 0,0 0,0-2,0 0,-1-1,0-1,-38 5,53-10,1 1,0-1,0 1,1-1,-1 1,0-1,0 0,0 0,0-1,0 1,0-1,0 1,1-1,-1 0,0 0,1 0,-6-3,3-6</inkml:trace>
  <inkml:trace contextRef="#ctx0" brushRef="#br0" timeOffset="873.49">316 799,'4'-97,"4"1,4 1,31-123,-34 180,1 0,1 1,2 1,21-40,-32 71,1 1,0-1,0 1,1-1,-1 1,1 0,0 0,0 1,0-1,1 1,-1 0,1 0,0 0,0 1,0 0,0 0,0 0,0 0,1 1,5-1,-4 2,0-1,1 1,-1 1,0 0,0 0,1 0,-1 1,0 0,0 0,-1 0,1 1,0 0,10 8,-11-7,0 0,0 0,0 1,-1 0,0 0,0 1,0 0,-1-1,0 1,0 1,0-1,-1 1,5 10,-7-11,1-1,-1 0,-1 1,1-1,-1 1,1-1,-2 1,1-1,0 1,-1-1,0 1,-1-1,1 0,-1 1,0-1,0 0,-1 0,1 0,-7 8,1-3,0-1,0-1,-1 1,0-1,-1-1,0 1,0-2,0 1,-17 6,7-4,1-2,-2 0,1 0,-30 3,55-10,1 0,-1 0,1 0,-1 1,0 0,1 0,-1 0,0 1,0-1,6 4,1 0,0 1,0 1,-1 0,15 12,-16-12,-1 1,0 1,0 0,-1 0,0 1,0 0,-1 0,-1 0,1 1,-2 0,1 1,5 19,-9-25,-1 1,0-1,0 1,-1-1,0 1,0 0,0-1,-1 1,0-1,0 1,-1-1,1 0,-6 10,5-11,-1-1,1 1,-1-1,0 0,-1 0,1-1,-1 1,0-1,0 0,0 1,0-2,0 1,-1 0,1-1,-1 0,0 0,0 0,-5 1,-5 0,1 0,0 0,-1-2,1 0,-1 0,0-1,-28-5,36 4,1 0,0 0,-1-1,1 0,0-1,0 0,0 1,0-2,1 1,-1-1,1 0,0 0,0 0,0-1,1 0,-1 1,1-2,0 1,-5-10,-6-23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34.56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0 357,'0'4,"0"15,0 12,0 19,0 18,0 2,0-3,0-3,5-18,0-25,1-15</inkml:trace>
  <inkml:trace contextRef="#ctx0" brushRef="#br0" timeOffset="583.66">256 331,'8'0,"12"0,7 0,12 0,-6 0,-7 0</inkml:trace>
  <inkml:trace contextRef="#ctx0" brushRef="#br0" timeOffset="1096.35">306 178,'11'149,"-2"-42,-6-47,1-15,-3 1,-1-1,-7 50,6-89,-1 0,1 0,-1 0,0-1,0 1,0 0,-1-1,0 0,0 1,-7 7,8-11,1-1,-1 1,0-1,0 1,0-1,0 0,0 1,0-1,0 0,0 0,0 0,-1-1,1 1,0-1,0 1,-1-1,1 0,-1 1,1-1,0 0,-1-1,1 1,0 0,-1-1,1 1,0-1,0 0,-1 0,-1-1,-2-1,1 0,-1 0,1 0,0-1,0 0,1 0,-1 0,1-1,0 1,0-1,0 0,1 0,0 0,0-1,0 1,1-1,-1 0,1 0,1 0,-1 0,1 0,0 0,0 0,1 0,0-7,0 8,1 0,-1 0,1 0,0 1,1-1,-1 0,1 1,0-1,0 1,0-1,1 1,-1 0,1 0,0 0,0 1,1-1,-1 1,1-1,-1 1,1 0,0 0,1 1,-1-1,0 1,1 0,-1 0,1 1,-1-1,1 1,0 0,0 0,6 0,2 0,-1 1,1 1,-1 0,1 1,-1 0,0 0,0 2,18 6,91 47,-109-51,25 14</inkml:trace>
  <inkml:trace contextRef="#ctx0" brushRef="#br0" timeOffset="1444.16">816 204,'13'-5,"9"0,18-1,14 2,13 5,-7 3</inkml:trace>
  <inkml:trace contextRef="#ctx0" brushRef="#br0" timeOffset="1785.97">765 382,'13'0,"22"4,26 2,16 0,4-1,-12-2</inkml:trace>
  <inkml:trace contextRef="#ctx0" brushRef="#br0" timeOffset="2112.77">969 204,'0'4,"0"19,4 32,2 19,4 23,0 17,-1-2,-2-3,-3-12,-2-17,-5-27,-3-31,-4-29,-1-20,2-7</inkml:trace>
  <inkml:trace contextRef="#ctx0" brushRef="#br0" timeOffset="2446.6">969 434,'-9'13,"-6"13,-6 10,-8 13,-3 6,-5-1,-5-7,0-5,8-16,9-11</inkml:trace>
  <inkml:trace contextRef="#ctx0" brushRef="#br0" timeOffset="2447.6">969 484,'4'9,"11"11,11 16,5 1,6-1,2-7,-6-8</inkml:trace>
  <inkml:trace contextRef="#ctx0" brushRef="#br0" timeOffset="2778.4">1327 357,'-5'4,"-1"6,1 19,0 17,2 10,1 3,9-12,5-14</inkml:trace>
  <inkml:trace contextRef="#ctx0" brushRef="#br0" timeOffset="3112.21">1556 204,'0'4,"4"10,2 12,-1 19,0 23,-2 21,-6 14,-1 2,-6-4,-8-19,-11-28,-5-23,-5-17,5-19,7-9</inkml:trace>
  <inkml:trace contextRef="#ctx0" brushRef="#br0" timeOffset="3445.02">2015 408,'4'-4,"15"-2,17 0,6 2,6 0,2 2,-11 1,-21 1,-13 0</inkml:trace>
  <inkml:trace contextRef="#ctx0" brushRef="#br0" timeOffset="3780.83">2040 382,'-4'13,"-2"22,1 22,0 10,-2 7,-5-1,0-8,1-20,4-17</inkml:trace>
  <inkml:trace contextRef="#ctx0" brushRef="#br0" timeOffset="4127.63">2092 535,'4'13,"6"22,6 9,4 10,3 9,-3-10,-8-20,-7-14</inkml:trace>
  <inkml:trace contextRef="#ctx0" brushRef="#br0" timeOffset="4461.43">2193 561,'4'0,"11"9,6 15,1 9,-5 7,-13 1,-20-2,-17-8,-10-9,1-17,16-22,14-9</inkml:trace>
  <inkml:trace contextRef="#ctx0" brushRef="#br0" timeOffset="4462.43">2423 178,'4'13,"6"18,2 16,-2 13,1 9,0-2,-2-21,-4-20</inkml:trace>
  <inkml:trace contextRef="#ctx0" brushRef="#br0" timeOffset="4944.16">2474 306,'8'0,"13"0,6 0,11 0,13 0,6 0,11 0,7 0,-1 0,0 0,-17 0,-26 9,-24 11,-21 7,-21 7,-9-2,3-6</inkml:trace>
  <inkml:trace contextRef="#ctx0" brushRef="#br0" timeOffset="5278.96">2754 0,'0'9,"0"20,0 22,-4 16,-2 14,-3 5,-6-2,-4-11,-7-15,0-16</inkml:trace>
  <inkml:trace contextRef="#ctx0" brushRef="#br0" timeOffset="5613.78">2857 178,'-5'13,"-5"26,-1 28,1 16,2 2,3-4,-7-17,-1-19</inkml:trace>
  <inkml:trace contextRef="#ctx0" brushRef="#br0" timeOffset="5614.78">2346 535,'4'0,"15"-4,13-2,22 1,24 0,16 2,9-3,-3-1,-29 1,-26 2</inkml:trace>
  <inkml:trace contextRef="#ctx0" brushRef="#br0" timeOffset="5947.6">2448 459,'0'26,"5"39,0 30,5 16,5 7,-1-8,7-27,-1-37,-4-26</inkml:trace>
  <inkml:trace contextRef="#ctx0" brushRef="#br0" timeOffset="6280.4">2780 459,'0'13,"0"22,0 21,0 20,0 9,0 4,-5-1,-9-15,-3-24,2-21</inkml:trace>
  <inkml:trace contextRef="#ctx0" brushRef="#br0" timeOffset="6281.4">2524 740,'9'0,"11"0,16 0,14 0,8 0,2 0,-8 0</inkml:trace>
  <inkml:trace contextRef="#ctx0" brushRef="#br0" timeOffset="6630.2">2524 790,'5'0,"14"5,17 0,15 1,12-2,5-1,-11-1</inkml:trace>
  <inkml:trace contextRef="#ctx0" brushRef="#br0" timeOffset="6981">2474 994,'4'0,"19"5,28 1,34-1,21 0,-3-2,-19-1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31.951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64 175,'-2'3,"0"0,0 0,0 0,1 0,-1 0,1 0,-1 1,1-1,0 0,0 1,0-1,0 5,-3 47,4-37,-5 493,7-298,-2-193,-1 17,3 0,7 55,-3-75,-6-17,0 0,0 0,1 0,-1 0,0 0,0 1,1-1,-1 0,0 0,0 0,1 0,-1 0,0 0,0 0,1 0,-1 0,0 0,0 0,1 0,-1 0,0 0,0-1,1 1,-1 0,0 0,0 0,1 0,-1 0,0-1,0 1,0 0,1 0,-1 0,0 0,0-1,0 1,0 0,0 0,1-1,-1 1,0 0,0 0,0-1,0 1,0 0,0 0,0-1,0 1,0-1,9-18</inkml:trace>
  <inkml:trace contextRef="#ctx0" brushRef="#br0" timeOffset="629.64">38 175,'-1'-2,"0"-1,1 1,-1-1,1 0,-1 1,1-1,0 0,0 1,0-1,0 0,1 1,-1-1,1 0,0 1,-1-1,1 1,0-1,1 1,-1-1,0 1,1 0,2-4,3-3,-1 1,2 0,-1 1,13-10,-11 9,1 1,1 0,-1 1,1 1,0-1,1 2,-1-1,1 1,0 1,0 1,22-3,-27 4,0 1,0 0,0 1,0-1,0 1,0 1,0-1,0 1,0 0,0 1,-1 0,1 0,-1 0,0 1,0 0,0 0,-1 1,1-1,-1 1,0 0,6 9,-6-7,0 0,-1 0,0 0,0 1,0-1,-1 1,0 0,-1 0,0 0,0 0,-1 1,0-1,0 0,-1 1,0-1,-1 0,0 1,0-1,0 0,-1 0,-1 1,1-1,-1-1,0 1,-1 0,0-1,0 0,-1 0,0 0,0 0,-1-1,1 0,-1 0,-1 0,-7 5,-6 1,-1 0,0-1,0-2,-2 0,1-1,-1-1,0-1,0-1,-1-1,-47 2,28-9,24-4,19 7,-1 0,1-1,0 1,0 0,-1 0,1-1,0 1,0 0,0-1,0 1,0 0,-1-1,1 1,0 0,0-1,0 1,0 0,0-1,0 1,0 0,0-1,0 1,0 0,0-1,1 1,-1 0,0-1,0 1,0 0,0 0,0-1,1 1,-1 0,0-1,0 1,0 0,1 0,-1 0,0-1,0 1,1 0,0-1,14-10</inkml:trace>
  <inkml:trace contextRef="#ctx0" brushRef="#br0" timeOffset="1061.38">803 73,'0'9,"0"6,0 15,0 24,-4 19,-2 24,-4 25,0 10,2-4,1-16,3-23,6-30,3-30,0-28,0-20,-2-5</inkml:trace>
  <inkml:trace contextRef="#ctx0" brushRef="#br0" timeOffset="1845.94">702 73,'3'-2,"-1"0,1 0,0 0,1 0,-1 1,0 0,0-1,1 1,-1 0,1 1,4-2,46-2,-37 3,-4 0,1 1,-1 1,0-1,1 2,-1 0,0 1,0 0,0 1,18 8,-27-11,0 1,-1 0,1 0,-1 1,0-1,0 1,1-1,-2 1,1 0,0 0,-1 1,1-1,-1 0,0 1,0 0,0-1,-1 1,1 0,-1 0,0 0,0 0,0 0,-1 0,1 0,-1 0,0 0,0 0,0 0,-1 0,0 0,1 0,-1 0,-1 0,-2 7,1-3,0-1,-1 0,0 0,0 0,0 0,-1-1,0 0,0 0,-9 8,-4 1,-36 24,-9 6,63-44,-1-1,1 0,-1 1,0-1,1 1,-1-1,1 1,-1-1,1 1,-1-1,1 1,-1-1,1 1,0 0,-1-1,1 1,0 0,-1-1,1 1,0 0,0-1,0 1,0 0,0 0,0-1,0 1,0 0,0 0,0-1,0 1,0 0,0-1,1 1,-1 0,0-1,0 1,1 0,-1-1,1 1,-1 0,0-1,1 1,-1-1,1 1,-1-1,1 1,0-1,-1 1,2 0,5 2,-1 1,1-1,0-1,10 4,2 0,-9-2,0 1,-1 0,1 0,-1 1,0 1,-1-1,1 1,10 12,-16-15,0 0,0 0,0 1,-1-1,1 1,-1-1,0 1,-1 0,1 0,-1 0,0 0,0 0,0 0,-1 0,0 0,0 0,0 0,0 0,-1 0,-2 6,0 3,-1-1,-1-1,0 1,-1-1,0 0,-1 0,0-1,-1 1,0-2,-1 1,-19 17,15-17,1-1,-2 0,0-1,0-1,0 0,-1-1,0 0,-1-2,-23 7,0-7,38-5,1 1,-1-1,1 0,-1 0,0 0,1 0,-1 0,1 0,-1 0,0 0,1 0,-1 0,1 0,-1-1,0 1,1 0,-1 0,1 0,-1-1,1 1,-1 0,1-1,-1 1,1-1,-1 1,1 0,-1-1,1 1,0-1,-1 1,1-1,0 1,-1-1,1 0,0 1,0-1,0 1,-1-1,1 1,0-1,0 0,0 1,0-1,0 1,0-1,0 0,0 1,0-1,0 0,1 1,-1-1,0 1,0-1,0 1,1-1,0 0,17-23,7-1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1:58:46.52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46 331,'-4'0,"-2"18,-4 31,0 38,1 26,2 11,7-3,4-13,5-29,1-37,-1-25</inkml:trace>
  <inkml:trace contextRef="#ctx0" brushRef="#br0" timeOffset="333.79">199 868,'0'8,"4"8,6 1,2-3</inkml:trace>
  <inkml:trace contextRef="#ctx0" brushRef="#br0" timeOffset="669.6">403 510,'2'-3,"1"1,0-1,0 1,0 0,0 0,0 0,1 1,-1-1,0 1,1 0,-1 0,1 0,0 0,-1 0,1 1,0 0,-1-1,1 1,4 1,-5 0,0-1,-1 1,1 0,-1-1,1 1,-1 0,1 1,-1-1,1 0,-1 1,0 0,0-1,0 1,0 0,0 0,0 0,-1 0,1 0,0 0,-1 1,0-1,1 1,-1-1,0 1,1 4,0 2,-1 0,0 0,0 0,0 0,-1 0,-1 0,1 0,-2 0,1 0,-1 0,-1 0,1-1,-1 1,-1-1,-8 16,-1-4,-1 0,0-1,-2 0,-28 27,43-45,0-1,0 1,0 0,0 0,0 0,0 0,0 0,0 0,0 0,1 0,-1 1,1-1,-1 0,0 0,1 0,0 1,-1-1,1 0,0 1,0-1,0 0,0 1,0-1,0 3,1-3,0 0,0 0,0 0,0 1,0-1,0 0,0 0,0 0,1 0,-1-1,0 1,1 0,-1 0,0-1,1 1,-1-1,3 1,11 2,0 0,0-2,21 1,-28-2,105 1,-62-1</inkml:trace>
  <inkml:trace contextRef="#ctx0" brushRef="#br0" timeOffset="1004.41">811 331,'0'9,"0"16,4 20,2 17,4 5,0-3,-1-22,-3-18</inkml:trace>
  <inkml:trace contextRef="#ctx0" brushRef="#br0" timeOffset="1337.23">811 357,'13'0,"8"0,10-5,8 0,2-1,-2 6,-8 7,-8 20,-9 26,-7 36,-4 32,-3 17,-1-1,-1-16,0-19,1-28</inkml:trace>
  <inkml:trace contextRef="#ctx0" brushRef="#br0" timeOffset="2498.56">1652 409,'0'5,"-7"167,5-155,-1-1,0 1,-1 0,-1-1,0 0,-2 0,-15 28,19-38,-1-1,0 0,0 0,0 0,-1-1,0 1,0-1,0 0,0 0,-8 3,10-5,1-1,-1 0,0 0,0 0,0 0,1-1,-1 1,0-1,0 0,0 0,0 0,0 0,0 0,0-1,0 1,1-1,-1 0,0 0,0 0,1 0,-1 0,0 0,1-1,-4-2,0-1,1 0,-1-1,2 1,-1-1,0 0,1 0,0-1,1 1,0-1,0 0,0 1,0-2,1 1,1 0,-1 0,1-1,0-9,0 9,1 1,0-1,0 0,1 1,0-1,1 1,-1-1,2 1,-1 0,1 0,0 0,0 0,1 0,0 1,0-1,0 1,6-6,-1 4,0 1,0 0,1 0,0 1,0 0,0 1,1 0,0 0,14-3,-8 4,0 0,0 1,0 1,0 0,30 2,-42 0,1 0,-1 1,0 0,0 1,1-1,-1 1,0 0,0 0,0 0,0 1,-1 0,1 0,-1 0,7 6,-4-2,-1 0,-1 0,1 1,-1-1,-1 1,1 0,-1 0,3 10,2 12,-1 0,-2 0,6 63,-6 22,-6-84</inkml:trace>
  <inkml:trace contextRef="#ctx0" brushRef="#br0" timeOffset="3018.26">2136 256,'5'3,"0"0,-1 0,0 1,0 0,0 0,0 0,-1 0,1 1,3 6,1 0,14 22,-1 1,-1 0,19 47,-31-60,0 0,-1 0,-1 1,-1 0,-1 0,-1 0,0 29,-3-46,0 0,-1 0,1-1,-1 1,0 0,-1 0,1-1,-1 1,0-1,0 1,0-1,0 0,-1 0,0 0,0 0,0 0,0-1,-1 1,1-1,-8 5,8-6,0-1,-1 1,1-1,-1 1,0-1,1 0,-1-1,0 1,0 0,0-1,1 0,-1 0,0 0,0-1,0 1,1-1,-1 0,0 0,1 0,-1 0,0-1,1 0,0 1,-1-1,1 0,-4-4,-2-1,1 1,0-2,0 1,1-1,0 0,0-1,1 1,-10-20,14 25,1 0,-1 0,1 0,0-1,0 1,0-1,1 1,-1 0,1-1,0 1,0-1,0 1,0-1,0 1,1-1,0 1,0-1,0 1,0 0,0-1,1 1,-1 0,1 0,0 0,0 0,0 0,0 1,0-1,1 0,4-3,2 0,1 0,0 0,0 1,0 0,0 1,1 0,0 1,0 0,0 0,0 1,19 0,5 0,0 2,49 6,56 17,-51-6,-44-11</inkml:trace>
  <inkml:trace contextRef="#ctx0" brushRef="#br0" timeOffset="3353.07">2595 229,'-4'13,"-2"35,10 31,3 27,1 10,-1-3,-1-11,1-23,1-26</inkml:trace>
  <inkml:trace contextRef="#ctx0" brushRef="#br0" timeOffset="3699.87">3182 153,'13'4,"18"6,16 2,4-2,-6 1,-11 0</inkml:trace>
  <inkml:trace contextRef="#ctx0" brushRef="#br0" timeOffset="4064.68">2953 382,'13'0,"26"5,28 5,20 1,8-1,-12-2</inkml:trace>
  <inkml:trace contextRef="#ctx0" brushRef="#br0" timeOffset="4065.68">3234 229,'0'5,"0"18,9 31,6 29,2 22,-3 10,-3 2,-4-13,-3-16,-2-24</inkml:trace>
  <inkml:trace contextRef="#ctx0" brushRef="#br0" timeOffset="4398.47">3285 587,'-5'0,"-5"13,-5 13,-6 15,-6 13,-13 11,-12 3,-1-5,-1-15,4-27,12-18</inkml:trace>
  <inkml:trace contextRef="#ctx0" brushRef="#br0" timeOffset="4731.28">3310 587,'9'0,"11"4,11 6,9 10,2 1,-6-2</inkml:trace>
  <inkml:trace contextRef="#ctx0" brushRef="#br0" timeOffset="4732.28">3565 306,'0'4,"5"20,0 17,1 7,-2 4,-1 1,4-16,-1-15</inkml:trace>
  <inkml:trace contextRef="#ctx0" brushRef="#br0" timeOffset="5068.09">3794 204,'0'9,"5"19,0 28,1 30,-2 22,-1 14,-1 0,-1-13,0-16,-6-23,-9-25,-8-18,-8-16,-3-8,3-5</inkml:trace>
  <inkml:trace contextRef="#ctx0" brushRef="#br0" timeOffset="5399.9">4228 409,'4'-5,"11"-1,11 5,5 2,-7 6,-15 1,-11 0</inkml:trace>
  <inkml:trace contextRef="#ctx0" brushRef="#br0" timeOffset="5749.7">4126 434,'0'8,"0"17,0 25,0 21,-5 17,0 5,-5-8,0-27,1-24</inkml:trace>
  <inkml:trace contextRef="#ctx0" brushRef="#br0" timeOffset="6082.51">4152 587,'4'0,"6"9,6 11,4 15,-2 6,-3 5,-4-1,-13-8,-11-23,-6-24,-6-22,3-10,8 2,16 3,8 8</inkml:trace>
  <inkml:trace contextRef="#ctx0" brushRef="#br0" timeOffset="6083.51">4432 178,'4'18,"6"31,6 21,0 11,-3 0,1-17,-2-29,-3-19</inkml:trace>
  <inkml:trace contextRef="#ctx0" brushRef="#br0" timeOffset="6416.32">4483 204,'0'-5,"13"0,18-1,15 2,14 1,14-3,3-1,-7 1,-20 10,-23 13,-25 9,-21 3,-16 1,-6-4,3-6</inkml:trace>
  <inkml:trace contextRef="#ctx0" brushRef="#br0" timeOffset="6751.13">4662 0,'-5'9,"0"15,-5 31,-9 35,-10 25,-8 18,-3-4,5-21,9-36,9-31</inkml:trace>
  <inkml:trace contextRef="#ctx0" brushRef="#br0" timeOffset="7085.94">4636 281,'0'8,"5"13,9 14,12 11,9 10,4 4,-9-7,-19-14,-11-13</inkml:trace>
  <inkml:trace contextRef="#ctx0" brushRef="#br0" timeOffset="7086.94">4279 587,'4'0,"11"0,15 0,24 0,29-4,23-2,14-4,0-5,-12 1,-37 2,-30 3</inkml:trace>
  <inkml:trace contextRef="#ctx0" brushRef="#br0" timeOffset="7413.77">4509 535,'0'9,"0"20,0 31,0 36,0 32,0 2,0-7,8-24,8-39,1-29</inkml:trace>
  <inkml:trace contextRef="#ctx0" brushRef="#br0" timeOffset="7748.56">4840 562,'0'4,"-4"15,-2 25,1 36,0 26,2 8,1-3,1-15,-4-25,-5-28,-1-21</inkml:trace>
  <inkml:trace contextRef="#ctx0" brushRef="#br0" timeOffset="8080.37">4534 893,'4'0,"11"0,15-4,20-7,10 0,9 1,0-2,-16 1,-16 2</inkml:trace>
  <inkml:trace contextRef="#ctx0" brushRef="#br0" timeOffset="8081.37">4509 918,'8'0,"8"0,18 0,17 0,16 0,2 0,-12 0</inkml:trace>
  <inkml:trace contextRef="#ctx0" brushRef="#br0" timeOffset="8414.18">4509 1122,'13'0,"21"4,27 2,34-1,17 0,-1-2,-11-1,-14-1,-21-5,-22-2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7:22:03.741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1071 540,'1'2,"0"0,0 0,-1-1,1 1,0 0,1-1,-1 1,0-1,0 1,1-1,-1 0,0 1,1-1,0 0,-1 0,3 1,3 3,274 192,-248-173,0 2,-2 1,-2 2,43 51,-24-25,-22-23,42 65,-3-2,-43-69</inkml:trace>
  <inkml:trace contextRef="#ctx0" brushRef="#br0" timeOffset="737.57">1556 1279,'8'4,"4"7,3 9,4 10,7 4,4-3,5-7,6-12,4-17,7-16,0-14,-1-4,0 0,-4-3,-11 7</inkml:trace>
  <inkml:trace contextRef="#ctx0" brushRef="#br0" timeOffset="1497.13">103 182,'-5'9,"-1"12,0 14,2 24,1 19,0 4,2 3,1-2,0-9,0-10,5-19,1-22,0-15</inkml:trace>
  <inkml:trace contextRef="#ctx0" brushRef="#br0" timeOffset="2082.8">0 208,'1'-4,"-1"1,1 0,0-1,0 1,0 0,1 0,-1 0,1 0,0 0,0 0,0 0,0 1,0-1,0 1,1-1,-1 1,5-3,6-5,1 1,17-9,-10 7,0 1,0 1,36-10,-49 17,0 0,0 0,0 1,0 0,0 1,0-1,1 1,-1 1,0 0,0 0,0 0,0 1,12 5,-16-5,0 0,-1 0,0 0,0 0,0 1,0 0,0 0,0-1,0 2,-1-1,0 0,1 0,-1 1,-1-1,1 1,0 0,-1-1,0 1,0 0,0 0,0 0,0 0,-1 0,0 0,0 0,-1 7,0-3,0 0,0 0,-1 0,-1 0,1-1,-1 1,0 0,-1-1,0 0,0 0,-1 0,-5 6,-3 1,-1-1,0-1,-1 0,0-1,-1-1,0 0,-1-1,0-1,0 0,-1-1,0-1,0-1,-1-1,1 0,-38 2,47-8,10-2,13-5,-12 8,28-15</inkml:trace>
  <inkml:trace contextRef="#ctx0" brushRef="#br0" timeOffset="2463.58">612 29,'-8'5,"-4"5,-3 14,0 25,3 26,8 30,5 11,6-2,2-12,8-22,10-39,1-26</inkml:trace>
  <inkml:trace contextRef="#ctx0" brushRef="#br0" timeOffset="3251.13">638 29,'0'-1,"0"1,1-1,-1 0,1 0,-1 0,1 0,-1 0,1 0,0 0,-1 1,1-1,0 0,0 1,-1-1,1 0,0 1,0-1,0 1,0-1,0 1,1-1,22-7,-19 7,1-1,-1 2,1-1,-1 1,1 0,0 0,-1 0,1 1,-1-1,1 2,-1-1,7 3,-10-4,0 1,0 0,0 0,0 0,0 0,-1 0,1 0,0 1,-1-1,1 0,-1 1,1 0,-1-1,0 1,1 0,-1 0,0-1,0 1,0 0,-1 0,1 0,0 0,-1 0,1 0,-1 1,0-1,0 0,1 0,-2 0,1 0,0 0,0 0,-1 1,0 2,-1 1,-1 1,0-1,-1 0,1 0,-1 0,0-1,0 1,-1-1,0 0,0 0,0 0,0-1,-9 5,-22 22,36-30,0-1,-1 0,1 1,-1-1,1 0,-1 1,1-1,0 1,-1-1,1 1,0-1,-1 0,1 1,0-1,0 1,-1 0,1-1,0 1,0-1,0 1,0-1,0 1,0-1,0 1,0-1,0 1,0 0,0-1,0 1,0-1,0 1,1-1,-1 1,0-1,0 1,1-1,-1 1,0-1,0 1,1-1,-1 0,1 1,-1-1,0 1,1-1,0 1,27 9,-21-9,9 3,-1 1,0 0,0 1,-1 0,1 2,-1-1,13 11,-22-14,0 0,-1 0,1 0,-1 1,0 0,0 0,-1 0,1 0,-1 0,0 0,-1 1,1 0,-1 0,0-1,-1 1,1 0,-1 0,-1 0,1 1,-1-1,0 9,-2-3,0-1,-1 1,0-1,0 0,-1 0,-1-1,0 1,-1-1,0 0,0 0,-1-1,0 0,-10 10,5-6,-2 0,1-1,-2-1,1 0,-2-1,1 0,-27 11,-12-4,8-9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7:22:13.156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1 409,'9'0,"19"0,24-9,19-12,20-5,7-4,-5 3,-13 7,-20 7</inkml:trace>
  <inkml:trace contextRef="#ctx0" brushRef="#br0" timeOffset="366.9">179 587,'5'-4,"9"-2,16-4,20 0,19-3,10 1,2 2,-15-2,-21 2,-20 3</inkml:trace>
  <inkml:trace contextRef="#ctx0" brushRef="#br0" timeOffset="695.61">383 332,'0'4,"0"10,0 12,0 23,0 29,4 23,2 16,4 5,0-4,-2-19,-1-17,-3-32,-2-36,-1-22</inkml:trace>
  <inkml:trace contextRef="#ctx0" brushRef="#br0" timeOffset="1081.36">408 663,'-8'4,"-8"11,-14 20,-10 12,-12 11,-1 5,0-4,0-8,13-17,23-18,22-26,11-10</inkml:trace>
  <inkml:trace contextRef="#ctx0" brushRef="#br0" timeOffset="1413.31">485 612,'5'9,"5"7,9 9,11 6,5 5,4 1,-4-14,-8-24,-8-21,-8-7</inkml:trace>
  <inkml:trace contextRef="#ctx0" brushRef="#br0" timeOffset="1745.03">766 128,'0'4,"4"11,2 19,4 13,0 11,3 10,-1-4,2-3,3-16,2-25,-1-16</inkml:trace>
  <inkml:trace contextRef="#ctx0" brushRef="#br0" timeOffset="2077.92">1123 0,'1'185,"-18"444,16-613,1-5,-1 0,-1-1,1 1,-4 10,4-19,1-1,-1 1,0 0,0 0,0 0,1-1,-2 1,1 0,0-1,0 1,0-1,-1 1,1-1,-1 0,1 0,-1 1,1-1,-1 0,0 0,0-1,1 1,-1 0,0 0,0-1,0 1,0-1,-3 0,-42 0,32-1,1 1,-30 3,-1 6</inkml:trace>
  <inkml:trace contextRef="#ctx0" brushRef="#br0" timeOffset="2431.67">817 1607,'12'-4,"19"-11,7-6,11 0,5-1,7-1,-3 4,-16 0,-23 4,-15 4</inkml:trace>
  <inkml:trace contextRef="#ctx0" brushRef="#br0" timeOffset="2761.49">970 1454,'0'9,"0"7,0 9,-5 14,-5 21,-10 19,-10 13,-9 7,-6 1,0-8,-1-11,12-24,20-34,12-22</inkml:trace>
  <inkml:trace contextRef="#ctx0" brushRef="#br0" timeOffset="3093.32">892 1811,'9'0,"3"9,8 15,9 17,4 6,1 4,3 1,-4-20,-9-17</inkml:trace>
  <inkml:trace contextRef="#ctx0" brushRef="#br0" timeOffset="3430.14">970 1811,'4'-4,"6"-2,14 1,12-4,4-5,-5 10,-8 13,-13 14,-18 8,-17 11,-13 7,-1-9,14-24,19-23,11-12</inkml:trace>
  <inkml:trace contextRef="#ctx0" brushRef="#br0" timeOffset="3760.84">1276 1505,'8'13,"12"17,12 21,3 15,6 9,-1-3,-6-24,-10-19</inkml:trace>
  <inkml:trace contextRef="#ctx0" brushRef="#br0" timeOffset="4094.75">1326 1581,'0'-4,"13"-6,18-15,28-10,23-10,6-4,0 1,-1 0,-7 8,-25 16,-27 20,-27 19,-18 12,-14 14,-7 9,4-4</inkml:trace>
  <inkml:trace contextRef="#ctx0" brushRef="#br0" timeOffset="4426.54">1607 1122,'0'4,"-4"15,-2 26,0 26,2 24,1 21,1 8,1-8,-4-15,0-16,-1-27,2-24</inkml:trace>
  <inkml:trace contextRef="#ctx0" brushRef="#br0" timeOffset="4761.26">1785 1250,'0'13,"0"17,0 17,5 17,5 7,1-4,-1-5,-6-5,-10-11,-2-14</inkml:trace>
  <inkml:trace contextRef="#ctx0" brushRef="#br0" timeOffset="5096.1">1250 1964,'5'0,"13"-4,27-11,39-11,41-13,25-10,12-10,-7 2,-26 6,-40 11,-48 13,-43 15,-22 10</inkml:trace>
  <inkml:trace contextRef="#ctx0" brushRef="#br0" timeOffset="5097.1">1709 1786,'0'8,"0"12,0 16,0 18,5 18,5 10,1-1,3-5,-1-7,7-37,-1-24</inkml:trace>
  <inkml:trace contextRef="#ctx0" brushRef="#br0" timeOffset="5429.91">2041 1633,'0'13,"0"17,0 17,0 17,0 16,0 6,0 3,0-6,0-12,0-24,0-18</inkml:trace>
  <inkml:trace contextRef="#ctx0" brushRef="#br0" timeOffset="5761.7">1785 2015,'9'0,"11"0,16-5,14 0,8-5,-3-5,-9-3,-18 0,-13 4</inkml:trace>
  <inkml:trace contextRef="#ctx0" brushRef="#br0" timeOffset="6096.63">1658 2219,'4'0,"6"0,19-8,21-8,20-6,11-2,5-2,-12-2,-20 5</inkml:trace>
  <inkml:trace contextRef="#ctx0" brushRef="#br0" timeOffset="6097.63">1760 2372,'9'0,"19"5,28 0,26 1,24-6,12-7,-5-7,-14-5,-23 1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8:01:30.391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26 0,'1'12,"1"0,0 0,1 0,1-1,-1 0,8 15,3 10,83 317,-31-100,-48-179,11 101,-14-74,-2 14,-6 0,-9 137,0-88,2-143</inkml:trace>
  <inkml:trace contextRef="#ctx0" brushRef="#br0" timeOffset="2169.75">1 1403,'1'7,"0"0,0 0,1 0,0 0,0 0,1 0,0 0,5 9,0-1,81 154,-45-88,-38-71,-1 0,1 0,0-1,1 0,12 13,-18-21,1 1,-1-1,1 0,-1 0,1 0,0 0,-1 0,1 0,0-1,0 1,-1-1,1 1,0-1,0 1,0-1,3 0,-2 0,-1-1,0 0,0 0,1 1,-1-1,0-1,0 1,0 0,0 0,-1-1,1 1,0-1,0 1,-1-1,1 0,-1 0,2-3,32-47,-19 26,21-25,-23 34,115-131,-104 123,1 0,1 2,44-29,-67 50,-1 0,0 0,1 0,0 1,-1-1,1 1,0 0,0 0,7 0,6 1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8:01:34.374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1 0,'1'5,"1"0,-1 0,1 0,0-1,1 1,-1-1,1 1,0-1,0 0,0 0,0 0,1-1,0 1,3 2,6 7,59 73,84 132,-108-148,35 38,4 6,112 190,11 17,-163-244,65 143,-87-167,-15-30,-6-8</inkml:trace>
  <inkml:trace contextRef="#ctx0" brushRef="#br0" timeOffset="739.57">766 1657,'17'15,"0"0,1-2,26 16,-32-22,-4-2,4 3,0 0,0-1,24 9,-33-15,0 0,0 0,1 0,-1-1,0 1,1-1,-1 0,1 0,-1 0,1 0,-1 0,0-1,1 1,-1-1,0 0,1 0,-1-1,0 1,0 0,0-1,3-2,1-2,-1 0,0 0,0 0,0-1,-1 0,0 0,-1-1,1 1,3-12,5-13,10-36,-4 9,-9 32,9-27,2 0,3 1,57-93,-70 129,-6 8,0 1,1 0,0 1,0 0,1 0,-1 0,1 0,14-9,-4 9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8:01:38.518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357 435,'-4'0,"3"4,10 19,12 19,7 6,-1-5</inkml:trace>
  <inkml:trace contextRef="#ctx0" brushRef="#br0" timeOffset="339.82">766 78,'0'9,"0"11,-4 11,-2 9,-4 15,-9 11,-1-6</inkml:trace>
  <inkml:trace contextRef="#ctx0" brushRef="#br0" timeOffset="672.61">282 741,'4'-5,"14"-13,31-18,28-20,23-13,12-3,-5 5,-29 15,-27 16</inkml:trace>
  <inkml:trace contextRef="#ctx0" brushRef="#br0" timeOffset="1004.54">638 613,'0'8,"-1"-1,-1 1,1 0,-1-1,-1 1,1-1,-5 8,-1 5,-26 66,13-36,2 2,2 0,-18 94,34-142,1 1,-1-1,1 1,0-1,0 1,1-1,-1 1,1-1,0 1,0-1,3 5,-4-8,1 0,-1 0,1 0,0 0,-1 0,1-1,0 1,0 0,-1 0,1-1,0 1,0-1,0 1,0-1,0 1,0-1,0 0,0 1,1-1,1 0,-1 0,1 0,-1 0,0 0,1 0,-1-1,0 0,0 1,1-1,-1 0,0 0,2-1,21-12,-1-1,0-1,28-24,63-67,-69 64,169-148,-174 159</inkml:trace>
  <inkml:trace contextRef="#ctx0" brushRef="#br0" timeOffset="1338.23">969 486,'0'9,"5"15,5 22,6 28,0 11,1 3,-2-3,-16-18,-9-19</inkml:trace>
  <inkml:trace contextRef="#ctx0" brushRef="#br0" timeOffset="1339.23">715 613,'0'9,"0"20,5 26,5 31,5 18,1 12,-3 5,-8-6,-9-10,-4-13,-9-27,-2-24</inkml:trace>
  <inkml:trace contextRef="#ctx0" brushRef="#br0" timeOffset="1670.05">1 715,'4'0,"10"0,8 0,8 5,-1 0</inkml:trace>
  <inkml:trace contextRef="#ctx0" brushRef="#br0" timeOffset="2054.84">179 1021,'13'7,"0"0,0 1,0 0,-1 1,-1 0,20 20,-25-21,1 0,-1 1,-1 0,0-1,0 2,-1-1,0 1,0-1,-1 1,3 17,-4-12,-1 0,-1 0,0 0,-1 0,-1-1,-1 1,0 0,0-1,-1 0,-9 19,7-9,6-23,0-1,0 1,0-1,0 1,0-1,0 1,0-1,0 1,1-1,-1 1,0-1,0 1,0-1,1 1,-1-1,0 0,0 1,1-1,-1 1,0-1,1 0,-1 1,0-1,1 1,2-1,-1 0,1 1,-1-1,1 0,-1-1,1 1,-1 0,1-1,-1 1,1-1,-1 0,0 0,1 0,1-1,130-54,111-38,-212 82,0-1,-1-2,0-1,-1-2,-1 0,-1-2,0-2,-2 0,-1-2,0-1,-2-1,-1-1,-1-1,18-30,-10 10</inkml:trace>
  <inkml:trace contextRef="#ctx0" brushRef="#br0" timeOffset="2387.63">1200 231,'-5'9,"-5"15,-10 13,-6 4,2 4,9-10,15-15,9-12</inkml:trace>
  <inkml:trace contextRef="#ctx0" brushRef="#br0" timeOffset="2734.44">1378 282,'-19'48,"-30"58,28-62,-21 57,41-98,1-1,-1 1,1-1,0 1,-1 0,1-1,0 1,1 0,-1-1,0 1,1-1,-1 1,1 0,0-1,0 1,0-1,0 0,1 1,-1-1,0 0,3 3,12 24,-4 7,-2 1,-2 0,-1 1,-2 0,-1 0,-2 0,-2 0,-9 70,-1-65,0-18</inkml:trace>
  <inkml:trace contextRef="#ctx0" brushRef="#br0" timeOffset="3068.24">1454 435,'4'-5,"11"-5,11-5,5-5,6 1,-7 4,-13 5,-10 3</inkml:trace>
  <inkml:trace contextRef="#ctx0" brushRef="#br0" timeOffset="3401.05">1378 665,'9'0,"19"-5,24-13,28-23,27-16,12-7,-5 2,-27 12,-40 24,-29 15</inkml:trace>
  <inkml:trace contextRef="#ctx0" brushRef="#br0" timeOffset="3738.88">1786 460,'5'13,"5"13,5 19,5 29,3 23,-2 12,-5-4,-5-6,-9-7,-13-7,-9-13,-11-19,-7-18,-3-20,7-20,8-11</inkml:trace>
  <inkml:trace contextRef="#ctx0" brushRef="#br0" timeOffset="4072.67">2194 665,'4'0,"15"0,21 0,13-5,5-5,3-1,-19 1,-25 2,-15 3</inkml:trace>
  <inkml:trace contextRef="#ctx0" brushRef="#br0" timeOffset="4073.67">2296 512,'0'8,"0"17,4 20,15 30,8 14,0 10,-5 0,-6-11,-2-26,-2-36,-5-22</inkml:trace>
  <inkml:trace contextRef="#ctx0" brushRef="#br0" timeOffset="4399.47">2755 537,'13'-4,"13"-6,15-2,9 3,1 1,-9 7,-15 8,-26 7,-21 6,-8-1</inkml:trace>
  <inkml:trace contextRef="#ctx0" brushRef="#br0" timeOffset="4771.26">2755 639,'1'7,"0"-1,0 0,0 0,1 1,0-1,0-1,5 10,1 3,-1 0,17 42,17 66,-36-108,-1 0,-1 0,0 0,-2 0,0 1,-1-1,-1 1,-5 27,5-39,-1 0,0 0,-1 0,0-1,0 1,0-1,-1 0,0 0,-7 9,9-13,1 0,-1-1,0 1,1-1,-1 1,0-1,0 1,0-1,0 0,0 0,-1 0,1 0,0 0,0-1,-1 1,1-1,0 1,-1-1,1 0,0 0,-1 0,1 0,-1 0,1-1,0 1,-1-1,1 0,0 1,0-1,0 0,-3-2,2 1,0 0,0 0,1 0,-1 0,1-1,0 1,0-1,0 1,0-1,0 0,0 0,1 0,-1 0,1 0,0 0,0 0,0-1,1 1,-1 0,1 0,-1-1,1 1,0 0,0-1,1 1,-1 0,1-1,1-5,0 1,1 0,-1 0,1 1,1-1,-1 1,1 0,1 0,-1 0,1 1,0 0,7-7,0 3,-1 2,2 0,-1 0,1 1,0 0,0 2,1-1,21-5,13 0,59-5,-40 6,-30 4</inkml:trace>
  <inkml:trace contextRef="#ctx0" brushRef="#br0" timeOffset="12352.93">3469 1,'-2'4,"-1"0,1 0,0 0,0 1,0-1,1 1,-1-1,1 1,0 0,1 0,-1-1,1 1,0 8,-1 4,-2 32,2 1,2-1,2 1,2-1,3 0,1-1,3 0,2 0,38 88,-14-55,-5-11,47 77,-74-137,1-1,0 0,1-1,-1 0,2 0,-1 0,1-1,0 0,1-1,0 0,0-1,0 0,14 5,-15-7,0-1,0 0,0 0,0-1,0 0,0 0,0-1,0 0,0-1,0 0,0-1,0 0,0 0,0-1,0 0,-1 0,9-5,-2-1,-1-1,0 0,-1-1,0-1,0 0,-1 0,-1-1,0-1,11-19,-10 14,-1 0,-1-1,-1-1,0 1,-2-1,9-39,-11 23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8:01:54.654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163 164,'-4'0,"11"0,22-4,32-10,28-8,15-3,-1-3,-13 0,-36 4,-35 11,-21 7</inkml:trace>
  <inkml:trace contextRef="#ctx0" brushRef="#br0" timeOffset="330.85">86 573,'13'0,"13"0,20 0,27-5,24-9,12-8,5-3,-12 2,-24-4,-30 3,-30 5,-20 7</inkml:trace>
  <inkml:trace contextRef="#ctx0" brushRef="#br0" timeOffset="676.55">419 317,'0'5,"4"22,10 42,16 44,7 50,2 28,-2 3,-7-14,-4-33,-11-55,-8-56,-14-51,-6-24</inkml:trace>
  <inkml:trace contextRef="#ctx0" brushRef="#br0" timeOffset="1009.42">469 776,'-4'9,"-6"7,-1 14,-8 19,-4 14,-12 14,-13 11,-15 13,-2-7,2-16,7-33,13-33,14-19</inkml:trace>
  <inkml:trace contextRef="#ctx0" brushRef="#br0" timeOffset="1342.16">392 802,'13'0,"13"4,16 11,12 6,7 5,1 1,-9-7,-19-12,-15-7</inkml:trace>
  <inkml:trace contextRef="#ctx0" brushRef="#br0" timeOffset="1343.16">801 343,'0'13,"4"17,6 17,6 9,4 8,3 6,-2-13,-5-34,-5-21</inkml:trace>
  <inkml:trace contextRef="#ctx0" brushRef="#br0" timeOffset="1675.96">1056 88,'0'18,"0"18,4 20,6 23,2 15,2 13,-1 11,-3-3,-2-16,-4-16,-1-13,-7-20,-6-17,-14-15,-17-1,-10 5,5-2</inkml:trace>
  <inkml:trace contextRef="#ctx0" brushRef="#br0" timeOffset="2160.67">266 2179,'1'-2,"-1"0,1 0,0 0,1 0,-1 0,0 1,1-1,-1 0,1 1,-1-1,1 1,-1 0,1-1,0 1,0 0,3-1,-1-1,15-7,0 1,0 1,1 1,39-10,-30 9,34-13,-62 21,1-1,-1 1,0-1,0 1,0-1,0 1,0-1,0 0,0 1,0-1,0 0,0 0,0 0,0 0,-1 0,1 0,1-2,-2 3,0-1,0 1,0-1,-1 1,1 0,0-1,0 1,0-1,0 1,0-1,-1 1,1-1,0 1,-1-1,1 1,0 0,0-1,-1 1,1 0,-1-1,1 1,0 0,-1-1,1 1,-1 0,1 0,-1-1,-3 0,1-1,0 1,-1 0,1 0,0 1,-1-1,1 1,-1 0,1-1,-7 2,7 0,-1 0,0 1,0-1,0 1,1 0,-1 0,1 0,0 1,-1-1,1 1,0 0,0 0,1 0,-1 0,1 0,-1 0,1 1,0-1,-2 6,-5 11,1 0,-8 32,8-24,-182 589,184-598,2-5,0 0,-1 1,-1-1,0-1,-1 1,-11 16,18-30,0 0,0 0,0-1,0 1,0 0,0-1,0 1,0 0,0-1,0 1,-1 0,1 0,0-1,0 1,0 0,0-1,0 1,-1 0,1 0,0 0,0-1,0 1,-1 0,1 0,0 0,0-1,-1 1,1 0,0 0,-1 0,1 0,0 0,0 0,-1 0,1-1,0 1,-1 0,1 0,0 0,-1 0,1 0,0 1,-1-1,1 0,0 0,0 0,-1 0,1 0,0 0,-1 0,1 1,0-1,0 0,-1 0,1 0,0 0,0 1,0-1,-1 0,1 0,0 1,0-1,0 0,0 0,-1 1,1 0,0-26,5-19</inkml:trace>
  <inkml:trace contextRef="#ctx0" brushRef="#br0" timeOffset="2492.53">291 2357,'4'13,"11"18,10 11,15 21,9 9,1 4,-5-2,-9-21,-10-26,-11-29,-16-27,-12-18,-4-1</inkml:trace>
  <inkml:trace contextRef="#ctx0" brushRef="#br0" timeOffset="2825.38">419 2510,'4'0,"15"-8,12-8,6 8,-4 9,-7 14,-13 13,-12 5,-12 7,-12 0,-2-11,4-18,8-30,8-10</inkml:trace>
  <inkml:trace contextRef="#ctx0" brushRef="#br0" timeOffset="3163.23">622 2051,'0'13,"0"18,5 7,5 6,10 5,10-3,0-17,-9-22,-13-21,-8-8</inkml:trace>
  <inkml:trace contextRef="#ctx0" brushRef="#br0" timeOffset="3496.92">673 2103,'9'-4,"11"-7,11-9,9-6,7-6,3 1,-2 1,-5 12,-9 16,-12 17,-12 16,-14 6,-14-7,-4-10</inkml:trace>
  <inkml:trace contextRef="#ctx0" brushRef="#br0" timeOffset="3497.92">725 1669,'0'9,"0"7,0 18,4 20,2 24,-1 19,0 11,-2 5,-1-13,-1-28,-1-39,0-38,0-18</inkml:trace>
  <inkml:trace contextRef="#ctx0" brushRef="#br0" timeOffset="3830.75">801 2026,'13'4,"13"2,6 4,7 0,-8 3,-10 0</inkml:trace>
  <inkml:trace contextRef="#ctx0" brushRef="#br0" timeOffset="4227.58">622 2460,'5'0,"13"-9,18-7,20-18,13-8,4-5,-7 1,-23 12,-18 13</inkml:trace>
  <inkml:trace contextRef="#ctx0" brushRef="#br0" timeOffset="4228.58">801 2256,'0'9,"0"11,4 19,6 22,6 21,4 23,3 10,-2-4,-1-14,-3-36,-5-45,-4-26</inkml:trace>
  <inkml:trace contextRef="#ctx0" brushRef="#br0" timeOffset="4558.33">954 2256,'0'4,"4"15,2 21,3 21,6 9,0 6,-3 3,-4-4,-11-14,-5-18</inkml:trace>
  <inkml:trace contextRef="#ctx0" brushRef="#br0" timeOffset="4892.2">826 2537,'9'0,"11"0,7-5,12-5,-6-2,-12 11,-10 5</inkml:trace>
  <inkml:trace contextRef="#ctx0" brushRef="#br0" timeOffset="4893.2">903 2690,'9'-5,"11"-5,11-10,0-2</inkml:trace>
  <inkml:trace contextRef="#ctx0" brushRef="#br0" timeOffset="5247.92">928 2791,'5'4,"18"2,18-5,7-15,4-14,2-12,-5-2,-10 6</inkml:trace>
  <inkml:trace contextRef="#ctx0" brushRef="#br0" timeOffset="5248.92">1387 2740,'0'0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09:34.397"/>
    </inkml:context>
    <inkml:brush xml:id="br0">
      <inkml:brushProperty name="width" value="0.2" units="cm"/>
      <inkml:brushProperty name="height" value="0.2" units="cm"/>
      <inkml:brushProperty name="color" value="#FFFFFF"/>
      <inkml:brushProperty name="ignorePressure" value="1"/>
    </inkml:brush>
  </inkml:definitions>
  <inkml:trace contextRef="#ctx0" brushRef="#br0">260 772,'-19'0,"0"-1,1 0,-33-7,45 7,-1-1,1 0,0-1,0 0,0 0,0 0,0-1,1 1,-1-1,1-1,0 1,0-1,-7-10,3 3,2 0,0-1,0 1,1-2,0 1,2-1,-1 0,2 0,0 0,-2-15,1-20,4-80,1 108,-1 8,1 1,1-1,0 1,0 0,1 0,1 0,0 0,1 0,0 1,1-1,0 2,1-1,10-12,-6 10,0 1,2 1,-1-1,2 2,-1 0,1 1,1 0,-1 1,23-9,-4 5,0 1,1 2,1 1,-1 2,1 1,0 1,1 3,64 4,-88-2,-1 0,1 1,-1 0,0 1,1 0,-1 1,-1 0,1 1,-1 0,0 0,0 1,0 1,-1 0,0 0,0 1,-1 0,0 0,0 1,-1 0,0 0,-1 1,0 0,0 0,-1 0,0 1,-1-1,3 15,-2-1,0 0,-2 1,-1-1,-1 1,-1-1,-2 1,0 0,-1-1,-2 0,0 1,-13 32,11-39,0 1,-1-2,-2 1,1-1,-2-1,0 0,-1 0,-1-1,0-1,-1 0,-1-1,0 0,0-1,-32 18,3-11,0-1,-2-2,-50 11,61-18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5T08:02:02.33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292 6557,'-15'1,"1"-2,-1 1,1-2,-1 0,-25-7,34 6,0 1,1-1,-1 0,0-1,1 1,0-1,0 0,0-1,0 1,1-1,-1 0,1 0,1 0,-1-1,-3-7,2 3,0-1,1 0,0 0,1 0,0-1,1 1,0-1,1 1,0-1,1 0,0 0,1 1,0-1,1 1,3-14,2 2,0 1,1 0,1 1,1-1,2 2,21-33,-28 47,0-1,0 1,1 0,0 0,0 0,0 1,1 0,0 0,0 1,0 0,0 0,11-4,-15 7,0 0,1 1,0-1,-1 0,1 1,-1 0,1 0,0 0,-1 0,1 1,-1 0,1-1,-1 1,1 0,-1 1,0-1,1 1,-1-1,0 1,0 0,0 0,0 0,0 1,-1-1,1 1,-1-1,1 1,-1 0,0 0,2 4,2 3,0 1,-1 0,0 1,-1-1,0 1,-1 0,0 0,-1 0,0 0,-1 0,-1 1,0-1,0 0,-1 1,-1-1,0 0,0 0,-2 0,-5 14,4-10,-2-1,0 0,-1 0,0-1,-1 0,0-1,-2 0,1 0,-2-1,1 0,-2-1,1-1,-28 18,27-21,-1 0,0 0,-27 7,19-9</inkml:trace>
  <inkml:trace contextRef="#ctx0" brushRef="#br0" timeOffset="633.64">420 6940,'-10'5,"0"0,0 0,-1-1,1-1,-1 0,0 0,-17 1,24-4,-1 0,1-1,-1 1,1-1,0 0,-1 0,1-1,0 1,0-1,0 0,0 0,0 0,0-1,1 1,-1-1,1 0,-1 0,1 0,0-1,0 1,-3-7,0 2,1 0,1-1,0 1,0-1,0 0,1 0,1-1,-1 1,2 0,-1-1,1 0,1 1,-1-1,3-10,-2 12,1 0,1-1,-1 1,1 0,1 1,0-1,0 0,0 1,1-1,0 1,0 0,1 0,0 1,0-1,1 1,9-9,-12 13,-1 0,0 1,1-1,0 0,-1 1,1-1,0 1,-1 0,1 0,0 0,0 0,0 1,0-1,0 1,0 0,0-1,0 1,0 1,0-1,6 1,-5 1,1 0,-1 0,0 0,-1 1,1-1,0 1,-1 0,1 0,-1 0,0 0,0 1,4 5,2 5,0 1,-1-1,-1 2,-1-1,0 1,6 26,-9-24,0 0,-1 0,-1 0,-1 0,0 0,-2 0,0-1,0 1,-2 0,0-1,-9 21,9-26,-1 0,-1-1,0 0,0 0,-1-1,-1 1,0-2,0 1,-1-1,0 0,0-1,-1 0,0-1,0 0,-1 0,-22 10,28-16,1 1,-1 0,0-1,1 0,-1 0,0-1,0 1,0-1,1 0,-10-1,11 0,0 0,0 1,0-2,0 1,0 0,0 0,1-1,-1 1,0-1,1 0,0 0,-1 0,1 0,0 0,0-1,0 1,-3-5,-10-25</inkml:trace>
  <inkml:trace contextRef="#ctx0" brushRef="#br0" timeOffset="1266.27">420 7781,'-5'7,"0"1,0-2,0 1,-1-1,0 0,0 0,-1 0,1-1,-1 0,-1 0,1-1,-1 0,1 0,-1-1,0 0,0 0,-15 2,8-1,0-2,-1 0,1-1,0 0,-1-1,1-1,0-1,-1 0,-15-4,24 4,1 1,0-1,0-1,1 1,-1-1,0 0,1 0,-1 0,1-1,0 0,1 0,-1 0,0-1,1 0,0 0,0 0,1 0,-1 0,1-1,0 1,1-1,-1 0,1 0,0 0,1 0,0 0,0-1,0 1,0 0,1 0,0-1,0 1,1 0,1-9,2 1,0-1,1 1,0 0,1 1,1-1,0 1,1 0,0 1,1 0,0 0,1 1,18-16,-21 20,1 1,1-1,-1 2,1 0,0 0,0 0,0 1,18-5,-21 7,0 1,1 0,-1 0,0 1,1 0,-1 0,1 0,-1 1,0 0,1 0,-1 1,0 0,0 0,10 5,-8-2,-1 0,1 0,-1 1,-1 0,1 0,-1 0,0 1,0 0,-1 1,0-1,-1 1,1 0,-1 0,-1 0,1 1,-2-1,3 12,0 0,-1 0,-1 1,-1 0,-1-1,0 1,-4 31,1-40,0 1,-1 0,-1-1,0 0,0 0,-1 0,-1 0,0-1,0 0,-1 0,-1 0,0-1,0 0,-1-1,0 0,0 0,-1-1,-1 0,1-1,-1 0,0-1,-1 0,1 0,-1-2,0 1,-1-1,1-1,-1 0,1-1,-1-1,0 0,0 0,0-1,0-1,-23-4,11-2</inkml:trace>
  <inkml:trace contextRef="#ctx0" brushRef="#br0" timeOffset="3912.76">1797 3344,'-14'4,"1"0,-1-1,0 0,0-1,0-1,0 0,0-1,0 0,0-1,0-1,0 0,0-1,0-1,1 0,-21-9,15 3,1 0,0-2,1 0,0-1,1 0,0-2,1 0,1 0,-22-32,-4-12,3-2,2-2,3-1,-26-79,11 6,-29-150,45 143,6-1,7-1,6-1,8-176,10 260,2 0,3 1,2 0,4 1,2 0,3 2,50-100,-27 79,3 2,3 2,3 2,111-114,-123 146,1 2,2 2,2 3,1 1,1 2,92-43,-111 62,-1 2,2 0,-1 2,1 1,0 2,1 1,0 1,0 2,-1 1,1 2,0 1,0 1,59 15,-51-5,-2 1,1 3,-2 1,0 1,-2 2,46 35,180 173,-212-179,-2 3,-2 2,-2 2,58 105,104 267,-164-328,-5 0,-4 3,-4 0,-6 2,-4 0,5 120,-22-165,-4 0,-2 0,-2 0,-20 76,-82 233,100-343,-27 79,-5-3,-4 0,-4-3,-81 122,93-171,-2-3,-2 0,-2-3,-2-2,-2-1,-76 51,49-44,-2-4,-2-3,-164 62,176-82,-111 22,141-37,-1-2,0-2,0-1,-66-6,94 3,0 0,0-1,1 0,-1-1,0 0,1 0,-12-7,17 8,0 1,0-1,0 0,1-1,-1 1,0 0,1-1,0 1,0-1,0 0,0 0,0 0,1 0,-1 0,1 0,-1 0,1 0,0-1,1 1,-1 0,0-7,3-17</inkml:trace>
  <inkml:trace contextRef="#ctx0" brushRef="#br0" timeOffset="4433.46">1898 3727,'-5'11,"1"1,1-1,0 1,0 0,-1 21,-2 8,-33 136,-78 221,-94 160,82-226,16-22,-97 248,121-353,-182 307,250-478,-50 61,46-72,25-23,0 0,0 0,-1 0,1 0,0 0,0 0,0 1,-1-1,1 0,0 0,0 0,-1 0,1 0,0 0,0 0,-1 0,1 0,0 0,0 0,0 0,-1 0,1 0,0 0,0 0,-1 0,1-1,0 1,0 0,0 0,-1 0,1 0,0 0,0-1,0 1,-1 0,1 0,0 0,0 0,0-1,0 1,0 0,0 0,-1-1,1 1,0 0,0 0,0 0,0-1,0-16</inkml:trace>
  <inkml:trace contextRef="#ctx0" brushRef="#br0" timeOffset="4880.21">623 6507,'-1'0,"0"1,0 0,0 0,0 0,0-1,0 1,0 0,0 0,1 1,-1-1,0 0,1 0,-1 0,0 0,1 1,0-1,-1 0,1 0,0 1,0-1,-1 0,1 1,0 1,0-1,-41 225,41-223,-1 0,0-1,1 1,0 0,0 0,0 0,0-1,1 1,-1 0,1 0,0-1,0 1,0 0,1-1,-1 1,1-1,3 6,-2-6,1 0,-1 0,1-1,-1 1,1-1,0 1,0-1,0 0,0-1,0 1,0-1,1 0,-1 0,0 0,6 0,151 9,-25-3,0 6,-89-12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37:50.875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1180,'29'-25,"1"1,1 2,1 1,54-27,-11 6,108-56,-32 19,-30 19,24-13,108-88,7 2,-127 80,-97 56</inkml:trace>
  <inkml:trace contextRef="#ctx0" brushRef="#br0" timeOffset="746.57">1225 58,'0'-2,"0"1,1-1,-1 0,1 1,-1-1,1 0,0 1,0-1,0 1,0-1,0 1,0-1,0 1,0 0,0-1,1 1,-1 0,1 0,-1 0,1 0,-1 0,1 1,-1-1,1 0,3 0,45-12,-4 8,1 1,-1 3,79 6,-121-4,1-1,-1 1,0 0,0 0,0 1,-1-1,1 1,0-1,0 1,-1 1,1-1,-1 0,0 1,0-1,0 1,0 0,0 0,0 1,-1-1,0 0,1 1,-1-1,0 1,-1 0,1 0,1 7,1 6,-1 0,0 1,-2-1,0 34,-1-50,-15 213,1-38,14-169,0-4,-1 0,1 0,-1 0,1 1,0-1,1 0,-1 0,0 0,1 0,0 0,0 0,0 0,0 0,0-1,0 1,1 0,-1-1,4 5,10-2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38:02.119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2066,'0'-8,"8"-8,8-5,10 0,8 5,4 0,8 3,4 0,-1 1,-9 8,-12 8,-10 17,-12 13,-13 6,-4-5</inkml:trace>
  <inkml:trace contextRef="#ctx0" brushRef="#br0" timeOffset="415.75">154 2398,'4'4,"6"2,14-1,12-5,4-2,4-6,3-6,3-4,-8-8,-2-4,-4 3,-7 6</inkml:trace>
  <inkml:trace contextRef="#ctx0" brushRef="#br0" timeOffset="1502.15">843 1811,'0'0,"0"0,0-1,1 1,-1 0,0 0,0 0,1 0,-1 0,0 0,0 0,1 0,-1 0,0 0,0 0,1 0,-1 0,0 0,0 0,1 0,-1 0,0 0,1 0,-1 0,0 0,0 0,1 0,-1 0,0 1,0-1,0 0,1 0,-1 0,0 0,0 1,0-1,1 0,-1 0,0 0,0 1,0-1,0 0,0 0,0 1,1-1,-1 0,0 0,0 1,0-1,0 0,0 1,0-1,5 19,-5-18,3 15,-2 0,1 0,-2 0,0 1,-1-1,-1 0,0 0,-2 0,1 0,-9 19,10-27,-1 0,0 0,-1-1,0 1,0-1,-1 0,0 0,0 0,0-1,-1 0,0 0,0-1,-1 1,0-1,1 0,-2-1,1 0,0 0,-1-1,0 1,-13 2,17-5,0 0,-1-1,1 1,0-1,-1 0,1 0,-1-1,1 1,0-1,0 0,-1 0,1 0,0-1,0 1,0-1,0 0,0 0,1-1,-1 1,1-1,-1 0,-4-5,5 4,-1 0,1-1,0 0,1 0,-1 0,1 0,0 0,0 0,1-1,-1 1,1-1,1 1,-1-1,1 1,-1-1,2 1,0-10,3-4,0-1,1 1,2-1,-1 2,2-1,1 1,0 0,1 1,1 0,1 0,18-19,-19 23,0 1,1 1,0 0,1 1,0 0,0 1,1 0,0 2,1-1,0 2,0 0,1 0,-1 2,24-5,-33 9,0 0,0 0,0 0,-1 1,1 0,0 0,0 1,0-1,0 1,-1 1,1-1,-1 1,0 0,0 0,0 0,0 1,0 0,-1 0,1 0,-1 0,0 1,-1-1,1 1,3 7,-1-3,-1 1,1 0,-2 0,0 1,0 0,-1-1,0 1,-1 0,0 0,-1 1,0-1,-1 16,-2-6,-2 0,0 0,-2-1,0 1,-1-1,-15 29,7-20,-1-1,-1-1,-32 38,36-51,11-12,4-6,10-11</inkml:trace>
  <inkml:trace contextRef="#ctx0" brushRef="#br0" timeOffset="1879.92">1403 1251,'0'4,"0"10,0 16,0 12,0 11,0 5,0-2,0-12</inkml:trace>
  <inkml:trace contextRef="#ctx0" brushRef="#br0" timeOffset="2213.73">1199 1710,'0'-5,"5"-5,13-10,23-10,20-9,18-6,8 0,-2 3,-10 5,-24 13,-19 10</inkml:trace>
  <inkml:trace contextRef="#ctx0" brushRef="#br0" timeOffset="2680.46">1429 1786,'41'-2,"-1"-2,62-14,4-1,-97 18,1 0,-1 0,0 1,0 0,0 1,15 2,-21-2,1 0,-1 1,1-1,-1 0,0 1,0 0,0 0,0 0,0 0,0 0,0 1,-1-1,1 1,-1 0,0-1,0 1,0 0,0 1,2 5,0 1,-1 0,-1 1,0-1,0 1,-1 0,0 0,-1 0,0-1,-1 1,0 0,-1 0,0-1,-1 1,0-1,0 0,-1 1,-1-2,1 1,-2 0,1-1,-1 0,-1 0,0-1,0 0,0 0,-18 13,23-19,-1 0,0-1,0 1,-1-1,1 1,0-1,0 0,-1 0,1-1,0 1,-1-1,1 0,-1 1,1-2,0 1,-1 0,1-1,-1 1,-4-3,-23-10</inkml:trace>
  <inkml:trace contextRef="#ctx0" brushRef="#br0" timeOffset="3060.24">1556 1582,'0'13,"0"17,0 17,-4 17,-2 11,-8 2,-6 0,-9-3,1-25,5-19</inkml:trace>
  <inkml:trace contextRef="#ctx0" brushRef="#br0" timeOffset="3393.07">2220 1021,'-5'8,"-5"21,-10 23,-14 28,-7 9,-4 3,1-2,4-7,9-18</inkml:trace>
  <inkml:trace contextRef="#ctx0" brushRef="#br0" timeOffset="3733.86">2067 1377,'0'5,"0"14,0 17,0 19,0 23,0 15,0 4,0-9,0-11,0-23,4-26,2-16</inkml:trace>
  <inkml:trace contextRef="#ctx0" brushRef="#br0" timeOffset="4280.54">2092 1327,'26'-16,"1"1,0 1,33-11,88-23,-130 43,44-14,170-47,-228 65,0 0,-1 0,1 0,0 1,0 0,0 0,-1 0,1 0,0 0,0 1,0 0,-1 0,1 0,0 0,-1 0,1 1,-1-1,4 3,-3 0,0 0,0-1,0 2,-1-1,0 0,0 1,0-1,0 1,-1 0,0 0,0 0,3 8,10 46,-3 0,8 89,-5-29,-5-51,3 1,44 131,-45-170,-12-30,0 1,1-1,-1 0,0 0,0 0,0 1,0-1,0 0,1 0,-1 0,0 1,0-1,0 0,0 0,0 1,0-1,0 0,0 0,0 1,0-1,0 0,0 0,0 1,0-1,0 0,0 0,0 1,0-1,0 0,0 0,0 0,0 1,-1-1,1 0,0 0,0 0,0 1,0-1,-1 0,1 0,0 0,0 0,0 1,-1-1,1 0,0 0,0 0,0 0,-1 0,1 0,0 0,0 0,-1 1,1-1,0 0,-12-6,-6-8</inkml:trace>
  <inkml:trace contextRef="#ctx0" brushRef="#br0" timeOffset="4616.36">2321 1557,'0'13,"0"12,4 16,7 9,0 1,-1 0,-2-17,-3-15</inkml:trace>
  <inkml:trace contextRef="#ctx0" brushRef="#br0" timeOffset="5049.1">2296 1582,'0'-4,"1"0,0 0,0 0,0 0,1 0,-1 0,1 0,0 0,0 1,0-1,1 1,-1-1,1 1,0 0,0 0,0 0,7-4,1-2,1 1,0 0,24-10,-31 15,0 1,-1 1,1-1,0 1,0 0,0 0,0 0,0 0,0 1,0 0,0 0,0 0,0 1,7 1,-9-1,0 1,1-1,-1 1,0 0,0 0,0 0,0 0,-1 0,1 1,0-1,-1 1,0 0,1 0,-1 0,0 0,-1 0,1 0,0 0,-1 1,0-1,1 4,1 2,-2 1,1-1,-1 1,-1-1,1 1,-2-1,1 1,-1-1,-1 1,0-1,0 0,-1 1,0-1,0 0,-1-1,0 1,-1-1,-10 15,8-13,0-1,-1 0,0 0,0-1,-1 0,0 0,0-1,-1 0,0-1,0 0,-1 0,1-1,-1-1,-22 7,15-10,18-1,0 0,-1 0,1 0,0-1,-1 1,1 0,0 0,-1 0,1 0,0 0,0-1,-1 1,1 0,0 0,0 0,-1-1,1 1,0 0,0 0,-1-1,1 1,0 0,0-1,0 1,0 0,0-1,0 1,-1 0,1-1,0 1,0 0,0-1,0 1,0 0,0-1,0 1,0 0,0-1,0 1,1 0,-1-1,6-12</inkml:trace>
  <inkml:trace contextRef="#ctx0" brushRef="#br0" timeOffset="5493.85">3163 1174,'0'13,"0"21,0 15,0 11,0 8,0-2,0-5,0-3,9-17,2-18,0-15</inkml:trace>
  <inkml:trace contextRef="#ctx0" brushRef="#br0" timeOffset="5825.66">3341 1224,'5'-4,"9"-2,16-4,7 0,6 2,-8 1,-11 3</inkml:trace>
  <inkml:trace contextRef="#ctx0" brushRef="#br0" timeOffset="6166.46">3291 1505,'4'0,"15"0,21-4,17-6,12-6,2-4,-1 2,-14-6,-15 2</inkml:trace>
  <inkml:trace contextRef="#ctx0" brushRef="#br0" timeOffset="6792.11">4157 689,'-4'0,"-15"5,-3 9,-8 12,-7 9,-9 8,-7 6,2-2,18-9,14-10</inkml:trace>
  <inkml:trace contextRef="#ctx0" brushRef="#br0" timeOffset="7126.92">4260 792,'-13'4,"-9"6,-5 10,-6 10,-2 9,-4 6,-4 4,-3-1,6-10</inkml:trace>
  <inkml:trace contextRef="#ctx0" brushRef="#br0" timeOffset="7493.71">4184 893,'-5'4,"-1"11,0 19,2 31,1 34,0 22,2 12,1 1,-4-10,-2-21,1-36,1-40,5-31,3-17</inkml:trace>
  <inkml:trace contextRef="#ctx0" brushRef="#br0" timeOffset="7827.52">4413 893,'13'-9,"17"-6,21-2,15-2,9-2,-4 3,-27 4,-21 4</inkml:trace>
  <inkml:trace contextRef="#ctx0" brushRef="#br0" timeOffset="8161.34">4463 1021,'13'0,"26"-5,24-9,18-7,9-5,-2-2,-26 9,-31 11,-21 7</inkml:trace>
  <inkml:trace contextRef="#ctx0" brushRef="#br0" timeOffset="8493.14">4719 970,'0'13,"4"21,6 23,1 23,3 16,0-1,-3-7,-4-10,-6-18,-14-20,-11-21,-8-17,-10-10,10-7,11-2</inkml:trace>
  <inkml:trace contextRef="#ctx0" brushRef="#br0" timeOffset="8827.95">5509 918,'-4'0,"-11"9,-15 11,-11 11,-3 10,-3 1,-7 2,11-6,17-5,25-8,27-4,17 3,6 1,3 2,-3-9,-10-25,-12-10</inkml:trace>
  <inkml:trace contextRef="#ctx0" brushRef="#br0" timeOffset="9160.76">5714 765,'4'5,"6"14,10 17,5 6,8 6,3 2,-1-7,-7-15,-7-12</inkml:trace>
  <inkml:trace contextRef="#ctx0" brushRef="#br0" timeOffset="9492.58">6045 868,'-8'4,"0"1,1 1,-1-1,1 1,1 1,-12 12,-32 48,28-34,2 0,-30 66,45-89,1 1,0 0,1 0,0 0,1 0,0 0,1 1,0-1,1 0,0 1,1-1,0 1,0-1,5 16,-3-20,0 0,0-1,1 1,-1-1,1 0,1 1,-1-2,1 1,0-1,0 1,1-1,0-1,0 1,0-1,0 0,1-1,-1 1,1-1,0 0,0-1,0 0,0 0,0 0,9 0,-4-1,0 0,0-1,1-1,-1 0,0 0,0-1,0-1,0 0,0-1,0 0,-1 0,0-1,21-13,2-7,0-2,-2-1,-1-1,-1-1,34-46,-32 32</inkml:trace>
  <inkml:trace contextRef="#ctx0" brushRef="#br0" timeOffset="10144.19">6479 689,'4'0,"6"0,14-4,16-6,19-6,8-4,5 1,-1-5,-16 2,-22 5,-18 5</inkml:trace>
  <inkml:trace contextRef="#ctx0" brushRef="#br0" timeOffset="10477">6682 434,'0'9,"0"15,5 22,5 20,1 16,3 2,-1-3,-6-21,-6-19</inkml:trace>
  <inkml:trace contextRef="#ctx0" brushRef="#br0" timeOffset="10810.81">6479 918,'13'0,"21"-4,28-6,19-10,18-10,1-5,-8-4,-23 0,-29 6,-21 9</inkml:trace>
  <inkml:trace contextRef="#ctx0" brushRef="#br0" timeOffset="11143.62">7064 180,'0'4,"-8"19,-12 23,-11 38,-14 35,-16 28,-10 24,-11 12,-1-7,11-15,12-28,21-40,26-45,20-39,7-21</inkml:trace>
  <inkml:trace contextRef="#ctx0" brushRef="#br0" timeOffset="11633.46">7064 945,'-79'137,"13"-23,61-98,14-19,20-22,-27 23,4-3,-1-1,1 1,1 1,-1-1,1 1,-1 0,1 1,1 0,-1 0,0 0,14-2,-17 4,1 1,-1 0,0 0,1 0,-1 1,0-1,0 1,1 0,-1 0,0 1,0-1,0 1,0 0,0 0,-1 0,1 1,-1-1,1 1,-1 0,0 0,0 0,0 0,3 5,-2-3,-1 0,1 0,-1 0,0 0,0 1,-1-1,0 1,1 0,-2 0,1 0,-1 0,0 0,0 0,-1 0,0 11,-1-8,-1-1,0 0,0 1,0-1,-1 0,-1 0,1-1,-1 1,0-1,-8 11,2-6,0 0,-1-1,0 0,-1 0,0-1,0-1,-1 0,-1 0,1-2,-1 0,-1 0,-15 4,27-9,0-1,0 0,0-1,0 1,0-1,0 1,0-1,-1 0,1 0,0 0,0-1,0 1,0-1,-1 1,1-1,0 0,0 0,1-1,-1 1,0-1,-3-1,4 1,1-1,-1 1,0 0,1-1,0 1,-1-1,1 1,0-1,0 0,1 1,-1-1,0 0,1 0,0 1,-1-1,1 0,0 0,1 0,-1 0,0 1,1-1,0 0,1-4,18-43,5 3</inkml:trace>
  <inkml:trace contextRef="#ctx0" brushRef="#br0" timeOffset="12024.12">7320 511,'4'-9,"6"-3,10 1,15 11,9 10,3 11,1 12,-12-1,-20 0,-13-7</inkml:trace>
  <inkml:trace contextRef="#ctx0" brushRef="#br0" timeOffset="12695.73">7370 817,'58'-28,"111"-36,-166 63,0 0,0 0,1 0,-1 0,0 1,1 0,-1 0,0 0,1 0,-1 0,7 2,-9-2,0 1,0 0,0 0,0 0,0 0,0-1,0 1,0 0,0 1,0-1,-1 0,1 0,-1 0,1 0,-1 1,1-1,-1 0,1 0,-1 1,0-1,0 0,0 1,0-1,0 0,0 1,0-1,0 0,0 0,-1 1,1-1,-1 0,1 0,-1 3,-12 36,-1-1,-31 61,5-13,34-72,-4 8,1 0,-9 37,18-46,6-11,16-15,2-7,24-25,-34 30,1 0,0 1,1 0,0 2,29-17,-43 27,1 0,-1 1,0-1,0 0,1 1,-1 0,0-1,1 1,-1 0,0 0,1 0,-1 0,1 1,-1-1,0 1,1-1,-1 1,4 2,1 1,0 0,0 1,0 0,7 6,-10-7,0 0,0-1,1 1,0-1,-1 0,1 0,0-1,1 1,-1-1,7 2,-8-4,0 0,0 0,0 0,-1 0,1-1,0 0,0 1,0-1,-1-1,1 1,-1 0,1-1,-1 0,1 0,-1 0,0 0,0 0,0-1,0 1,2-4,2-2,-1 0,1 0,-2-1,1 1,-1-1,5-12,4-16</inkml:trace>
  <inkml:trace contextRef="#ctx0" brushRef="#br0" timeOffset="13030.55">8060 639,'12'0,"23"-9,22-7,14-5,13-4,1-1,-15-6,-32 8,-35 12,-18 8</inkml:trace>
  <inkml:trace contextRef="#ctx0" brushRef="#br0" timeOffset="13356.38">8060 765,'0'5,"8"1,17-1,12-5,17-11,13-8,3-6,-6-2,-13-1,-16 4</inkml:trace>
  <inkml:trace contextRef="#ctx0" brushRef="#br0" timeOffset="13728.14">8315 256,'25'421,"-2"-118,-23-294,1 16,0 0,-2 0,-5 30,6-50,-1 0,0 0,0 0,-1 0,0 0,1 0,-2-1,1 1,0-1,-1 1,0-1,0 0,0 0,-1 0,1 0,-1-1,0 1,0-1,0 0,-1 0,-7 3,10-4,-1-1,1 0,-1 0,1-1,-1 1,0 0,1-1,-1 0,0 1,0-1,1 0,-1-1,0 1,1 0,-1-1,0 1,1-1,-1 0,1 0,-1 0,1 0,-1-1,1 1,0 0,-1-1,1 0,0 1,0-1,0 0,1 0,-1 0,0-1,1 1,-1 0,1-1,0 1,0-1,0 1,0-1,0 1,0-1,1 0,-1 1,1-1,0 0,0 1,0-1,0 0,0 1,1-1,-1 0,2-3,0-2,2 1,-1-1,1 1,0-1,0 1,1 0,0 1,0-1,1 1,0 0,0 1,0-1,1 1,0 0,11-6,11-4,0 2,54-18,-31 13,-13 3</inkml:trace>
  <inkml:trace contextRef="#ctx0" brushRef="#br0" timeOffset="19439.88">8722 409,'0'48,"5"168,-2-179,1-1,2 1,19 61,-21-86,1 0,0 0,1 0,0-1,1 0,0 0,1-1,0 1,13 12,-17-19,1-1,-1 1,1-1,0 0,0 0,0 0,0 0,1-1,-1 0,1 0,-1-1,1 0,0 0,0 0,-1 0,1-1,0 0,0 0,0-1,0 1,-1-1,1-1,8-2,-1-1,-1-1,0 0,0-1,0-1,-1 0,0 0,-1-1,1 0,-2-1,0 0,0-1,8-11,0-4,-1 0,-1-1,-1-1,14-38,-13 22,-3 5</inkml:trace>
  <inkml:trace contextRef="#ctx0" brushRef="#br0" timeOffset="19774.68">9258 306,'5'0,"9"0,12-4,18-6,11-6,4-4,-3-3,-12-6,-21 1,-15 6</inkml:trace>
  <inkml:trace contextRef="#ctx0" brushRef="#br0" timeOffset="20105.5">9309 0,'0'13,"0"22,4 18,2 25,4 31,0 18,3 9,-1-1,2-11,-1-17,1-19,-1-15,0-29,-1-22</inkml:trace>
  <inkml:trace contextRef="#ctx0" brushRef="#br0" timeOffset="20439.31">9539 612,'4'-4,"15"-6,12-6,11 1,9-3,7-1,-4 2,-6-5,-20 1,-14 4</inkml:trace>
  <inkml:trace contextRef="#ctx0" brushRef="#br0" timeOffset="20774.11">9640 740,'0'9,"9"2,7 1,14-3,19-8,10-7,4-7,-1-11,-6-1,-13 5</inkml:trace>
  <inkml:trace contextRef="#ctx0" brushRef="#br0" timeOffset="21271.84">10431 842,'-11'1,"0"-2,0 1,0-1,0-1,1 0,-1 0,-15-7,20 6,1 0,-1 0,1-1,0 1,0-2,0 1,0 0,1-1,0 0,0 0,0 0,0 0,-5-12,6 12,0-1,1 0,-1 0,1 0,0-1,1 1,-1 0,1-1,1 1,-1-1,1 1,0-1,0 1,1-1,0 1,0-1,1 1,0 0,3-9,-1 8,0 0,0 0,0 1,1-1,0 1,1 0,-1 0,1 1,0 0,1 0,-1 0,1 1,0 0,0 0,12-4,-14 5,1 1,0 0,0 0,0 0,0 1,0 0,1 0,-1 1,0-1,0 1,1 1,-1-1,0 1,0 0,1 0,-1 1,0 0,-1 0,1 1,0-1,0 1,-1 0,0 1,0-1,0 1,0 0,0 1,-1-1,1 1,-1-1,-1 1,1 1,-1-1,0 0,0 1,0 0,-1-1,1 1,-2 0,1 0,-1 1,0-1,0 0,0 8,-1-7,0 0,0 0,0 0,-1 0,0 0,-1 0,1 0,-2-1,1 1,0 0,-1-1,-1 0,1 1,-1-1,0-1,0 1,-1-1,1 1,-1-1,0 0,-1-1,-7 6,5-4,0-1,-1 0,0-1,0 0,0 0,0-1,-1 0,0-1,1 1,-1-2,0 0,0 0,0-1,0 0,-15-2,22 2,-1-1,0 0,1 0,-1 0,1-1,-1 1,1-1,0 1,-1-1,1 0,0-1,0 1,1 0,-1-1,0 1,1-1,-1 0,1 0,-3-5,-10-27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6:11.332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6:34.64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505 639,'6'0,"19"0,27 0,35 0,24 5,11 3,2-1,-9-1,-29-2,-47-2,-42-6,-19-3</inkml:trace>
  <inkml:trace contextRef="#ctx0" brushRef="#br0" timeOffset="334.8">707 302,'5'-6,"9"10,0 27,-1 31,-3 22,3 20,-2 9,-2-3,-3-9,-2-10,-7-20,-15-17,-5-18</inkml:trace>
  <inkml:trace contextRef="#ctx0" brushRef="#br0" timeOffset="672.61">0 1345,'6'0,"19"-6,34-2,52 1,48 0,25 3,-2 1,-20 2,-32 0,-38-4,-34-8,-28-2</inkml:trace>
  <inkml:trace contextRef="#ctx0" brushRef="#br0" timeOffset="1001.42">1681 169,'0'17,"0"28,0 24,0 18,0 4,0-6,0-24,0-23</inkml:trace>
  <inkml:trace contextRef="#ctx0" brushRef="#br0" timeOffset="1378.21">1681 100,'24'-10,"1"0,-1 2,1 0,1 2,40-5,133-2,-174 12,2 0,1 1,-1 1,0 1,49 11,-69-11,1 0,-1 1,1-1,-1 1,0 1,0 0,0 0,-1 0,0 1,1 0,-1 0,-1 0,1 1,-1 0,0 0,0 0,-1 1,0-1,0 1,-1 0,4 9,-1 3,-1 0,-1 0,-1 0,0 1,-1 36,-2-44,-1 0,0 0,-1 0,0 0,0 0,-2 0,1-1,-2 1,1-1,-11 16,-9 5</inkml:trace>
  <inkml:trace contextRef="#ctx0" brushRef="#br0" timeOffset="1732.01">1715 337,'11'0,"21"0,23 0,18 0,20 0,11 0,-6 0,-25 0,-37 0,-24 0</inkml:trace>
  <inkml:trace contextRef="#ctx0" brushRef="#br0" timeOffset="2080.8">1513 470,'11'0,"16"0,26 6,26 1,23 7,6-1,-5 5,-19-2</inkml:trace>
  <inkml:trace contextRef="#ctx0" brushRef="#br0" timeOffset="2416.61">1883 605,'-117'56,"-222"121,325-168,-43 29,53-34,0-1,0 0,0 1,0 0,1 0,-1 0,1 1,0-1,-3 6,6-9,0 0,-1 0,1 0,0 0,0 0,-1 0,1 0,0 0,0 0,0 0,0 0,1 0,-1 0,0 0,0 0,1 0,-1 0,0 0,1 0,-1 0,1 0,-1 0,1 0,0 0,-1-1,1 1,0 0,-1 0,1-1,0 1,0 0,0-1,0 1,0-1,0 0,0 1,1 0,42 11,-42-12,78 9,1-4,123-8,-107 1,-2 1,121-6,-175 1,-25-2</inkml:trace>
  <inkml:trace contextRef="#ctx0" brushRef="#br0" timeOffset="2749.42">1681 773,'0'12,"0"14,0 15,0 18,0 9,0 0,12-12,14-27,9-24,-1-13</inkml:trace>
  <inkml:trace contextRef="#ctx0" brushRef="#br0" timeOffset="3083.23">2118 539,'5'11,"3"15,-1 21,-1 25,-2 22,-13 25,-10 9,-8 0,-6-11,4-36,6-32</inkml:trace>
  <inkml:trace contextRef="#ctx0" brushRef="#br0" timeOffset="3412.05">2823 437,'0'6,"0"7,0 19,0 15,5 6,9 5,12-8,3-11</inkml:trace>
  <inkml:trace contextRef="#ctx0" brushRef="#br0" timeOffset="3413.05">3024 672,'-15'1,"0"0,1 1,-1 1,1 0,-1 1,1 1,-18 8,-89 51,116-61,-22 13,1 1,1 2,-37 34,52-43,0 0,1 0,0 1,1 0,1 1,-1 0,2 0,0 1,0 0,-5 19,10-28,0 1,1 0,0 1,-1-1,2 0,-1 0,0 0,1 0,0 0,0 0,1-1,-1 1,1 0,0 0,0-1,1 1,-1-1,1 0,0 0,0 0,1 0,-1 0,1-1,-1 0,1 1,7 3,5 4,1-1,0-1,1 0,0-1,30 8,-8-4,1-3,1-1,-1-2,62 0,-94-5,-1-1,1 0,-1-1,1 0,-1 0,1-1,-1 0,0 0,0-1,0 0,10-6,11-14</inkml:trace>
  <inkml:trace contextRef="#ctx0" brushRef="#br0" timeOffset="3746.85">3596 100,'0'6,"0"25,0 35,0 41,0 31,5 9,9-9,1-16,4-35,-1-38,-4-45,-5-22</inkml:trace>
  <inkml:trace contextRef="#ctx0" brushRef="#br0" timeOffset="4172.61">3629 235,'5'-3,"1"-1,-1 1,1 0,0 0,0 1,0 0,0 0,0 0,0 1,1 0,11-1,6-2,61-10,1 4,134 0,-210 10,1 0,0 1,-1 0,1 1,15 4,-23-5,0 0,0 1,0-1,0 1,0 0,0 0,-1 0,1 0,-1 0,1 1,-1-1,0 1,0-1,0 1,0 0,0 0,-1 0,1 0,-1 0,0 0,1 5,2 15,-2 0,0 0,-1 0,-2 0,0 0,-2 0,-5 27,0 3,3-10,1-4,-1 0,-2-1,-2 1,-18 49,25-82,-1 0,0 0,0-1,-1 1,1-1,-1 0,0 0,-1-1,1 1,-1-1,0 0,-6 4,7-5,0-1,-1 0,1 0,-1-1,1 1,-1-1,0 0,1 0,-1 0,0-1,0 0,0 0,1 0,-1 0,-9-3,-33-12</inkml:trace>
  <inkml:trace contextRef="#ctx0" brushRef="#br0" timeOffset="4492.43">3529 539,'11'-6,"22"-2,27 0,15 2,12 2,3 1,-20 2,-39 0,-25 1</inkml:trace>
  <inkml:trace contextRef="#ctx0" brushRef="#br0" timeOffset="4828.23">3529 639,'6'0,"18"0,24 0,13 0,15 0,5-6,-17-2,-18 1</inkml:trace>
  <inkml:trace contextRef="#ctx0" brushRef="#br0" timeOffset="5173.04">3462 840,'12'0,"20"0,16 0,23 0,12 0,-4 0,-21 0,-31 6,-37 13,-29 15,-25 13,-13 16,-4 13,-1 1,3-2,15-19,18-19</inkml:trace>
  <inkml:trace contextRef="#ctx0" brushRef="#br0" timeOffset="5500.85">3865 907,'0'11,"0"22,0 10,0 9,12 8,20-7,16-6,12-12,7-11,3-16,2-15,-1-11,0-15,-7-7,-14-9,-16 5</inkml:trace>
  <inkml:trace contextRef="#ctx0" brushRef="#br0" timeOffset="5825.67">4873 437,'17'-6,"17"-7,9-2,8 2,1 3,3 4,-24 2,-18 2</inkml:trace>
  <inkml:trace contextRef="#ctx0" brushRef="#br0" timeOffset="5826.67">4805 539,'6'0,"7"0,19 0,22 0,17 0,15 0,10 0,-6 0,-19 0</inkml:trace>
  <inkml:trace contextRef="#ctx0" brushRef="#br0" timeOffset="6344.37">5175 169,'1'168,"-16"365,13-517,0 0,-1 0,0 0,-2-1,0 1,-9 18,11-28,0 0,-1-1,0 1,0-1,0 0,0 0,-1 0,0-1,0 0,0 0,-1 0,1 0,-1-1,0 0,0 0,0-1,-11 4,11-5,0 0,0 0,0-1,0 0,0 0,0 0,-1-1,1 0,1 0,-1 0,0-1,-8-3,11 4,1 0,0 0,-1 0,1 0,0-1,0 1,0 0,0-1,0 0,0 0,1 1,-1-1,0 0,1 0,0 0,-1-1,1 1,0 0,0 0,0-1,0 1,1-1,-1 1,1 0,-1-1,1 1,0-1,0 1,0-1,0 0,1 1,0-4,0 1,1 1,0-1,0 1,1 0,-1-1,1 1,0 0,0 1,0-1,1 1,-1-1,1 1,-1 0,1 0,8-4,2-1,0 1,0 1,27-9,-2 6,1 1,0 2,0 2,56 1,-40 2,69-11,-115 10,1 0,-1-1,14-5,14-12</inkml:trace>
  <inkml:trace contextRef="#ctx0" brushRef="#br0" timeOffset="6697.17">6048 169,'0'11,"-6"10,-7 18,-7 20,-1 17,-2 6,3 8,5-1,5-10,10-1,16-8,17-16,20-17,12-27,7-31,-4-19,-12-2</inkml:trace>
  <inkml:trace contextRef="#ctx0" brushRef="#br0" timeOffset="7029.98">6653 202,'6'-6,"13"-1,20 0,16 1,9 2,0 1,0 2,-16-5,-17-2</inkml:trace>
  <inkml:trace contextRef="#ctx0" brushRef="#br0" timeOffset="7376.78">6821 0,'0'12,"-6"26,-7 24,-7 24,-6 38,-5 20,3 9,7-5,6-15,7-20,3-23,4-38,1-34,1-20</inkml:trace>
  <inkml:trace contextRef="#ctx0" brushRef="#br0" timeOffset="7742.57">6754 740,'12'-6,"14"-2,10 1,9 1,15 1,2 3,2 0,-3 2,-13-6,-15-1</inkml:trace>
  <inkml:trace contextRef="#ctx0" brushRef="#br0" timeOffset="8075.4">6854 873,'6'6,"19"2,23 5,13 0,15-1,17 2,3 0,-2-4,-6-3,-18-2</inkml:trace>
  <inkml:trace contextRef="#ctx0" brushRef="#br0" timeOffset="8416.19">7829 1108,'-4'-1,"0"0,1-1,-1 1,1-1,-1 0,1 0,0-1,0 1,0 0,0-1,0 0,0 0,1 0,-5-6,6 8,-2-3,0 0,0 0,0 0,1 0,-1-1,1 1,0-1,0 1,1-1,0 0,-1 0,1 0,1 0,-1 0,1 0,0 0,1-9,0 7,1 1,0-1,0 1,1-1,0 1,0 0,0 0,1 0,0 0,0 1,9-10,-5 6,1 1,0 0,1 1,0 0,0 0,0 1,1 1,0-1,0 2,0-1,1 2,0 0,-1 0,23-2,-29 5,-1 0,1 1,-1-1,0 1,1 0,-1 0,0 0,1 0,-1 1,0 0,0 0,0 0,-1 0,1 1,0-1,-1 1,0 0,1 0,-1 0,0 1,-1-1,1 1,-1 0,1-1,-1 1,3 8,-3-6,0 0,0 0,-1 0,0 0,0 0,-1 0,1 0,-1 0,-1 0,1 0,-1 1,0-1,0 0,-1 0,0-1,0 1,0 0,-1-1,-3 7,0-4,1 0,-2-1,1 0,-1 0,0-1,0 1,-1-2,1 1,-2-1,1 0,0-1,-1 0,0 0,0-1,0 0,0 0,0-1,-1 0,1-1,-1 0,-17-1,-28-7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6:16.382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630 518,'-1'15,"-1"1,-1-1,0 1,-1-1,-9 23,-8 36,20-71,-5 26,1-1,1 1,2 0,1 37,2-62,0 0,0 1,0-1,0 0,1 0,0 0,-1 0,1 0,1-1,-1 1,1 0,-1-1,1 0,0 0,0 0,0 0,1 0,-1 0,1-1,0 0,-1 1,1-1,0-1,4 2,8 3,1-2,-1 0,0 0,33 1,256-6,-203-4,113 9,-91 7,664 40,-105-1,-168-6,-252-27,247 6,-407-22,357 11,143 13,1-27,-209 0,-305 3,1-4,165-28,-169 16,0 4,0 3,91 5,-162 3,0 0,0-2,0 1,-1-2,1 0,28-10,-35 9,0 0,0-1,-1 0,0 0,0 0,0-1,-1-1,0 1,0-1,0 0,-1-1,9-13,1-10,-1-1,-1-1,-2 0,-1 0,9-55,11-29,-13 60,2 0,36-70,-47 113,-10 20,-12 28,12-31,-83 258,55-163,27-91,0 1,0-1,-1 1,-1-1,1 0,-1 0,0 0,-1-1,1 1,-1-1,-1 0,1 0,-1-1,0 0,0 0,0 0,-1-1,0 0,0 0,0 0,0-1,-1 0,1-1,-1 0,0 0,-13 1,-23 2,-1-2,-74-4,-93-20,28 1,41 12,-79-6,-578-7,532 24,-195-24,365 11,-334-26,326 28,1-5,-118-30,-106-14,-341-12,133 57,168 11,193-14,14 0,-33-3,-46-1,-230-24,316 25,135 16,0-1,1-1,-36-11,49 13,1 0,0 0,0-1,0 1,1-1,-1-1,1 1,-1-1,1 1,0-1,0-1,1 1,-1 0,1-1,0 0,0 1,1-1,-4-8,2 0,2 0,-1 1,1-1,1 0,0 0,1 0,1 0,2-16,24-110,-13 78,-6 18,-7 29,-9 32,6-13,-89 239,3-5,83-226,-1 0,1 0,0 0,1 0,1 1,-3 18,5-30,1 1,0 0,0 0,0 0,1-1,-1 1,1 0,-1 0,1 0,0-1,0 1,0-1,1 1,-1-1,0 1,1-1,0 0,-1 1,1-1,0 0,0 0,0 0,1-1,-1 1,0 0,1-1,-1 0,1 1,-1-1,1 0,0 0,2 0,14 3,0-1,0 0,0-2,0 0,1-1,-1-1,34-6,-11 2,7 0,273-20,-254 24,1 2,118 19,-20 2,256 0,-332-20,342 29,-34-1,-111-12,75 2,400 50,-528-40,109-2,37 5,492 99,-552-86,-48-8,-185-25,0-4,168-4,-250-6,-1 1,1-1,-1 0,1-1,-1 1,0-1,0 0,0-1,0 1,0-1,0 0,0 0,-1 0,0-1,1 0,-1 0,-1 0,7-8,1-6,0 1,-1-2,13-35,6-12,157-278,-168 309,20-54,-25 45</inkml:trace>
  <inkml:trace contextRef="#ctx0" brushRef="#br0" timeOffset="2181.74">193 1727,'-6'12,"-7"14,-14 27,-7 26,2 18,1-3,6 1,6-6,13-11,30-19,23-25,8-19,7-17,4-15,-3-15,-2-8,-10 2</inkml:trace>
  <inkml:trace contextRef="#ctx0" brushRef="#br0" timeOffset="2565.53">965 1661,'6'0,"13"17,4 11,3 13,-3 4,-5-4</inkml:trace>
  <inkml:trace contextRef="#ctx0" brushRef="#br0" timeOffset="2900.34">965 2232,'11'0,"22"-12,21-9,14-12,6-7,3 4,-7 2,-4 1,-1 0,-12 7</inkml:trace>
  <inkml:trace contextRef="#ctx0" brushRef="#br0" timeOffset="3250.13">1906 1592,'11'-5,"22"3,21 14,2 16,-8 3</inkml:trace>
  <inkml:trace contextRef="#ctx0" brushRef="#br0" timeOffset="3581.96">1906 1896,'11'0,"10"0,19 0,13 0,4 0,-8 5,-12 3</inkml:trace>
  <inkml:trace contextRef="#ctx0" brushRef="#br0" timeOffset="3915.76">2041 2232,'11'0,"16"0,14 0,11-6,9-2,0 1,-11-11,-13-7,-14 1</inkml:trace>
  <inkml:trace contextRef="#ctx0" brushRef="#br0" timeOffset="4244.56">2712 1559,'0'12,"0"14,0 10,-5-2,-3-7</inkml:trace>
  <inkml:trace contextRef="#ctx0" brushRef="#br0" timeOffset="4245.56">3016 1459,'0'11,"0"16,0 8,0 10,0 9,0-5</inkml:trace>
  <inkml:trace contextRef="#ctx0" brushRef="#br0" timeOffset="6078.52">3585 1492,'0'6,"18"2,22 4,-2 13,-6 2</inkml:trace>
  <inkml:trace contextRef="#ctx0" brushRef="#br0" timeOffset="6413.33">3452 2030,'6'-5,"13"-3,14 0,9 2,7 2,7-5,0-11,-9-14,-13-1</inkml:trace>
  <inkml:trace contextRef="#ctx0" brushRef="#br0" timeOffset="6745.14">3922 1291,'6'5,"1"9,-5 23,-10 41,-8 47,-8 41,-5 22,-4 2,-1-9,4-29,8-30,8-46,5-48,11-40,5-18</inkml:trace>
  <inkml:trace contextRef="#ctx0" brushRef="#br0" timeOffset="7075.95">4190 1661,'12'-6,"9"-2,24 1,27 1,13 2,9 2,0 0,-27 2,-43 0,-24 0</inkml:trace>
  <inkml:trace contextRef="#ctx0" brushRef="#br0" timeOffset="7416.75">4358 1426,'0'5,"0"20,0 22,-5 26,-8 23,-8 19,1 1,-3-8,-3-11,-3-10,4-32,5-25</inkml:trace>
  <inkml:trace contextRef="#ctx0" brushRef="#br0" timeOffset="7744.57">4292 1996,'11'22,"10"20,12 20,7 16,2 6,5-5,-5-22,-10-32,-10-20</inkml:trace>
  <inkml:trace contextRef="#ctx0" brushRef="#br0" timeOffset="8078.38">4830 1357,'5'12,"3"15,11 14,1 6,-1-5</inkml:trace>
  <inkml:trace contextRef="#ctx0" brushRef="#br0" timeOffset="8411.18">5233 1526,'-6'0,"-13"5,-9 9,-12 6,-10 7,10 9,27-1,29-6,28-9,24-7,6-7,2-9,-1-10,-13-14,-28-9,-20 3</inkml:trace>
  <inkml:trace contextRef="#ctx0" brushRef="#br0" timeOffset="8745.99">5400 1459,'6'0,"13"0,9 0,11 6,11 7,8 7,0 6,-16 5,-32-3,-17-7</inkml:trace>
  <inkml:trace contextRef="#ctx0" brushRef="#br0" timeOffset="8746.99">5333 1694,'-6'17,"-7"17,-7 26,-1 25,-2 16,3 1,4-4,6-25,3-31,4-33,3-36,0-14</inkml:trace>
  <inkml:trace contextRef="#ctx0" brushRef="#br0" timeOffset="9076.8">5198 1761,'12'0,"9"0,12-6,19-2,-1 7,-8 8,-12 21,-10 11,-10 16,-7 16,-3 2,-8-1,-3 0,-5-8,-12-14,-7-15,-3-20,5-13</inkml:trace>
  <inkml:trace contextRef="#ctx0" brushRef="#br0" timeOffset="9410.63">5065 2097,'11'-6,"10"-1,12 0,7 1,-4 2</inkml:trace>
  <inkml:trace contextRef="#ctx0" brushRef="#br0" timeOffset="9411.63">5065 2130,'5'0,"9"0,18 0,15-5,17-8,-3-2</inkml:trace>
  <inkml:trace contextRef="#ctx0" brushRef="#br0" timeOffset="9744.43">6139 1492,'-5'0,"-9"12,-12 8,-2 14,-8 0,-15 6,-10-4,5-7</inkml:trace>
  <inkml:trace contextRef="#ctx0" brushRef="#br0" timeOffset="10078.23">5838 1592,'0'6,"0"14,5 8,14 11,15 5,7 1,8-8,-4-9</inkml:trace>
  <inkml:trace contextRef="#ctx0" brushRef="#br0" timeOffset="10413.04">6206 1794,'-6'6,"-18"13,-18 15,-17 7,-6 9,-2 6,-2 0,11-10</inkml:trace>
  <inkml:trace contextRef="#ctx0" brushRef="#br0" timeOffset="10414.04">5769 1962,'0'17,"12"23,9 17,7-3,10-3,10-12,8-11,7-12,3-7,-4-18,-11-12,-16-3</inkml:trace>
  <inkml:trace contextRef="#ctx0" brushRef="#br0" timeOffset="10745.87">5300 2265,'-6'17,"-2"12,1 11,1 6,2-6</inkml:trace>
  <inkml:trace contextRef="#ctx0" brushRef="#br0" timeOffset="11077.66">5535 2332,'0'6,"5"19,8 16,8-4,0-8</inkml:trace>
  <inkml:trace contextRef="#ctx0" brushRef="#br0" timeOffset="11413.47">5803 2299,'-6'11,"-1"16,-1 8,3 10,6-2,10-15,3-12</inkml:trace>
  <inkml:trace contextRef="#ctx0" brushRef="#br0" timeOffset="11414.47">6004 2332,'0'11,"0"16,12 3,3-4</inkml:trace>
  <inkml:trace contextRef="#ctx0" brushRef="#br0" timeOffset="11745.28">6443 1962,'17'-11,"16"-4,16 0,9 4,13 3,0 2,-7 15,-13 11,-17 13,-13 19,-16 6,-9 4,-16-2,-15-12,-13-24,1-24,9-11</inkml:trace>
  <inkml:trace contextRef="#ctx0" brushRef="#br0" timeOffset="12079.09">6711 1727,'-6'18,"-7"22,-13 27,-14 20,-6 12,6-6,3-6,20-19,12-31,8-23</inkml:trace>
  <inkml:trace contextRef="#ctx0" brushRef="#br0" timeOffset="12412.92">7147 1727,'6'0,"7"12,8 20,5 11,5 9,-4 8,-5-12,-8-26,-5-17</inkml:trace>
  <inkml:trace contextRef="#ctx0" brushRef="#br0" timeOffset="12745.7">7416 1559,'0'6,"0"1</inkml:trace>
  <inkml:trace contextRef="#ctx0" brushRef="#br0" timeOffset="12746.7">7517 1592,'11'6,"10"14,7 13,-1 3</inkml:trace>
  <inkml:trace contextRef="#ctx0" brushRef="#br0" timeOffset="14444.73">8189 1257,'-6'1,"1"0,-1 0,1 0,-1 0,1 1,0 0,0 0,0 0,0 1,0 0,0 0,1 0,-1 0,1 1,0 0,0 0,1 0,-1 0,1 0,-1 1,2 0,-5 6,7-9,-1 0,0 0,1 0,-1 0,1 0,0 0,0 0,-1 0,1 0,1 0,-1 0,0 0,0 0,1 0,-1-1,1 1,0 0,-1 0,1 0,0 0,0-1,0 1,0 0,1-1,-1 1,0-1,1 1,-1-1,3 2,3 2,1-1,1 0,-1 0,0 0,13 2,-15-4,0-1,-1 1,1 0,-1 1,1-1,-1 1,0 0,0 0,5 5,-9-7,-1 0,1 0,-1 0,1 0,-1 0,1 0,-1 0,0 0,1 0,-1 1,0-1,0 0,0 0,0 0,0 0,0 0,0 1,0-1,0 0,-1 0,1 0,0 0,-1 0,1 0,-1 0,1 0,-1 0,0 0,1 0,-1 0,0 0,0 0,1-1,-1 1,0 0,0 0,-2 0,-5 5,1-1,-2 0,-12 6,17-9,-62 26,-21 11,79-35,1 0,-1 1,1 0,0 1,0-1,1 1,-12 14,17-19,0 1,0-1,0 0,0 1,0-1,0 1,0 0,1-1,-1 1,0-1,1 1,-1 0,1 0,0-1,0 1,0 0,0 0,0-1,0 1,0 0,0-1,1 1,-1 0,1 2,1-1,0-1,-1 0,1 0,0 0,0 0,0 0,1 0,-1-1,0 1,1-1,-1 0,0 1,6 1,6 1,-1 0,1-1,0-1,0 0,15 0,-11-1,1-2,0 0,-1-2,1 0,24-7,14-10</inkml:trace>
  <inkml:trace contextRef="#ctx0" brushRef="#br0" timeOffset="14792.53">8390 1559,'12'0,"15"0,14 6,17 7,17 14,-11 1,-22-3,-35-7,-19-6</inkml:trace>
  <inkml:trace contextRef="#ctx0" brushRef="#br0" timeOffset="15127.35">8290 1661,'0'11,"-6"15,-1 27,0 20,1 16,2-2,1-4,-4-28,-7-34,-1-27,2-12</inkml:trace>
  <inkml:trace contextRef="#ctx0" brushRef="#br0" timeOffset="15128.35">8155 1761,'-11'5,"-10"9,-18 12,-14 14,-15 11,-8 3,4-8,14-11</inkml:trace>
  <inkml:trace contextRef="#ctx0" brushRef="#br0" timeOffset="15493.13">8222 1929,'6'6,"19"7,16 7,13 1,4-3,-4-6,-10-3</inkml:trace>
  <inkml:trace contextRef="#ctx0" brushRef="#br0" timeOffset="15827.94">8928 1257,'-11'6,"-21"13,-23 15,-7 7,-5 3,15-7,22-15,33-16,28-17,8-5</inkml:trace>
  <inkml:trace contextRef="#ctx0" brushRef="#br0" timeOffset="16156.76">8928 1357,'60'-1,"-34"-1,0 2,1 1,-1 1,30 5,-55-6,1-1,0 0,-1 1,1-1,-1 1,1 0,-1-1,1 1,-1 0,1 0,-1 0,0 0,0 0,1 0,-1 0,0 0,0 1,0-1,0 0,0 1,-1-1,1 1,0-1,0 1,-1-1,1 1,-1-1,0 1,1 0,-1-1,0 1,0-1,0 1,0 0,0-1,-1 1,1 0,0-1,-1 1,1-1,-1 1,-1 2,-2 6,-1 1,0-1,-1 0,-14 17,-9 10,-3-2,0-2,-2 0,-42 29,15-17,-120 66,125-81,-2-1,0-4,-94 29,92-42</inkml:trace>
  <inkml:trace contextRef="#ctx0" brushRef="#br0" timeOffset="16493.56">8760 1627,'11'0,"22"17,21 23,14 5,0 0,-22-8,-19-9</inkml:trace>
  <inkml:trace contextRef="#ctx0" brushRef="#br0" timeOffset="16830.37">8525 1929,'0'6,"17"7,23 7,21 7,13 4,4-4,-5-6,-32-6,-28-7,-34-3,-14-4</inkml:trace>
  <inkml:trace contextRef="#ctx0" brushRef="#br0" timeOffset="16831.37">8625 2097,'6'0,"19"6,16 13,14 3,13-2,2-10,-12-7</inkml:trace>
  <inkml:trace contextRef="#ctx0" brushRef="#br0" timeOffset="17157.18">9500 1526,'0'5,"-6"14,-7 15,-3 13,3 4,3-6</inkml:trace>
  <inkml:trace contextRef="#ctx0" brushRef="#br0" timeOffset="17492.99">9903 1391,'-1'8,"1"1,-2-1,1 1,-1-1,0 0,-1 1,-6 12,-32 53,22-41,-82 161,1 1,74-151,-2-1,-43 52,16-35,-2-3,-3-2,-105 74,105-87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6:45.819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1416 911,'-4'2,"0"1,0 0,0 0,0 0,0 0,1 0,0 1,0 0,0-1,0 1,-4 8,-20 53,21-48,-21 64,5 2,-18 115,-3 177,28-208,-37 353,49-498,-1 12,-1 44,7-62,3-32,0-15</inkml:trace>
  <inkml:trace contextRef="#ctx0" brushRef="#br0" timeOffset="535.69">2222 1146,'0'-11,"0"7,-5 22,-8 36,-8 38,-5 43,-11 38,-9 31,-3 13,6-5,12-24,10-31,15-48,8-60,9-50,3-41,0-15</inkml:trace>
  <inkml:trace contextRef="#ctx0" brushRef="#br0" timeOffset="870.49">1987 1819,'17'-12,"29"-3,35-6,43 2,41 3,21 5,-4 5,-27 2,-29 2,-41-3,-41-2,-28 1</inkml:trace>
  <inkml:trace contextRef="#ctx0" brushRef="#br0" timeOffset="1202.32">3130 944,'0'6,"0"13,-6 32,-2 59,-10 68,-4 54,-2 35,2-1,5-22,6-35,4-48,4-62,2-66,1-38</inkml:trace>
  <inkml:trace contextRef="#ctx0" brushRef="#br0" timeOffset="1584.12">3868 709,'0'6,"0"30,0 49,0 39,-5 33,-3 12,1-17,1-23,2-44,2-55,0-32</inkml:trace>
  <inkml:trace contextRef="#ctx0" brushRef="#br0" timeOffset="2135.77">3802 911,'9'-7,"0"0,0 1,1 0,0 0,0 1,0 0,1 1,16-4,-12 2,44-12,0 2,0 2,1 3,1 3,117-1,-164 10,0 0,0 0,-1 2,1-1,-1 2,26 9,-35-11,0 0,0 0,0 0,0 0,-1 0,1 1,-1 0,1 0,-1 0,0 0,0 0,-1 1,1-1,-1 1,1-1,-1 1,0 0,-1 0,1 0,-1 0,1 1,-1-1,0 0,-1 0,1 9,-2 0,-1 0,0 0,0-1,-2 1,0-1,0 0,-1 0,0 0,-13 20,7-15,-1 0,-1 0,0-1,-2 0,-21 18,8-13,0-2,-1 0,-1-3,-1 0,0-2,-1-1,-1-2,0-1,0-1,-1-2,0-1,-42 1,36-5,40-2,-1 0,1 0,0 0,-1 0,1 0,0 0,0 0,-1 0,1 0,0 0,-1 0,1 0,0 0,-1 0,1 0,0 0,0 0,-1 1,1-1,0 0,0 0,-1 0,1 0,0 1,0-1,-1 0,1 0,0 1,0-1,0 0,-1 0,1 1,0-1,0 0,0 0,0 1,9 8,18 4,3-2</inkml:trace>
  <inkml:trace contextRef="#ctx0" brushRef="#br0" timeOffset="2495.57">4138 1314,'0'6,"0"24,0 37,0 34,0 29,0 16,-6-7,-2-20,1-36,7-50,3-30</inkml:trace>
  <inkml:trace contextRef="#ctx0" brushRef="#br0" timeOffset="2813.38">4205 1651,'0'-6,"17"-2,28 1,30 7,14 4,2 6,-31 2,-42-1,-26-3</inkml:trace>
  <inkml:trace contextRef="#ctx0" brushRef="#br0" timeOffset="3218.15">3667 1549,'0'12,"0"26,0 47,-6 31,-7 20,-7 3,-7-16,-3-17,8-39,14-42,9-25</inkml:trace>
  <inkml:trace contextRef="#ctx0" brushRef="#br0" timeOffset="3219.15">3802 2121,'17'0,"34"5,49 14,52 15,41 19,11 6,-19-2,-51-9,-66-14,-62-13,-55-9,-18-7</inkml:trace>
  <inkml:trace contextRef="#ctx0" brushRef="#br0" timeOffset="4553.39">3297 2927,'-129'15,"-198"-1,234-13,-46 2,-569-8,589-3,0-6,1-4,-217-64,275 60,1-1,1-4,2-1,1-4,1-1,-72-60,68 43,3-2,3-2,1-3,4-1,-45-72,-10-31,-114-240,203 371,2 0,0 0,2-2,1 1,2-1,-3-39,8 48,1-1,0 0,2 0,1 0,1 1,1-1,1 1,1 1,11-26,8-4,2 1,3 1,2 2,77-87,-80 104,1 2,1 1,2 1,1 2,1 2,56-29,3 8,151-48,248-44,12 30,-82 36,2 19,716 5,-918 56,-1 11,378 83,-487-78,0 6,-3 4,130 61,-193-72,0 3,-2 1,-1 3,-1 1,-2 2,-2 2,-1 2,-2 2,-2 1,-1 1,-3 2,-1 1,-3 2,-2 0,-1 2,-3 1,-3 0,-1 2,-3 0,13 93,-22-89,-2 1,-3-1,-3 0,-2 1,-2-2,-3 1,-25 81,20-94,-2-1,-1 0,-3-1,-1-1,-2-2,-1 0,-3-1,-1-2,-57 56,-37 13,-3-6,-220 130,256-177,-1-5,-163 59,108-58,-173 33,-107-23,-3-35,374-21,-1411 14,1147-17,286 1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7:57.428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978 335,'0'0,"0"0,0 0,0 0,0 0,0 0,1 0,-1 0,0 0,0 0,0 0,0 0,1 0,-1 0,0 0,0 0,0 0,0 0,0 0,1 0,-1 0,0 0,0 0,0 0,0 0,0 1,0-1,1 0,-1 0,0 0,0 0,0 0,0 0,0 0,0 1,0-1,0 0,0 0,0 0,1 0,-1 0,0 1,0-1,0 0,0 0,0 0,0 0,0 1,-7 8,-26 16,13-9,-34 29,-402 307,325-271,67-44,2 3,-60 51,119-88,0-1,0 1,0 0,0 0,0 1,1-1,-1 0,1 1,0 0,0-1,-2 6,4-8,0 0,0 0,0 0,0 0,0 0,0-1,0 1,0 0,0 0,0 0,1 0,-1 0,0-1,0 1,1 0,-1 0,1 0,-1-1,1 1,-1 0,2 0,-1 1,1-1,0 1,0-1,0 0,0 0,1 0,-1 0,0 0,0-1,1 1,2 0,43 7,66 3,-8-2,266 51,5 1,-366-59,2 0,0-1,0 0,0-1,22-2,-23-2</inkml:trace>
  <inkml:trace contextRef="#ctx0" brushRef="#br0" timeOffset="398.78">776 370,'0'-11,"0"1,0 26,0 38,0 56,-11 72,-10 63,-12 40,-7 1,-2-20,0-38,8-47,15-59,10-67,8-44</inkml:trace>
  <inkml:trace contextRef="#ctx0" brushRef="#br0" timeOffset="1287.26">1684 202,'0'28,"-6"62,-7 60,-8 68,-11 36,0 5,5-31,7-43,7-42,6-55,9-61,11-52,3-22</inkml:trace>
  <inkml:trace contextRef="#ctx0" brushRef="#br0" timeOffset="1621.07">1549 1243,'12'-11,"20"-4,28 0,21 4,14 3,2 2,-4 9,-18 4</inkml:trace>
  <inkml:trace contextRef="#ctx0" brushRef="#br0" timeOffset="1946.9">2389 370,'0'-11,"0"7,0 27,0 44,-6 63,-1 54,-12 36,-8 20,1-7,5-26,0-43,9-61,7-53,16-47,5-24</inkml:trace>
  <inkml:trace contextRef="#ctx0" brushRef="#br0" timeOffset="2290.81">3195 0,'0'17,"0"40,0 39,0 31,0 12,0-12,0-17,0-32,0-41,0-33,0-16</inkml:trace>
  <inkml:trace contextRef="#ctx0" brushRef="#br0" timeOffset="2719.44">3095 169,'4'-1,"0"1,0-1,0 0,0 0,-1 0,1 0,5-4,16-4,44-6,133-11,-106 16,-35 2,-25 3,1 1,-1 1,41 3,-75 0,0 0,0 0,0 1,0-1,-1 0,1 0,0 1,0-1,0 1,0 0,-1 0,1-1,0 1,0 0,-1 0,1 1,-1-1,1 0,-1 0,0 1,1-1,-1 1,0-1,0 1,0 0,0-1,0 1,0 0,-1 0,1 0,-1-1,1 1,-1 0,1 0,-1 0,0 0,0 0,0 0,0 0,0 0,-1 0,1-1,-2 5,-2 9,-1 0,0-1,-2 0,-11 21,9-18,-28 57,-54 100,75-147,-1-2,-1 0,-1-1,-29 28,37-43,1 0,-2-1,1 0,-1 0,0-1,-1-1,0 0,0-1,0-1,0 0,-1 0,0-1,-26 2,19-5,-1 0,0-1,1-1,-1-1,1-1,0-1,0-1,-21-9,36 13,0 0,0-1,0 0,1-1,-7-4,11 8,1-1,-1 1,1-1,-1 1,1-1,-1 1,1-1,0 1,-1-1,1 0,-1 1,1-1,0 0,0 1,-1-1,1 0,0 1,0-1,0 0,0 1,0-2,0 1,1 0,-1 0,1 0,0 0,-1 1,1-1,0 0,-1 0,1 1,0-1,0 0,0 1,0-1,-1 1,1 0,0-1,0 1,0-1,0 1,2 0,7-3,1 1,1 0,-1 1,0 1,0 0,12 1,26 4</inkml:trace>
  <inkml:trace contextRef="#ctx0" brushRef="#br0" timeOffset="3053.25">3397 672,'0'11,"-6"21,-7 29,-8 31,-10 29,-8 6,-1-8,11-23,22-47,13-30</inkml:trace>
  <inkml:trace contextRef="#ctx0" brushRef="#br0" timeOffset="3385.06">3330 1075,'6'0,"24"0,31 6,27 1,10 0,0-1,-33-7,-46-4,-26-1</inkml:trace>
  <inkml:trace contextRef="#ctx0" brushRef="#br0" timeOffset="3732.86">2827 807,'-12'17,"-15"40,-20 38,-13 33,-3 5,4-3,1-11,21-27,23-40,31-41,13-21</inkml:trace>
  <inkml:trace contextRef="#ctx0" brushRef="#br0" timeOffset="4067.67">2792 1310,'0'12,"1"0,0 0,1 0,0-1,1 1,0 0,1-1,0 0,1 0,0 0,8 12,-4-9,2-1,-1 0,1-1,1 0,0-1,1 0,18 12,4-2,2-1,0-2,1-2,0-1,67 16,260 49,-77-19,-192-41,1-5,0-4,1-4,121-6,-210-3,-19 2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6T00:48:07.76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584 1109,'-29'0,"-298"13,295-8,1-2,-1 0,0-3,-51-5,66 1,17 3,0 1,0 0,0 0,0 0,0 0,0 0,0 0,0 0,-1 0,1 0,0-1,0 1,0 0,0 0,0 0,0 0,0 0,0 0,0 0,0-1,0 1,0 0,0 0,0 0,1 0,-1 0,0 0,0 0,0-1,0 1,0 0,0 0,0 0,0 0,0 0,0 0,0 0,0 0,0 0,1 0,-1-1,0 1,0 0,0 0,0 0,0 0,0 0,0 0,1 0,-1 0,0 0,0 0,0 0,0 0,0 0,30-5,71 1,-1 4,130 18,-86-4,253 33,-322-32,90 14,-133-25,-1-1,1-2,34-2,-37-5,-29 6,0 0,0 0,0 0,1 0,-1 0,0 0,0 0,0 0,0 0,1 0,-1 0,0 0,0 0,0 0,0-1,1 1,-1 0,0 0,0 0,0 0,0 0,0 0,0 0,0-1,1 1,-1 0,0 0,0 0,0 0,0-1,0 1,0 0,0 0,0 0,0 0,0-1,0 1,0 0,0 0,0 0,0 0,0-1,0 1,0 0,0 0,0 0,0 0,0 0,0-1,0 1,-1 0,1 0,0 0,0 0,0-1,-12-5</inkml:trace>
  <inkml:trace contextRef="#ctx0" brushRef="#br0" timeOffset="775.55">987 1311,'0'0,"0"0,0 0,-1 0,1 0,0 0,0 0,-1 0,1 0,0 1,0-1,-1 0,1 0,0 0,0 0,-1 0,1 0,0 0,0 0,-1-1,1 1,0 0,0 0,0 0,-1 0,1 0,0 0,0 0,-1 0,1-1,0 1,0 0,0 0,0 0,-1-1,1 1,0 0,0 0,0 0,0-1,0 1,-1 0,1 0,0-1,0 1,0 0,0 0,0-1,0 1,0 0,0 0,0-1,0 1,0 0,0 0,0-1,0 1,0 0,0 0,1 0,-1-1,0 1,0 0,0 0,0-1,0 1,0 0,1 0,-1 0,0-1,21-18,-7 7,72-73,132-100,-169 150,1 2,1 2,2 2,105-39,18 12,3 7,2 9,361-33,562 52,-182 101,-6 75,-906-153,57 9,17 4,130 38,-179-39</inkml:trace>
  <inkml:trace contextRef="#ctx0" brushRef="#br0" timeOffset="1912.9">1692 1,'-8'0,"-1"1,1 0,0 0,0 1,-1 0,1 1,1 0,-10 4,-57 36,55-30,-100 71,4 5,-136 138,248-224,-6 4,1 0,0 1,0 0,1 1,0-1,1 1,-1 1,2-1,0 1,-5 11,10-18,-1 0,1 0,0 0,0 0,0 0,1 0,-1 0,1 0,-1 0,1 0,0 0,0 0,0-1,1 1,-1 0,1-1,3 6,3 2,1 1,18 15,-7-6,25 31,-2 2,53 87,58 129,-136-235,8 12,-12-25,-2 2,0 0,-1 0,-2 1,0 1,6 28,-12-13</inkml:trace>
  <inkml:trace contextRef="#ctx0" brushRef="#br0" timeOffset="3247.14">4884 1614,'0'-12,"6"-9,7-1,19 3,33 4,44 6,39 4,34 2,3-3,-13-1,-46 1,-69 1,-60 7,-36 4,-28 6,-3 1</inkml:trace>
  <inkml:trace contextRef="#ctx0" brushRef="#br0" timeOffset="3577.95">5489 1545,'0'-5,"6"3,1 14,0 22,-1 39,-7 36,-4 28,-7 14,-1-2,-4-21,1-20,-3-18,2-17,10-22,11-31,6-19</inkml:trace>
  <inkml:trace contextRef="#ctx0" brushRef="#br0" timeOffset="3911.78">5522 2050,'6'-5,"13"3,21 8,20 20,6 11,3 5,2-4,-7-20,-13-25,-15-12</inkml:trace>
  <inkml:trace contextRef="#ctx0" brushRef="#br0" timeOffset="4480.44">6329 1545,'0'-2,"0"0,1 0,-1-1,1 1,0 0,0 0,0 0,0 0,0 0,0 0,1 0,-1 0,1 0,-1 1,1-1,-1 0,1 1,0-1,0 1,0 0,0 0,0 0,0 0,0 0,1 0,-1 0,0 1,0-1,5 0,5-1,0 0,0 1,0 0,17 1,-20 1,0 0,-1 0,1 1,-1 0,1 1,-1 0,0 0,0 1,0 0,11 7,-17-9,0-1,0 1,0-1,0 1,-1 0,1 0,-1 0,1 0,-1 0,0 0,1 1,-1-1,0 0,-1 1,1-1,0 0,0 3,-1-2,-1 0,1 0,0 1,-1-2,0 1,1 0,-1 0,-1 0,1 0,0 0,-1-1,1 1,-1-1,0 1,0-1,0 0,-3 4,-31 24,24-21,1 0,1 0,0 1,-11 13,19-21,0 0,1 0,-1 1,1-1,0 1,-1-1,1 1,0-1,1 1,-1 0,0-1,1 1,-1 0,1 0,0-1,0 1,0 0,0 0,1-1,-1 1,1 0,0-1,-1 1,1 0,0-1,3 5,1 0,0 0,0 0,1 0,0 0,1-1,-1 0,1 0,1-1,9 6,12 5,38 15,-41-19,38 22,-58-31,-1 1,1 0,-1 0,0 0,-1 1,1 0,-1 0,0 0,0 0,0 1,4 8,-7-10,1 1,0 0,-1 1,0-1,0 0,-1 0,1 0,-1 1,0-1,-1 0,1 0,-1 1,0-1,-2 7,-3 5,-1 0,0 0,-1-1,-1 0,0-1,-1 0,-1 0,0-1,-19 18,23-25,-1 0,0-1,-1 0,0 0,0-1,0 0,-17 7,19-10,1 0,0-1,0 0,-1 0,1 0,-1-1,1 0,-1 0,1 0,-1-1,1 0,0 0,-9-4,9 3,0-1,0 0,0-1,0 0,1 0,0 0,0 0,0-1,0 0,0 0,1 0,0-1,-5-8,-16-31</inkml:trace>
  <inkml:trace contextRef="#ctx0" brushRef="#br0" timeOffset="4814.25">6329 1680,'0'12,"0"26,-6 35,-7 46,-2 31,-4 24,2-1,3-17,4-25,16-45,6-50,6-36,2-18</inkml:trace>
  <inkml:trace contextRef="#ctx0" brushRef="#br0" timeOffset="5163.06">7303 1211,'-6'0,"-7"11,-19 21,-15 22,-17 14,-4 0,0-5,15-13,30-22,17-15</inkml:trace>
  <inkml:trace contextRef="#ctx0" brushRef="#br0" timeOffset="5559.82">7336 1277,'22'2,"-1"1,1 1,-1 1,-1 1,1 0,-1 2,35 17,-47-21,0 0,-1 1,1 0,-1 0,-1 0,1 1,-1 0,1 0,9 14,-14-16,0-1,0 0,-1 1,1 0,-1-1,1 1,-1 0,-1 0,1-1,0 1,-1 0,0 0,0 0,0 0,0 0,-1 0,1 0,-1-1,0 1,0 0,-1 0,1-1,-1 1,-2 4,-10 12,0-1,-1-1,0-1,-2 0,0 0,-1-2,-23 16,-2 3,-463 362,504-395,-41 33,-71 38,101-64,0-1,0-1,-1 0,0-1,-1 0,1-1,-1-1,1 0,-1-1,-18 0,31-2,-1-1,0 1,0 0,0-1,1 0,-1 1,0-1,1 0,-1-1,-4-1,-10-16</inkml:trace>
  <inkml:trace contextRef="#ctx0" brushRef="#br0" timeOffset="5929.61">7102 1545,'12'0,"7"-1,-1 1,0 1,1 0,-1 1,0 1,0 1,0 1,18 7,170 89,74 31,-86-73,-141-45,-52-14,-1 0,1 0,0 0,0 0,0 1,0-1,0 0,0 0,0 1,0-1,0 0,0 1,0-1,-1 1,1-1,0 1,0 0,0-1,-1 1,2 1,-27 1,-38-3,-13-1</inkml:trace>
  <inkml:trace contextRef="#ctx0" brushRef="#br0" timeOffset="6307.39">6867 2017,'5'0,"14"0,9 0,17 0,18 0,15 6,1 1,-3 0,-19-1,-19-2</inkml:trace>
  <inkml:trace contextRef="#ctx0" brushRef="#br0" timeOffset="6641.2">7202 2017,'0'11,"-6"10,-2 12,1 13,-4 3,-1 6,-3-2,0-9</inkml:trace>
  <inkml:trace contextRef="#ctx0" brushRef="#br0" timeOffset="6977.03">6698 2352,'6'0,"19"0,33 0,48 0,39 0,47 0,20 0,-5 0,-30 0,-52 0,-58-6,-53-7,-28-2</inkml:trace>
  <inkml:trace contextRef="#ctx0" brushRef="#br0" timeOffset="7309.82">7605 1747,'0'12,"0"20,0 23,0 29,0 25,0 15,-6 5,-1-9,-1-13,3-24</inkml:trace>
  <inkml:trace contextRef="#ctx0" brushRef="#br0" timeOffset="8023.43">8244 1479,'-5'11,"-9"33,-1 37,2 45,-3 23,1 5,4-19,15-33,18-44,5-33</inkml:trace>
  <inkml:trace contextRef="#ctx0" brushRef="#br0" timeOffset="8576.09">8344 1545,'1'-1,"-1"0,0 0,1-1,-1 1,1 0,-1 0,1-1,-1 1,1 0,0 0,0 0,0 0,0 0,-1 0,1 0,0 0,1 0,-1 1,1-2,28-14,-26 14,32-13,1 2,0 1,1 2,65-9,161-2,-81 21,-147 2,-1 2,0 1,38 11,-66-14,0 1,-1-1,1 2,-1-1,0 1,0 0,0 0,0 0,-1 1,1 0,-1 0,-1 0,1 1,-1 0,0 0,0 0,0 0,-1 1,0-1,0 1,-1 0,3 11,1 9,-2 0,-1 1,-1-1,-2 43,-1-45,-1 0,-1 0,-1 0,-1-1,-1 1,-1-1,-17 35,16-42,-1 0,-1-1,0 0,-1-1,-1 0,0 0,-2-2,1 1,-1-2,-27 19,17-17,0-1,-1-1,0 0,-1-3,0 0,-1-1,0-2,0 0,0-2,-1-1,1-1,-1-2,1-1,-1-1,1-1,-35-8,-143-32,149 34</inkml:trace>
  <inkml:trace contextRef="#ctx0" brushRef="#br0" timeOffset="9008.84">8110 2184,'17'0,"17"-6,25-2,32-5,23 0,9 2,1 2,-9 4,-19 2,-31 2,-26 0</inkml:trace>
  <inkml:trace contextRef="#ctx0" brushRef="#br0" timeOffset="9472.58">8781 841,'0'-12,"6"14,1 23,0 42,-7 61,-3 54,-13 60,-3 33,-5 11,2-4,0-26,2-46,6-47,4-57,11-47,4-32</inkml:trace>
  <inkml:trace contextRef="#ctx0" brushRef="#br0" timeOffset="10426.04">5790 3730,'46'-8,"-16"1,125-16,305-6,-410 33,-39 1,-11 1,-19 8,15-12,-47 27,1 3,2 2,-85 77,120-98,0 1,0 0,2 1,0 1,0 0,2 0,0 0,1 2,0-1,2 1,0 0,1 0,0 0,2 1,0 0,0 32,4-33,1 1,1-1,1 1,0-1,2 0,0-1,0 1,2-1,0 0,1-1,11 16,-8-16,0 0,1 0,0-1,1-1,1 0,0-1,1-1,1 0,-1-1,20 9,-31-18,1 1,-1-1,1 0,-1 0,1 0,0-1,0 0,-1 0,1 0,0-1,0 0,0 0,0 0,0-1,0 0,-1 0,1-1,0 1,-1-1,1-1,-1 1,0-1,10-5,17-19</inkml:trace>
  <inkml:trace contextRef="#ctx0" brushRef="#br0" timeOffset="10805.82">6833 3461,'0'12,"0"14,0 15,6 12,7-4,2-9</inkml:trace>
  <inkml:trace contextRef="#ctx0" brushRef="#br0" timeOffset="11139.63">7102 3293,'0'6,"0"13,0 20,0 21,0 6,-6 4,-2 0,1-11</inkml:trace>
  <inkml:trace contextRef="#ctx0" brushRef="#br0" timeOffset="11474.44">7270 3730,'-12'0,"-9"11,-1 21,3 29,5 25,4 11,5 0,2 0,14 1,17-16,14-22,6-21,6-18,11-23,1-17,0-17,0-20,-11 1</inkml:trace>
  <inkml:trace contextRef="#ctx0" brushRef="#br0" timeOffset="11808.25">7875 3696,'22'-11,"31"-4,35 0,25 4,11 3,-5 8,-33-1,-44-6,-28-2</inkml:trace>
  <inkml:trace contextRef="#ctx0" brushRef="#br0" timeOffset="12144.06">8278 3360,'0'11,"0"16,0 26,-6 44,-13 45,-15 38,-7 13,3-11,8-24,9-28,9-42,17-52,8-45,1-20</inkml:trace>
  <inkml:trace contextRef="#ctx0" brushRef="#br0" timeOffset="12476.86">8210 4099,'5'0,"20"0,34-5,35-3,25-5,9 0,-6 2,-29 2,-47 4,-32 2</inkml:trace>
  <inkml:trace contextRef="#ctx0" brushRef="#br0" timeOffset="12477.86">8278 4368,'11'5,"21"3,34-1,34-1,23-2,2-1,-9-2,-13-1,-23 0</inkml:trace>
  <inkml:trace contextRef="#ctx0" brushRef="#br0" timeOffset="12943.59">9621 4704,'-11'0,"0"0,0 0,1-2,-1 1,-20-7,27 7,0-1,0 0,0 0,0 0,1-1,-1 1,1-1,-1 0,1 0,0 0,0 0,0-1,1 1,-1-1,1 0,0 0,-3-6,2 3,1-1,0 0,0 0,0 1,1-1,1 0,-1-1,1 1,0 0,1 0,0 0,0 0,1 1,0-1,0 0,1 0,0 1,1 0,-1-1,1 1,10-12,-2 3,0 1,1 0,1 1,1 0,0 1,0 1,1 1,19-11,-26 17,0 1,0 0,1 0,0 1,-1 0,1 0,0 1,1 1,18-1,-25 2,0 0,0 0,0 1,0-1,0 1,0 0,0 0,0 1,0-1,0 1,0-1,-1 1,1 1,-1-1,1 0,-1 1,0 0,0 0,0 0,0 0,0 0,-1 0,0 1,0-1,1 1,1 7,-2-4,0 0,-1 0,0 0,0 0,0 1,-1-1,-1 0,1 0,-1 0,0 1,-1-1,0 0,0 0,0-1,-1 1,0 0,0-1,-5 8,2-5,0 1,-1 0,0-1,-1-1,0 1,0-1,-1 0,0-1,0 0,-16 9,20-14,1 0,-1 0,0 0,1-1,-1 0,0 0,0 0,0 0,0-1,0 0,0 0,0 0,0-1,0 0,0 0,1 0,-1 0,0-1,1 0,-1 0,1 0,-8-4,-35-30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06T08:52:04.9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1 314,'0'-1,"1"-1,-1 1,0-1,1 0,0 1,-1-1,1 1,0 0,0-1,0 1,0-1,0 1,0 0,0 0,0 0,0 0,1 0,-1 0,0 0,1 0,-1 0,1 0,-1 1,1-1,-1 1,3-1,51-12,-37 10,43-14,-1-4,-1-1,0-3,85-52,-129 69,9-3,-1 2,2 1,-1 1,1 1,49-6,10-2,-28 3,95-5,-106 14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0:44.659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362 510,'-4'-4,"-2"11,1 13,1 17,0 10,3 11,0 3,0 1,1-7,5-11,1-19,-1-13</inkml:trace>
  <inkml:trace contextRef="#ctx0" brushRef="#br0" timeOffset="1010.42">235 969,'-6'0,"0"0,1-1,-1 0,0 0,1 0,-1 0,1-1,-1 0,1 0,0-1,0 0,0 0,0 0,0 0,-5-6,2 2,1-1,0 0,0-1,1 0,1 0,-1 0,-5-16,-7-19,2-1,2 0,3-1,1-1,2 0,2 0,3 0,4-89,-1 124,1 0,1 0,0 0,0 1,1-1,1 1,0 0,0 0,1 0,1 0,0 1,0 0,1 0,0 1,0 0,1 0,1 1,-1-1,1 2,1 0,0 0,-1 0,2 1,14-6,2-1,1 2,1 1,-1 1,2 1,-1 2,44-4,-63 10,-1 0,1 1,0 0,-1 0,1 1,-1 1,1-1,-1 2,0-1,0 1,11 7,-9-4,1 2,-1-1,0 1,-1 1,0 0,-1 0,11 16,-7-8,-1 2,-2-1,0 1,0 1,-2 0,-1 0,-1 0,0 1,4 40,-6-8,-4 109,-2-140,-1 0,-1-1,-1 1,0-1,-2 0,-1-1,-15 30,18-42,-1-1,0 1,0-2,0 1,-1-1,-1 0,1 0,-1-1,0 0,0 0,-1-1,-15 7,-9 2,-1-2,-45 10,-19 7,57-14,12-3,-52 13,47-19</inkml:trace>
  <inkml:trace contextRef="#ctx0" brushRef="#br0" timeOffset="1737">311 0,'0'5,"0"5,0 10,0 14,-5 10,0 11,-1 9,2 3,1-3,1-2,1-8,5-9,1-11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06T08:52:49.296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1562 3535,'-14'2,"1"0,-1 1,1 1,0 0,0 1,0 0,1 0,0 2,0 0,0 0,-13 12,5-6,0 0,-32 13,20-15,0-2,-1-1,0-2,-1-1,1-2,-1-1,0-2,1-1,-1-1,-54-12,66 8,0-1,0-1,1-1,1-1,0-1,0 0,1-2,0 0,1-1,-20-20,-10-14,3-3,-46-63,-72-130,136 196,3-1,1-1,-20-70,-20-148,45 184,-18-64,19 85,2 0,3-2,-5-95,17 132,5-304,-3 313,2 1,-1 0,2 0,0 0,2 0,-1 1,2 0,1 0,0 1,1 0,0 1,1 0,1 0,26-24,-15 15,-2-1,22-35,-20 28,27-30,-22 29,34-53,-38 50,38-42,188-174,7 14,-241 223,1 0,1 1,0 0,1 2,21-11,105-44,-69 41,-55 21,0-2,-1 0,-1-2,32-17,-29 12,1 2,0 0,1 2,0 1,25-7,127-21,-50 12,-41 10,1 5,-1 2,2 5,130 12,-182-5,-1 1,1 3,-1 0,-1 2,0 2,-1 1,0 2,53 31,-27-15,-22-12,57 38,-35-15,-16-14,-3 1,0 3,-2 1,34 39,44 60,-43-51,85 123,-62-27,-47-81,-29-59,-1 1,-2 1,10 42,24 54,0-2,-32-71,-5-22,-2-1,10 76,3 68,4 64,-26-202,1 15,-7 83,2-124,-1 0,0 0,-2-1,0 0,-1 0,-1 0,0-1,-16 27,-178 260,-73 66,144-206,89-115,-54 50,-27 31,56-55,-112 96,162-157,14-12,-194 168,154-139,-1 0,-88 44,13-22,-3-6,-187 48,149-47,-101 23,-556 76,723-130,-185 10,234-27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06T08:52:52.483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612 3897,'-6'-2,"-1"0,1-1,0 1,1-1,-1 0,0-1,1 0,0 0,0 0,0 0,0-1,-5-7,-12-8,-22-20,1-2,2-2,2-2,2-1,2-1,3-3,1 0,3-2,2-1,3-1,2-2,2 1,3-2,3-1,2 1,-6-102,-1-25,-1-22,19 178,1 0,2 0,0 0,2 0,12-37,25-62,65-137,-71 191,3 3,3 1,61-76,-57 85,2 3,3 2,3 3,2 1,65-45,150-63,-26 18,9-40,-140 97,240-137,-316 203,43-23,2 3,156-50,-122 57,-19 4,195-30,-87 44,303 17,-102 41,-385-39,0 0,-1 1,0 1,1 1,-2 1,0 1,27 17,9 11,56 52,-42-33,-40-31,-1 2,-2 0,0 2,-2 1,-2 2,-1 0,-1 1,-2 1,-1 1,17 49,61 138,8 20,-78-166,29 134,-34-92,11 213,-31 115,-2-274,-1-132,-1-1,-2 0,-2 0,-1-1,-2 0,-30 72,-7-7,-71 112,67-126,-4-2,-121 149,118-181,-3-2,-3-2,-88 54,104-73,-16 9,-2-4,-106 47,-153 34,-19 6,9-2,-62 15,-66 22,418-149,-1-2,0-2,-1-2,0-1,-79-6,82 1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06T08:55:33.62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2339 2803,'-5'1,"-1"0,1 0,0 0,-1 1,1 0,0 0,0 0,0 1,-7 5,-1 0,-101 57,45-23,-3-3,-99 39,105-57,-2-2,-91 13,-142-1,197-24,0-5,-174-19,236 12,1-3,0-2,0-1,1-2,1-2,0-2,1-1,1-2,-52-36,72 41,0 0,1-1,1-1,0 0,1-1,1 0,1-2,-12-22,-66-170,85 198,-12-33,2-2,2 1,3-2,2 1,2-1,2-1,2 1,2-1,3 1,2 0,2 0,2 0,2 1,26-69,254-585,-267 655,3 2,1 0,3 2,1 1,2 2,74-68,-57 64,3 2,1 3,1 2,2 3,65-29,-11 20,3 4,155-33,-189 53,820-182,-804 186,0 4,114 0,-162 13,0 1,0 3,0 2,-1 2,0 2,58 22,-1 7,-1 5,-3 4,-1 5,160 116,-224-141,0 2,-3 2,0 1,-2 2,-2 1,-1 1,-3 1,0 2,-3 0,-1 2,-3 0,-1 1,-2 0,-2 2,-2 0,7 67,-8 59,-14 210,2-322,-4 1,-2-1,-2-1,-3 1,-3-2,-41 102,-19 4,-90 189,147-318,-2-2,-1 0,-1-1,-50 52,27-39,-2-2,-64 43,27-24,-3-4,-3-4,-145 65,-83-4,95-36,150-53,-1-3,-1-4,-149 19,163-33,-1-3,1-2,0-3,0-3,-88-20,-73-32,-387-159,575 202,1-2,0-1,2-2,0-1,1-2,1 0,-35-38,37 30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07T09:26:14.6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335 1115,'-6'-1,"0"0,-1 0,1-1,0 0,0 0,0 0,1-1,-1 0,0 0,1 0,-6-5,-1-1,1 0,0-1,-17-19,1-6,2 0,1-2,-33-70,45 81,2-1,0 0,2 0,0-1,3-1,-5-47,10 60,1 1,1 0,1-1,0 1,1 0,0 1,1-1,1 1,0 0,1 0,14-21,4 0,0 1,59-60,-64 76,1 0,0 1,1 2,1 0,0 1,48-20,-26 17,0 2,1 1,50-7,-54 15,0 2,1 1,-1 3,45 4,166 33,-131-17,-78-14,0 3,64 20,-90-22,-1 0,0 1,0 1,-1 0,0 1,-1 1,0 1,22 22,119 110,-140-129,-1 1,-1 0,-1 0,0 2,-1-1,-1 2,-1-1,-1 2,0-1,-1 1,9 40,-14-48,-1 0,0 0,-1 1,0-1,-1 1,-1-1,0 0,0 1,-1-1,-1 0,0 0,-1 0,0-1,-1 1,0-1,0 0,-2 0,1 0,-1-1,-1 0,-14 15,-11 5,0 0,-2-3,-72 45,72-53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0:57.786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98,'17'-6,"1"0,-1 1,1 0,35-3,-40 6,-9 2,0-1,-1 1,1-1,0 1,0 1,-1-1,1 0,0 1,0 0,-1 0,1 0,-1 0,1 0,5 4,-7-4,-1 1,1-1,-1 1,0-1,0 1,0-1,0 1,0 0,0-1,0 1,0 0,-1 0,1-1,-1 1,1 0,-1 0,0 0,1 0,-1 0,0 0,0 0,-1 0,1 0,0-1,-1 1,1 0,-1 0,1 0,-1 0,-2 2,0 4,-1-1,0 1,0-1,-1 0,0 0,0-1,-1 0,-11 10,-4 2,-30 18,39-27,-7 7,18-15,1-1,0 0,-1 1,1-1,0 1,0-1,0 0,-1 1,1-1,0 1,0-1,0 1,0-1,0 0,0 1,0-1,0 1,0-1,0 1,0-1,0 1,0-1,0 1,0-1,1 1,0 1,1-1,0 1,0-1,0 1,0-1,0 0,1 0,-1 0,0 0,1 0,2 0,17 8,-14-5,0 1,0 0,0 0,-1 1,1 0,-1 0,-1 1,1 0,-1 0,0 0,-1 1,0-1,0 2,-1-1,0 0,0 1,-1 0,3 11,-4-12,-1 0,0-1,0 1,-1 0,0-1,0 1,-1 0,0-1,0 1,-1 0,0-1,0 0,-1 1,0-1,0 0,-1 0,1-1,-2 1,1-1,-1 0,0 0,-9 8,-18 11,1-7</inkml:trace>
  <inkml:trace contextRef="#ctx0" brushRef="#br0" timeOffset="888.49">688 98,'-4'-7,"0"0,-1 0,0 0,0 1,-1-1,0 1,0 1,0-1,-1 1,0 0,-7-4,9 6,0 0,-1 1,1-1,0 1,-1 0,1 1,-1 0,1-1,-1 2,0-1,0 1,1-1,-1 2,0-1,0 1,-7 1,12-2,-1 0,1 1,-1-1,1 1,0-1,0 1,-1-1,1 1,0 0,0-1,0 1,0 0,-1 0,1 0,0 0,1 0,-1 0,0 0,0 0,0 0,1 1,-1-1,0 0,1 0,-1 1,1-1,0 0,-1 1,1-1,0 1,0-1,0 0,0 1,0-1,0 1,0-1,0 0,1 1,-1-1,1 0,0 3,3 5,1 0,0-1,0 0,12 15,-11-15,23 29,1 1,-1 0,-2 2,40 81,-65-115,0 0,0 0,-1-1,0 1,0 0,-1 1,1-1,-1 0,0 0,-1 0,0 0,-2 9,3-12,-1-1,0 0,1 0,-1 1,0-1,-1 0,1 0,0 0,0 0,-1-1,1 1,-1 0,0 0,1-1,-1 1,0-1,0 0,0 1,0-1,0 0,0 0,0 0,-1-1,1 1,0 0,0-1,-1 1,1-1,0 0,-1 0,1 0,0 0,-1 0,-2-1,2 0,0 0,0 0,0 0,0 0,0 0,1-1,-1 1,0-1,1 0,-1 0,1 0,0 0,0 0,-1-1,1 1,1-1,-1 1,0-1,1 0,-1 1,1-1,0 0,0 0,0 0,0 0,0-6,-1 1,1 0,0-1,1 1,0-1,0 0,1 1,0-1,4-14,0 8,2 1,0 0,1 0,0 0,1 1,18-20,-10 11,16-21</inkml:trace>
  <inkml:trace contextRef="#ctx0" brushRef="#br0" timeOffset="1223.27">944 507,'0'8,"0"13,0 6,4-2,2-4</inkml:trace>
  <inkml:trace contextRef="#ctx0" brushRef="#br0" timeOffset="1816.94">1173 124,'0'-2,"0"0,0 0,1 0,-1 0,1 0,0 1,-1-1,1 0,0 0,0 1,0-1,0 1,1-1,-1 1,0-1,1 1,-1 0,1-1,-1 1,3-1,36-19,-31 17,-4 2,0 0,0 0,0 0,1 0,-1 1,1 0,-1 0,1 0,0 1,-1 0,1 0,0 0,-1 1,1 0,5 1,-7 0,0 0,0 0,-1 0,1 0,0 1,-1-1,0 1,0 0,0 0,0 0,0 1,0-1,-1 1,0-1,0 1,0 0,0 0,0 0,-1 0,2 7,0-2,-1 0,0 0,-1 0,0 0,-1 0,0 1,0-1,0 0,-2 0,1 0,-1 0,0 0,-5 11,1-7,0 0,-1 0,0-1,-1 0,-1-1,0 1,-18 17,8-12,-23 26,39-40,1 0,-1 0,1 0,0 1,0-1,0 1,1 0,-1-1,1 1,0 0,-1 6,2-8,0-1,0 1,0-1,0 1,0-1,1 1,-1-1,1 1,-1-1,1 1,-1-1,1 0,0 1,0-1,0 0,0 0,0 1,0-1,0 0,0 0,0 0,0 0,1-1,-1 1,0 0,1 0,-1-1,0 1,1-1,-1 1,4 0,3 1,1-1,-1 1,1-1,11-1,8 0,0-2,0-1,-1-2,41-11,-17 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0.620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0,'0'5,"4"9,2 16,4 11,4 12,5 6,3 1,-2-5,0-4,-4-1,-4-5,-4-10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0.954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0 128,'0'-5,"5"0,13-5,14-5,9-4,7 2,3-2,-6-1,-12 3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14T08:11:01.300"/>
    </inkml:context>
    <inkml:brush xml:id="br0">
      <inkml:brushProperty name="width" value="0.1" units="cm"/>
      <inkml:brushProperty name="height" value="0.1" units="cm"/>
      <inkml:brushProperty name="color" value="#FFFFFF"/>
      <inkml:brushProperty name="ignorePressure" value="1"/>
    </inkml:brush>
  </inkml:definitions>
  <inkml:trace contextRef="#ctx0" brushRef="#br0">0 1,'9'0,"2"4,13 15,11 12,-1 2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8BC8-E705-4428-A1F8-9D8029865FD7}">
  <dimension ref="A1:U65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17" sqref="G17"/>
    </sheetView>
  </sheetViews>
  <sheetFormatPr defaultRowHeight="18" x14ac:dyDescent="0.45"/>
  <cols>
    <col min="1" max="1" width="4.8984375" customWidth="1"/>
    <col min="2" max="2" width="5.5" bestFit="1" customWidth="1"/>
    <col min="3" max="4" width="12" customWidth="1"/>
    <col min="5" max="5" width="5.5" bestFit="1" customWidth="1"/>
    <col min="6" max="6" width="10.59765625" customWidth="1"/>
    <col min="7" max="9" width="8.19921875" customWidth="1"/>
    <col min="10" max="10" width="9.8984375" customWidth="1"/>
    <col min="13" max="18" width="7.69921875" customWidth="1"/>
  </cols>
  <sheetData>
    <row r="1" spans="1:21" x14ac:dyDescent="0.45">
      <c r="A1" s="1" t="s">
        <v>7</v>
      </c>
      <c r="B1" s="1"/>
      <c r="F1" t="s">
        <v>39</v>
      </c>
    </row>
    <row r="2" spans="1:21" x14ac:dyDescent="0.45">
      <c r="A2" s="1" t="s">
        <v>8</v>
      </c>
      <c r="B2" s="1"/>
      <c r="F2" t="s">
        <v>53</v>
      </c>
    </row>
    <row r="3" spans="1:21" x14ac:dyDescent="0.45">
      <c r="A3" s="1" t="s">
        <v>9</v>
      </c>
      <c r="B3" s="1"/>
      <c r="F3" s="25">
        <v>100000</v>
      </c>
      <c r="G3" t="s">
        <v>40</v>
      </c>
    </row>
    <row r="4" spans="1:21" x14ac:dyDescent="0.45">
      <c r="A4" s="1" t="s">
        <v>10</v>
      </c>
      <c r="B4" s="1"/>
      <c r="F4" s="25" t="s">
        <v>12</v>
      </c>
    </row>
    <row r="5" spans="1:21" ht="18.600000000000001" thickBot="1" x14ac:dyDescent="0.5">
      <c r="A5" s="1" t="s">
        <v>11</v>
      </c>
      <c r="B5" s="1"/>
      <c r="F5" s="25" t="s">
        <v>37</v>
      </c>
    </row>
    <row r="6" spans="1:21" ht="18.600000000000001" thickBot="1" x14ac:dyDescent="0.5">
      <c r="A6" s="21" t="s">
        <v>0</v>
      </c>
      <c r="B6" s="99" t="s">
        <v>1</v>
      </c>
      <c r="C6" s="100"/>
      <c r="D6" s="21" t="s">
        <v>1</v>
      </c>
      <c r="E6" s="21"/>
      <c r="F6" s="21" t="s">
        <v>1</v>
      </c>
      <c r="G6" s="44" t="s">
        <v>33</v>
      </c>
      <c r="H6" s="22"/>
      <c r="I6" s="23"/>
      <c r="J6" s="97" t="s">
        <v>3</v>
      </c>
      <c r="K6" s="98"/>
      <c r="L6" s="101"/>
      <c r="M6" s="97" t="s">
        <v>20</v>
      </c>
      <c r="N6" s="98"/>
      <c r="O6" s="101"/>
      <c r="P6" s="97" t="s">
        <v>21</v>
      </c>
      <c r="Q6" s="98"/>
      <c r="R6" s="101"/>
    </row>
    <row r="7" spans="1:21" ht="18.600000000000001" thickBot="1" x14ac:dyDescent="0.5">
      <c r="A7" s="24"/>
      <c r="B7" s="24" t="s">
        <v>49</v>
      </c>
      <c r="C7" s="24" t="s">
        <v>2</v>
      </c>
      <c r="D7" s="75" t="s">
        <v>35</v>
      </c>
      <c r="E7" s="24" t="s">
        <v>38</v>
      </c>
      <c r="F7" s="65" t="s">
        <v>32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 s="11">
        <v>1.27</v>
      </c>
      <c r="Q7" s="12">
        <v>1.5</v>
      </c>
      <c r="R7" s="13">
        <v>2</v>
      </c>
    </row>
    <row r="8" spans="1:21" ht="18.600000000000001" thickBot="1" x14ac:dyDescent="0.5">
      <c r="A8" s="90"/>
      <c r="B8" s="90"/>
      <c r="C8" s="91"/>
      <c r="D8" s="92"/>
      <c r="E8" s="91"/>
      <c r="F8" s="93"/>
      <c r="G8" s="11"/>
      <c r="H8" s="12"/>
      <c r="I8" s="13"/>
      <c r="J8" s="17">
        <f>F3</f>
        <v>100000</v>
      </c>
      <c r="K8" s="18">
        <f>F3</f>
        <v>100000</v>
      </c>
      <c r="L8" s="19">
        <f>F3</f>
        <v>100000</v>
      </c>
      <c r="M8" s="102"/>
      <c r="N8" s="103"/>
      <c r="O8" s="104"/>
      <c r="P8" s="102"/>
      <c r="Q8" s="103"/>
      <c r="R8" s="104"/>
    </row>
    <row r="9" spans="1:21" x14ac:dyDescent="0.45">
      <c r="A9" s="86">
        <v>1</v>
      </c>
      <c r="B9" s="86"/>
      <c r="C9" s="87">
        <v>44168</v>
      </c>
      <c r="D9" s="67">
        <v>109.1</v>
      </c>
      <c r="E9" s="68">
        <v>6</v>
      </c>
      <c r="F9" s="71" t="s">
        <v>36</v>
      </c>
      <c r="G9" s="46">
        <v>1.27</v>
      </c>
      <c r="H9" s="47">
        <v>1.5</v>
      </c>
      <c r="I9" s="60">
        <v>2</v>
      </c>
      <c r="J9" s="20">
        <f>IF(G9="","",J8+P9)</f>
        <v>103810</v>
      </c>
      <c r="K9" s="20">
        <f t="shared" ref="K9:L25" si="0">IF(H9="","",K8+Q9)</f>
        <v>104500</v>
      </c>
      <c r="L9" s="20">
        <f t="shared" si="0"/>
        <v>106000</v>
      </c>
      <c r="M9" s="37">
        <f>IF(J8="","",J8*0.03)</f>
        <v>3000</v>
      </c>
      <c r="N9" s="38">
        <f>IF(K8="","",K8*0.03)</f>
        <v>3000</v>
      </c>
      <c r="O9" s="39">
        <f>IF(L8="","",L8*0.03)</f>
        <v>3000</v>
      </c>
      <c r="P9" s="37">
        <f>IF(G9="","",M9*G9)</f>
        <v>3810</v>
      </c>
      <c r="Q9" s="38">
        <f>IF(H9="","",N9*H9)</f>
        <v>4500</v>
      </c>
      <c r="R9" s="39">
        <f>IF(I9="","",O9*I9)</f>
        <v>6000</v>
      </c>
      <c r="S9" s="36"/>
      <c r="T9" s="36"/>
      <c r="U9" s="36"/>
    </row>
    <row r="10" spans="1:21" x14ac:dyDescent="0.45">
      <c r="A10" s="86">
        <v>2</v>
      </c>
      <c r="B10" s="86"/>
      <c r="C10" s="87">
        <v>44169</v>
      </c>
      <c r="D10" s="86">
        <v>108.72</v>
      </c>
      <c r="E10" s="96">
        <v>17</v>
      </c>
      <c r="F10" s="71" t="s">
        <v>36</v>
      </c>
      <c r="G10" s="46">
        <v>1.27</v>
      </c>
      <c r="H10" s="47">
        <v>1.5</v>
      </c>
      <c r="I10" s="60">
        <v>-1</v>
      </c>
      <c r="J10" s="20">
        <f t="shared" ref="J10:J13" si="1">IF(G10="","",J9+P10)</f>
        <v>107765.16099999999</v>
      </c>
      <c r="K10" s="20">
        <f t="shared" si="0"/>
        <v>109202.5</v>
      </c>
      <c r="L10" s="20">
        <f t="shared" si="0"/>
        <v>102820</v>
      </c>
      <c r="M10" s="40">
        <f t="shared" ref="M10:M13" si="2">IF(J9="","",J9*0.03)</f>
        <v>3114.2999999999997</v>
      </c>
      <c r="N10" s="41">
        <f t="shared" ref="N10:N14" si="3">IF(K9="","",K9*0.03)</f>
        <v>3135</v>
      </c>
      <c r="O10" s="42">
        <f t="shared" ref="O10:O14" si="4">IF(L9="","",L9*0.03)</f>
        <v>3180</v>
      </c>
      <c r="P10" s="40">
        <f t="shared" ref="P10:P14" si="5">IF(G10="","",M10*G10)</f>
        <v>3955.1609999999996</v>
      </c>
      <c r="Q10" s="41">
        <f t="shared" ref="Q10:Q15" si="6">IF(H10="","",N10*H10)</f>
        <v>4702.5</v>
      </c>
      <c r="R10" s="42">
        <f t="shared" ref="R10:R14" si="7">IF(I10="","",O10*I10)</f>
        <v>-3180</v>
      </c>
      <c r="S10" s="36"/>
      <c r="T10" s="36"/>
      <c r="U10" s="36"/>
    </row>
    <row r="11" spans="1:21" x14ac:dyDescent="0.45">
      <c r="A11" s="86">
        <v>3</v>
      </c>
      <c r="B11" s="86"/>
      <c r="C11" s="88">
        <v>44171</v>
      </c>
      <c r="D11" s="94">
        <v>108.65</v>
      </c>
      <c r="E11" s="70">
        <v>10</v>
      </c>
      <c r="F11" s="71" t="s">
        <v>36</v>
      </c>
      <c r="G11" s="46">
        <v>1.27</v>
      </c>
      <c r="H11" s="47">
        <v>1.5</v>
      </c>
      <c r="I11" s="60">
        <v>-1</v>
      </c>
      <c r="J11" s="20">
        <f t="shared" si="1"/>
        <v>111871.01363409999</v>
      </c>
      <c r="K11" s="20">
        <f t="shared" si="0"/>
        <v>114116.6125</v>
      </c>
      <c r="L11" s="20">
        <f t="shared" si="0"/>
        <v>99735.4</v>
      </c>
      <c r="M11" s="40">
        <f t="shared" si="2"/>
        <v>3232.9548299999997</v>
      </c>
      <c r="N11" s="41">
        <f t="shared" si="3"/>
        <v>3276.0749999999998</v>
      </c>
      <c r="O11" s="42">
        <f t="shared" si="4"/>
        <v>3084.6</v>
      </c>
      <c r="P11" s="40">
        <f t="shared" si="5"/>
        <v>4105.8526340999997</v>
      </c>
      <c r="Q11" s="41">
        <f t="shared" si="6"/>
        <v>4914.1124999999993</v>
      </c>
      <c r="R11" s="42">
        <f t="shared" si="7"/>
        <v>-3084.6</v>
      </c>
      <c r="S11" s="36"/>
      <c r="T11" s="36"/>
      <c r="U11" s="36"/>
    </row>
    <row r="12" spans="1:21" x14ac:dyDescent="0.45">
      <c r="A12" s="86">
        <v>4</v>
      </c>
      <c r="B12" s="86"/>
      <c r="C12" s="88">
        <v>44175</v>
      </c>
      <c r="D12" s="94">
        <v>108.72</v>
      </c>
      <c r="E12" s="70">
        <v>3</v>
      </c>
      <c r="F12" s="71" t="s">
        <v>36</v>
      </c>
      <c r="G12" s="46">
        <v>1.27</v>
      </c>
      <c r="H12" s="47">
        <v>1.5</v>
      </c>
      <c r="I12" s="60">
        <v>2</v>
      </c>
      <c r="J12" s="20">
        <f t="shared" si="1"/>
        <v>116133.29925355921</v>
      </c>
      <c r="K12" s="20">
        <f t="shared" si="0"/>
        <v>119251.8600625</v>
      </c>
      <c r="L12" s="20">
        <f t="shared" si="0"/>
        <v>105719.52399999999</v>
      </c>
      <c r="M12" s="40">
        <f t="shared" si="2"/>
        <v>3356.1304090229996</v>
      </c>
      <c r="N12" s="41">
        <f t="shared" si="3"/>
        <v>3423.4983750000001</v>
      </c>
      <c r="O12" s="42">
        <f t="shared" si="4"/>
        <v>2992.0619999999999</v>
      </c>
      <c r="P12" s="40">
        <f t="shared" si="5"/>
        <v>4262.2856194592096</v>
      </c>
      <c r="Q12" s="41">
        <f t="shared" si="6"/>
        <v>5135.2475625000006</v>
      </c>
      <c r="R12" s="42">
        <f t="shared" si="7"/>
        <v>5984.1239999999998</v>
      </c>
      <c r="S12" s="36"/>
      <c r="T12" s="36"/>
      <c r="U12" s="36"/>
    </row>
    <row r="13" spans="1:21" x14ac:dyDescent="0.45">
      <c r="A13" s="86">
        <v>5</v>
      </c>
      <c r="B13" s="86"/>
      <c r="C13" s="88">
        <v>44175</v>
      </c>
      <c r="D13" s="94">
        <v>108.72</v>
      </c>
      <c r="E13" s="70">
        <v>3</v>
      </c>
      <c r="F13" s="71" t="s">
        <v>36</v>
      </c>
      <c r="G13" s="46">
        <v>1.27</v>
      </c>
      <c r="H13" s="47">
        <v>-1</v>
      </c>
      <c r="I13" s="60">
        <v>-1</v>
      </c>
      <c r="J13" s="20">
        <f t="shared" si="1"/>
        <v>120557.97795511982</v>
      </c>
      <c r="K13" s="20">
        <f t="shared" si="0"/>
        <v>115674.30426062499</v>
      </c>
      <c r="L13" s="20">
        <f t="shared" si="0"/>
        <v>102547.93827999999</v>
      </c>
      <c r="M13" s="40">
        <f t="shared" si="2"/>
        <v>3483.998977606776</v>
      </c>
      <c r="N13" s="41">
        <f t="shared" si="3"/>
        <v>3577.5558018749998</v>
      </c>
      <c r="O13" s="42">
        <f t="shared" si="4"/>
        <v>3171.5857199999996</v>
      </c>
      <c r="P13" s="40">
        <f t="shared" si="5"/>
        <v>4424.6787015606051</v>
      </c>
      <c r="Q13" s="41">
        <f t="shared" si="6"/>
        <v>-3577.5558018749998</v>
      </c>
      <c r="R13" s="42">
        <f t="shared" si="7"/>
        <v>-3171.5857199999996</v>
      </c>
      <c r="S13" s="36"/>
      <c r="T13" s="36"/>
      <c r="U13" s="36"/>
    </row>
    <row r="14" spans="1:21" x14ac:dyDescent="0.45">
      <c r="A14" s="86">
        <v>6</v>
      </c>
      <c r="B14" s="4"/>
      <c r="C14" s="88">
        <v>44176</v>
      </c>
      <c r="D14" s="94">
        <v>108.78</v>
      </c>
      <c r="E14" s="70">
        <v>13</v>
      </c>
      <c r="F14" s="71" t="s">
        <v>36</v>
      </c>
      <c r="G14" s="46">
        <v>-1</v>
      </c>
      <c r="H14" s="47">
        <v>-1</v>
      </c>
      <c r="I14" s="60">
        <v>-1</v>
      </c>
      <c r="J14" s="20">
        <f t="shared" ref="J14:L27" si="8">IF(G14="","",J13+P14)</f>
        <v>116941.23861646622</v>
      </c>
      <c r="K14" s="20">
        <f t="shared" si="0"/>
        <v>112204.07513280625</v>
      </c>
      <c r="L14" s="20">
        <f t="shared" si="0"/>
        <v>99471.500131599983</v>
      </c>
      <c r="M14" s="40">
        <f t="shared" ref="M14:O25" si="9">IF(J13="","",J13*0.03)</f>
        <v>3616.7393386535941</v>
      </c>
      <c r="N14" s="41">
        <f t="shared" si="3"/>
        <v>3470.2291278187499</v>
      </c>
      <c r="O14" s="42">
        <f t="shared" si="4"/>
        <v>3076.4381483999996</v>
      </c>
      <c r="P14" s="40">
        <f t="shared" si="5"/>
        <v>-3616.7393386535941</v>
      </c>
      <c r="Q14" s="41">
        <f t="shared" si="6"/>
        <v>-3470.2291278187499</v>
      </c>
      <c r="R14" s="42">
        <f t="shared" si="7"/>
        <v>-3076.4381483999996</v>
      </c>
      <c r="S14" s="36"/>
      <c r="T14" s="36"/>
      <c r="U14" s="36"/>
    </row>
    <row r="15" spans="1:21" x14ac:dyDescent="0.45">
      <c r="A15" s="86">
        <v>7</v>
      </c>
      <c r="B15" s="4"/>
      <c r="C15" s="88">
        <v>44182</v>
      </c>
      <c r="D15" s="94">
        <v>109.54</v>
      </c>
      <c r="E15" s="70">
        <v>6</v>
      </c>
      <c r="F15" s="71" t="s">
        <v>48</v>
      </c>
      <c r="G15" s="46">
        <v>1.27</v>
      </c>
      <c r="H15" s="47">
        <v>1.5</v>
      </c>
      <c r="I15" s="60">
        <v>2</v>
      </c>
      <c r="J15" s="20">
        <f t="shared" si="8"/>
        <v>121396.69980775358</v>
      </c>
      <c r="K15" s="20">
        <f t="shared" si="0"/>
        <v>117253.25851378252</v>
      </c>
      <c r="L15" s="20">
        <f t="shared" si="0"/>
        <v>105439.79013949598</v>
      </c>
      <c r="M15" s="40">
        <f t="shared" si="9"/>
        <v>3508.2371584939865</v>
      </c>
      <c r="N15" s="41">
        <f t="shared" si="9"/>
        <v>3366.1222539841874</v>
      </c>
      <c r="O15" s="42">
        <f t="shared" si="9"/>
        <v>2984.1450039479996</v>
      </c>
      <c r="P15" s="40">
        <f t="shared" ref="P15:R26" si="10">IF(G15="","",M15*G15)</f>
        <v>4455.4611912873634</v>
      </c>
      <c r="Q15" s="41">
        <f t="shared" si="6"/>
        <v>5049.1833809762811</v>
      </c>
      <c r="R15" s="42">
        <f t="shared" si="10"/>
        <v>5968.2900078959992</v>
      </c>
      <c r="S15" s="36"/>
      <c r="T15" s="36"/>
      <c r="U15" s="36"/>
    </row>
    <row r="16" spans="1:21" x14ac:dyDescent="0.45">
      <c r="A16" s="86">
        <v>8</v>
      </c>
      <c r="B16" s="4"/>
      <c r="C16" s="88">
        <v>44184</v>
      </c>
      <c r="D16" s="94">
        <v>109.54</v>
      </c>
      <c r="E16" s="70">
        <v>4</v>
      </c>
      <c r="F16" s="71" t="s">
        <v>48</v>
      </c>
      <c r="G16" s="46">
        <v>1.27</v>
      </c>
      <c r="H16" s="47">
        <v>1.5</v>
      </c>
      <c r="I16" s="60">
        <v>2</v>
      </c>
      <c r="J16" s="20">
        <f t="shared" si="8"/>
        <v>126021.91407042899</v>
      </c>
      <c r="K16" s="20">
        <f t="shared" si="0"/>
        <v>122529.65514690273</v>
      </c>
      <c r="L16" s="20">
        <f t="shared" si="0"/>
        <v>111766.17754786574</v>
      </c>
      <c r="M16" s="40">
        <f t="shared" si="9"/>
        <v>3641.9009942326074</v>
      </c>
      <c r="N16" s="41">
        <f t="shared" si="9"/>
        <v>3517.5977554134756</v>
      </c>
      <c r="O16" s="42">
        <f t="shared" si="9"/>
        <v>3163.1937041848792</v>
      </c>
      <c r="P16" s="40">
        <f t="shared" si="10"/>
        <v>4625.2142626754112</v>
      </c>
      <c r="Q16" s="41">
        <f t="shared" si="10"/>
        <v>5276.3966331202137</v>
      </c>
      <c r="R16" s="42">
        <f t="shared" si="10"/>
        <v>6326.3874083697583</v>
      </c>
      <c r="S16" s="36"/>
      <c r="T16" s="36"/>
      <c r="U16" s="36"/>
    </row>
    <row r="17" spans="1:21" x14ac:dyDescent="0.45">
      <c r="A17" s="86">
        <v>9</v>
      </c>
      <c r="B17" s="4"/>
      <c r="C17" s="88">
        <v>44192</v>
      </c>
      <c r="D17" s="94">
        <v>109.51</v>
      </c>
      <c r="E17" s="70">
        <v>5</v>
      </c>
      <c r="F17" s="71" t="s">
        <v>36</v>
      </c>
      <c r="G17" s="46">
        <v>-1</v>
      </c>
      <c r="H17" s="47">
        <v>-1</v>
      </c>
      <c r="I17" s="60">
        <v>-1</v>
      </c>
      <c r="J17" s="20">
        <f t="shared" si="8"/>
        <v>122241.25664831612</v>
      </c>
      <c r="K17" s="20">
        <f t="shared" si="0"/>
        <v>118853.76549249564</v>
      </c>
      <c r="L17" s="20">
        <f t="shared" si="0"/>
        <v>108413.19222142977</v>
      </c>
      <c r="M17" s="40">
        <f t="shared" si="9"/>
        <v>3780.6574221128694</v>
      </c>
      <c r="N17" s="41">
        <f t="shared" si="9"/>
        <v>3675.8896544070817</v>
      </c>
      <c r="O17" s="42">
        <f t="shared" si="9"/>
        <v>3352.9853264359722</v>
      </c>
      <c r="P17" s="40">
        <f t="shared" si="10"/>
        <v>-3780.6574221128694</v>
      </c>
      <c r="Q17" s="41">
        <f t="shared" si="10"/>
        <v>-3675.8896544070817</v>
      </c>
      <c r="R17" s="42">
        <f t="shared" si="10"/>
        <v>-3352.9853264359722</v>
      </c>
      <c r="S17" s="36"/>
      <c r="T17" s="36"/>
      <c r="U17" s="36"/>
    </row>
    <row r="18" spans="1:21" x14ac:dyDescent="0.45">
      <c r="A18" s="86">
        <v>10</v>
      </c>
      <c r="B18" s="4"/>
      <c r="C18" s="88"/>
      <c r="D18" s="94"/>
      <c r="E18" s="70"/>
      <c r="F18" s="71"/>
      <c r="G18" s="46"/>
      <c r="H18" s="47"/>
      <c r="I18" s="60"/>
      <c r="J18" s="20" t="str">
        <f t="shared" si="8"/>
        <v/>
      </c>
      <c r="K18" s="20" t="str">
        <f t="shared" si="0"/>
        <v/>
      </c>
      <c r="L18" s="20" t="str">
        <f t="shared" si="0"/>
        <v/>
      </c>
      <c r="M18" s="40">
        <f t="shared" si="9"/>
        <v>3667.2376994494834</v>
      </c>
      <c r="N18" s="41">
        <f t="shared" si="9"/>
        <v>3565.6129647748694</v>
      </c>
      <c r="O18" s="42">
        <f t="shared" si="9"/>
        <v>3252.3957666428928</v>
      </c>
      <c r="P18" s="40" t="str">
        <f t="shared" si="10"/>
        <v/>
      </c>
      <c r="Q18" s="41" t="str">
        <f t="shared" si="10"/>
        <v/>
      </c>
      <c r="R18" s="42" t="str">
        <f t="shared" si="10"/>
        <v/>
      </c>
      <c r="S18" s="36"/>
      <c r="T18" s="36"/>
      <c r="U18" s="36"/>
    </row>
    <row r="19" spans="1:21" x14ac:dyDescent="0.45">
      <c r="A19" s="86">
        <v>11</v>
      </c>
      <c r="B19" s="4"/>
      <c r="C19" s="88"/>
      <c r="D19" s="94"/>
      <c r="E19" s="70"/>
      <c r="F19" s="71"/>
      <c r="G19" s="46"/>
      <c r="H19" s="47"/>
      <c r="I19" s="60"/>
      <c r="J19" s="20" t="str">
        <f t="shared" si="8"/>
        <v/>
      </c>
      <c r="K19" s="20" t="str">
        <f t="shared" si="0"/>
        <v/>
      </c>
      <c r="L19" s="20" t="str">
        <f t="shared" si="0"/>
        <v/>
      </c>
      <c r="M19" s="40" t="str">
        <f t="shared" si="9"/>
        <v/>
      </c>
      <c r="N19" s="41" t="str">
        <f t="shared" si="9"/>
        <v/>
      </c>
      <c r="O19" s="42" t="str">
        <f t="shared" si="9"/>
        <v/>
      </c>
      <c r="P19" s="40" t="str">
        <f t="shared" si="10"/>
        <v/>
      </c>
      <c r="Q19" s="41" t="str">
        <f t="shared" si="10"/>
        <v/>
      </c>
      <c r="R19" s="42" t="str">
        <f t="shared" si="10"/>
        <v/>
      </c>
      <c r="S19" s="36"/>
      <c r="T19" s="36"/>
      <c r="U19" s="36"/>
    </row>
    <row r="20" spans="1:21" x14ac:dyDescent="0.45">
      <c r="A20" s="86">
        <v>12</v>
      </c>
      <c r="B20" s="4"/>
      <c r="C20" s="88"/>
      <c r="D20" s="94"/>
      <c r="E20" s="70"/>
      <c r="F20" s="71"/>
      <c r="G20" s="46"/>
      <c r="H20" s="47"/>
      <c r="I20" s="60"/>
      <c r="J20" s="20" t="str">
        <f t="shared" si="8"/>
        <v/>
      </c>
      <c r="K20" s="20" t="str">
        <f t="shared" si="0"/>
        <v/>
      </c>
      <c r="L20" s="20" t="str">
        <f t="shared" si="0"/>
        <v/>
      </c>
      <c r="M20" s="40" t="str">
        <f t="shared" si="9"/>
        <v/>
      </c>
      <c r="N20" s="41" t="str">
        <f t="shared" si="9"/>
        <v/>
      </c>
      <c r="O20" s="42" t="str">
        <f t="shared" si="9"/>
        <v/>
      </c>
      <c r="P20" s="40" t="str">
        <f t="shared" si="10"/>
        <v/>
      </c>
      <c r="Q20" s="41" t="str">
        <f t="shared" si="10"/>
        <v/>
      </c>
      <c r="R20" s="42" t="str">
        <f t="shared" si="10"/>
        <v/>
      </c>
      <c r="S20" s="36"/>
      <c r="T20" s="36"/>
      <c r="U20" s="36"/>
    </row>
    <row r="21" spans="1:21" x14ac:dyDescent="0.45">
      <c r="A21" s="86">
        <v>13</v>
      </c>
      <c r="B21" s="4"/>
      <c r="C21" s="88"/>
      <c r="D21" s="94"/>
      <c r="E21" s="70"/>
      <c r="F21" s="71"/>
      <c r="G21" s="46"/>
      <c r="H21" s="47"/>
      <c r="I21" s="60"/>
      <c r="J21" s="20" t="str">
        <f t="shared" si="8"/>
        <v/>
      </c>
      <c r="K21" s="20" t="str">
        <f t="shared" si="0"/>
        <v/>
      </c>
      <c r="L21" s="20" t="str">
        <f t="shared" si="0"/>
        <v/>
      </c>
      <c r="M21" s="40" t="str">
        <f t="shared" si="9"/>
        <v/>
      </c>
      <c r="N21" s="41" t="str">
        <f t="shared" si="9"/>
        <v/>
      </c>
      <c r="O21" s="42" t="str">
        <f t="shared" si="9"/>
        <v/>
      </c>
      <c r="P21" s="40" t="str">
        <f t="shared" si="10"/>
        <v/>
      </c>
      <c r="Q21" s="41" t="str">
        <f t="shared" si="10"/>
        <v/>
      </c>
      <c r="R21" s="42" t="str">
        <f t="shared" si="10"/>
        <v/>
      </c>
      <c r="S21" s="36"/>
      <c r="T21" s="36"/>
      <c r="U21" s="36"/>
    </row>
    <row r="22" spans="1:21" x14ac:dyDescent="0.45">
      <c r="A22" s="86">
        <v>14</v>
      </c>
      <c r="B22" s="4"/>
      <c r="C22" s="88"/>
      <c r="D22" s="94"/>
      <c r="E22" s="70"/>
      <c r="F22" s="71"/>
      <c r="G22" s="46"/>
      <c r="H22" s="47"/>
      <c r="I22" s="60"/>
      <c r="J22" s="20" t="str">
        <f t="shared" si="8"/>
        <v/>
      </c>
      <c r="K22" s="20" t="str">
        <f t="shared" si="0"/>
        <v/>
      </c>
      <c r="L22" s="20" t="str">
        <f t="shared" si="0"/>
        <v/>
      </c>
      <c r="M22" s="40" t="str">
        <f t="shared" si="9"/>
        <v/>
      </c>
      <c r="N22" s="41" t="str">
        <f t="shared" si="9"/>
        <v/>
      </c>
      <c r="O22" s="42" t="str">
        <f t="shared" si="9"/>
        <v/>
      </c>
      <c r="P22" s="40" t="str">
        <f t="shared" si="10"/>
        <v/>
      </c>
      <c r="Q22" s="41" t="str">
        <f t="shared" si="10"/>
        <v/>
      </c>
      <c r="R22" s="42" t="str">
        <f t="shared" si="10"/>
        <v/>
      </c>
      <c r="S22" s="36"/>
      <c r="T22" s="36"/>
      <c r="U22" s="36"/>
    </row>
    <row r="23" spans="1:21" x14ac:dyDescent="0.45">
      <c r="A23" s="86">
        <v>15</v>
      </c>
      <c r="B23" s="4"/>
      <c r="C23" s="88"/>
      <c r="D23" s="94"/>
      <c r="E23" s="70"/>
      <c r="F23" s="71"/>
      <c r="G23" s="46"/>
      <c r="H23" s="47"/>
      <c r="I23" s="60"/>
      <c r="J23" s="20" t="str">
        <f t="shared" si="8"/>
        <v/>
      </c>
      <c r="K23" s="20" t="str">
        <f t="shared" si="0"/>
        <v/>
      </c>
      <c r="L23" s="20" t="str">
        <f t="shared" si="0"/>
        <v/>
      </c>
      <c r="M23" s="40" t="str">
        <f t="shared" si="9"/>
        <v/>
      </c>
      <c r="N23" s="41" t="str">
        <f t="shared" si="9"/>
        <v/>
      </c>
      <c r="O23" s="42" t="str">
        <f t="shared" si="9"/>
        <v/>
      </c>
      <c r="P23" s="40" t="str">
        <f t="shared" si="10"/>
        <v/>
      </c>
      <c r="Q23" s="41" t="str">
        <f t="shared" si="10"/>
        <v/>
      </c>
      <c r="R23" s="42" t="str">
        <f t="shared" si="10"/>
        <v/>
      </c>
      <c r="S23" s="36"/>
      <c r="T23" s="36"/>
      <c r="U23" s="36"/>
    </row>
    <row r="24" spans="1:21" x14ac:dyDescent="0.45">
      <c r="A24" s="86">
        <v>16</v>
      </c>
      <c r="B24" s="4"/>
      <c r="C24" s="88"/>
      <c r="D24" s="94"/>
      <c r="E24" s="70"/>
      <c r="F24" s="71"/>
      <c r="G24" s="46"/>
      <c r="H24" s="47"/>
      <c r="I24" s="60"/>
      <c r="J24" s="20" t="str">
        <f t="shared" si="8"/>
        <v/>
      </c>
      <c r="K24" s="20" t="str">
        <f t="shared" si="0"/>
        <v/>
      </c>
      <c r="L24" s="20" t="str">
        <f t="shared" si="0"/>
        <v/>
      </c>
      <c r="M24" s="40" t="str">
        <f t="shared" si="9"/>
        <v/>
      </c>
      <c r="N24" s="41" t="str">
        <f t="shared" si="9"/>
        <v/>
      </c>
      <c r="O24" s="42" t="str">
        <f t="shared" si="9"/>
        <v/>
      </c>
      <c r="P24" s="40" t="str">
        <f t="shared" si="10"/>
        <v/>
      </c>
      <c r="Q24" s="41" t="str">
        <f t="shared" si="10"/>
        <v/>
      </c>
      <c r="R24" s="42" t="str">
        <f t="shared" si="10"/>
        <v/>
      </c>
      <c r="S24" s="36"/>
      <c r="T24" s="36"/>
      <c r="U24" s="36"/>
    </row>
    <row r="25" spans="1:21" x14ac:dyDescent="0.45">
      <c r="A25" s="86">
        <v>17</v>
      </c>
      <c r="B25" s="85"/>
      <c r="C25" s="88"/>
      <c r="D25" s="94"/>
      <c r="E25" s="70"/>
      <c r="F25" s="71"/>
      <c r="G25" s="46"/>
      <c r="H25" s="47"/>
      <c r="I25" s="60"/>
      <c r="J25" s="20" t="str">
        <f t="shared" si="8"/>
        <v/>
      </c>
      <c r="K25" s="20" t="str">
        <f t="shared" si="0"/>
        <v/>
      </c>
      <c r="L25" s="20" t="str">
        <f t="shared" si="0"/>
        <v/>
      </c>
      <c r="M25" s="40" t="str">
        <f t="shared" si="9"/>
        <v/>
      </c>
      <c r="N25" s="41" t="str">
        <f t="shared" si="9"/>
        <v/>
      </c>
      <c r="O25" s="42" t="str">
        <f t="shared" si="9"/>
        <v/>
      </c>
      <c r="P25" s="40" t="str">
        <f t="shared" si="10"/>
        <v/>
      </c>
      <c r="Q25" s="41" t="str">
        <f t="shared" si="10"/>
        <v/>
      </c>
      <c r="R25" s="42" t="str">
        <f t="shared" si="10"/>
        <v/>
      </c>
      <c r="S25" s="36"/>
      <c r="T25" s="36"/>
      <c r="U25" s="36"/>
    </row>
    <row r="26" spans="1:21" x14ac:dyDescent="0.45">
      <c r="A26" s="86">
        <v>18</v>
      </c>
      <c r="B26" s="85"/>
      <c r="C26" s="88"/>
      <c r="D26" s="94"/>
      <c r="E26" s="70"/>
      <c r="F26" s="71"/>
      <c r="G26" s="46"/>
      <c r="H26" s="47"/>
      <c r="I26" s="60"/>
      <c r="J26" s="20" t="str">
        <f t="shared" si="8"/>
        <v/>
      </c>
      <c r="K26" s="20" t="str">
        <f>IF(H26="","",K25+Q26)</f>
        <v/>
      </c>
      <c r="L26" s="20" t="str">
        <f>IF(I26="","",L25+R26)</f>
        <v/>
      </c>
      <c r="M26" s="40" t="str">
        <f>IF(J25="","",J25*0.03)</f>
        <v/>
      </c>
      <c r="N26" s="41" t="str">
        <f>IF(K25="","",K25*0.03)</f>
        <v/>
      </c>
      <c r="O26" s="42" t="str">
        <f>IF(L25="","",L25*0.03)</f>
        <v/>
      </c>
      <c r="P26" s="40" t="str">
        <f t="shared" si="10"/>
        <v/>
      </c>
      <c r="Q26" s="41" t="str">
        <f t="shared" si="10"/>
        <v/>
      </c>
      <c r="R26" s="42" t="str">
        <f t="shared" si="10"/>
        <v/>
      </c>
      <c r="S26" s="36"/>
      <c r="T26" s="36"/>
      <c r="U26" s="36"/>
    </row>
    <row r="27" spans="1:21" x14ac:dyDescent="0.45">
      <c r="A27" s="86">
        <v>19</v>
      </c>
      <c r="B27" s="85"/>
      <c r="C27" s="88"/>
      <c r="D27" s="94"/>
      <c r="E27" s="70"/>
      <c r="F27" s="71"/>
      <c r="G27" s="46"/>
      <c r="H27" s="47"/>
      <c r="I27" s="60"/>
      <c r="J27" s="20" t="str">
        <f t="shared" si="8"/>
        <v/>
      </c>
      <c r="K27" s="20" t="str">
        <f t="shared" si="8"/>
        <v/>
      </c>
      <c r="L27" s="20" t="str">
        <f t="shared" si="8"/>
        <v/>
      </c>
      <c r="M27" s="40" t="str">
        <f t="shared" ref="M27:O59" si="11">IF(J26="","",J26*0.03)</f>
        <v/>
      </c>
      <c r="N27" s="41" t="str">
        <f t="shared" si="11"/>
        <v/>
      </c>
      <c r="O27" s="42" t="str">
        <f t="shared" si="11"/>
        <v/>
      </c>
      <c r="P27" s="40" t="str">
        <f t="shared" ref="P27:R59" si="12">IF(G27="","",M27*G27)</f>
        <v/>
      </c>
      <c r="Q27" s="41" t="str">
        <f t="shared" si="12"/>
        <v/>
      </c>
      <c r="R27" s="42" t="str">
        <f t="shared" si="12"/>
        <v/>
      </c>
      <c r="S27" s="36"/>
      <c r="T27" s="36"/>
      <c r="U27" s="36"/>
    </row>
    <row r="28" spans="1:21" x14ac:dyDescent="0.45">
      <c r="A28" s="86">
        <v>20</v>
      </c>
      <c r="B28" s="85"/>
      <c r="C28" s="88"/>
      <c r="D28" s="94"/>
      <c r="E28" s="70"/>
      <c r="F28" s="71"/>
      <c r="G28" s="46"/>
      <c r="H28" s="47"/>
      <c r="I28" s="60"/>
      <c r="J28" s="20" t="str">
        <f t="shared" ref="J28:L43" si="13">IF(G28="","",J27+P28)</f>
        <v/>
      </c>
      <c r="K28" s="20" t="str">
        <f t="shared" si="13"/>
        <v/>
      </c>
      <c r="L28" s="20" t="str">
        <f t="shared" si="13"/>
        <v/>
      </c>
      <c r="M28" s="40" t="str">
        <f t="shared" si="11"/>
        <v/>
      </c>
      <c r="N28" s="41" t="str">
        <f t="shared" si="11"/>
        <v/>
      </c>
      <c r="O28" s="42" t="str">
        <f t="shared" si="11"/>
        <v/>
      </c>
      <c r="P28" s="40" t="str">
        <f t="shared" si="12"/>
        <v/>
      </c>
      <c r="Q28" s="41" t="str">
        <f t="shared" si="12"/>
        <v/>
      </c>
      <c r="R28" s="42" t="str">
        <f t="shared" si="12"/>
        <v/>
      </c>
      <c r="S28" s="36"/>
      <c r="T28" s="36"/>
      <c r="U28" s="36"/>
    </row>
    <row r="29" spans="1:21" x14ac:dyDescent="0.45">
      <c r="A29" s="86">
        <v>21</v>
      </c>
      <c r="B29" s="85"/>
      <c r="C29" s="88"/>
      <c r="D29" s="94"/>
      <c r="E29" s="70"/>
      <c r="F29" s="71"/>
      <c r="G29" s="46"/>
      <c r="H29" s="47"/>
      <c r="I29" s="60"/>
      <c r="J29" s="20" t="str">
        <f t="shared" si="13"/>
        <v/>
      </c>
      <c r="K29" s="20" t="str">
        <f t="shared" si="13"/>
        <v/>
      </c>
      <c r="L29" s="20" t="str">
        <f t="shared" si="13"/>
        <v/>
      </c>
      <c r="M29" s="40" t="str">
        <f t="shared" si="11"/>
        <v/>
      </c>
      <c r="N29" s="41" t="str">
        <f t="shared" si="11"/>
        <v/>
      </c>
      <c r="O29" s="42" t="str">
        <f t="shared" si="11"/>
        <v/>
      </c>
      <c r="P29" s="40" t="str">
        <f t="shared" si="12"/>
        <v/>
      </c>
      <c r="Q29" s="41" t="str">
        <f t="shared" si="12"/>
        <v/>
      </c>
      <c r="R29" s="42" t="str">
        <f t="shared" si="12"/>
        <v/>
      </c>
      <c r="S29" s="36"/>
      <c r="T29" s="36"/>
      <c r="U29" s="36"/>
    </row>
    <row r="30" spans="1:21" x14ac:dyDescent="0.45">
      <c r="A30" s="86">
        <v>22</v>
      </c>
      <c r="B30" s="85"/>
      <c r="C30" s="88"/>
      <c r="D30" s="94"/>
      <c r="E30" s="70"/>
      <c r="F30" s="71"/>
      <c r="G30" s="46"/>
      <c r="H30" s="47"/>
      <c r="I30" s="60"/>
      <c r="J30" s="20" t="str">
        <f t="shared" si="13"/>
        <v/>
      </c>
      <c r="K30" s="20" t="str">
        <f t="shared" si="13"/>
        <v/>
      </c>
      <c r="L30" s="20" t="str">
        <f t="shared" si="13"/>
        <v/>
      </c>
      <c r="M30" s="40" t="str">
        <f t="shared" si="11"/>
        <v/>
      </c>
      <c r="N30" s="41" t="str">
        <f t="shared" si="11"/>
        <v/>
      </c>
      <c r="O30" s="42" t="str">
        <f t="shared" si="11"/>
        <v/>
      </c>
      <c r="P30" s="40" t="str">
        <f t="shared" si="12"/>
        <v/>
      </c>
      <c r="Q30" s="41" t="str">
        <f t="shared" si="12"/>
        <v/>
      </c>
      <c r="R30" s="42" t="str">
        <f t="shared" si="12"/>
        <v/>
      </c>
      <c r="S30" s="36"/>
      <c r="T30" s="36"/>
      <c r="U30" s="36"/>
    </row>
    <row r="31" spans="1:21" x14ac:dyDescent="0.45">
      <c r="A31" s="86">
        <v>23</v>
      </c>
      <c r="B31" s="85"/>
      <c r="C31" s="88"/>
      <c r="D31" s="94"/>
      <c r="E31" s="70"/>
      <c r="F31" s="71"/>
      <c r="G31" s="46"/>
      <c r="H31" s="47"/>
      <c r="I31" s="60"/>
      <c r="J31" s="20" t="str">
        <f t="shared" si="13"/>
        <v/>
      </c>
      <c r="K31" s="20" t="str">
        <f t="shared" si="13"/>
        <v/>
      </c>
      <c r="L31" s="20" t="str">
        <f t="shared" si="13"/>
        <v/>
      </c>
      <c r="M31" s="40" t="str">
        <f t="shared" si="11"/>
        <v/>
      </c>
      <c r="N31" s="41" t="str">
        <f t="shared" si="11"/>
        <v/>
      </c>
      <c r="O31" s="42" t="str">
        <f t="shared" si="11"/>
        <v/>
      </c>
      <c r="P31" s="40" t="str">
        <f t="shared" si="12"/>
        <v/>
      </c>
      <c r="Q31" s="41" t="str">
        <f t="shared" si="12"/>
        <v/>
      </c>
      <c r="R31" s="42" t="str">
        <f t="shared" si="12"/>
        <v/>
      </c>
      <c r="S31" s="36"/>
      <c r="T31" s="36"/>
      <c r="U31" s="36"/>
    </row>
    <row r="32" spans="1:21" x14ac:dyDescent="0.45">
      <c r="A32" s="86">
        <v>24</v>
      </c>
      <c r="B32" s="85"/>
      <c r="C32" s="88"/>
      <c r="D32" s="94"/>
      <c r="E32" s="70"/>
      <c r="F32" s="71"/>
      <c r="G32" s="46"/>
      <c r="H32" s="47"/>
      <c r="I32" s="60"/>
      <c r="J32" s="20" t="str">
        <f t="shared" si="13"/>
        <v/>
      </c>
      <c r="K32" s="20" t="str">
        <f t="shared" si="13"/>
        <v/>
      </c>
      <c r="L32" s="20" t="str">
        <f t="shared" si="13"/>
        <v/>
      </c>
      <c r="M32" s="40" t="str">
        <f t="shared" si="11"/>
        <v/>
      </c>
      <c r="N32" s="41" t="str">
        <f t="shared" si="11"/>
        <v/>
      </c>
      <c r="O32" s="42" t="str">
        <f t="shared" si="11"/>
        <v/>
      </c>
      <c r="P32" s="40" t="str">
        <f t="shared" si="12"/>
        <v/>
      </c>
      <c r="Q32" s="41" t="str">
        <f t="shared" si="12"/>
        <v/>
      </c>
      <c r="R32" s="42" t="str">
        <f t="shared" si="12"/>
        <v/>
      </c>
      <c r="S32" s="36"/>
      <c r="T32" s="36"/>
      <c r="U32" s="36"/>
    </row>
    <row r="33" spans="1:21" x14ac:dyDescent="0.45">
      <c r="A33" s="86">
        <v>25</v>
      </c>
      <c r="B33" s="85"/>
      <c r="C33" s="88"/>
      <c r="D33" s="94"/>
      <c r="E33" s="70"/>
      <c r="F33" s="71"/>
      <c r="G33" s="46"/>
      <c r="H33" s="47"/>
      <c r="I33" s="60"/>
      <c r="J33" s="20" t="str">
        <f t="shared" si="13"/>
        <v/>
      </c>
      <c r="K33" s="20" t="str">
        <f t="shared" si="13"/>
        <v/>
      </c>
      <c r="L33" s="20" t="str">
        <f t="shared" si="13"/>
        <v/>
      </c>
      <c r="M33" s="40" t="str">
        <f t="shared" si="11"/>
        <v/>
      </c>
      <c r="N33" s="41" t="str">
        <f t="shared" si="11"/>
        <v/>
      </c>
      <c r="O33" s="42" t="str">
        <f t="shared" si="11"/>
        <v/>
      </c>
      <c r="P33" s="40" t="str">
        <f t="shared" si="12"/>
        <v/>
      </c>
      <c r="Q33" s="41" t="str">
        <f t="shared" si="12"/>
        <v/>
      </c>
      <c r="R33" s="42" t="str">
        <f t="shared" si="12"/>
        <v/>
      </c>
      <c r="S33" s="36"/>
      <c r="T33" s="36"/>
      <c r="U33" s="36"/>
    </row>
    <row r="34" spans="1:21" x14ac:dyDescent="0.45">
      <c r="A34" s="86">
        <v>26</v>
      </c>
      <c r="B34" s="86"/>
      <c r="C34" s="5"/>
      <c r="D34" s="5"/>
      <c r="E34" s="5"/>
      <c r="F34" s="95"/>
      <c r="G34" s="46"/>
      <c r="H34" s="47"/>
      <c r="I34" s="60"/>
      <c r="J34" s="20" t="str">
        <f t="shared" si="13"/>
        <v/>
      </c>
      <c r="K34" s="20" t="str">
        <f t="shared" si="13"/>
        <v/>
      </c>
      <c r="L34" s="20" t="str">
        <f t="shared" si="13"/>
        <v/>
      </c>
      <c r="M34" s="40" t="str">
        <f t="shared" si="11"/>
        <v/>
      </c>
      <c r="N34" s="41" t="str">
        <f t="shared" si="11"/>
        <v/>
      </c>
      <c r="O34" s="42" t="str">
        <f t="shared" si="11"/>
        <v/>
      </c>
      <c r="P34" s="40" t="str">
        <f t="shared" si="12"/>
        <v/>
      </c>
      <c r="Q34" s="41" t="str">
        <f t="shared" si="12"/>
        <v/>
      </c>
      <c r="R34" s="42" t="str">
        <f t="shared" si="12"/>
        <v/>
      </c>
      <c r="S34" s="36"/>
      <c r="T34" s="36"/>
      <c r="U34" s="36"/>
    </row>
    <row r="35" spans="1:21" x14ac:dyDescent="0.45">
      <c r="A35" s="86">
        <v>27</v>
      </c>
      <c r="B35" s="3"/>
      <c r="C35" s="5"/>
      <c r="D35" s="5"/>
      <c r="E35" s="5"/>
      <c r="F35" s="95"/>
      <c r="G35" s="46"/>
      <c r="H35" s="47"/>
      <c r="I35" s="60"/>
      <c r="J35" s="20" t="str">
        <f t="shared" si="13"/>
        <v/>
      </c>
      <c r="K35" s="20" t="str">
        <f t="shared" si="13"/>
        <v/>
      </c>
      <c r="L35" s="20" t="str">
        <f t="shared" si="13"/>
        <v/>
      </c>
      <c r="M35" s="40" t="str">
        <f t="shared" si="11"/>
        <v/>
      </c>
      <c r="N35" s="41" t="str">
        <f t="shared" si="11"/>
        <v/>
      </c>
      <c r="O35" s="42" t="str">
        <f t="shared" si="11"/>
        <v/>
      </c>
      <c r="P35" s="40" t="str">
        <f t="shared" si="12"/>
        <v/>
      </c>
      <c r="Q35" s="41" t="str">
        <f t="shared" si="12"/>
        <v/>
      </c>
      <c r="R35" s="42" t="str">
        <f t="shared" si="12"/>
        <v/>
      </c>
      <c r="S35" s="36"/>
      <c r="T35" s="36"/>
      <c r="U35" s="36"/>
    </row>
    <row r="36" spans="1:21" x14ac:dyDescent="0.45">
      <c r="A36" s="86">
        <v>28</v>
      </c>
      <c r="B36" s="3"/>
      <c r="C36" s="5"/>
      <c r="D36" s="5"/>
      <c r="E36" s="5"/>
      <c r="F36" s="95"/>
      <c r="G36" s="46"/>
      <c r="H36" s="47"/>
      <c r="I36" s="60"/>
      <c r="J36" s="20" t="str">
        <f t="shared" si="13"/>
        <v/>
      </c>
      <c r="K36" s="20" t="str">
        <f t="shared" si="13"/>
        <v/>
      </c>
      <c r="L36" s="20" t="str">
        <f t="shared" si="13"/>
        <v/>
      </c>
      <c r="M36" s="40" t="str">
        <f t="shared" si="11"/>
        <v/>
      </c>
      <c r="N36" s="41" t="str">
        <f t="shared" si="11"/>
        <v/>
      </c>
      <c r="O36" s="42" t="str">
        <f t="shared" si="11"/>
        <v/>
      </c>
      <c r="P36" s="40" t="str">
        <f t="shared" si="12"/>
        <v/>
      </c>
      <c r="Q36" s="41" t="str">
        <f t="shared" si="12"/>
        <v/>
      </c>
      <c r="R36" s="42" t="str">
        <f t="shared" si="12"/>
        <v/>
      </c>
      <c r="S36" s="36"/>
      <c r="T36" s="36"/>
      <c r="U36" s="36"/>
    </row>
    <row r="37" spans="1:21" x14ac:dyDescent="0.45">
      <c r="A37" s="86">
        <v>29</v>
      </c>
      <c r="B37" s="3"/>
      <c r="C37" s="5"/>
      <c r="D37" s="5"/>
      <c r="E37" s="5"/>
      <c r="F37" s="95"/>
      <c r="G37" s="46"/>
      <c r="H37" s="47"/>
      <c r="I37" s="60"/>
      <c r="J37" s="20" t="str">
        <f t="shared" si="13"/>
        <v/>
      </c>
      <c r="K37" s="20" t="str">
        <f t="shared" si="13"/>
        <v/>
      </c>
      <c r="L37" s="20" t="str">
        <f t="shared" si="13"/>
        <v/>
      </c>
      <c r="M37" s="40" t="str">
        <f t="shared" si="11"/>
        <v/>
      </c>
      <c r="N37" s="41" t="str">
        <f t="shared" si="11"/>
        <v/>
      </c>
      <c r="O37" s="42" t="str">
        <f t="shared" si="11"/>
        <v/>
      </c>
      <c r="P37" s="40" t="str">
        <f t="shared" si="12"/>
        <v/>
      </c>
      <c r="Q37" s="41" t="str">
        <f t="shared" si="12"/>
        <v/>
      </c>
      <c r="R37" s="42" t="str">
        <f t="shared" si="12"/>
        <v/>
      </c>
      <c r="S37" s="36"/>
      <c r="T37" s="36"/>
      <c r="U37" s="36"/>
    </row>
    <row r="38" spans="1:21" x14ac:dyDescent="0.45">
      <c r="A38" s="86">
        <v>30</v>
      </c>
      <c r="B38" s="3"/>
      <c r="C38" s="5"/>
      <c r="D38" s="5"/>
      <c r="E38" s="5"/>
      <c r="F38" s="95"/>
      <c r="G38" s="46"/>
      <c r="H38" s="47"/>
      <c r="I38" s="60"/>
      <c r="J38" s="20" t="str">
        <f t="shared" si="13"/>
        <v/>
      </c>
      <c r="K38" s="20" t="str">
        <f t="shared" si="13"/>
        <v/>
      </c>
      <c r="L38" s="20" t="str">
        <f t="shared" si="13"/>
        <v/>
      </c>
      <c r="M38" s="40" t="str">
        <f t="shared" si="11"/>
        <v/>
      </c>
      <c r="N38" s="41" t="str">
        <f t="shared" si="11"/>
        <v/>
      </c>
      <c r="O38" s="42" t="str">
        <f t="shared" si="11"/>
        <v/>
      </c>
      <c r="P38" s="40" t="str">
        <f t="shared" si="12"/>
        <v/>
      </c>
      <c r="Q38" s="41" t="str">
        <f t="shared" si="12"/>
        <v/>
      </c>
      <c r="R38" s="42" t="str">
        <f t="shared" si="12"/>
        <v/>
      </c>
      <c r="S38" s="36"/>
      <c r="T38" s="36"/>
      <c r="U38" s="36"/>
    </row>
    <row r="39" spans="1:21" x14ac:dyDescent="0.45">
      <c r="A39" s="86">
        <v>31</v>
      </c>
      <c r="B39" s="3"/>
      <c r="C39" s="5"/>
      <c r="D39" s="5"/>
      <c r="E39" s="5"/>
      <c r="F39" s="95"/>
      <c r="G39" s="46"/>
      <c r="H39" s="47"/>
      <c r="I39" s="60"/>
      <c r="J39" s="20" t="str">
        <f t="shared" si="13"/>
        <v/>
      </c>
      <c r="K39" s="20" t="str">
        <f t="shared" si="13"/>
        <v/>
      </c>
      <c r="L39" s="20" t="str">
        <f t="shared" si="13"/>
        <v/>
      </c>
      <c r="M39" s="40" t="str">
        <f t="shared" si="11"/>
        <v/>
      </c>
      <c r="N39" s="41" t="str">
        <f t="shared" si="11"/>
        <v/>
      </c>
      <c r="O39" s="42" t="str">
        <f t="shared" si="11"/>
        <v/>
      </c>
      <c r="P39" s="40" t="str">
        <f t="shared" si="12"/>
        <v/>
      </c>
      <c r="Q39" s="41" t="str">
        <f t="shared" si="12"/>
        <v/>
      </c>
      <c r="R39" s="42" t="str">
        <f t="shared" si="12"/>
        <v/>
      </c>
      <c r="S39" s="36"/>
      <c r="T39" s="36"/>
      <c r="U39" s="36"/>
    </row>
    <row r="40" spans="1:21" x14ac:dyDescent="0.45">
      <c r="A40" s="86">
        <v>32</v>
      </c>
      <c r="B40" s="86"/>
      <c r="C40" s="5"/>
      <c r="D40" s="5"/>
      <c r="E40" s="5"/>
      <c r="F40" s="95"/>
      <c r="G40" s="46"/>
      <c r="H40" s="47"/>
      <c r="I40" s="60"/>
      <c r="J40" s="20" t="str">
        <f t="shared" si="13"/>
        <v/>
      </c>
      <c r="K40" s="20" t="str">
        <f t="shared" si="13"/>
        <v/>
      </c>
      <c r="L40" s="20" t="str">
        <f t="shared" si="13"/>
        <v/>
      </c>
      <c r="M40" s="40" t="str">
        <f t="shared" si="11"/>
        <v/>
      </c>
      <c r="N40" s="41" t="str">
        <f t="shared" si="11"/>
        <v/>
      </c>
      <c r="O40" s="42" t="str">
        <f t="shared" si="11"/>
        <v/>
      </c>
      <c r="P40" s="40" t="str">
        <f t="shared" si="12"/>
        <v/>
      </c>
      <c r="Q40" s="41" t="str">
        <f t="shared" si="12"/>
        <v/>
      </c>
      <c r="R40" s="42" t="str">
        <f t="shared" si="12"/>
        <v/>
      </c>
      <c r="S40" s="36"/>
      <c r="T40" s="36"/>
      <c r="U40" s="36"/>
    </row>
    <row r="41" spans="1:21" x14ac:dyDescent="0.45">
      <c r="A41" s="86">
        <v>33</v>
      </c>
      <c r="B41" s="86"/>
      <c r="C41" s="5"/>
      <c r="D41" s="5"/>
      <c r="E41" s="5"/>
      <c r="F41" s="95"/>
      <c r="G41" s="46"/>
      <c r="H41" s="47"/>
      <c r="I41" s="60"/>
      <c r="J41" s="20" t="str">
        <f t="shared" si="13"/>
        <v/>
      </c>
      <c r="K41" s="20" t="str">
        <f t="shared" si="13"/>
        <v/>
      </c>
      <c r="L41" s="20" t="str">
        <f t="shared" si="13"/>
        <v/>
      </c>
      <c r="M41" s="40" t="str">
        <f t="shared" si="11"/>
        <v/>
      </c>
      <c r="N41" s="41" t="str">
        <f t="shared" si="11"/>
        <v/>
      </c>
      <c r="O41" s="42" t="str">
        <f t="shared" si="11"/>
        <v/>
      </c>
      <c r="P41" s="40" t="str">
        <f t="shared" si="12"/>
        <v/>
      </c>
      <c r="Q41" s="41" t="str">
        <f t="shared" si="12"/>
        <v/>
      </c>
      <c r="R41" s="42" t="str">
        <f t="shared" si="12"/>
        <v/>
      </c>
      <c r="S41" s="36"/>
      <c r="T41" s="36"/>
      <c r="U41" s="36"/>
    </row>
    <row r="42" spans="1:21" x14ac:dyDescent="0.45">
      <c r="A42" s="86">
        <v>34</v>
      </c>
      <c r="B42" s="3"/>
      <c r="C42" s="5"/>
      <c r="D42" s="5"/>
      <c r="E42" s="5"/>
      <c r="F42" s="95"/>
      <c r="G42" s="46"/>
      <c r="H42" s="47"/>
      <c r="I42" s="60"/>
      <c r="J42" s="20" t="str">
        <f t="shared" si="13"/>
        <v/>
      </c>
      <c r="K42" s="20" t="str">
        <f t="shared" si="13"/>
        <v/>
      </c>
      <c r="L42" s="20" t="str">
        <f t="shared" si="13"/>
        <v/>
      </c>
      <c r="M42" s="40" t="str">
        <f t="shared" si="11"/>
        <v/>
      </c>
      <c r="N42" s="41" t="str">
        <f t="shared" si="11"/>
        <v/>
      </c>
      <c r="O42" s="42" t="str">
        <f t="shared" si="11"/>
        <v/>
      </c>
      <c r="P42" s="40" t="str">
        <f t="shared" si="12"/>
        <v/>
      </c>
      <c r="Q42" s="41" t="str">
        <f t="shared" si="12"/>
        <v/>
      </c>
      <c r="R42" s="42" t="str">
        <f t="shared" si="12"/>
        <v/>
      </c>
      <c r="S42" s="36"/>
      <c r="T42" s="36"/>
      <c r="U42" s="36"/>
    </row>
    <row r="43" spans="1:21" x14ac:dyDescent="0.45">
      <c r="A43" s="86">
        <v>35</v>
      </c>
      <c r="B43" s="3"/>
      <c r="C43" s="5"/>
      <c r="D43" s="5"/>
      <c r="E43" s="5"/>
      <c r="F43" s="95"/>
      <c r="G43" s="46"/>
      <c r="H43" s="47"/>
      <c r="I43" s="60"/>
      <c r="J43" s="20" t="str">
        <f t="shared" si="13"/>
        <v/>
      </c>
      <c r="K43" s="20" t="str">
        <f t="shared" si="13"/>
        <v/>
      </c>
      <c r="L43" s="20" t="str">
        <f t="shared" si="13"/>
        <v/>
      </c>
      <c r="M43" s="40" t="str">
        <f t="shared" si="11"/>
        <v/>
      </c>
      <c r="N43" s="41" t="str">
        <f t="shared" si="11"/>
        <v/>
      </c>
      <c r="O43" s="42" t="str">
        <f t="shared" si="11"/>
        <v/>
      </c>
      <c r="P43" s="40" t="str">
        <f>IF(G43="","",M43*G43)</f>
        <v/>
      </c>
      <c r="Q43" s="41" t="str">
        <f t="shared" si="12"/>
        <v/>
      </c>
      <c r="R43" s="42" t="str">
        <f t="shared" si="12"/>
        <v/>
      </c>
      <c r="S43" s="36"/>
      <c r="T43" s="36"/>
      <c r="U43" s="36"/>
    </row>
    <row r="44" spans="1:21" x14ac:dyDescent="0.45">
      <c r="A44" s="86">
        <v>36</v>
      </c>
      <c r="B44" s="3"/>
      <c r="C44" s="5"/>
      <c r="D44" s="5"/>
      <c r="E44" s="5"/>
      <c r="F44" s="95"/>
      <c r="G44" s="46"/>
      <c r="H44" s="47"/>
      <c r="I44" s="60"/>
      <c r="J44" s="20" t="str">
        <f>IF(G44="","",J43+P44)</f>
        <v/>
      </c>
      <c r="K44" s="20" t="str">
        <f t="shared" ref="K44:L59" si="14">IF(H44="","",K43+Q44)</f>
        <v/>
      </c>
      <c r="L44" s="20" t="str">
        <f t="shared" si="14"/>
        <v/>
      </c>
      <c r="M44" s="40" t="str">
        <f t="shared" si="11"/>
        <v/>
      </c>
      <c r="N44" s="41" t="str">
        <f t="shared" si="11"/>
        <v/>
      </c>
      <c r="O44" s="42" t="str">
        <f t="shared" si="11"/>
        <v/>
      </c>
      <c r="P44" s="40" t="str">
        <f t="shared" si="12"/>
        <v/>
      </c>
      <c r="Q44" s="41" t="str">
        <f t="shared" si="12"/>
        <v/>
      </c>
      <c r="R44" s="42" t="str">
        <f t="shared" si="12"/>
        <v/>
      </c>
    </row>
    <row r="45" spans="1:21" x14ac:dyDescent="0.45">
      <c r="A45" s="86">
        <v>37</v>
      </c>
      <c r="B45" s="8"/>
      <c r="C45" s="5"/>
      <c r="D45" s="5"/>
      <c r="E45" s="5"/>
      <c r="F45" s="95"/>
      <c r="G45" s="46"/>
      <c r="H45" s="47"/>
      <c r="I45" s="60"/>
      <c r="J45" s="20" t="str">
        <f t="shared" ref="J45:J59" si="15">IF(G45="","",J44+P45)</f>
        <v/>
      </c>
      <c r="K45" s="20" t="str">
        <f t="shared" si="14"/>
        <v/>
      </c>
      <c r="L45" s="20" t="str">
        <f t="shared" si="14"/>
        <v/>
      </c>
      <c r="M45" s="40" t="str">
        <f>IF(J44="","",J44*0.03)</f>
        <v/>
      </c>
      <c r="N45" s="41" t="str">
        <f t="shared" si="11"/>
        <v/>
      </c>
      <c r="O45" s="42" t="str">
        <f t="shared" si="11"/>
        <v/>
      </c>
      <c r="P45" s="40" t="str">
        <f>IF(G45="","",M45*G45)</f>
        <v/>
      </c>
      <c r="Q45" s="41" t="str">
        <f t="shared" si="12"/>
        <v/>
      </c>
      <c r="R45" s="42" t="str">
        <f t="shared" si="12"/>
        <v/>
      </c>
    </row>
    <row r="46" spans="1:21" x14ac:dyDescent="0.45">
      <c r="A46" s="86">
        <v>38</v>
      </c>
      <c r="B46" s="8"/>
      <c r="C46" s="5"/>
      <c r="D46" s="5"/>
      <c r="E46" s="5"/>
      <c r="F46" s="95"/>
      <c r="G46" s="46"/>
      <c r="H46" s="47"/>
      <c r="I46" s="60"/>
      <c r="J46" s="20" t="str">
        <f t="shared" si="15"/>
        <v/>
      </c>
      <c r="K46" s="20" t="str">
        <f t="shared" si="14"/>
        <v/>
      </c>
      <c r="L46" s="20" t="str">
        <f t="shared" si="14"/>
        <v/>
      </c>
      <c r="M46" s="40" t="str">
        <f t="shared" si="11"/>
        <v/>
      </c>
      <c r="N46" s="41" t="str">
        <f t="shared" si="11"/>
        <v/>
      </c>
      <c r="O46" s="42" t="str">
        <f t="shared" si="11"/>
        <v/>
      </c>
      <c r="P46" s="40" t="str">
        <f t="shared" si="12"/>
        <v/>
      </c>
      <c r="Q46" s="41" t="str">
        <f t="shared" si="12"/>
        <v/>
      </c>
      <c r="R46" s="42" t="str">
        <f t="shared" si="12"/>
        <v/>
      </c>
    </row>
    <row r="47" spans="1:21" x14ac:dyDescent="0.45">
      <c r="A47" s="86">
        <v>39</v>
      </c>
      <c r="B47" s="8"/>
      <c r="C47" s="5"/>
      <c r="D47" s="5"/>
      <c r="E47" s="5"/>
      <c r="F47" s="95"/>
      <c r="G47" s="46"/>
      <c r="H47" s="47"/>
      <c r="I47" s="60"/>
      <c r="J47" s="20" t="str">
        <f t="shared" si="15"/>
        <v/>
      </c>
      <c r="K47" s="20" t="str">
        <f t="shared" si="14"/>
        <v/>
      </c>
      <c r="L47" s="20" t="str">
        <f t="shared" si="14"/>
        <v/>
      </c>
      <c r="M47" s="40" t="str">
        <f t="shared" si="11"/>
        <v/>
      </c>
      <c r="N47" s="41" t="str">
        <f t="shared" si="11"/>
        <v/>
      </c>
      <c r="O47" s="42" t="str">
        <f t="shared" si="11"/>
        <v/>
      </c>
      <c r="P47" s="40" t="str">
        <f t="shared" si="12"/>
        <v/>
      </c>
      <c r="Q47" s="41" t="str">
        <f t="shared" si="12"/>
        <v/>
      </c>
      <c r="R47" s="42" t="str">
        <f t="shared" si="12"/>
        <v/>
      </c>
    </row>
    <row r="48" spans="1:21" x14ac:dyDescent="0.45">
      <c r="A48" s="86">
        <v>40</v>
      </c>
      <c r="B48" s="8"/>
      <c r="C48" s="5"/>
      <c r="D48" s="5"/>
      <c r="E48" s="5"/>
      <c r="F48" s="95"/>
      <c r="G48" s="46"/>
      <c r="H48" s="47"/>
      <c r="I48" s="60"/>
      <c r="J48" s="20" t="str">
        <f t="shared" si="15"/>
        <v/>
      </c>
      <c r="K48" s="20" t="str">
        <f t="shared" si="14"/>
        <v/>
      </c>
      <c r="L48" s="20" t="str">
        <f t="shared" si="14"/>
        <v/>
      </c>
      <c r="M48" s="40" t="str">
        <f t="shared" si="11"/>
        <v/>
      </c>
      <c r="N48" s="41" t="str">
        <f t="shared" si="11"/>
        <v/>
      </c>
      <c r="O48" s="42" t="str">
        <f t="shared" si="11"/>
        <v/>
      </c>
      <c r="P48" s="40" t="str">
        <f t="shared" si="12"/>
        <v/>
      </c>
      <c r="Q48" s="41" t="str">
        <f t="shared" si="12"/>
        <v/>
      </c>
      <c r="R48" s="42" t="str">
        <f t="shared" si="12"/>
        <v/>
      </c>
    </row>
    <row r="49" spans="1:18" x14ac:dyDescent="0.45">
      <c r="A49" s="86">
        <v>41</v>
      </c>
      <c r="B49" s="8"/>
      <c r="C49" s="5"/>
      <c r="D49" s="5"/>
      <c r="E49" s="5"/>
      <c r="F49" s="95"/>
      <c r="G49" s="46"/>
      <c r="H49" s="47"/>
      <c r="I49" s="60"/>
      <c r="J49" s="20" t="str">
        <f t="shared" si="15"/>
        <v/>
      </c>
      <c r="K49" s="20" t="str">
        <f t="shared" si="14"/>
        <v/>
      </c>
      <c r="L49" s="20" t="str">
        <f t="shared" si="14"/>
        <v/>
      </c>
      <c r="M49" s="40" t="str">
        <f t="shared" si="11"/>
        <v/>
      </c>
      <c r="N49" s="41" t="str">
        <f t="shared" si="11"/>
        <v/>
      </c>
      <c r="O49" s="42" t="str">
        <f t="shared" si="11"/>
        <v/>
      </c>
      <c r="P49" s="40" t="str">
        <f t="shared" si="12"/>
        <v/>
      </c>
      <c r="Q49" s="41" t="str">
        <f t="shared" si="12"/>
        <v/>
      </c>
      <c r="R49" s="42" t="str">
        <f t="shared" si="12"/>
        <v/>
      </c>
    </row>
    <row r="50" spans="1:18" x14ac:dyDescent="0.45">
      <c r="A50" s="86">
        <v>42</v>
      </c>
      <c r="B50" s="8"/>
      <c r="C50" s="5"/>
      <c r="D50" s="5"/>
      <c r="E50" s="5"/>
      <c r="F50" s="95"/>
      <c r="G50" s="46"/>
      <c r="H50" s="47"/>
      <c r="I50" s="60"/>
      <c r="J50" s="20" t="str">
        <f t="shared" si="15"/>
        <v/>
      </c>
      <c r="K50" s="20" t="str">
        <f t="shared" si="14"/>
        <v/>
      </c>
      <c r="L50" s="20" t="str">
        <f t="shared" si="14"/>
        <v/>
      </c>
      <c r="M50" s="40" t="str">
        <f t="shared" si="11"/>
        <v/>
      </c>
      <c r="N50" s="41" t="str">
        <f t="shared" si="11"/>
        <v/>
      </c>
      <c r="O50" s="42" t="str">
        <f t="shared" si="11"/>
        <v/>
      </c>
      <c r="P50" s="40" t="str">
        <f t="shared" si="12"/>
        <v/>
      </c>
      <c r="Q50" s="41" t="str">
        <f t="shared" si="12"/>
        <v/>
      </c>
      <c r="R50" s="42" t="str">
        <f t="shared" si="12"/>
        <v/>
      </c>
    </row>
    <row r="51" spans="1:18" x14ac:dyDescent="0.45">
      <c r="A51" s="86">
        <v>43</v>
      </c>
      <c r="B51" s="8"/>
      <c r="C51" s="5"/>
      <c r="D51" s="5"/>
      <c r="E51" s="5"/>
      <c r="F51" s="95"/>
      <c r="G51" s="46"/>
      <c r="H51" s="47"/>
      <c r="I51" s="60"/>
      <c r="J51" s="20" t="str">
        <f t="shared" si="15"/>
        <v/>
      </c>
      <c r="K51" s="20" t="str">
        <f t="shared" si="14"/>
        <v/>
      </c>
      <c r="L51" s="20" t="str">
        <f t="shared" si="14"/>
        <v/>
      </c>
      <c r="M51" s="40" t="str">
        <f t="shared" si="11"/>
        <v/>
      </c>
      <c r="N51" s="41" t="str">
        <f t="shared" si="11"/>
        <v/>
      </c>
      <c r="O51" s="42" t="str">
        <f t="shared" si="11"/>
        <v/>
      </c>
      <c r="P51" s="40" t="str">
        <f t="shared" si="12"/>
        <v/>
      </c>
      <c r="Q51" s="41" t="str">
        <f t="shared" si="12"/>
        <v/>
      </c>
      <c r="R51" s="42" t="str">
        <f t="shared" si="12"/>
        <v/>
      </c>
    </row>
    <row r="52" spans="1:18" x14ac:dyDescent="0.45">
      <c r="A52" s="86">
        <v>44</v>
      </c>
      <c r="B52" s="8"/>
      <c r="C52" s="5"/>
      <c r="D52" s="5"/>
      <c r="E52" s="5"/>
      <c r="F52" s="95"/>
      <c r="G52" s="46"/>
      <c r="H52" s="47"/>
      <c r="I52" s="60"/>
      <c r="J52" s="20" t="str">
        <f t="shared" si="15"/>
        <v/>
      </c>
      <c r="K52" s="20" t="str">
        <f t="shared" si="14"/>
        <v/>
      </c>
      <c r="L52" s="20" t="str">
        <f t="shared" si="14"/>
        <v/>
      </c>
      <c r="M52" s="40" t="str">
        <f t="shared" si="11"/>
        <v/>
      </c>
      <c r="N52" s="41" t="str">
        <f t="shared" si="11"/>
        <v/>
      </c>
      <c r="O52" s="42" t="str">
        <f t="shared" si="11"/>
        <v/>
      </c>
      <c r="P52" s="40" t="str">
        <f t="shared" si="12"/>
        <v/>
      </c>
      <c r="Q52" s="41" t="str">
        <f t="shared" si="12"/>
        <v/>
      </c>
      <c r="R52" s="42" t="str">
        <f t="shared" si="12"/>
        <v/>
      </c>
    </row>
    <row r="53" spans="1:18" x14ac:dyDescent="0.45">
      <c r="A53" s="86">
        <v>45</v>
      </c>
      <c r="B53" s="8"/>
      <c r="C53" s="5"/>
      <c r="D53" s="5"/>
      <c r="E53" s="5"/>
      <c r="F53" s="95"/>
      <c r="G53" s="46"/>
      <c r="H53" s="47"/>
      <c r="I53" s="60"/>
      <c r="J53" s="20" t="str">
        <f t="shared" si="15"/>
        <v/>
      </c>
      <c r="K53" s="20" t="str">
        <f t="shared" si="14"/>
        <v/>
      </c>
      <c r="L53" s="20" t="str">
        <f t="shared" si="14"/>
        <v/>
      </c>
      <c r="M53" s="40" t="str">
        <f t="shared" si="11"/>
        <v/>
      </c>
      <c r="N53" s="41" t="str">
        <f t="shared" si="11"/>
        <v/>
      </c>
      <c r="O53" s="42" t="str">
        <f t="shared" si="11"/>
        <v/>
      </c>
      <c r="P53" s="40" t="str">
        <f t="shared" si="12"/>
        <v/>
      </c>
      <c r="Q53" s="41" t="str">
        <f t="shared" si="12"/>
        <v/>
      </c>
      <c r="R53" s="42" t="str">
        <f t="shared" si="12"/>
        <v/>
      </c>
    </row>
    <row r="54" spans="1:18" x14ac:dyDescent="0.45">
      <c r="A54" s="86">
        <v>46</v>
      </c>
      <c r="B54" s="8"/>
      <c r="C54" s="5"/>
      <c r="D54" s="5"/>
      <c r="E54" s="5"/>
      <c r="F54" s="95"/>
      <c r="G54" s="46"/>
      <c r="H54" s="47"/>
      <c r="I54" s="60"/>
      <c r="J54" s="20" t="str">
        <f t="shared" si="15"/>
        <v/>
      </c>
      <c r="K54" s="20" t="str">
        <f t="shared" si="14"/>
        <v/>
      </c>
      <c r="L54" s="20" t="str">
        <f t="shared" si="14"/>
        <v/>
      </c>
      <c r="M54" s="40" t="str">
        <f t="shared" si="11"/>
        <v/>
      </c>
      <c r="N54" s="41" t="str">
        <f t="shared" si="11"/>
        <v/>
      </c>
      <c r="O54" s="42" t="str">
        <f t="shared" si="11"/>
        <v/>
      </c>
      <c r="P54" s="40" t="str">
        <f t="shared" si="12"/>
        <v/>
      </c>
      <c r="Q54" s="41" t="str">
        <f t="shared" si="12"/>
        <v/>
      </c>
      <c r="R54" s="42" t="str">
        <f t="shared" si="12"/>
        <v/>
      </c>
    </row>
    <row r="55" spans="1:18" x14ac:dyDescent="0.45">
      <c r="A55" s="86">
        <v>47</v>
      </c>
      <c r="B55" s="8"/>
      <c r="C55" s="5"/>
      <c r="D55" s="5"/>
      <c r="E55" s="5"/>
      <c r="F55" s="95"/>
      <c r="G55" s="46"/>
      <c r="H55" s="47"/>
      <c r="I55" s="60"/>
      <c r="J55" s="20" t="str">
        <f t="shared" si="15"/>
        <v/>
      </c>
      <c r="K55" s="20" t="str">
        <f t="shared" si="14"/>
        <v/>
      </c>
      <c r="L55" s="20" t="str">
        <f t="shared" si="14"/>
        <v/>
      </c>
      <c r="M55" s="40" t="str">
        <f t="shared" si="11"/>
        <v/>
      </c>
      <c r="N55" s="41" t="str">
        <f t="shared" si="11"/>
        <v/>
      </c>
      <c r="O55" s="42" t="str">
        <f t="shared" si="11"/>
        <v/>
      </c>
      <c r="P55" s="40" t="str">
        <f t="shared" si="12"/>
        <v/>
      </c>
      <c r="Q55" s="41" t="str">
        <f t="shared" si="12"/>
        <v/>
      </c>
      <c r="R55" s="42" t="str">
        <f t="shared" si="12"/>
        <v/>
      </c>
    </row>
    <row r="56" spans="1:18" x14ac:dyDescent="0.45">
      <c r="A56" s="86">
        <v>48</v>
      </c>
      <c r="B56" s="8"/>
      <c r="C56" s="5"/>
      <c r="D56" s="5"/>
      <c r="E56" s="5"/>
      <c r="F56" s="95"/>
      <c r="G56" s="46"/>
      <c r="H56" s="47"/>
      <c r="I56" s="60"/>
      <c r="J56" s="20" t="str">
        <f t="shared" si="15"/>
        <v/>
      </c>
      <c r="K56" s="20" t="str">
        <f t="shared" si="14"/>
        <v/>
      </c>
      <c r="L56" s="20" t="str">
        <f t="shared" si="14"/>
        <v/>
      </c>
      <c r="M56" s="40" t="str">
        <f t="shared" si="11"/>
        <v/>
      </c>
      <c r="N56" s="41" t="str">
        <f t="shared" si="11"/>
        <v/>
      </c>
      <c r="O56" s="42" t="str">
        <f t="shared" si="11"/>
        <v/>
      </c>
      <c r="P56" s="40" t="str">
        <f t="shared" si="12"/>
        <v/>
      </c>
      <c r="Q56" s="41" t="str">
        <f t="shared" si="12"/>
        <v/>
      </c>
      <c r="R56" s="42" t="str">
        <f t="shared" si="12"/>
        <v/>
      </c>
    </row>
    <row r="57" spans="1:18" x14ac:dyDescent="0.45">
      <c r="A57" s="86">
        <v>49</v>
      </c>
      <c r="B57" s="8"/>
      <c r="C57" s="5"/>
      <c r="D57" s="5"/>
      <c r="E57" s="5"/>
      <c r="F57" s="95"/>
      <c r="G57" s="46"/>
      <c r="H57" s="47"/>
      <c r="I57" s="60"/>
      <c r="J57" s="20" t="str">
        <f t="shared" si="15"/>
        <v/>
      </c>
      <c r="K57" s="20" t="str">
        <f t="shared" si="14"/>
        <v/>
      </c>
      <c r="L57" s="20" t="str">
        <f t="shared" si="14"/>
        <v/>
      </c>
      <c r="M57" s="40" t="str">
        <f t="shared" si="11"/>
        <v/>
      </c>
      <c r="N57" s="41" t="str">
        <f t="shared" si="11"/>
        <v/>
      </c>
      <c r="O57" s="42" t="str">
        <f t="shared" si="11"/>
        <v/>
      </c>
      <c r="P57" s="40" t="str">
        <f t="shared" si="12"/>
        <v/>
      </c>
      <c r="Q57" s="41" t="str">
        <f t="shared" si="12"/>
        <v/>
      </c>
      <c r="R57" s="42" t="str">
        <f t="shared" si="12"/>
        <v/>
      </c>
    </row>
    <row r="58" spans="1:18" x14ac:dyDescent="0.45">
      <c r="A58" s="86">
        <v>50</v>
      </c>
      <c r="B58" s="8"/>
      <c r="C58" s="5"/>
      <c r="D58" s="5"/>
      <c r="E58" s="5"/>
      <c r="F58" s="95"/>
      <c r="G58" s="46"/>
      <c r="H58" s="47"/>
      <c r="I58" s="60"/>
      <c r="J58" s="20" t="str">
        <f t="shared" si="15"/>
        <v/>
      </c>
      <c r="K58" s="20" t="str">
        <f t="shared" si="14"/>
        <v/>
      </c>
      <c r="L58" s="20" t="str">
        <f t="shared" si="14"/>
        <v/>
      </c>
      <c r="M58" s="40" t="str">
        <f t="shared" si="11"/>
        <v/>
      </c>
      <c r="N58" s="41" t="str">
        <f t="shared" si="11"/>
        <v/>
      </c>
      <c r="O58" s="42" t="str">
        <f t="shared" si="11"/>
        <v/>
      </c>
      <c r="P58" s="40" t="str">
        <f t="shared" si="12"/>
        <v/>
      </c>
      <c r="Q58" s="41" t="str">
        <f t="shared" si="12"/>
        <v/>
      </c>
      <c r="R58" s="42" t="str">
        <f t="shared" si="12"/>
        <v/>
      </c>
    </row>
    <row r="59" spans="1:18" ht="18.600000000000001" thickBot="1" x14ac:dyDescent="0.5">
      <c r="A59" s="86">
        <v>51</v>
      </c>
      <c r="B59" s="8"/>
      <c r="C59" s="89"/>
      <c r="D59" s="89"/>
      <c r="E59" s="89"/>
      <c r="F59" s="95"/>
      <c r="G59" s="46"/>
      <c r="H59" s="47"/>
      <c r="I59" s="60"/>
      <c r="J59" s="20" t="str">
        <f t="shared" si="15"/>
        <v/>
      </c>
      <c r="K59" s="20" t="str">
        <f t="shared" si="14"/>
        <v/>
      </c>
      <c r="L59" s="20" t="str">
        <f t="shared" si="14"/>
        <v/>
      </c>
      <c r="M59" s="40" t="str">
        <f t="shared" si="11"/>
        <v/>
      </c>
      <c r="N59" s="41" t="str">
        <f t="shared" si="11"/>
        <v/>
      </c>
      <c r="O59" s="42" t="str">
        <f t="shared" si="11"/>
        <v/>
      </c>
      <c r="P59" s="40" t="str">
        <f t="shared" si="12"/>
        <v/>
      </c>
      <c r="Q59" s="41" t="str">
        <f t="shared" si="12"/>
        <v/>
      </c>
      <c r="R59" s="42" t="str">
        <f t="shared" si="12"/>
        <v/>
      </c>
    </row>
    <row r="60" spans="1:18" ht="18.600000000000001" thickBot="1" x14ac:dyDescent="0.5">
      <c r="A60" s="8"/>
      <c r="B60" s="8"/>
      <c r="C60" s="99" t="s">
        <v>5</v>
      </c>
      <c r="D60" s="105"/>
      <c r="E60" s="105"/>
      <c r="F60" s="100"/>
      <c r="G60" s="14">
        <f>COUNTIF(G9:G59,1.27)</f>
        <v>7</v>
      </c>
      <c r="H60" s="14">
        <f>COUNTIF(H9:H59,1.5)</f>
        <v>6</v>
      </c>
      <c r="I60" s="16">
        <f>COUNTIF(I9:I59,2)</f>
        <v>4</v>
      </c>
      <c r="J60" s="77">
        <f>MAX(J8:J59)</f>
        <v>126021.91407042899</v>
      </c>
      <c r="K60" s="78">
        <f>MAX(K8:K59)</f>
        <v>122529.65514690273</v>
      </c>
      <c r="L60" s="79">
        <f>MAX(L8:L59)</f>
        <v>111766.17754786574</v>
      </c>
      <c r="M60" s="50" t="s">
        <v>26</v>
      </c>
      <c r="N60" s="51">
        <f>C59-C11</f>
        <v>-44171</v>
      </c>
      <c r="O60" s="52" t="s">
        <v>27</v>
      </c>
      <c r="P60" s="8"/>
      <c r="Q60" s="3"/>
      <c r="R60" s="4"/>
    </row>
    <row r="61" spans="1:18" ht="18.600000000000001" thickBot="1" x14ac:dyDescent="0.5">
      <c r="A61" s="8"/>
      <c r="B61" s="8"/>
      <c r="C61" s="106" t="s">
        <v>6</v>
      </c>
      <c r="D61" s="107"/>
      <c r="E61" s="107"/>
      <c r="F61" s="108"/>
      <c r="G61" s="6">
        <f>COUNTIF(G9:G59,-1)</f>
        <v>2</v>
      </c>
      <c r="H61" s="6">
        <f>COUNTIF(H9:H59,-1)</f>
        <v>3</v>
      </c>
      <c r="I61" s="7">
        <f>COUNTIF(I9:I59,-1)</f>
        <v>5</v>
      </c>
      <c r="J61" s="97" t="s">
        <v>25</v>
      </c>
      <c r="K61" s="98"/>
      <c r="L61" s="101"/>
      <c r="M61" s="97" t="s">
        <v>28</v>
      </c>
      <c r="N61" s="98"/>
      <c r="O61" s="101"/>
      <c r="P61" s="8"/>
      <c r="Q61" s="3"/>
      <c r="R61" s="4"/>
    </row>
    <row r="62" spans="1:18" ht="18.600000000000001" thickBot="1" x14ac:dyDescent="0.5">
      <c r="A62" s="8"/>
      <c r="B62" s="8"/>
      <c r="C62" s="109" t="s">
        <v>29</v>
      </c>
      <c r="D62" s="110"/>
      <c r="E62" s="110"/>
      <c r="F62" s="111"/>
      <c r="G62" s="73">
        <f>COUNTIF(G9:G59,0)</f>
        <v>0</v>
      </c>
      <c r="H62" s="73">
        <f>COUNTIF(H9:H59,0)</f>
        <v>0</v>
      </c>
      <c r="I62" s="74">
        <f>COUNTIF(I9:I59,0)</f>
        <v>0</v>
      </c>
      <c r="J62" s="56">
        <f>J60/J8</f>
        <v>1.26021914070429</v>
      </c>
      <c r="K62" s="57">
        <f>K60/K8</f>
        <v>1.2252965514690273</v>
      </c>
      <c r="L62" s="58">
        <f>L60/L8</f>
        <v>1.1176617754786573</v>
      </c>
      <c r="M62" s="48">
        <f>(J62-100%)*30/N60</f>
        <v>-1.767352838090308E-4</v>
      </c>
      <c r="N62" s="48">
        <f>(K62-100%)*30/N60</f>
        <v>-1.5301660691564192E-4</v>
      </c>
      <c r="O62" s="49">
        <f>(L62-100%)*30/N60</f>
        <v>-7.9913365428894954E-5</v>
      </c>
      <c r="P62" s="9"/>
      <c r="Q62" s="2"/>
      <c r="R62" s="10"/>
    </row>
    <row r="63" spans="1:18" ht="18.600000000000001" thickBot="1" x14ac:dyDescent="0.5">
      <c r="A63" s="3"/>
      <c r="B63" s="3"/>
      <c r="C63" s="97" t="s">
        <v>4</v>
      </c>
      <c r="D63" s="98"/>
      <c r="E63" s="98"/>
      <c r="F63" s="98"/>
      <c r="G63" s="59">
        <f t="shared" ref="G63:H63" si="16">G60/(G60+G61+G62)</f>
        <v>0.77777777777777779</v>
      </c>
      <c r="H63" s="54">
        <f t="shared" si="16"/>
        <v>0.66666666666666663</v>
      </c>
      <c r="I63" s="55">
        <f>I60/(I60+I61+I62)</f>
        <v>0.44444444444444442</v>
      </c>
    </row>
    <row r="65" spans="7:9" x14ac:dyDescent="0.45">
      <c r="G65" s="53"/>
      <c r="H65" s="53"/>
      <c r="I65" s="53"/>
    </row>
  </sheetData>
  <mergeCells count="12">
    <mergeCell ref="C63:F63"/>
    <mergeCell ref="B6:C6"/>
    <mergeCell ref="J6:L6"/>
    <mergeCell ref="M6:O6"/>
    <mergeCell ref="P6:R6"/>
    <mergeCell ref="M8:O8"/>
    <mergeCell ref="P8:R8"/>
    <mergeCell ref="C60:F60"/>
    <mergeCell ref="C61:F61"/>
    <mergeCell ref="J61:L61"/>
    <mergeCell ref="M61:O61"/>
    <mergeCell ref="C62:F62"/>
  </mergeCells>
  <phoneticPr fontId="1"/>
  <conditionalFormatting sqref="F30:F33">
    <cfRule type="cellIs" dxfId="7" priority="3" stopIfTrue="1" operator="equal">
      <formula>"買"</formula>
    </cfRule>
    <cfRule type="cellIs" dxfId="6" priority="4" stopIfTrue="1" operator="equal">
      <formula>"売"</formula>
    </cfRule>
  </conditionalFormatting>
  <conditionalFormatting sqref="F9:F29">
    <cfRule type="cellIs" dxfId="5" priority="1" stopIfTrue="1" operator="equal">
      <formula>"買"</formula>
    </cfRule>
    <cfRule type="cellIs" dxfId="4" priority="2" stopIfTrue="1" operator="equal">
      <formula>"売"</formula>
    </cfRule>
  </conditionalFormatting>
  <dataValidations count="4">
    <dataValidation type="list" allowBlank="1" showInputMessage="1" showErrorMessage="1" sqref="I9:I59" xr:uid="{979210CC-F012-469D-A6B6-A5EC3185B65C}">
      <formula1>"-1,2.0"</formula1>
    </dataValidation>
    <dataValidation type="list" allowBlank="1" showInputMessage="1" showErrorMessage="1" sqref="H9:H59" xr:uid="{E767511F-4E6D-4DA6-BFC5-7C4AFBA81641}">
      <formula1>"-1,1.5"</formula1>
    </dataValidation>
    <dataValidation type="list" allowBlank="1" showInputMessage="1" showErrorMessage="1" sqref="G9:G33" xr:uid="{7D3152FA-4375-431E-9C94-7E81E393FA21}">
      <formula1>"-1,1.27"</formula1>
    </dataValidation>
    <dataValidation type="list" allowBlank="1" showInputMessage="1" showErrorMessage="1" sqref="F9:F33" xr:uid="{07FB9204-4716-43A8-8C6F-E64A7E695A1E}">
      <formula1>"買,売"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E43D-7B56-44B3-8A1B-FD51AF29308F}">
  <sheetPr>
    <tabColor theme="0"/>
  </sheetPr>
  <dimension ref="A1:A268"/>
  <sheetViews>
    <sheetView topLeftCell="G296" zoomScale="63" zoomScaleNormal="63" workbookViewId="0">
      <selection activeCell="L304" sqref="L304"/>
    </sheetView>
  </sheetViews>
  <sheetFormatPr defaultRowHeight="18" x14ac:dyDescent="0.45"/>
  <sheetData>
    <row r="1" spans="1:1" x14ac:dyDescent="0.45">
      <c r="A1">
        <v>1</v>
      </c>
    </row>
    <row r="35" spans="1:1" x14ac:dyDescent="0.45">
      <c r="A35">
        <v>2</v>
      </c>
    </row>
    <row r="69" spans="1:1" x14ac:dyDescent="0.45">
      <c r="A69">
        <v>3</v>
      </c>
    </row>
    <row r="102" spans="1:1" x14ac:dyDescent="0.45">
      <c r="A102">
        <v>4</v>
      </c>
    </row>
    <row r="134" spans="1:1" x14ac:dyDescent="0.45">
      <c r="A134">
        <v>5</v>
      </c>
    </row>
    <row r="168" spans="1:1" x14ac:dyDescent="0.45">
      <c r="A168">
        <v>6</v>
      </c>
    </row>
    <row r="201" spans="1:1" x14ac:dyDescent="0.45">
      <c r="A201">
        <v>7</v>
      </c>
    </row>
    <row r="234" spans="1:1" x14ac:dyDescent="0.45">
      <c r="A234">
        <v>8</v>
      </c>
    </row>
    <row r="268" spans="1:1" x14ac:dyDescent="0.45">
      <c r="A268">
        <v>9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FB77A-3150-44B3-A3A5-395A6DDE9AF7}">
  <dimension ref="A1:A743"/>
  <sheetViews>
    <sheetView topLeftCell="A761" zoomScale="71" zoomScaleNormal="71" workbookViewId="0">
      <selection activeCell="T752" sqref="T752"/>
    </sheetView>
  </sheetViews>
  <sheetFormatPr defaultColWidth="9" defaultRowHeight="13.2" x14ac:dyDescent="0.45"/>
  <cols>
    <col min="1" max="16384" width="9" style="45"/>
  </cols>
  <sheetData>
    <row r="1" spans="1:1" x14ac:dyDescent="0.45">
      <c r="A1" s="45">
        <v>1</v>
      </c>
    </row>
    <row r="27" spans="1:1" x14ac:dyDescent="0.45">
      <c r="A27" s="45">
        <v>2</v>
      </c>
    </row>
    <row r="54" spans="1:1" x14ac:dyDescent="0.45">
      <c r="A54" s="45">
        <v>3</v>
      </c>
    </row>
    <row r="80" spans="1:1" x14ac:dyDescent="0.45">
      <c r="A80" s="45">
        <v>4</v>
      </c>
    </row>
    <row r="107" spans="1:1" x14ac:dyDescent="0.45">
      <c r="A107" s="45">
        <v>5</v>
      </c>
    </row>
    <row r="134" spans="1:1" x14ac:dyDescent="0.45">
      <c r="A134" s="45">
        <v>6</v>
      </c>
    </row>
    <row r="160" spans="1:1" x14ac:dyDescent="0.45">
      <c r="A160" s="76">
        <v>7</v>
      </c>
    </row>
    <row r="186" spans="1:1" x14ac:dyDescent="0.45">
      <c r="A186" s="45">
        <v>8</v>
      </c>
    </row>
    <row r="212" spans="1:1" x14ac:dyDescent="0.45">
      <c r="A212" s="45">
        <v>9</v>
      </c>
    </row>
    <row r="238" spans="1:1" x14ac:dyDescent="0.45">
      <c r="A238" s="45">
        <v>10</v>
      </c>
    </row>
    <row r="264" spans="1:1" x14ac:dyDescent="0.45">
      <c r="A264" s="45">
        <v>11</v>
      </c>
    </row>
    <row r="291" spans="1:1" x14ac:dyDescent="0.45">
      <c r="A291" s="45">
        <v>12</v>
      </c>
    </row>
    <row r="318" spans="1:1" x14ac:dyDescent="0.45">
      <c r="A318" s="45">
        <v>13</v>
      </c>
    </row>
    <row r="346" spans="1:1" x14ac:dyDescent="0.45">
      <c r="A346" s="45">
        <v>14</v>
      </c>
    </row>
    <row r="375" spans="1:1" x14ac:dyDescent="0.45">
      <c r="A375" s="45">
        <v>15</v>
      </c>
    </row>
    <row r="403" spans="1:1" x14ac:dyDescent="0.45">
      <c r="A403" s="45">
        <v>16</v>
      </c>
    </row>
    <row r="431" spans="1:1" x14ac:dyDescent="0.45">
      <c r="A431" s="45">
        <v>17</v>
      </c>
    </row>
    <row r="459" spans="1:1" x14ac:dyDescent="0.45">
      <c r="A459" s="45">
        <v>18</v>
      </c>
    </row>
    <row r="487" spans="1:1" x14ac:dyDescent="0.45">
      <c r="A487" s="45">
        <v>19</v>
      </c>
    </row>
    <row r="542" spans="1:1" x14ac:dyDescent="0.45">
      <c r="A542" s="45">
        <v>20</v>
      </c>
    </row>
    <row r="571" spans="1:1" x14ac:dyDescent="0.45">
      <c r="A571" s="45">
        <v>21</v>
      </c>
    </row>
    <row r="629" spans="1:1" x14ac:dyDescent="0.45">
      <c r="A629" s="45">
        <v>22</v>
      </c>
    </row>
    <row r="686" spans="1:1" x14ac:dyDescent="0.45">
      <c r="A686" s="45">
        <v>23</v>
      </c>
    </row>
    <row r="743" spans="1:1" x14ac:dyDescent="0.45">
      <c r="A743" s="45">
        <v>24</v>
      </c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M29"/>
  <sheetViews>
    <sheetView tabSelected="1" zoomScale="145" zoomScaleSheetLayoutView="100" workbookViewId="0">
      <selection activeCell="B10" sqref="B10"/>
    </sheetView>
  </sheetViews>
  <sheetFormatPr defaultColWidth="8.09765625" defaultRowHeight="13.2" x14ac:dyDescent="0.45"/>
  <cols>
    <col min="1" max="1" width="10.5" style="45" bestFit="1" customWidth="1"/>
    <col min="2" max="16384" width="8.09765625" style="45"/>
  </cols>
  <sheetData>
    <row r="1" spans="1:13" ht="18" x14ac:dyDescent="0.45">
      <c r="A1"/>
      <c r="B1" t="s">
        <v>22</v>
      </c>
      <c r="C1"/>
      <c r="D1"/>
      <c r="E1"/>
      <c r="F1"/>
      <c r="G1"/>
      <c r="H1"/>
      <c r="I1"/>
      <c r="J1"/>
      <c r="K1"/>
    </row>
    <row r="2" spans="1:13" ht="18.75" customHeight="1" x14ac:dyDescent="0.45">
      <c r="A2" t="s">
        <v>45</v>
      </c>
      <c r="B2" s="116" t="s">
        <v>52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</row>
    <row r="3" spans="1:13" ht="18" x14ac:dyDescent="0.45">
      <c r="A3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</row>
    <row r="4" spans="1:13" ht="18" x14ac:dyDescent="0.45">
      <c r="A4" t="s">
        <v>46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</row>
    <row r="5" spans="1:13" ht="18" x14ac:dyDescent="0.45">
      <c r="A5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</row>
    <row r="6" spans="1:13" ht="18" x14ac:dyDescent="0.45">
      <c r="A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3" ht="18" x14ac:dyDescent="0.45">
      <c r="A7" t="s">
        <v>47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</row>
    <row r="8" spans="1:13" ht="18" x14ac:dyDescent="0.45">
      <c r="A8" t="s">
        <v>50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</row>
    <row r="9" spans="1:13" ht="18" x14ac:dyDescent="0.45">
      <c r="A9" t="s">
        <v>51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3" ht="18" x14ac:dyDescent="0.45">
      <c r="A10" t="s">
        <v>54</v>
      </c>
      <c r="B10" t="s">
        <v>55</v>
      </c>
      <c r="C10"/>
      <c r="D10"/>
      <c r="E10"/>
      <c r="F10"/>
      <c r="G10"/>
      <c r="H10"/>
      <c r="I10"/>
      <c r="J10"/>
      <c r="K10"/>
    </row>
    <row r="11" spans="1:13" ht="18" x14ac:dyDescent="0.45">
      <c r="A11"/>
      <c r="B11" t="s">
        <v>23</v>
      </c>
      <c r="C11"/>
      <c r="D11"/>
      <c r="E11"/>
      <c r="F11"/>
      <c r="G11"/>
      <c r="H11"/>
      <c r="I11"/>
      <c r="J11"/>
      <c r="K11"/>
    </row>
    <row r="12" spans="1:13" ht="18" x14ac:dyDescent="0.45">
      <c r="A12"/>
      <c r="B12" s="112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3" ht="18" x14ac:dyDescent="0.45">
      <c r="A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  <row r="14" spans="1:13" ht="18" x14ac:dyDescent="0.45">
      <c r="A14"/>
      <c r="B14" s="113"/>
      <c r="C14" s="113"/>
      <c r="D14" s="113"/>
      <c r="E14" s="113"/>
      <c r="F14" s="113"/>
      <c r="G14" s="113"/>
      <c r="H14" s="113"/>
      <c r="I14" s="113"/>
      <c r="J14" s="113"/>
      <c r="K14" s="113"/>
    </row>
    <row r="15" spans="1:13" ht="18" x14ac:dyDescent="0.45">
      <c r="A15"/>
      <c r="B15" s="113"/>
      <c r="C15" s="113"/>
      <c r="D15" s="113"/>
      <c r="E15" s="113"/>
      <c r="F15" s="113"/>
      <c r="G15" s="113"/>
      <c r="H15" s="113"/>
      <c r="I15" s="113"/>
      <c r="J15" s="113"/>
      <c r="K15" s="113"/>
    </row>
    <row r="16" spans="1:13" ht="18" x14ac:dyDescent="0.45">
      <c r="A16"/>
      <c r="B16" s="113"/>
      <c r="C16" s="113"/>
      <c r="D16" s="113"/>
      <c r="E16" s="113"/>
      <c r="F16" s="113"/>
      <c r="G16" s="113"/>
      <c r="H16" s="113"/>
      <c r="I16" s="113"/>
      <c r="J16" s="113"/>
      <c r="K16" s="113"/>
    </row>
    <row r="17" spans="1:11" ht="18" x14ac:dyDescent="0.45">
      <c r="A17"/>
      <c r="B17" s="113"/>
      <c r="C17" s="113"/>
      <c r="D17" s="113"/>
      <c r="E17" s="113"/>
      <c r="F17" s="113"/>
      <c r="G17" s="113"/>
      <c r="H17" s="113"/>
      <c r="I17" s="113"/>
      <c r="J17" s="113"/>
      <c r="K17" s="113"/>
    </row>
    <row r="18" spans="1:11" ht="18" x14ac:dyDescent="0.45">
      <c r="A18"/>
      <c r="B18" s="113"/>
      <c r="C18" s="113"/>
      <c r="D18" s="113"/>
      <c r="E18" s="113"/>
      <c r="F18" s="113"/>
      <c r="G18" s="113"/>
      <c r="H18" s="113"/>
      <c r="I18" s="113"/>
      <c r="J18" s="113"/>
      <c r="K18" s="113"/>
    </row>
    <row r="19" spans="1:11" ht="18" x14ac:dyDescent="0.45">
      <c r="A19"/>
      <c r="B19" s="113"/>
      <c r="C19" s="113"/>
      <c r="D19" s="113"/>
      <c r="E19" s="113"/>
      <c r="F19" s="113"/>
      <c r="G19" s="113"/>
      <c r="H19" s="113"/>
      <c r="I19" s="113"/>
      <c r="J19" s="113"/>
      <c r="K19" s="113"/>
    </row>
    <row r="20" spans="1:11" ht="18" x14ac:dyDescent="0.45">
      <c r="A20"/>
      <c r="B20"/>
      <c r="C20"/>
      <c r="D20"/>
      <c r="E20"/>
      <c r="F20"/>
      <c r="G20"/>
      <c r="H20"/>
      <c r="I20"/>
      <c r="J20"/>
      <c r="K20"/>
    </row>
    <row r="21" spans="1:11" ht="18" x14ac:dyDescent="0.45">
      <c r="A21"/>
      <c r="B21" t="s">
        <v>24</v>
      </c>
      <c r="C21"/>
      <c r="D21"/>
      <c r="E21"/>
      <c r="F21"/>
      <c r="G21"/>
      <c r="H21"/>
      <c r="I21"/>
      <c r="J21"/>
      <c r="K21"/>
    </row>
    <row r="22" spans="1:11" ht="18" x14ac:dyDescent="0.45">
      <c r="A22"/>
      <c r="B22" s="114"/>
      <c r="C22" s="115"/>
      <c r="D22" s="115"/>
      <c r="E22" s="115"/>
      <c r="F22" s="115"/>
      <c r="G22" s="115"/>
      <c r="H22" s="115"/>
      <c r="I22" s="115"/>
      <c r="J22" s="115"/>
      <c r="K22" s="115"/>
    </row>
    <row r="23" spans="1:11" ht="18" x14ac:dyDescent="0.45">
      <c r="A23"/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1:11" ht="18" x14ac:dyDescent="0.45">
      <c r="A24"/>
      <c r="B24" s="115"/>
      <c r="C24" s="115"/>
      <c r="D24" s="115"/>
      <c r="E24" s="115"/>
      <c r="F24" s="115"/>
      <c r="G24" s="115"/>
      <c r="H24" s="115"/>
      <c r="I24" s="115"/>
      <c r="J24" s="115"/>
      <c r="K24" s="115"/>
    </row>
    <row r="25" spans="1:11" ht="18" x14ac:dyDescent="0.45">
      <c r="A25"/>
      <c r="B25" s="115"/>
      <c r="C25" s="115"/>
      <c r="D25" s="115"/>
      <c r="E25" s="115"/>
      <c r="F25" s="115"/>
      <c r="G25" s="115"/>
      <c r="H25" s="115"/>
      <c r="I25" s="115"/>
      <c r="J25" s="115"/>
      <c r="K25" s="115"/>
    </row>
    <row r="26" spans="1:11" ht="18" x14ac:dyDescent="0.45">
      <c r="A26"/>
      <c r="B26" s="115"/>
      <c r="C26" s="115"/>
      <c r="D26" s="115"/>
      <c r="E26" s="115"/>
      <c r="F26" s="115"/>
      <c r="G26" s="115"/>
      <c r="H26" s="115"/>
      <c r="I26" s="115"/>
      <c r="J26" s="115"/>
      <c r="K26" s="115"/>
    </row>
    <row r="27" spans="1:11" ht="18" x14ac:dyDescent="0.45">
      <c r="A27"/>
      <c r="B27" s="115"/>
      <c r="C27" s="115"/>
      <c r="D27" s="115"/>
      <c r="E27" s="115"/>
      <c r="F27" s="115"/>
      <c r="G27" s="115"/>
      <c r="H27" s="115"/>
      <c r="I27" s="115"/>
      <c r="J27" s="115"/>
      <c r="K27" s="115"/>
    </row>
    <row r="28" spans="1:11" ht="18" x14ac:dyDescent="0.45">
      <c r="A28"/>
      <c r="B28" s="115"/>
      <c r="C28" s="115"/>
      <c r="D28" s="115"/>
      <c r="E28" s="115"/>
      <c r="F28" s="115"/>
      <c r="G28" s="115"/>
      <c r="H28" s="115"/>
      <c r="I28" s="115"/>
      <c r="J28" s="115"/>
      <c r="K28" s="115"/>
    </row>
    <row r="29" spans="1:11" ht="18" x14ac:dyDescent="0.45">
      <c r="A29"/>
      <c r="B29" s="115"/>
      <c r="C29" s="115"/>
      <c r="D29" s="115"/>
      <c r="E29" s="115"/>
      <c r="F29" s="115"/>
      <c r="G29" s="115"/>
      <c r="H29" s="115"/>
      <c r="I29" s="115"/>
      <c r="J29" s="115"/>
      <c r="K29" s="115"/>
    </row>
  </sheetData>
  <mergeCells count="3">
    <mergeCell ref="B12:K19"/>
    <mergeCell ref="B22:K29"/>
    <mergeCell ref="B2:M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4"/>
  <sheetViews>
    <sheetView zoomScaleNormal="100" workbookViewId="0">
      <pane xSplit="1" ySplit="8" topLeftCell="B30" activePane="bottomRight" state="frozen"/>
      <selection pane="topRight" activeCell="B1" sqref="B1"/>
      <selection pane="bottomLeft" activeCell="A9" sqref="A9"/>
      <selection pane="bottomRight" activeCell="C33" sqref="C33"/>
    </sheetView>
  </sheetViews>
  <sheetFormatPr defaultRowHeight="18" x14ac:dyDescent="0.45"/>
  <cols>
    <col min="1" max="1" width="4.8984375" customWidth="1"/>
    <col min="2" max="2" width="5.5" bestFit="1" customWidth="1"/>
    <col min="3" max="4" width="12" customWidth="1"/>
    <col min="5" max="5" width="5.5" bestFit="1" customWidth="1"/>
    <col min="6" max="6" width="10.59765625" customWidth="1"/>
    <col min="7" max="9" width="8.19921875" customWidth="1"/>
    <col min="10" max="10" width="9.8984375" customWidth="1"/>
    <col min="13" max="18" width="7.69921875" customWidth="1"/>
  </cols>
  <sheetData>
    <row r="1" spans="1:21" x14ac:dyDescent="0.45">
      <c r="A1" s="1" t="s">
        <v>7</v>
      </c>
      <c r="B1" s="1"/>
      <c r="F1" t="s">
        <v>39</v>
      </c>
    </row>
    <row r="2" spans="1:21" x14ac:dyDescent="0.45">
      <c r="A2" s="1" t="s">
        <v>8</v>
      </c>
      <c r="B2" s="1"/>
      <c r="F2" t="s">
        <v>30</v>
      </c>
    </row>
    <row r="3" spans="1:21" x14ac:dyDescent="0.45">
      <c r="A3" s="1" t="s">
        <v>9</v>
      </c>
      <c r="B3" s="1"/>
      <c r="F3" s="25">
        <v>100000</v>
      </c>
      <c r="G3" t="s">
        <v>40</v>
      </c>
    </row>
    <row r="4" spans="1:21" x14ac:dyDescent="0.45">
      <c r="A4" s="1" t="s">
        <v>10</v>
      </c>
      <c r="B4" s="1"/>
      <c r="F4" s="25" t="s">
        <v>12</v>
      </c>
    </row>
    <row r="5" spans="1:21" ht="18.600000000000001" thickBot="1" x14ac:dyDescent="0.5">
      <c r="A5" s="1" t="s">
        <v>11</v>
      </c>
      <c r="B5" s="1"/>
      <c r="F5" s="25" t="s">
        <v>37</v>
      </c>
    </row>
    <row r="6" spans="1:21" ht="18.600000000000001" thickBot="1" x14ac:dyDescent="0.5">
      <c r="A6" s="21" t="s">
        <v>0</v>
      </c>
      <c r="B6" s="99" t="s">
        <v>1</v>
      </c>
      <c r="C6" s="100"/>
      <c r="D6" s="21" t="s">
        <v>34</v>
      </c>
      <c r="E6" s="21"/>
      <c r="F6" s="21" t="s">
        <v>1</v>
      </c>
      <c r="G6" s="44" t="s">
        <v>33</v>
      </c>
      <c r="H6" s="22"/>
      <c r="I6" s="23"/>
      <c r="J6" s="97" t="s">
        <v>3</v>
      </c>
      <c r="K6" s="98"/>
      <c r="L6" s="101"/>
      <c r="M6" s="97" t="s">
        <v>20</v>
      </c>
      <c r="N6" s="98"/>
      <c r="O6" s="101"/>
      <c r="P6" s="97" t="s">
        <v>21</v>
      </c>
      <c r="Q6" s="98"/>
      <c r="R6" s="101"/>
    </row>
    <row r="7" spans="1:21" ht="18.600000000000001" thickBot="1" x14ac:dyDescent="0.5">
      <c r="A7" s="24"/>
      <c r="B7" s="24" t="s">
        <v>49</v>
      </c>
      <c r="C7" s="24" t="s">
        <v>2</v>
      </c>
      <c r="D7" s="75" t="s">
        <v>35</v>
      </c>
      <c r="E7" s="24" t="s">
        <v>38</v>
      </c>
      <c r="F7" s="65" t="s">
        <v>32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 s="11">
        <v>1.27</v>
      </c>
      <c r="Q7" s="12">
        <v>1.5</v>
      </c>
      <c r="R7" s="13">
        <v>2</v>
      </c>
    </row>
    <row r="8" spans="1:21" ht="18.600000000000001" thickBot="1" x14ac:dyDescent="0.5">
      <c r="A8" s="66"/>
      <c r="B8" s="66"/>
      <c r="C8" s="67"/>
      <c r="D8" s="67"/>
      <c r="E8" s="67"/>
      <c r="F8" s="68"/>
      <c r="G8" s="15"/>
      <c r="H8" s="14"/>
      <c r="I8" s="16"/>
      <c r="J8" s="17">
        <f>F3</f>
        <v>100000</v>
      </c>
      <c r="K8" s="18">
        <f>F3</f>
        <v>100000</v>
      </c>
      <c r="L8" s="19">
        <f>F3</f>
        <v>100000</v>
      </c>
      <c r="M8" s="102"/>
      <c r="N8" s="103"/>
      <c r="O8" s="104"/>
      <c r="P8" s="102"/>
      <c r="Q8" s="103"/>
      <c r="R8" s="104"/>
    </row>
    <row r="9" spans="1:21" x14ac:dyDescent="0.45">
      <c r="A9" s="8">
        <v>1</v>
      </c>
      <c r="B9" s="3">
        <v>2017</v>
      </c>
      <c r="C9" s="69">
        <v>43906</v>
      </c>
      <c r="D9" s="64">
        <v>113.31</v>
      </c>
      <c r="E9" s="70">
        <v>19</v>
      </c>
      <c r="F9" s="71" t="s">
        <v>48</v>
      </c>
      <c r="G9" s="46">
        <v>1.27</v>
      </c>
      <c r="H9" s="47">
        <v>1.5</v>
      </c>
      <c r="I9" s="60">
        <v>2</v>
      </c>
      <c r="J9" s="20">
        <f>IF(G9="","",J8+P9)</f>
        <v>103810</v>
      </c>
      <c r="K9" s="20">
        <f t="shared" ref="K9:K18" si="0">IF(H9="","",K8+Q9)</f>
        <v>104500</v>
      </c>
      <c r="L9" s="20">
        <f t="shared" ref="L9:L18" si="1">IF(I9="","",L8+R9)</f>
        <v>106000</v>
      </c>
      <c r="M9" s="37">
        <f>IF(J8="","",J8*0.03)</f>
        <v>3000</v>
      </c>
      <c r="N9" s="38">
        <f>IF(K8="","",K8*0.03)</f>
        <v>3000</v>
      </c>
      <c r="O9" s="39">
        <f>IF(L8="","",L8*0.03)</f>
        <v>3000</v>
      </c>
      <c r="P9" s="37">
        <f>IF(G9="","",M9*G9)</f>
        <v>3810</v>
      </c>
      <c r="Q9" s="38">
        <f>IF(H9="","",N9*H9)</f>
        <v>4500</v>
      </c>
      <c r="R9" s="39">
        <f>IF(I9="","",O9*I9)</f>
        <v>6000</v>
      </c>
      <c r="S9" s="36"/>
      <c r="T9" s="36"/>
      <c r="U9" s="36"/>
    </row>
    <row r="10" spans="1:21" x14ac:dyDescent="0.45">
      <c r="A10" s="8">
        <v>2</v>
      </c>
      <c r="B10" s="3">
        <v>2017</v>
      </c>
      <c r="C10" s="69">
        <v>43907</v>
      </c>
      <c r="D10" s="64">
        <v>113.24</v>
      </c>
      <c r="E10" s="70">
        <v>11</v>
      </c>
      <c r="F10" s="71" t="s">
        <v>48</v>
      </c>
      <c r="G10" s="46">
        <v>1.27</v>
      </c>
      <c r="H10" s="47">
        <v>1.5</v>
      </c>
      <c r="I10" s="60">
        <v>2</v>
      </c>
      <c r="J10" s="20">
        <f t="shared" ref="J10:J26" si="2">IF(G10="","",J9+P10)</f>
        <v>107765.16099999999</v>
      </c>
      <c r="K10" s="20">
        <f t="shared" si="0"/>
        <v>109202.5</v>
      </c>
      <c r="L10" s="20">
        <f t="shared" si="1"/>
        <v>112360</v>
      </c>
      <c r="M10" s="40">
        <f t="shared" ref="M10:M12" si="3">IF(J9="","",J9*0.03)</f>
        <v>3114.2999999999997</v>
      </c>
      <c r="N10" s="41">
        <f t="shared" ref="N10:N12" si="4">IF(K9="","",K9*0.03)</f>
        <v>3135</v>
      </c>
      <c r="O10" s="42">
        <f t="shared" ref="O10:O12" si="5">IF(L9="","",L9*0.03)</f>
        <v>3180</v>
      </c>
      <c r="P10" s="40">
        <f t="shared" ref="P10:P12" si="6">IF(G10="","",M10*G10)</f>
        <v>3955.1609999999996</v>
      </c>
      <c r="Q10" s="41">
        <f t="shared" ref="Q10:Q12" si="7">IF(H10="","",N10*H10)</f>
        <v>4702.5</v>
      </c>
      <c r="R10" s="42">
        <f t="shared" ref="R10:R12" si="8">IF(I10="","",O10*I10)</f>
        <v>6360</v>
      </c>
      <c r="S10" s="36"/>
      <c r="T10" s="36"/>
      <c r="U10" s="36"/>
    </row>
    <row r="11" spans="1:21" x14ac:dyDescent="0.45">
      <c r="A11" s="8">
        <v>3</v>
      </c>
      <c r="B11" s="3">
        <v>2017</v>
      </c>
      <c r="C11" s="69">
        <v>43918</v>
      </c>
      <c r="D11" s="64">
        <v>110.2</v>
      </c>
      <c r="E11" s="70">
        <v>24</v>
      </c>
      <c r="F11" s="71" t="s">
        <v>48</v>
      </c>
      <c r="G11" s="46">
        <v>-1</v>
      </c>
      <c r="H11" s="47">
        <v>-1</v>
      </c>
      <c r="I11" s="60">
        <v>-1</v>
      </c>
      <c r="J11" s="20">
        <f t="shared" si="2"/>
        <v>104532.20616999999</v>
      </c>
      <c r="K11" s="20">
        <f t="shared" si="0"/>
        <v>105926.425</v>
      </c>
      <c r="L11" s="20">
        <f t="shared" si="1"/>
        <v>108989.2</v>
      </c>
      <c r="M11" s="40">
        <f t="shared" si="3"/>
        <v>3232.9548299999997</v>
      </c>
      <c r="N11" s="41">
        <f t="shared" si="4"/>
        <v>3276.0749999999998</v>
      </c>
      <c r="O11" s="42">
        <f t="shared" si="5"/>
        <v>3370.7999999999997</v>
      </c>
      <c r="P11" s="40">
        <f t="shared" si="6"/>
        <v>-3232.9548299999997</v>
      </c>
      <c r="Q11" s="41">
        <f t="shared" si="7"/>
        <v>-3276.0749999999998</v>
      </c>
      <c r="R11" s="42">
        <f t="shared" si="8"/>
        <v>-3370.7999999999997</v>
      </c>
      <c r="S11" s="36"/>
      <c r="T11" s="36"/>
      <c r="U11" s="36"/>
    </row>
    <row r="12" spans="1:21" x14ac:dyDescent="0.45">
      <c r="A12" s="8">
        <v>4</v>
      </c>
      <c r="B12" s="3">
        <v>2017</v>
      </c>
      <c r="C12" s="69">
        <v>43919</v>
      </c>
      <c r="D12" s="64">
        <v>111.04</v>
      </c>
      <c r="E12" s="70">
        <v>16</v>
      </c>
      <c r="F12" s="71" t="s">
        <v>48</v>
      </c>
      <c r="G12" s="46">
        <v>1.27</v>
      </c>
      <c r="H12" s="47">
        <v>1.5</v>
      </c>
      <c r="I12" s="60">
        <v>2</v>
      </c>
      <c r="J12" s="20">
        <f t="shared" si="2"/>
        <v>108514.88322507699</v>
      </c>
      <c r="K12" s="20">
        <f t="shared" si="0"/>
        <v>110693.11412500001</v>
      </c>
      <c r="L12" s="20">
        <f t="shared" si="1"/>
        <v>115528.552</v>
      </c>
      <c r="M12" s="40">
        <f t="shared" si="3"/>
        <v>3135.9661850999996</v>
      </c>
      <c r="N12" s="41">
        <f t="shared" si="4"/>
        <v>3177.7927500000001</v>
      </c>
      <c r="O12" s="42">
        <f t="shared" si="5"/>
        <v>3269.6759999999999</v>
      </c>
      <c r="P12" s="40">
        <f t="shared" si="6"/>
        <v>3982.6770550769997</v>
      </c>
      <c r="Q12" s="41">
        <f t="shared" si="7"/>
        <v>4766.6891249999999</v>
      </c>
      <c r="R12" s="42">
        <f t="shared" si="8"/>
        <v>6539.3519999999999</v>
      </c>
      <c r="S12" s="36"/>
      <c r="T12" s="36"/>
      <c r="U12" s="36"/>
    </row>
    <row r="13" spans="1:21" x14ac:dyDescent="0.45">
      <c r="A13" s="8">
        <v>5</v>
      </c>
      <c r="B13" s="3">
        <v>2017</v>
      </c>
      <c r="C13" s="69">
        <v>43920</v>
      </c>
      <c r="D13" s="64">
        <v>111.36</v>
      </c>
      <c r="E13" s="70">
        <v>17</v>
      </c>
      <c r="F13" s="71" t="s">
        <v>36</v>
      </c>
      <c r="G13" s="46">
        <v>1.27</v>
      </c>
      <c r="H13" s="47">
        <v>1.5</v>
      </c>
      <c r="I13" s="60">
        <v>2</v>
      </c>
      <c r="J13" s="20">
        <f t="shared" si="2"/>
        <v>112649.30027595242</v>
      </c>
      <c r="K13" s="20">
        <f t="shared" si="0"/>
        <v>115674.30426062501</v>
      </c>
      <c r="L13" s="20">
        <f t="shared" si="1"/>
        <v>122460.26512</v>
      </c>
      <c r="M13" s="40">
        <f t="shared" ref="M13:M58" si="9">IF(J12="","",J12*0.03)</f>
        <v>3255.4464967523095</v>
      </c>
      <c r="N13" s="41">
        <f t="shared" ref="N13:N58" si="10">IF(K12="","",K12*0.03)</f>
        <v>3320.7934237499999</v>
      </c>
      <c r="O13" s="42">
        <f t="shared" ref="O13:O58" si="11">IF(L12="","",L12*0.03)</f>
        <v>3465.8565599999997</v>
      </c>
      <c r="P13" s="40">
        <f t="shared" ref="P13:P58" si="12">IF(G13="","",M13*G13)</f>
        <v>4134.4170508754332</v>
      </c>
      <c r="Q13" s="41">
        <f t="shared" ref="Q13:Q58" si="13">IF(H13="","",N13*H13)</f>
        <v>4981.190135625</v>
      </c>
      <c r="R13" s="42">
        <f t="shared" ref="R13:R58" si="14">IF(I13="","",O13*I13)</f>
        <v>6931.7131199999994</v>
      </c>
      <c r="S13" s="36"/>
      <c r="T13" s="36"/>
      <c r="U13" s="36"/>
    </row>
    <row r="14" spans="1:21" x14ac:dyDescent="0.45">
      <c r="A14" s="8">
        <v>6</v>
      </c>
      <c r="B14" s="3">
        <v>2017</v>
      </c>
      <c r="C14" s="69">
        <v>43920</v>
      </c>
      <c r="D14" s="64">
        <v>111.4</v>
      </c>
      <c r="E14" s="70">
        <v>14</v>
      </c>
      <c r="F14" s="71" t="s">
        <v>36</v>
      </c>
      <c r="G14" s="46">
        <v>1.27</v>
      </c>
      <c r="H14" s="47">
        <v>1.5</v>
      </c>
      <c r="I14" s="60">
        <v>2</v>
      </c>
      <c r="J14" s="20">
        <f t="shared" si="2"/>
        <v>116941.23861646622</v>
      </c>
      <c r="K14" s="20">
        <f t="shared" si="0"/>
        <v>120879.64795235313</v>
      </c>
      <c r="L14" s="20">
        <f t="shared" si="1"/>
        <v>129807.8810272</v>
      </c>
      <c r="M14" s="40">
        <f t="shared" si="9"/>
        <v>3379.4790082785726</v>
      </c>
      <c r="N14" s="41">
        <f t="shared" si="10"/>
        <v>3470.2291278187499</v>
      </c>
      <c r="O14" s="42">
        <f t="shared" si="11"/>
        <v>3673.8079535999996</v>
      </c>
      <c r="P14" s="40">
        <f t="shared" si="12"/>
        <v>4291.9383405137869</v>
      </c>
      <c r="Q14" s="41">
        <f t="shared" si="13"/>
        <v>5205.3436917281251</v>
      </c>
      <c r="R14" s="42">
        <f t="shared" si="14"/>
        <v>7347.6159071999991</v>
      </c>
      <c r="S14" s="36"/>
      <c r="T14" s="36"/>
      <c r="U14" s="36"/>
    </row>
    <row r="15" spans="1:21" x14ac:dyDescent="0.45">
      <c r="A15" s="8">
        <v>7</v>
      </c>
      <c r="B15" s="3">
        <v>2017</v>
      </c>
      <c r="C15" s="69">
        <v>43928</v>
      </c>
      <c r="D15" s="64">
        <v>110.72</v>
      </c>
      <c r="E15" s="70">
        <v>11</v>
      </c>
      <c r="F15" s="71" t="s">
        <v>36</v>
      </c>
      <c r="G15" s="46">
        <v>1.27</v>
      </c>
      <c r="H15" s="47">
        <v>1.5</v>
      </c>
      <c r="I15" s="60">
        <v>2</v>
      </c>
      <c r="J15" s="20">
        <f t="shared" si="2"/>
        <v>121396.69980775358</v>
      </c>
      <c r="K15" s="20">
        <f t="shared" si="0"/>
        <v>126319.23211020902</v>
      </c>
      <c r="L15" s="20">
        <f t="shared" si="1"/>
        <v>137596.353888832</v>
      </c>
      <c r="M15" s="40">
        <f t="shared" si="9"/>
        <v>3508.2371584939865</v>
      </c>
      <c r="N15" s="41">
        <f t="shared" si="10"/>
        <v>3626.3894385705939</v>
      </c>
      <c r="O15" s="42">
        <f t="shared" si="11"/>
        <v>3894.2364308159999</v>
      </c>
      <c r="P15" s="40">
        <f t="shared" si="12"/>
        <v>4455.4611912873634</v>
      </c>
      <c r="Q15" s="41">
        <f t="shared" si="13"/>
        <v>5439.5841578558911</v>
      </c>
      <c r="R15" s="42">
        <f t="shared" si="14"/>
        <v>7788.4728616319999</v>
      </c>
      <c r="S15" s="36"/>
      <c r="T15" s="36"/>
      <c r="U15" s="36"/>
    </row>
    <row r="16" spans="1:21" x14ac:dyDescent="0.45">
      <c r="A16" s="8">
        <v>8</v>
      </c>
      <c r="B16" s="3">
        <v>2017</v>
      </c>
      <c r="C16" s="69">
        <v>43928</v>
      </c>
      <c r="D16" s="64">
        <v>110.78</v>
      </c>
      <c r="E16" s="70">
        <v>64</v>
      </c>
      <c r="F16" s="71" t="s">
        <v>36</v>
      </c>
      <c r="G16" s="46">
        <v>1.27</v>
      </c>
      <c r="H16" s="47">
        <v>-1</v>
      </c>
      <c r="I16" s="60">
        <v>-1</v>
      </c>
      <c r="J16" s="20">
        <f t="shared" si="2"/>
        <v>126021.91407042899</v>
      </c>
      <c r="K16" s="20">
        <f t="shared" si="0"/>
        <v>122529.65514690275</v>
      </c>
      <c r="L16" s="20">
        <f t="shared" si="1"/>
        <v>133468.46327216705</v>
      </c>
      <c r="M16" s="40">
        <f t="shared" si="9"/>
        <v>3641.9009942326074</v>
      </c>
      <c r="N16" s="41">
        <f t="shared" si="10"/>
        <v>3789.5769633062705</v>
      </c>
      <c r="O16" s="42">
        <f t="shared" si="11"/>
        <v>4127.8906166649604</v>
      </c>
      <c r="P16" s="40">
        <f t="shared" si="12"/>
        <v>4625.2142626754112</v>
      </c>
      <c r="Q16" s="41">
        <f t="shared" si="13"/>
        <v>-3789.5769633062705</v>
      </c>
      <c r="R16" s="42">
        <f t="shared" si="14"/>
        <v>-4127.8906166649604</v>
      </c>
      <c r="S16" s="36"/>
      <c r="T16" s="36"/>
      <c r="U16" s="36"/>
    </row>
    <row r="17" spans="1:21" x14ac:dyDescent="0.45">
      <c r="A17" s="8">
        <v>9</v>
      </c>
      <c r="B17" s="3">
        <v>2017</v>
      </c>
      <c r="C17" s="69">
        <v>43931</v>
      </c>
      <c r="D17" s="64">
        <v>111.2</v>
      </c>
      <c r="E17" s="70">
        <v>13</v>
      </c>
      <c r="F17" s="71" t="s">
        <v>48</v>
      </c>
      <c r="G17" s="46">
        <v>1.27</v>
      </c>
      <c r="H17" s="47">
        <v>1.5</v>
      </c>
      <c r="I17" s="60">
        <v>2</v>
      </c>
      <c r="J17" s="20">
        <f t="shared" si="2"/>
        <v>130823.34899651233</v>
      </c>
      <c r="K17" s="20">
        <f t="shared" si="0"/>
        <v>128043.48962851337</v>
      </c>
      <c r="L17" s="20">
        <f t="shared" si="1"/>
        <v>141476.57106849708</v>
      </c>
      <c r="M17" s="40">
        <f t="shared" si="9"/>
        <v>3780.6574221128694</v>
      </c>
      <c r="N17" s="41">
        <f t="shared" si="10"/>
        <v>3675.8896544070822</v>
      </c>
      <c r="O17" s="42">
        <f t="shared" si="11"/>
        <v>4004.0538981650116</v>
      </c>
      <c r="P17" s="40">
        <f t="shared" si="12"/>
        <v>4801.4349260833442</v>
      </c>
      <c r="Q17" s="41">
        <f t="shared" si="13"/>
        <v>5513.8344816106237</v>
      </c>
      <c r="R17" s="42">
        <f t="shared" si="14"/>
        <v>8008.1077963300231</v>
      </c>
      <c r="S17" s="36"/>
      <c r="T17" s="36"/>
      <c r="U17" s="36"/>
    </row>
    <row r="18" spans="1:21" x14ac:dyDescent="0.45">
      <c r="A18" s="8">
        <v>10</v>
      </c>
      <c r="B18" s="3">
        <v>2017</v>
      </c>
      <c r="C18" s="69">
        <v>43931</v>
      </c>
      <c r="D18" s="64">
        <v>111.1</v>
      </c>
      <c r="E18" s="70">
        <v>17</v>
      </c>
      <c r="F18" s="71" t="s">
        <v>48</v>
      </c>
      <c r="G18" s="46">
        <v>1.27</v>
      </c>
      <c r="H18" s="47">
        <v>1.5</v>
      </c>
      <c r="I18" s="60">
        <v>2</v>
      </c>
      <c r="J18" s="20">
        <f t="shared" si="2"/>
        <v>135807.71859327945</v>
      </c>
      <c r="K18" s="20">
        <f t="shared" si="0"/>
        <v>133805.44666179648</v>
      </c>
      <c r="L18" s="20">
        <f t="shared" si="1"/>
        <v>149965.16533260691</v>
      </c>
      <c r="M18" s="40">
        <f t="shared" si="9"/>
        <v>3924.7004698953697</v>
      </c>
      <c r="N18" s="41">
        <f t="shared" si="10"/>
        <v>3841.3046888554009</v>
      </c>
      <c r="O18" s="42">
        <f t="shared" si="11"/>
        <v>4244.2971320549123</v>
      </c>
      <c r="P18" s="40">
        <f t="shared" si="12"/>
        <v>4984.3695967671192</v>
      </c>
      <c r="Q18" s="41">
        <f t="shared" si="13"/>
        <v>5761.9570332831008</v>
      </c>
      <c r="R18" s="42">
        <f t="shared" si="14"/>
        <v>8488.5942641098245</v>
      </c>
      <c r="S18" s="36"/>
      <c r="T18" s="36"/>
      <c r="U18" s="36"/>
    </row>
    <row r="19" spans="1:21" x14ac:dyDescent="0.45">
      <c r="A19" s="8">
        <v>11</v>
      </c>
      <c r="B19" s="3">
        <v>2017</v>
      </c>
      <c r="C19" s="69">
        <v>43931</v>
      </c>
      <c r="D19" s="64">
        <v>111.2</v>
      </c>
      <c r="E19" s="70">
        <v>12</v>
      </c>
      <c r="F19" s="71" t="s">
        <v>48</v>
      </c>
      <c r="G19" s="46">
        <v>1.27</v>
      </c>
      <c r="H19" s="47">
        <v>1.5</v>
      </c>
      <c r="I19" s="60">
        <v>2</v>
      </c>
      <c r="J19" s="20">
        <f t="shared" si="2"/>
        <v>140981.9926716834</v>
      </c>
      <c r="K19" s="20">
        <f t="shared" ref="K19:K42" si="15">IF(H19="","",K18+Q19)</f>
        <v>139826.69176157733</v>
      </c>
      <c r="L19" s="20">
        <f t="shared" ref="L19:L42" si="16">IF(I19="","",L18+R19)</f>
        <v>158963.07525256331</v>
      </c>
      <c r="M19" s="40">
        <f t="shared" si="9"/>
        <v>4074.2315577983836</v>
      </c>
      <c r="N19" s="41">
        <f t="shared" si="10"/>
        <v>4014.1633998538941</v>
      </c>
      <c r="O19" s="42">
        <f t="shared" si="11"/>
        <v>4498.9549599782067</v>
      </c>
      <c r="P19" s="40">
        <f t="shared" si="12"/>
        <v>5174.274078403947</v>
      </c>
      <c r="Q19" s="41">
        <f t="shared" si="13"/>
        <v>6021.245099780841</v>
      </c>
      <c r="R19" s="42">
        <f t="shared" si="14"/>
        <v>8997.9099199564134</v>
      </c>
      <c r="S19" s="36"/>
      <c r="T19" s="36"/>
      <c r="U19" s="36"/>
    </row>
    <row r="20" spans="1:21" x14ac:dyDescent="0.45">
      <c r="A20" s="8">
        <v>12</v>
      </c>
      <c r="B20" s="3">
        <v>2017</v>
      </c>
      <c r="C20" s="69">
        <v>43934</v>
      </c>
      <c r="D20" s="64">
        <v>109.03</v>
      </c>
      <c r="E20" s="70">
        <v>14</v>
      </c>
      <c r="F20" s="71" t="s">
        <v>36</v>
      </c>
      <c r="G20" s="46">
        <v>1.27</v>
      </c>
      <c r="H20" s="47">
        <v>1.5</v>
      </c>
      <c r="I20" s="60">
        <v>2</v>
      </c>
      <c r="J20" s="20">
        <f t="shared" si="2"/>
        <v>146353.40659247455</v>
      </c>
      <c r="K20" s="20">
        <f t="shared" si="15"/>
        <v>146118.89289084831</v>
      </c>
      <c r="L20" s="20">
        <f t="shared" si="16"/>
        <v>168500.85976771711</v>
      </c>
      <c r="M20" s="40">
        <f t="shared" si="9"/>
        <v>4229.4597801505015</v>
      </c>
      <c r="N20" s="41">
        <f t="shared" si="10"/>
        <v>4194.8007528473199</v>
      </c>
      <c r="O20" s="42">
        <f t="shared" si="11"/>
        <v>4768.8922575768993</v>
      </c>
      <c r="P20" s="40">
        <f t="shared" si="12"/>
        <v>5371.4139207911367</v>
      </c>
      <c r="Q20" s="41">
        <f t="shared" si="13"/>
        <v>6292.2011292709794</v>
      </c>
      <c r="R20" s="42">
        <f t="shared" si="14"/>
        <v>9537.7845151537986</v>
      </c>
      <c r="S20" s="36"/>
      <c r="T20" s="36"/>
      <c r="U20" s="36"/>
    </row>
    <row r="21" spans="1:21" x14ac:dyDescent="0.45">
      <c r="A21" s="80">
        <v>13</v>
      </c>
      <c r="B21" s="3">
        <v>2017</v>
      </c>
      <c r="C21" s="69">
        <v>43939</v>
      </c>
      <c r="D21" s="64">
        <v>108.8</v>
      </c>
      <c r="E21" s="70">
        <v>19</v>
      </c>
      <c r="F21" s="71" t="s">
        <v>48</v>
      </c>
      <c r="G21" s="46">
        <v>1.27</v>
      </c>
      <c r="H21" s="47">
        <v>1.5</v>
      </c>
      <c r="I21" s="60">
        <v>2</v>
      </c>
      <c r="J21" s="20">
        <f t="shared" si="2"/>
        <v>151929.47138364782</v>
      </c>
      <c r="K21" s="20">
        <f t="shared" si="15"/>
        <v>152694.24307093647</v>
      </c>
      <c r="L21" s="20">
        <f t="shared" si="16"/>
        <v>178610.91135378013</v>
      </c>
      <c r="M21" s="40">
        <f t="shared" si="9"/>
        <v>4390.6021977742366</v>
      </c>
      <c r="N21" s="41">
        <f t="shared" si="10"/>
        <v>4383.5667867254488</v>
      </c>
      <c r="O21" s="42">
        <f t="shared" si="11"/>
        <v>5055.0257930315129</v>
      </c>
      <c r="P21" s="40">
        <f t="shared" si="12"/>
        <v>5576.0647911732804</v>
      </c>
      <c r="Q21" s="41">
        <f t="shared" si="13"/>
        <v>6575.3501800881731</v>
      </c>
      <c r="R21" s="42">
        <f t="shared" si="14"/>
        <v>10110.051586063026</v>
      </c>
      <c r="S21" s="36"/>
      <c r="T21" s="36"/>
      <c r="U21" s="36"/>
    </row>
    <row r="22" spans="1:21" x14ac:dyDescent="0.45">
      <c r="A22" s="8">
        <v>14</v>
      </c>
      <c r="B22" s="3">
        <v>2017</v>
      </c>
      <c r="C22" s="69">
        <v>43940</v>
      </c>
      <c r="D22" s="64">
        <v>108.4</v>
      </c>
      <c r="E22" s="70">
        <v>15</v>
      </c>
      <c r="F22" s="71" t="s">
        <v>36</v>
      </c>
      <c r="G22" s="46">
        <v>1.27</v>
      </c>
      <c r="H22" s="47">
        <v>1.5</v>
      </c>
      <c r="I22" s="60">
        <v>2</v>
      </c>
      <c r="J22" s="20">
        <f t="shared" si="2"/>
        <v>157717.9842433648</v>
      </c>
      <c r="K22" s="20">
        <f t="shared" si="15"/>
        <v>159565.48400912862</v>
      </c>
      <c r="L22" s="20">
        <f t="shared" si="16"/>
        <v>189327.56603500695</v>
      </c>
      <c r="M22" s="40">
        <f t="shared" si="9"/>
        <v>4557.8841415094348</v>
      </c>
      <c r="N22" s="41">
        <f t="shared" si="10"/>
        <v>4580.8272921280941</v>
      </c>
      <c r="O22" s="42">
        <f t="shared" si="11"/>
        <v>5358.327340613404</v>
      </c>
      <c r="P22" s="40">
        <f t="shared" si="12"/>
        <v>5788.5128597169823</v>
      </c>
      <c r="Q22" s="41">
        <f t="shared" si="13"/>
        <v>6871.2409381921407</v>
      </c>
      <c r="R22" s="42">
        <f t="shared" si="14"/>
        <v>10716.654681226808</v>
      </c>
      <c r="S22" s="36"/>
      <c r="T22" s="36"/>
      <c r="U22" s="36"/>
    </row>
    <row r="23" spans="1:21" x14ac:dyDescent="0.45">
      <c r="A23" s="8">
        <v>15</v>
      </c>
      <c r="B23" s="3">
        <v>2017</v>
      </c>
      <c r="C23" s="69">
        <v>43941</v>
      </c>
      <c r="D23" s="64">
        <v>108.98</v>
      </c>
      <c r="E23" s="70">
        <v>7</v>
      </c>
      <c r="F23" s="71" t="s">
        <v>36</v>
      </c>
      <c r="G23" s="46">
        <v>1.27</v>
      </c>
      <c r="H23" s="47">
        <v>-1</v>
      </c>
      <c r="I23" s="60">
        <v>-1</v>
      </c>
      <c r="J23" s="20">
        <f t="shared" si="2"/>
        <v>163727.03944303701</v>
      </c>
      <c r="K23" s="20">
        <f t="shared" si="15"/>
        <v>154778.51948885477</v>
      </c>
      <c r="L23" s="20">
        <f t="shared" si="16"/>
        <v>183647.73905395676</v>
      </c>
      <c r="M23" s="40">
        <f t="shared" si="9"/>
        <v>4731.5395273009435</v>
      </c>
      <c r="N23" s="41">
        <f t="shared" si="10"/>
        <v>4786.9645202738584</v>
      </c>
      <c r="O23" s="42">
        <f t="shared" si="11"/>
        <v>5679.8269810502079</v>
      </c>
      <c r="P23" s="40">
        <f t="shared" si="12"/>
        <v>6009.0551996721988</v>
      </c>
      <c r="Q23" s="41">
        <f t="shared" si="13"/>
        <v>-4786.9645202738584</v>
      </c>
      <c r="R23" s="42">
        <f t="shared" si="14"/>
        <v>-5679.8269810502079</v>
      </c>
      <c r="S23" s="36"/>
      <c r="T23" s="36"/>
      <c r="U23" s="36"/>
    </row>
    <row r="24" spans="1:21" x14ac:dyDescent="0.45">
      <c r="A24" s="8">
        <v>16</v>
      </c>
      <c r="B24" s="82">
        <v>2018</v>
      </c>
      <c r="C24" s="69">
        <v>43965</v>
      </c>
      <c r="D24" s="64">
        <v>109.4</v>
      </c>
      <c r="E24" s="70">
        <v>9</v>
      </c>
      <c r="F24" s="71" t="s">
        <v>36</v>
      </c>
      <c r="G24" s="46">
        <v>1.27</v>
      </c>
      <c r="H24" s="47">
        <v>1.5</v>
      </c>
      <c r="I24" s="60">
        <v>2</v>
      </c>
      <c r="J24" s="20">
        <f t="shared" si="2"/>
        <v>169965.03964581672</v>
      </c>
      <c r="K24" s="20">
        <f t="shared" si="15"/>
        <v>161743.55286585324</v>
      </c>
      <c r="L24" s="20">
        <f t="shared" si="16"/>
        <v>194666.60339719415</v>
      </c>
      <c r="M24" s="40">
        <f t="shared" si="9"/>
        <v>4911.81118329111</v>
      </c>
      <c r="N24" s="41">
        <f t="shared" si="10"/>
        <v>4643.3555846656427</v>
      </c>
      <c r="O24" s="42">
        <f t="shared" si="11"/>
        <v>5509.4321716187023</v>
      </c>
      <c r="P24" s="40">
        <f t="shared" si="12"/>
        <v>6238.00020277971</v>
      </c>
      <c r="Q24" s="41">
        <f t="shared" si="13"/>
        <v>6965.0333769984645</v>
      </c>
      <c r="R24" s="42">
        <f t="shared" si="14"/>
        <v>11018.864343237405</v>
      </c>
      <c r="S24" s="36"/>
      <c r="T24" s="36"/>
      <c r="U24" s="36"/>
    </row>
    <row r="25" spans="1:21" x14ac:dyDescent="0.45">
      <c r="A25" s="8">
        <v>17</v>
      </c>
      <c r="B25" s="82">
        <v>2018</v>
      </c>
      <c r="C25" s="69">
        <v>43966</v>
      </c>
      <c r="D25" s="64">
        <v>109.74</v>
      </c>
      <c r="E25" s="70">
        <v>9</v>
      </c>
      <c r="F25" s="71" t="s">
        <v>36</v>
      </c>
      <c r="G25" s="46">
        <v>1.27</v>
      </c>
      <c r="H25" s="47">
        <v>1.5</v>
      </c>
      <c r="I25" s="60">
        <v>2</v>
      </c>
      <c r="J25" s="20">
        <f t="shared" si="2"/>
        <v>176440.70765632234</v>
      </c>
      <c r="K25" s="20">
        <f>IF(H25="","",K24+Q25)</f>
        <v>169022.01274481663</v>
      </c>
      <c r="L25" s="20">
        <f>IF(I25="","",L24+R25)</f>
        <v>206346.59960102581</v>
      </c>
      <c r="M25" s="40">
        <f>IF(J24="","",J24*0.03)</f>
        <v>5098.9511893745012</v>
      </c>
      <c r="N25" s="41">
        <f>IF(K24="","",K24*0.03)</f>
        <v>4852.306585975597</v>
      </c>
      <c r="O25" s="42">
        <f>IF(L24="","",L24*0.03)</f>
        <v>5839.998101915824</v>
      </c>
      <c r="P25" s="40">
        <f t="shared" si="12"/>
        <v>6475.6680105056166</v>
      </c>
      <c r="Q25" s="41">
        <f t="shared" si="13"/>
        <v>7278.4598789633956</v>
      </c>
      <c r="R25" s="42">
        <f t="shared" si="14"/>
        <v>11679.996203831648</v>
      </c>
      <c r="S25" s="36"/>
      <c r="T25" s="36"/>
      <c r="U25" s="36"/>
    </row>
    <row r="26" spans="1:21" x14ac:dyDescent="0.45">
      <c r="A26" s="8">
        <v>18</v>
      </c>
      <c r="B26" s="82">
        <v>2018</v>
      </c>
      <c r="C26" s="69">
        <v>43973</v>
      </c>
      <c r="D26" s="64">
        <v>110.93</v>
      </c>
      <c r="E26" s="70">
        <v>8</v>
      </c>
      <c r="F26" s="71" t="s">
        <v>48</v>
      </c>
      <c r="G26" s="46">
        <v>1.27</v>
      </c>
      <c r="H26" s="47">
        <v>1.5</v>
      </c>
      <c r="I26" s="60">
        <v>2</v>
      </c>
      <c r="J26" s="20">
        <f t="shared" si="2"/>
        <v>183163.09861802822</v>
      </c>
      <c r="K26" s="20">
        <f t="shared" si="15"/>
        <v>176628.00331833339</v>
      </c>
      <c r="L26" s="20">
        <f t="shared" si="16"/>
        <v>218727.39557708736</v>
      </c>
      <c r="M26" s="40">
        <f t="shared" si="9"/>
        <v>5293.2212296896696</v>
      </c>
      <c r="N26" s="41">
        <f t="shared" si="10"/>
        <v>5070.6603823444984</v>
      </c>
      <c r="O26" s="42">
        <f t="shared" si="11"/>
        <v>6190.3979880307743</v>
      </c>
      <c r="P26" s="40">
        <f t="shared" si="12"/>
        <v>6722.3909617058807</v>
      </c>
      <c r="Q26" s="41">
        <f t="shared" si="13"/>
        <v>7605.9905735167476</v>
      </c>
      <c r="R26" s="42">
        <f t="shared" si="14"/>
        <v>12380.795976061549</v>
      </c>
      <c r="S26" s="36"/>
      <c r="T26" s="36"/>
      <c r="U26" s="36"/>
    </row>
    <row r="27" spans="1:21" x14ac:dyDescent="0.45">
      <c r="A27" s="83">
        <v>19</v>
      </c>
      <c r="B27" s="82">
        <v>2018</v>
      </c>
      <c r="C27" s="69">
        <v>43976</v>
      </c>
      <c r="D27" s="64">
        <v>107.6</v>
      </c>
      <c r="E27" s="70">
        <v>10</v>
      </c>
      <c r="F27" s="71" t="s">
        <v>36</v>
      </c>
      <c r="G27" s="46">
        <v>1.27</v>
      </c>
      <c r="H27" s="47">
        <v>1.5</v>
      </c>
      <c r="I27" s="60">
        <v>2</v>
      </c>
      <c r="J27" s="20">
        <f t="shared" ref="J27:J42" si="17">IF(G27="","",J26+P27)</f>
        <v>190141.6126753751</v>
      </c>
      <c r="K27" s="20">
        <f t="shared" si="15"/>
        <v>184576.2634676584</v>
      </c>
      <c r="L27" s="20">
        <f t="shared" si="16"/>
        <v>231851.03931171261</v>
      </c>
      <c r="M27" s="40">
        <f t="shared" si="9"/>
        <v>5494.8929585408459</v>
      </c>
      <c r="N27" s="41">
        <f t="shared" si="10"/>
        <v>5298.8400995500015</v>
      </c>
      <c r="O27" s="42">
        <f t="shared" si="11"/>
        <v>6561.8218673126203</v>
      </c>
      <c r="P27" s="40">
        <f t="shared" si="12"/>
        <v>6978.5140573468743</v>
      </c>
      <c r="Q27" s="41">
        <f t="shared" si="13"/>
        <v>7948.2601493250022</v>
      </c>
      <c r="R27" s="42">
        <f t="shared" si="14"/>
        <v>13123.643734625241</v>
      </c>
      <c r="S27" s="36"/>
      <c r="T27" s="36"/>
      <c r="U27" s="36"/>
    </row>
    <row r="28" spans="1:21" x14ac:dyDescent="0.45">
      <c r="A28" s="8">
        <v>20</v>
      </c>
      <c r="B28" s="82">
        <v>2018</v>
      </c>
      <c r="C28" s="69">
        <v>43979</v>
      </c>
      <c r="D28" s="64">
        <v>107.74</v>
      </c>
      <c r="E28" s="70">
        <v>6</v>
      </c>
      <c r="F28" s="71" t="s">
        <v>48</v>
      </c>
      <c r="G28" s="46">
        <v>1.27</v>
      </c>
      <c r="H28" s="47">
        <v>1.5</v>
      </c>
      <c r="I28" s="60">
        <v>2</v>
      </c>
      <c r="J28" s="20">
        <f t="shared" si="17"/>
        <v>197386.0081183069</v>
      </c>
      <c r="K28" s="20">
        <f t="shared" si="15"/>
        <v>192882.19532370302</v>
      </c>
      <c r="L28" s="20">
        <f t="shared" si="16"/>
        <v>245762.10167041537</v>
      </c>
      <c r="M28" s="40">
        <f t="shared" si="9"/>
        <v>5704.2483802612533</v>
      </c>
      <c r="N28" s="41">
        <f t="shared" si="10"/>
        <v>5537.2879040297521</v>
      </c>
      <c r="O28" s="42">
        <f t="shared" si="11"/>
        <v>6955.5311793513783</v>
      </c>
      <c r="P28" s="40">
        <f t="shared" si="12"/>
        <v>7244.3954429317919</v>
      </c>
      <c r="Q28" s="41">
        <f t="shared" si="13"/>
        <v>8305.9318560446281</v>
      </c>
      <c r="R28" s="42">
        <f t="shared" si="14"/>
        <v>13911.062358702757</v>
      </c>
      <c r="S28" s="36"/>
      <c r="T28" s="36"/>
      <c r="U28" s="36"/>
    </row>
    <row r="29" spans="1:21" x14ac:dyDescent="0.45">
      <c r="A29" s="83">
        <v>21</v>
      </c>
      <c r="B29" s="82">
        <v>2018</v>
      </c>
      <c r="C29" s="69">
        <v>43979</v>
      </c>
      <c r="D29" s="64">
        <v>107.59</v>
      </c>
      <c r="E29" s="70">
        <v>6</v>
      </c>
      <c r="F29" s="71" t="s">
        <v>48</v>
      </c>
      <c r="G29" s="46">
        <v>-1</v>
      </c>
      <c r="H29" s="47">
        <v>-1</v>
      </c>
      <c r="I29" s="60">
        <v>-1</v>
      </c>
      <c r="J29" s="20">
        <f t="shared" si="17"/>
        <v>191464.4278747577</v>
      </c>
      <c r="K29" s="20">
        <f t="shared" si="15"/>
        <v>187095.72946399194</v>
      </c>
      <c r="L29" s="20">
        <f t="shared" si="16"/>
        <v>238389.2386203029</v>
      </c>
      <c r="M29" s="40">
        <f t="shared" si="9"/>
        <v>5921.5802435492069</v>
      </c>
      <c r="N29" s="41">
        <f t="shared" si="10"/>
        <v>5786.4658597110902</v>
      </c>
      <c r="O29" s="42">
        <f t="shared" si="11"/>
        <v>7372.8630501124608</v>
      </c>
      <c r="P29" s="40">
        <f t="shared" si="12"/>
        <v>-5921.5802435492069</v>
      </c>
      <c r="Q29" s="41">
        <f t="shared" si="13"/>
        <v>-5786.4658597110902</v>
      </c>
      <c r="R29" s="42">
        <f t="shared" si="14"/>
        <v>-7372.8630501124608</v>
      </c>
      <c r="S29" s="36"/>
      <c r="T29" s="36"/>
      <c r="U29" s="36"/>
    </row>
    <row r="30" spans="1:21" x14ac:dyDescent="0.45">
      <c r="A30" s="81">
        <v>22</v>
      </c>
      <c r="B30" s="82">
        <v>2018</v>
      </c>
      <c r="C30" s="69">
        <v>43995</v>
      </c>
      <c r="D30" s="64">
        <v>110.5</v>
      </c>
      <c r="E30" s="70">
        <v>14</v>
      </c>
      <c r="F30" s="71" t="s">
        <v>36</v>
      </c>
      <c r="G30" s="46">
        <v>1.27</v>
      </c>
      <c r="H30" s="47">
        <v>1.5</v>
      </c>
      <c r="I30" s="60">
        <v>-1</v>
      </c>
      <c r="J30" s="20">
        <f t="shared" si="17"/>
        <v>198759.22257678598</v>
      </c>
      <c r="K30" s="20">
        <f t="shared" si="15"/>
        <v>195515.03728987157</v>
      </c>
      <c r="L30" s="20">
        <f t="shared" si="16"/>
        <v>231237.56146169381</v>
      </c>
      <c r="M30" s="40">
        <f t="shared" si="9"/>
        <v>5743.9328362427314</v>
      </c>
      <c r="N30" s="41">
        <f t="shared" si="10"/>
        <v>5612.8718839197581</v>
      </c>
      <c r="O30" s="42">
        <f t="shared" si="11"/>
        <v>7151.6771586090872</v>
      </c>
      <c r="P30" s="40">
        <f t="shared" si="12"/>
        <v>7294.7947020282691</v>
      </c>
      <c r="Q30" s="41">
        <f t="shared" si="13"/>
        <v>8419.3078258796377</v>
      </c>
      <c r="R30" s="42">
        <f t="shared" si="14"/>
        <v>-7151.6771586090872</v>
      </c>
      <c r="S30" s="36"/>
      <c r="T30" s="36"/>
      <c r="U30" s="36"/>
    </row>
    <row r="31" spans="1:21" x14ac:dyDescent="0.45">
      <c r="A31" s="8">
        <v>23</v>
      </c>
      <c r="B31" s="82">
        <v>2018</v>
      </c>
      <c r="C31" s="69">
        <v>44018</v>
      </c>
      <c r="D31" s="64">
        <v>110.78</v>
      </c>
      <c r="E31" s="70">
        <v>18</v>
      </c>
      <c r="F31" s="71" t="s">
        <v>48</v>
      </c>
      <c r="G31" s="46">
        <v>-1</v>
      </c>
      <c r="H31" s="47">
        <v>-1</v>
      </c>
      <c r="I31" s="60">
        <v>-1</v>
      </c>
      <c r="J31" s="20">
        <f t="shared" si="17"/>
        <v>192796.44589948241</v>
      </c>
      <c r="K31" s="20">
        <f t="shared" si="15"/>
        <v>189649.58617117541</v>
      </c>
      <c r="L31" s="20">
        <f t="shared" si="16"/>
        <v>224300.43461784298</v>
      </c>
      <c r="M31" s="40">
        <f t="shared" si="9"/>
        <v>5962.7766773035792</v>
      </c>
      <c r="N31" s="41">
        <f t="shared" si="10"/>
        <v>5865.4511186961472</v>
      </c>
      <c r="O31" s="42">
        <f t="shared" si="11"/>
        <v>6937.1268438508141</v>
      </c>
      <c r="P31" s="40">
        <f t="shared" si="12"/>
        <v>-5962.7766773035792</v>
      </c>
      <c r="Q31" s="41">
        <f t="shared" si="13"/>
        <v>-5865.4511186961472</v>
      </c>
      <c r="R31" s="42">
        <f t="shared" si="14"/>
        <v>-6937.1268438508141</v>
      </c>
      <c r="S31" s="36"/>
      <c r="T31" s="36"/>
      <c r="U31" s="36"/>
    </row>
    <row r="32" spans="1:21" x14ac:dyDescent="0.45">
      <c r="A32" s="8">
        <v>24</v>
      </c>
      <c r="B32" s="82">
        <v>2018</v>
      </c>
      <c r="C32" s="72">
        <v>44043</v>
      </c>
      <c r="D32" s="63">
        <v>111.85</v>
      </c>
      <c r="E32" s="70">
        <v>15</v>
      </c>
      <c r="F32" s="71" t="s">
        <v>36</v>
      </c>
      <c r="G32" s="46">
        <v>1.27</v>
      </c>
      <c r="H32" s="47">
        <v>1.5</v>
      </c>
      <c r="I32" s="60">
        <v>2</v>
      </c>
      <c r="J32" s="20">
        <f t="shared" si="17"/>
        <v>200141.99048825269</v>
      </c>
      <c r="K32" s="20">
        <f t="shared" si="15"/>
        <v>198183.81754887832</v>
      </c>
      <c r="L32" s="20">
        <f t="shared" si="16"/>
        <v>237758.46069491358</v>
      </c>
      <c r="M32" s="40">
        <f t="shared" si="9"/>
        <v>5783.8933769844716</v>
      </c>
      <c r="N32" s="41">
        <f t="shared" si="10"/>
        <v>5689.4875851352617</v>
      </c>
      <c r="O32" s="42">
        <f t="shared" si="11"/>
        <v>6729.0130385352895</v>
      </c>
      <c r="P32" s="40">
        <f t="shared" si="12"/>
        <v>7345.544588770279</v>
      </c>
      <c r="Q32" s="41">
        <f t="shared" si="13"/>
        <v>8534.2313777028921</v>
      </c>
      <c r="R32" s="42">
        <f t="shared" si="14"/>
        <v>13458.026077070579</v>
      </c>
      <c r="S32" s="36"/>
      <c r="T32" s="36"/>
      <c r="U32" s="36"/>
    </row>
    <row r="33" spans="1:21" x14ac:dyDescent="0.45">
      <c r="A33" s="8">
        <v>25</v>
      </c>
      <c r="B33" s="8"/>
      <c r="C33" s="5"/>
      <c r="D33" s="62"/>
      <c r="E33" s="62"/>
      <c r="F33" s="43"/>
      <c r="G33" s="46"/>
      <c r="H33" s="47"/>
      <c r="I33" s="60"/>
      <c r="J33" s="20" t="str">
        <f t="shared" si="17"/>
        <v/>
      </c>
      <c r="K33" s="20" t="str">
        <f t="shared" si="15"/>
        <v/>
      </c>
      <c r="L33" s="20" t="str">
        <f t="shared" si="16"/>
        <v/>
      </c>
      <c r="M33" s="40">
        <f t="shared" si="9"/>
        <v>6004.25971464758</v>
      </c>
      <c r="N33" s="41">
        <f t="shared" si="10"/>
        <v>5945.5145264663497</v>
      </c>
      <c r="O33" s="42">
        <f t="shared" si="11"/>
        <v>7132.753820847407</v>
      </c>
      <c r="P33" s="40" t="str">
        <f t="shared" si="12"/>
        <v/>
      </c>
      <c r="Q33" s="41" t="str">
        <f t="shared" si="13"/>
        <v/>
      </c>
      <c r="R33" s="42" t="str">
        <f t="shared" si="14"/>
        <v/>
      </c>
      <c r="S33" s="36"/>
      <c r="T33" s="36"/>
      <c r="U33" s="36"/>
    </row>
    <row r="34" spans="1:21" x14ac:dyDescent="0.45">
      <c r="A34" s="8">
        <v>26</v>
      </c>
      <c r="B34" s="8"/>
      <c r="C34" s="5"/>
      <c r="D34" s="62"/>
      <c r="E34" s="62"/>
      <c r="F34" s="43"/>
      <c r="G34" s="46"/>
      <c r="H34" s="47"/>
      <c r="I34" s="60"/>
      <c r="J34" s="20" t="str">
        <f t="shared" si="17"/>
        <v/>
      </c>
      <c r="K34" s="20" t="str">
        <f t="shared" si="15"/>
        <v/>
      </c>
      <c r="L34" s="20" t="str">
        <f t="shared" si="16"/>
        <v/>
      </c>
      <c r="M34" s="40" t="str">
        <f t="shared" si="9"/>
        <v/>
      </c>
      <c r="N34" s="41" t="str">
        <f t="shared" si="10"/>
        <v/>
      </c>
      <c r="O34" s="42" t="str">
        <f t="shared" si="11"/>
        <v/>
      </c>
      <c r="P34" s="40" t="str">
        <f t="shared" si="12"/>
        <v/>
      </c>
      <c r="Q34" s="41" t="str">
        <f t="shared" si="13"/>
        <v/>
      </c>
      <c r="R34" s="42" t="str">
        <f t="shared" si="14"/>
        <v/>
      </c>
      <c r="S34" s="36"/>
      <c r="T34" s="36"/>
      <c r="U34" s="36"/>
    </row>
    <row r="35" spans="1:21" x14ac:dyDescent="0.45">
      <c r="A35" s="8">
        <v>27</v>
      </c>
      <c r="B35" s="8"/>
      <c r="C35" s="5"/>
      <c r="D35" s="62"/>
      <c r="E35" s="62"/>
      <c r="F35" s="43"/>
      <c r="G35" s="46"/>
      <c r="H35" s="47"/>
      <c r="I35" s="60"/>
      <c r="J35" s="20" t="str">
        <f t="shared" si="17"/>
        <v/>
      </c>
      <c r="K35" s="20" t="str">
        <f t="shared" si="15"/>
        <v/>
      </c>
      <c r="L35" s="20" t="str">
        <f t="shared" si="16"/>
        <v/>
      </c>
      <c r="M35" s="40" t="str">
        <f t="shared" si="9"/>
        <v/>
      </c>
      <c r="N35" s="41" t="str">
        <f t="shared" si="10"/>
        <v/>
      </c>
      <c r="O35" s="42" t="str">
        <f t="shared" si="11"/>
        <v/>
      </c>
      <c r="P35" s="40" t="str">
        <f t="shared" si="12"/>
        <v/>
      </c>
      <c r="Q35" s="41" t="str">
        <f t="shared" si="13"/>
        <v/>
      </c>
      <c r="R35" s="42" t="str">
        <f t="shared" si="14"/>
        <v/>
      </c>
      <c r="S35" s="36"/>
      <c r="T35" s="36"/>
      <c r="U35" s="36"/>
    </row>
    <row r="36" spans="1:21" x14ac:dyDescent="0.45">
      <c r="A36" s="8">
        <v>28</v>
      </c>
      <c r="B36" s="8"/>
      <c r="C36" s="5"/>
      <c r="D36" s="62"/>
      <c r="E36" s="62"/>
      <c r="F36" s="43"/>
      <c r="G36" s="46"/>
      <c r="H36" s="47"/>
      <c r="I36" s="60"/>
      <c r="J36" s="20" t="str">
        <f t="shared" si="17"/>
        <v/>
      </c>
      <c r="K36" s="20" t="str">
        <f t="shared" si="15"/>
        <v/>
      </c>
      <c r="L36" s="20" t="str">
        <f t="shared" si="16"/>
        <v/>
      </c>
      <c r="M36" s="40" t="str">
        <f t="shared" si="9"/>
        <v/>
      </c>
      <c r="N36" s="41" t="str">
        <f t="shared" si="10"/>
        <v/>
      </c>
      <c r="O36" s="42" t="str">
        <f t="shared" si="11"/>
        <v/>
      </c>
      <c r="P36" s="40" t="str">
        <f t="shared" si="12"/>
        <v/>
      </c>
      <c r="Q36" s="41" t="str">
        <f t="shared" si="13"/>
        <v/>
      </c>
      <c r="R36" s="42" t="str">
        <f t="shared" si="14"/>
        <v/>
      </c>
      <c r="S36" s="36"/>
      <c r="T36" s="36"/>
      <c r="U36" s="36"/>
    </row>
    <row r="37" spans="1:21" x14ac:dyDescent="0.45">
      <c r="A37" s="8">
        <v>29</v>
      </c>
      <c r="B37" s="8"/>
      <c r="C37" s="5"/>
      <c r="D37" s="62"/>
      <c r="E37" s="62"/>
      <c r="F37" s="43"/>
      <c r="G37" s="46"/>
      <c r="H37" s="47"/>
      <c r="I37" s="60"/>
      <c r="J37" s="20" t="str">
        <f t="shared" si="17"/>
        <v/>
      </c>
      <c r="K37" s="20" t="str">
        <f t="shared" si="15"/>
        <v/>
      </c>
      <c r="L37" s="20" t="str">
        <f t="shared" si="16"/>
        <v/>
      </c>
      <c r="M37" s="40" t="str">
        <f t="shared" si="9"/>
        <v/>
      </c>
      <c r="N37" s="41" t="str">
        <f t="shared" si="10"/>
        <v/>
      </c>
      <c r="O37" s="42" t="str">
        <f t="shared" si="11"/>
        <v/>
      </c>
      <c r="P37" s="40" t="str">
        <f t="shared" si="12"/>
        <v/>
      </c>
      <c r="Q37" s="41" t="str">
        <f t="shared" si="13"/>
        <v/>
      </c>
      <c r="R37" s="42" t="str">
        <f t="shared" si="14"/>
        <v/>
      </c>
      <c r="S37" s="36"/>
      <c r="T37" s="36"/>
      <c r="U37" s="36"/>
    </row>
    <row r="38" spans="1:21" x14ac:dyDescent="0.45">
      <c r="A38" s="8">
        <v>30</v>
      </c>
      <c r="B38" s="8"/>
      <c r="C38" s="5"/>
      <c r="D38" s="62"/>
      <c r="E38" s="62"/>
      <c r="F38" s="43"/>
      <c r="G38" s="46"/>
      <c r="H38" s="47"/>
      <c r="I38" s="60"/>
      <c r="J38" s="20" t="str">
        <f t="shared" si="17"/>
        <v/>
      </c>
      <c r="K38" s="20" t="str">
        <f t="shared" si="15"/>
        <v/>
      </c>
      <c r="L38" s="20" t="str">
        <f t="shared" si="16"/>
        <v/>
      </c>
      <c r="M38" s="40" t="str">
        <f t="shared" si="9"/>
        <v/>
      </c>
      <c r="N38" s="41" t="str">
        <f t="shared" si="10"/>
        <v/>
      </c>
      <c r="O38" s="42" t="str">
        <f t="shared" si="11"/>
        <v/>
      </c>
      <c r="P38" s="40" t="str">
        <f t="shared" si="12"/>
        <v/>
      </c>
      <c r="Q38" s="41" t="str">
        <f t="shared" si="13"/>
        <v/>
      </c>
      <c r="R38" s="42" t="str">
        <f t="shared" si="14"/>
        <v/>
      </c>
      <c r="S38" s="36"/>
      <c r="T38" s="36"/>
      <c r="U38" s="36"/>
    </row>
    <row r="39" spans="1:21" x14ac:dyDescent="0.45">
      <c r="A39" s="8">
        <v>31</v>
      </c>
      <c r="B39" s="8"/>
      <c r="C39" s="5"/>
      <c r="D39" s="62"/>
      <c r="E39" s="62"/>
      <c r="F39" s="43"/>
      <c r="G39" s="46"/>
      <c r="H39" s="47"/>
      <c r="I39" s="60"/>
      <c r="J39" s="20" t="str">
        <f t="shared" si="17"/>
        <v/>
      </c>
      <c r="K39" s="20" t="str">
        <f t="shared" si="15"/>
        <v/>
      </c>
      <c r="L39" s="20" t="str">
        <f t="shared" si="16"/>
        <v/>
      </c>
      <c r="M39" s="40" t="str">
        <f t="shared" si="9"/>
        <v/>
      </c>
      <c r="N39" s="41" t="str">
        <f t="shared" si="10"/>
        <v/>
      </c>
      <c r="O39" s="42" t="str">
        <f t="shared" si="11"/>
        <v/>
      </c>
      <c r="P39" s="40" t="str">
        <f t="shared" si="12"/>
        <v/>
      </c>
      <c r="Q39" s="41" t="str">
        <f t="shared" si="13"/>
        <v/>
      </c>
      <c r="R39" s="42" t="str">
        <f t="shared" si="14"/>
        <v/>
      </c>
      <c r="S39" s="36"/>
      <c r="T39" s="36"/>
      <c r="U39" s="36"/>
    </row>
    <row r="40" spans="1:21" x14ac:dyDescent="0.45">
      <c r="A40" s="8">
        <v>32</v>
      </c>
      <c r="B40" s="8"/>
      <c r="C40" s="5"/>
      <c r="D40" s="62"/>
      <c r="E40" s="62"/>
      <c r="F40" s="43"/>
      <c r="G40" s="46"/>
      <c r="H40" s="47"/>
      <c r="I40" s="60"/>
      <c r="J40" s="20" t="str">
        <f t="shared" si="17"/>
        <v/>
      </c>
      <c r="K40" s="20" t="str">
        <f t="shared" si="15"/>
        <v/>
      </c>
      <c r="L40" s="20" t="str">
        <f t="shared" si="16"/>
        <v/>
      </c>
      <c r="M40" s="40" t="str">
        <f t="shared" si="9"/>
        <v/>
      </c>
      <c r="N40" s="41" t="str">
        <f t="shared" si="10"/>
        <v/>
      </c>
      <c r="O40" s="42" t="str">
        <f t="shared" si="11"/>
        <v/>
      </c>
      <c r="P40" s="40" t="str">
        <f t="shared" si="12"/>
        <v/>
      </c>
      <c r="Q40" s="41" t="str">
        <f t="shared" si="13"/>
        <v/>
      </c>
      <c r="R40" s="42" t="str">
        <f t="shared" si="14"/>
        <v/>
      </c>
      <c r="S40" s="36"/>
      <c r="T40" s="36"/>
      <c r="U40" s="36"/>
    </row>
    <row r="41" spans="1:21" x14ac:dyDescent="0.45">
      <c r="A41" s="8">
        <v>33</v>
      </c>
      <c r="B41" s="8"/>
      <c r="C41" s="5"/>
      <c r="D41" s="62"/>
      <c r="E41" s="62"/>
      <c r="F41" s="43"/>
      <c r="G41" s="46"/>
      <c r="H41" s="47"/>
      <c r="I41" s="60"/>
      <c r="J41" s="20" t="str">
        <f t="shared" si="17"/>
        <v/>
      </c>
      <c r="K41" s="20" t="str">
        <f t="shared" si="15"/>
        <v/>
      </c>
      <c r="L41" s="20" t="str">
        <f t="shared" si="16"/>
        <v/>
      </c>
      <c r="M41" s="40" t="str">
        <f t="shared" si="9"/>
        <v/>
      </c>
      <c r="N41" s="41" t="str">
        <f t="shared" si="10"/>
        <v/>
      </c>
      <c r="O41" s="42" t="str">
        <f t="shared" si="11"/>
        <v/>
      </c>
      <c r="P41" s="40" t="str">
        <f t="shared" si="12"/>
        <v/>
      </c>
      <c r="Q41" s="41" t="str">
        <f t="shared" si="13"/>
        <v/>
      </c>
      <c r="R41" s="42" t="str">
        <f t="shared" si="14"/>
        <v/>
      </c>
      <c r="S41" s="36"/>
      <c r="T41" s="36"/>
      <c r="U41" s="36"/>
    </row>
    <row r="42" spans="1:21" x14ac:dyDescent="0.45">
      <c r="A42" s="8">
        <v>34</v>
      </c>
      <c r="B42" s="8"/>
      <c r="C42" s="5"/>
      <c r="D42" s="62"/>
      <c r="E42" s="62"/>
      <c r="F42" s="43"/>
      <c r="G42" s="46"/>
      <c r="H42" s="47"/>
      <c r="I42" s="60"/>
      <c r="J42" s="20" t="str">
        <f t="shared" si="17"/>
        <v/>
      </c>
      <c r="K42" s="20" t="str">
        <f t="shared" si="15"/>
        <v/>
      </c>
      <c r="L42" s="20" t="str">
        <f t="shared" si="16"/>
        <v/>
      </c>
      <c r="M42" s="40" t="str">
        <f t="shared" si="9"/>
        <v/>
      </c>
      <c r="N42" s="41" t="str">
        <f t="shared" si="10"/>
        <v/>
      </c>
      <c r="O42" s="42" t="str">
        <f t="shared" si="11"/>
        <v/>
      </c>
      <c r="P42" s="40" t="str">
        <f>IF(G42="","",M42*G42)</f>
        <v/>
      </c>
      <c r="Q42" s="41" t="str">
        <f t="shared" si="13"/>
        <v/>
      </c>
      <c r="R42" s="42" t="str">
        <f t="shared" si="14"/>
        <v/>
      </c>
      <c r="S42" s="36"/>
      <c r="T42" s="36"/>
      <c r="U42" s="36"/>
    </row>
    <row r="43" spans="1:21" x14ac:dyDescent="0.45">
      <c r="A43" s="3">
        <v>35</v>
      </c>
      <c r="B43" s="3"/>
      <c r="C43" s="5"/>
      <c r="D43" s="62"/>
      <c r="E43" s="62"/>
      <c r="F43" s="43"/>
      <c r="G43" s="46"/>
      <c r="H43" s="47"/>
      <c r="I43" s="60"/>
      <c r="J43" s="20" t="str">
        <f>IF(G43="","",J42+P43)</f>
        <v/>
      </c>
      <c r="K43" s="20" t="str">
        <f t="shared" ref="K43:L43" si="18">IF(H43="","",K42+Q43)</f>
        <v/>
      </c>
      <c r="L43" s="20" t="str">
        <f t="shared" si="18"/>
        <v/>
      </c>
      <c r="M43" s="40" t="str">
        <f t="shared" si="9"/>
        <v/>
      </c>
      <c r="N43" s="41" t="str">
        <f t="shared" si="10"/>
        <v/>
      </c>
      <c r="O43" s="42" t="str">
        <f t="shared" si="11"/>
        <v/>
      </c>
      <c r="P43" s="40" t="str">
        <f t="shared" si="12"/>
        <v/>
      </c>
      <c r="Q43" s="41" t="str">
        <f t="shared" si="13"/>
        <v/>
      </c>
      <c r="R43" s="42" t="str">
        <f t="shared" si="14"/>
        <v/>
      </c>
    </row>
    <row r="44" spans="1:21" x14ac:dyDescent="0.45">
      <c r="A44" s="8">
        <v>36</v>
      </c>
      <c r="B44" s="8"/>
      <c r="C44" s="5"/>
      <c r="D44" s="62"/>
      <c r="E44" s="62"/>
      <c r="F44" s="43"/>
      <c r="G44" s="46"/>
      <c r="H44" s="47"/>
      <c r="I44" s="60"/>
      <c r="J44" s="20" t="str">
        <f t="shared" ref="J44:J58" si="19">IF(G44="","",J43+P44)</f>
        <v/>
      </c>
      <c r="K44" s="20" t="str">
        <f t="shared" ref="K44:K58" si="20">IF(H44="","",K43+Q44)</f>
        <v/>
      </c>
      <c r="L44" s="20" t="str">
        <f t="shared" ref="L44:L58" si="21">IF(I44="","",L43+R44)</f>
        <v/>
      </c>
      <c r="M44" s="40" t="str">
        <f>IF(J43="","",J43*0.03)</f>
        <v/>
      </c>
      <c r="N44" s="41" t="str">
        <f t="shared" si="10"/>
        <v/>
      </c>
      <c r="O44" s="42" t="str">
        <f t="shared" si="11"/>
        <v/>
      </c>
      <c r="P44" s="40" t="str">
        <f>IF(G44="","",M44*G44)</f>
        <v/>
      </c>
      <c r="Q44" s="41" t="str">
        <f t="shared" si="13"/>
        <v/>
      </c>
      <c r="R44" s="42" t="str">
        <f t="shared" si="14"/>
        <v/>
      </c>
    </row>
    <row r="45" spans="1:21" x14ac:dyDescent="0.45">
      <c r="A45" s="8">
        <v>37</v>
      </c>
      <c r="B45" s="8"/>
      <c r="C45" s="5"/>
      <c r="D45" s="62"/>
      <c r="E45" s="62"/>
      <c r="F45" s="43"/>
      <c r="G45" s="46"/>
      <c r="H45" s="47"/>
      <c r="I45" s="60"/>
      <c r="J45" s="20" t="str">
        <f t="shared" si="19"/>
        <v/>
      </c>
      <c r="K45" s="20" t="str">
        <f t="shared" si="20"/>
        <v/>
      </c>
      <c r="L45" s="20" t="str">
        <f t="shared" si="21"/>
        <v/>
      </c>
      <c r="M45" s="40" t="str">
        <f t="shared" si="9"/>
        <v/>
      </c>
      <c r="N45" s="41" t="str">
        <f t="shared" si="10"/>
        <v/>
      </c>
      <c r="O45" s="42" t="str">
        <f t="shared" si="11"/>
        <v/>
      </c>
      <c r="P45" s="40" t="str">
        <f t="shared" si="12"/>
        <v/>
      </c>
      <c r="Q45" s="41" t="str">
        <f t="shared" si="13"/>
        <v/>
      </c>
      <c r="R45" s="42" t="str">
        <f t="shared" si="14"/>
        <v/>
      </c>
    </row>
    <row r="46" spans="1:21" x14ac:dyDescent="0.45">
      <c r="A46" s="8">
        <v>38</v>
      </c>
      <c r="B46" s="8"/>
      <c r="C46" s="5"/>
      <c r="D46" s="62"/>
      <c r="E46" s="62"/>
      <c r="F46" s="43"/>
      <c r="G46" s="46"/>
      <c r="H46" s="47"/>
      <c r="I46" s="60"/>
      <c r="J46" s="20" t="str">
        <f t="shared" si="19"/>
        <v/>
      </c>
      <c r="K46" s="20" t="str">
        <f t="shared" si="20"/>
        <v/>
      </c>
      <c r="L46" s="20" t="str">
        <f t="shared" si="21"/>
        <v/>
      </c>
      <c r="M46" s="40" t="str">
        <f t="shared" si="9"/>
        <v/>
      </c>
      <c r="N46" s="41" t="str">
        <f t="shared" si="10"/>
        <v/>
      </c>
      <c r="O46" s="42" t="str">
        <f t="shared" si="11"/>
        <v/>
      </c>
      <c r="P46" s="40" t="str">
        <f t="shared" si="12"/>
        <v/>
      </c>
      <c r="Q46" s="41" t="str">
        <f t="shared" si="13"/>
        <v/>
      </c>
      <c r="R46" s="42" t="str">
        <f t="shared" si="14"/>
        <v/>
      </c>
    </row>
    <row r="47" spans="1:21" x14ac:dyDescent="0.45">
      <c r="A47" s="8">
        <v>39</v>
      </c>
      <c r="B47" s="8"/>
      <c r="C47" s="5"/>
      <c r="D47" s="62"/>
      <c r="E47" s="62"/>
      <c r="F47" s="43"/>
      <c r="G47" s="46"/>
      <c r="H47" s="47"/>
      <c r="I47" s="60"/>
      <c r="J47" s="20" t="str">
        <f t="shared" si="19"/>
        <v/>
      </c>
      <c r="K47" s="20" t="str">
        <f t="shared" si="20"/>
        <v/>
      </c>
      <c r="L47" s="20" t="str">
        <f t="shared" si="21"/>
        <v/>
      </c>
      <c r="M47" s="40" t="str">
        <f t="shared" si="9"/>
        <v/>
      </c>
      <c r="N47" s="41" t="str">
        <f t="shared" si="10"/>
        <v/>
      </c>
      <c r="O47" s="42" t="str">
        <f t="shared" si="11"/>
        <v/>
      </c>
      <c r="P47" s="40" t="str">
        <f t="shared" si="12"/>
        <v/>
      </c>
      <c r="Q47" s="41" t="str">
        <f t="shared" si="13"/>
        <v/>
      </c>
      <c r="R47" s="42" t="str">
        <f t="shared" si="14"/>
        <v/>
      </c>
    </row>
    <row r="48" spans="1:21" x14ac:dyDescent="0.45">
      <c r="A48" s="8">
        <v>40</v>
      </c>
      <c r="B48" s="8"/>
      <c r="C48" s="5"/>
      <c r="D48" s="62"/>
      <c r="E48" s="62"/>
      <c r="F48" s="43"/>
      <c r="G48" s="46"/>
      <c r="H48" s="47"/>
      <c r="I48" s="60"/>
      <c r="J48" s="20" t="str">
        <f t="shared" si="19"/>
        <v/>
      </c>
      <c r="K48" s="20" t="str">
        <f t="shared" si="20"/>
        <v/>
      </c>
      <c r="L48" s="20" t="str">
        <f t="shared" si="21"/>
        <v/>
      </c>
      <c r="M48" s="40" t="str">
        <f t="shared" si="9"/>
        <v/>
      </c>
      <c r="N48" s="41" t="str">
        <f t="shared" si="10"/>
        <v/>
      </c>
      <c r="O48" s="42" t="str">
        <f t="shared" si="11"/>
        <v/>
      </c>
      <c r="P48" s="40" t="str">
        <f t="shared" si="12"/>
        <v/>
      </c>
      <c r="Q48" s="41" t="str">
        <f t="shared" si="13"/>
        <v/>
      </c>
      <c r="R48" s="42" t="str">
        <f t="shared" si="14"/>
        <v/>
      </c>
    </row>
    <row r="49" spans="1:18" x14ac:dyDescent="0.45">
      <c r="A49" s="8">
        <v>41</v>
      </c>
      <c r="B49" s="8"/>
      <c r="C49" s="5"/>
      <c r="D49" s="62"/>
      <c r="E49" s="62"/>
      <c r="F49" s="43"/>
      <c r="G49" s="46"/>
      <c r="H49" s="47"/>
      <c r="I49" s="60"/>
      <c r="J49" s="20" t="str">
        <f t="shared" si="19"/>
        <v/>
      </c>
      <c r="K49" s="20" t="str">
        <f t="shared" si="20"/>
        <v/>
      </c>
      <c r="L49" s="20" t="str">
        <f t="shared" si="21"/>
        <v/>
      </c>
      <c r="M49" s="40" t="str">
        <f t="shared" si="9"/>
        <v/>
      </c>
      <c r="N49" s="41" t="str">
        <f t="shared" si="10"/>
        <v/>
      </c>
      <c r="O49" s="42" t="str">
        <f t="shared" si="11"/>
        <v/>
      </c>
      <c r="P49" s="40" t="str">
        <f t="shared" si="12"/>
        <v/>
      </c>
      <c r="Q49" s="41" t="str">
        <f t="shared" si="13"/>
        <v/>
      </c>
      <c r="R49" s="42" t="str">
        <f t="shared" si="14"/>
        <v/>
      </c>
    </row>
    <row r="50" spans="1:18" x14ac:dyDescent="0.45">
      <c r="A50" s="8">
        <v>42</v>
      </c>
      <c r="B50" s="8"/>
      <c r="C50" s="5"/>
      <c r="D50" s="62"/>
      <c r="E50" s="62"/>
      <c r="F50" s="43"/>
      <c r="G50" s="46"/>
      <c r="H50" s="47"/>
      <c r="I50" s="60"/>
      <c r="J50" s="20" t="str">
        <f t="shared" si="19"/>
        <v/>
      </c>
      <c r="K50" s="20" t="str">
        <f t="shared" si="20"/>
        <v/>
      </c>
      <c r="L50" s="20" t="str">
        <f t="shared" si="21"/>
        <v/>
      </c>
      <c r="M50" s="40" t="str">
        <f t="shared" si="9"/>
        <v/>
      </c>
      <c r="N50" s="41" t="str">
        <f t="shared" si="10"/>
        <v/>
      </c>
      <c r="O50" s="42" t="str">
        <f t="shared" si="11"/>
        <v/>
      </c>
      <c r="P50" s="40" t="str">
        <f t="shared" si="12"/>
        <v/>
      </c>
      <c r="Q50" s="41" t="str">
        <f t="shared" si="13"/>
        <v/>
      </c>
      <c r="R50" s="42" t="str">
        <f t="shared" si="14"/>
        <v/>
      </c>
    </row>
    <row r="51" spans="1:18" x14ac:dyDescent="0.45">
      <c r="A51" s="8">
        <v>43</v>
      </c>
      <c r="B51" s="8"/>
      <c r="C51" s="5"/>
      <c r="D51" s="62"/>
      <c r="E51" s="62"/>
      <c r="F51" s="43"/>
      <c r="G51" s="46"/>
      <c r="H51" s="47"/>
      <c r="I51" s="60"/>
      <c r="J51" s="20" t="str">
        <f t="shared" si="19"/>
        <v/>
      </c>
      <c r="K51" s="20" t="str">
        <f t="shared" si="20"/>
        <v/>
      </c>
      <c r="L51" s="20" t="str">
        <f t="shared" si="21"/>
        <v/>
      </c>
      <c r="M51" s="40" t="str">
        <f t="shared" si="9"/>
        <v/>
      </c>
      <c r="N51" s="41" t="str">
        <f t="shared" si="10"/>
        <v/>
      </c>
      <c r="O51" s="42" t="str">
        <f t="shared" si="11"/>
        <v/>
      </c>
      <c r="P51" s="40" t="str">
        <f t="shared" si="12"/>
        <v/>
      </c>
      <c r="Q51" s="41" t="str">
        <f t="shared" si="13"/>
        <v/>
      </c>
      <c r="R51" s="42" t="str">
        <f t="shared" si="14"/>
        <v/>
      </c>
    </row>
    <row r="52" spans="1:18" x14ac:dyDescent="0.45">
      <c r="A52" s="8">
        <v>44</v>
      </c>
      <c r="B52" s="8"/>
      <c r="C52" s="5"/>
      <c r="D52" s="62"/>
      <c r="E52" s="62"/>
      <c r="F52" s="43"/>
      <c r="G52" s="46"/>
      <c r="H52" s="47"/>
      <c r="I52" s="60"/>
      <c r="J52" s="20" t="str">
        <f t="shared" si="19"/>
        <v/>
      </c>
      <c r="K52" s="20" t="str">
        <f t="shared" si="20"/>
        <v/>
      </c>
      <c r="L52" s="20" t="str">
        <f t="shared" si="21"/>
        <v/>
      </c>
      <c r="M52" s="40" t="str">
        <f t="shared" si="9"/>
        <v/>
      </c>
      <c r="N52" s="41" t="str">
        <f t="shared" si="10"/>
        <v/>
      </c>
      <c r="O52" s="42" t="str">
        <f t="shared" si="11"/>
        <v/>
      </c>
      <c r="P52" s="40" t="str">
        <f t="shared" si="12"/>
        <v/>
      </c>
      <c r="Q52" s="41" t="str">
        <f t="shared" si="13"/>
        <v/>
      </c>
      <c r="R52" s="42" t="str">
        <f t="shared" si="14"/>
        <v/>
      </c>
    </row>
    <row r="53" spans="1:18" x14ac:dyDescent="0.45">
      <c r="A53" s="8">
        <v>45</v>
      </c>
      <c r="B53" s="8"/>
      <c r="C53" s="5"/>
      <c r="D53" s="62"/>
      <c r="E53" s="62"/>
      <c r="F53" s="43"/>
      <c r="G53" s="46"/>
      <c r="H53" s="47"/>
      <c r="I53" s="60"/>
      <c r="J53" s="20" t="str">
        <f t="shared" si="19"/>
        <v/>
      </c>
      <c r="K53" s="20" t="str">
        <f t="shared" si="20"/>
        <v/>
      </c>
      <c r="L53" s="20" t="str">
        <f t="shared" si="21"/>
        <v/>
      </c>
      <c r="M53" s="40" t="str">
        <f t="shared" si="9"/>
        <v/>
      </c>
      <c r="N53" s="41" t="str">
        <f t="shared" si="10"/>
        <v/>
      </c>
      <c r="O53" s="42" t="str">
        <f t="shared" si="11"/>
        <v/>
      </c>
      <c r="P53" s="40" t="str">
        <f t="shared" si="12"/>
        <v/>
      </c>
      <c r="Q53" s="41" t="str">
        <f t="shared" si="13"/>
        <v/>
      </c>
      <c r="R53" s="42" t="str">
        <f t="shared" si="14"/>
        <v/>
      </c>
    </row>
    <row r="54" spans="1:18" x14ac:dyDescent="0.45">
      <c r="A54" s="8">
        <v>46</v>
      </c>
      <c r="B54" s="8"/>
      <c r="C54" s="5"/>
      <c r="D54" s="62"/>
      <c r="E54" s="62"/>
      <c r="F54" s="43"/>
      <c r="G54" s="46"/>
      <c r="H54" s="47"/>
      <c r="I54" s="60"/>
      <c r="J54" s="20" t="str">
        <f t="shared" si="19"/>
        <v/>
      </c>
      <c r="K54" s="20" t="str">
        <f t="shared" si="20"/>
        <v/>
      </c>
      <c r="L54" s="20" t="str">
        <f t="shared" si="21"/>
        <v/>
      </c>
      <c r="M54" s="40" t="str">
        <f t="shared" si="9"/>
        <v/>
      </c>
      <c r="N54" s="41" t="str">
        <f t="shared" si="10"/>
        <v/>
      </c>
      <c r="O54" s="42" t="str">
        <f t="shared" si="11"/>
        <v/>
      </c>
      <c r="P54" s="40" t="str">
        <f t="shared" si="12"/>
        <v/>
      </c>
      <c r="Q54" s="41" t="str">
        <f t="shared" si="13"/>
        <v/>
      </c>
      <c r="R54" s="42" t="str">
        <f t="shared" si="14"/>
        <v/>
      </c>
    </row>
    <row r="55" spans="1:18" x14ac:dyDescent="0.45">
      <c r="A55" s="8">
        <v>47</v>
      </c>
      <c r="B55" s="8"/>
      <c r="C55" s="5"/>
      <c r="D55" s="62"/>
      <c r="E55" s="62"/>
      <c r="F55" s="43"/>
      <c r="G55" s="46"/>
      <c r="H55" s="47"/>
      <c r="I55" s="60"/>
      <c r="J55" s="20" t="str">
        <f t="shared" si="19"/>
        <v/>
      </c>
      <c r="K55" s="20" t="str">
        <f t="shared" si="20"/>
        <v/>
      </c>
      <c r="L55" s="20" t="str">
        <f t="shared" si="21"/>
        <v/>
      </c>
      <c r="M55" s="40" t="str">
        <f t="shared" si="9"/>
        <v/>
      </c>
      <c r="N55" s="41" t="str">
        <f t="shared" si="10"/>
        <v/>
      </c>
      <c r="O55" s="42" t="str">
        <f t="shared" si="11"/>
        <v/>
      </c>
      <c r="P55" s="40" t="str">
        <f t="shared" si="12"/>
        <v/>
      </c>
      <c r="Q55" s="41" t="str">
        <f t="shared" si="13"/>
        <v/>
      </c>
      <c r="R55" s="42" t="str">
        <f t="shared" si="14"/>
        <v/>
      </c>
    </row>
    <row r="56" spans="1:18" x14ac:dyDescent="0.45">
      <c r="A56" s="8">
        <v>48</v>
      </c>
      <c r="B56" s="8"/>
      <c r="C56" s="5"/>
      <c r="D56" s="62"/>
      <c r="E56" s="62"/>
      <c r="F56" s="43"/>
      <c r="G56" s="46"/>
      <c r="H56" s="47"/>
      <c r="I56" s="60"/>
      <c r="J56" s="20" t="str">
        <f t="shared" si="19"/>
        <v/>
      </c>
      <c r="K56" s="20" t="str">
        <f t="shared" si="20"/>
        <v/>
      </c>
      <c r="L56" s="20" t="str">
        <f t="shared" si="21"/>
        <v/>
      </c>
      <c r="M56" s="40" t="str">
        <f t="shared" si="9"/>
        <v/>
      </c>
      <c r="N56" s="41" t="str">
        <f t="shared" si="10"/>
        <v/>
      </c>
      <c r="O56" s="42" t="str">
        <f t="shared" si="11"/>
        <v/>
      </c>
      <c r="P56" s="40" t="str">
        <f t="shared" si="12"/>
        <v/>
      </c>
      <c r="Q56" s="41" t="str">
        <f t="shared" si="13"/>
        <v/>
      </c>
      <c r="R56" s="42" t="str">
        <f t="shared" si="14"/>
        <v/>
      </c>
    </row>
    <row r="57" spans="1:18" x14ac:dyDescent="0.45">
      <c r="A57" s="8">
        <v>49</v>
      </c>
      <c r="B57" s="8"/>
      <c r="C57" s="5"/>
      <c r="D57" s="62"/>
      <c r="E57" s="62"/>
      <c r="F57" s="43"/>
      <c r="G57" s="46"/>
      <c r="H57" s="47"/>
      <c r="I57" s="60"/>
      <c r="J57" s="20" t="str">
        <f t="shared" si="19"/>
        <v/>
      </c>
      <c r="K57" s="20" t="str">
        <f t="shared" si="20"/>
        <v/>
      </c>
      <c r="L57" s="20" t="str">
        <f t="shared" si="21"/>
        <v/>
      </c>
      <c r="M57" s="40" t="str">
        <f t="shared" si="9"/>
        <v/>
      </c>
      <c r="N57" s="41" t="str">
        <f t="shared" si="10"/>
        <v/>
      </c>
      <c r="O57" s="42" t="str">
        <f t="shared" si="11"/>
        <v/>
      </c>
      <c r="P57" s="40" t="str">
        <f t="shared" si="12"/>
        <v/>
      </c>
      <c r="Q57" s="41" t="str">
        <f t="shared" si="13"/>
        <v/>
      </c>
      <c r="R57" s="42" t="str">
        <f t="shared" si="14"/>
        <v/>
      </c>
    </row>
    <row r="58" spans="1:18" ht="18.600000000000001" thickBot="1" x14ac:dyDescent="0.5">
      <c r="A58" s="8">
        <v>50</v>
      </c>
      <c r="B58" s="8"/>
      <c r="C58" s="5"/>
      <c r="D58" s="62"/>
      <c r="E58" s="62"/>
      <c r="F58" s="43"/>
      <c r="G58" s="46"/>
      <c r="H58" s="47"/>
      <c r="I58" s="60"/>
      <c r="J58" s="20" t="str">
        <f t="shared" si="19"/>
        <v/>
      </c>
      <c r="K58" s="20" t="str">
        <f t="shared" si="20"/>
        <v/>
      </c>
      <c r="L58" s="20" t="str">
        <f t="shared" si="21"/>
        <v/>
      </c>
      <c r="M58" s="40" t="str">
        <f t="shared" si="9"/>
        <v/>
      </c>
      <c r="N58" s="41" t="str">
        <f t="shared" si="10"/>
        <v/>
      </c>
      <c r="O58" s="42" t="str">
        <f t="shared" si="11"/>
        <v/>
      </c>
      <c r="P58" s="40" t="str">
        <f t="shared" si="12"/>
        <v/>
      </c>
      <c r="Q58" s="41" t="str">
        <f t="shared" si="13"/>
        <v/>
      </c>
      <c r="R58" s="42" t="str">
        <f t="shared" si="14"/>
        <v/>
      </c>
    </row>
    <row r="59" spans="1:18" ht="18.600000000000001" thickBot="1" x14ac:dyDescent="0.5">
      <c r="A59" s="8"/>
      <c r="B59" s="8"/>
      <c r="C59" s="99" t="s">
        <v>5</v>
      </c>
      <c r="D59" s="105"/>
      <c r="E59" s="105"/>
      <c r="F59" s="100"/>
      <c r="G59" s="14">
        <f>COUNTIF(G9:G58,1.27)</f>
        <v>21</v>
      </c>
      <c r="H59" s="14">
        <f>COUNTIF(H9:H58,1.5)</f>
        <v>19</v>
      </c>
      <c r="I59" s="16">
        <f>COUNTIF(I9:I58,2)</f>
        <v>18</v>
      </c>
      <c r="J59" s="77">
        <f>MAX(J8:J58)</f>
        <v>200141.99048825269</v>
      </c>
      <c r="K59" s="78">
        <f>MAX(K8:K58)</f>
        <v>198183.81754887832</v>
      </c>
      <c r="L59" s="79">
        <f>MAX(L8:L58)</f>
        <v>245762.10167041537</v>
      </c>
      <c r="M59" s="50" t="s">
        <v>26</v>
      </c>
      <c r="N59" s="51">
        <f>C58-C9</f>
        <v>-43906</v>
      </c>
      <c r="O59" s="52" t="s">
        <v>27</v>
      </c>
      <c r="P59" s="8"/>
      <c r="Q59" s="3"/>
      <c r="R59" s="4"/>
    </row>
    <row r="60" spans="1:18" ht="18.600000000000001" thickBot="1" x14ac:dyDescent="0.5">
      <c r="A60" s="8"/>
      <c r="B60" s="8"/>
      <c r="C60" s="106" t="s">
        <v>6</v>
      </c>
      <c r="D60" s="107"/>
      <c r="E60" s="107"/>
      <c r="F60" s="108"/>
      <c r="G60" s="6">
        <f>COUNTIF(G9:G58,-1)</f>
        <v>3</v>
      </c>
      <c r="H60" s="6">
        <f>COUNTIF(H9:H58,-1)</f>
        <v>5</v>
      </c>
      <c r="I60" s="7">
        <f>COUNTIF(I9:I58,-1)</f>
        <v>6</v>
      </c>
      <c r="J60" s="97" t="s">
        <v>25</v>
      </c>
      <c r="K60" s="98"/>
      <c r="L60" s="101"/>
      <c r="M60" s="97" t="s">
        <v>28</v>
      </c>
      <c r="N60" s="98"/>
      <c r="O60" s="101"/>
      <c r="P60" s="8"/>
      <c r="Q60" s="3"/>
      <c r="R60" s="4"/>
    </row>
    <row r="61" spans="1:18" ht="18.600000000000001" thickBot="1" x14ac:dyDescent="0.5">
      <c r="A61" s="8"/>
      <c r="B61" s="8"/>
      <c r="C61" s="109" t="s">
        <v>29</v>
      </c>
      <c r="D61" s="110"/>
      <c r="E61" s="110"/>
      <c r="F61" s="111"/>
      <c r="G61" s="73">
        <f>COUNTIF(G9:G58,0)</f>
        <v>0</v>
      </c>
      <c r="H61" s="73">
        <f>COUNTIF(H9:H58,0)</f>
        <v>0</v>
      </c>
      <c r="I61" s="74">
        <f>COUNTIF(I9:I58,0)</f>
        <v>0</v>
      </c>
      <c r="J61" s="56">
        <f>J59/J8</f>
        <v>2.001419904882527</v>
      </c>
      <c r="K61" s="57">
        <f>K59/K8</f>
        <v>1.9818381754887833</v>
      </c>
      <c r="L61" s="58">
        <f>L59/L8</f>
        <v>2.4576210167041537</v>
      </c>
      <c r="M61" s="48">
        <f>(J61-100%)*30/N59</f>
        <v>-6.8424810154593468E-4</v>
      </c>
      <c r="N61" s="48">
        <f>(K61-100%)*30/N59</f>
        <v>-6.7086833837433379E-4</v>
      </c>
      <c r="O61" s="49">
        <f>(L61-100%)*30/N59</f>
        <v>-9.9596024463910666E-4</v>
      </c>
      <c r="P61" s="9"/>
      <c r="Q61" s="2"/>
      <c r="R61" s="10"/>
    </row>
    <row r="62" spans="1:18" ht="18.600000000000001" thickBot="1" x14ac:dyDescent="0.5">
      <c r="A62" s="3"/>
      <c r="B62" s="3"/>
      <c r="C62" s="97" t="s">
        <v>4</v>
      </c>
      <c r="D62" s="98"/>
      <c r="E62" s="98"/>
      <c r="F62" s="98"/>
      <c r="G62" s="59">
        <f t="shared" ref="G62:H62" si="22">G59/(G59+G60+G61)</f>
        <v>0.875</v>
      </c>
      <c r="H62" s="54">
        <f t="shared" si="22"/>
        <v>0.79166666666666663</v>
      </c>
      <c r="I62" s="55">
        <f>I59/(I59+I60+I61)</f>
        <v>0.75</v>
      </c>
    </row>
    <row r="64" spans="1:18" x14ac:dyDescent="0.45">
      <c r="G64" s="53"/>
      <c r="H64" s="53"/>
      <c r="I64" s="53"/>
    </row>
  </sheetData>
  <mergeCells count="12">
    <mergeCell ref="C62:F62"/>
    <mergeCell ref="C61:F61"/>
    <mergeCell ref="M8:O8"/>
    <mergeCell ref="M6:O6"/>
    <mergeCell ref="P6:R6"/>
    <mergeCell ref="J6:L6"/>
    <mergeCell ref="P8:R8"/>
    <mergeCell ref="C59:F59"/>
    <mergeCell ref="C60:F60"/>
    <mergeCell ref="J60:L60"/>
    <mergeCell ref="M60:O60"/>
    <mergeCell ref="B6:C6"/>
  </mergeCells>
  <phoneticPr fontId="1"/>
  <conditionalFormatting sqref="F29:F32">
    <cfRule type="cellIs" dxfId="3" priority="13" stopIfTrue="1" operator="equal">
      <formula>"買"</formula>
    </cfRule>
    <cfRule type="cellIs" dxfId="2" priority="14" stopIfTrue="1" operator="equal">
      <formula>"売"</formula>
    </cfRule>
  </conditionalFormatting>
  <conditionalFormatting sqref="F9:F2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4">
    <dataValidation type="list" allowBlank="1" showInputMessage="1" showErrorMessage="1" sqref="F9:F32" xr:uid="{B28720AD-0F2B-441C-AEB0-D54F09C5D798}">
      <formula1>"買,売"</formula1>
    </dataValidation>
    <dataValidation type="list" allowBlank="1" showInputMessage="1" showErrorMessage="1" sqref="G9:G32" xr:uid="{CD061333-BB23-4A69-925C-019296E13B40}">
      <formula1>"-1,1.27"</formula1>
    </dataValidation>
    <dataValidation type="list" allowBlank="1" showInputMessage="1" showErrorMessage="1" sqref="H9:H58" xr:uid="{9D1DF90F-92EA-4123-AF91-5925C30D195B}">
      <formula1>"-1,1.5"</formula1>
    </dataValidation>
    <dataValidation type="list" allowBlank="1" showInputMessage="1" showErrorMessage="1" sqref="I9:I58" xr:uid="{5A87DF22-4DA0-4670-BE27-DC51DD40975A}">
      <formula1>"-1,2.0"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"/>
  <sheetViews>
    <sheetView zoomScale="80" zoomScaleNormal="80" workbookViewId="0">
      <selection activeCell="I10" sqref="I10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6.59765625" customWidth="1"/>
    <col min="8" max="8" width="16.8984375" customWidth="1"/>
    <col min="10" max="10" width="10.19921875" bestFit="1" customWidth="1"/>
  </cols>
  <sheetData>
    <row r="1" spans="1:10" x14ac:dyDescent="0.45">
      <c r="A1" s="26" t="s">
        <v>13</v>
      </c>
      <c r="B1" s="27"/>
      <c r="C1" s="28"/>
      <c r="D1" s="29"/>
      <c r="E1" s="28"/>
      <c r="F1" s="29"/>
      <c r="G1" s="28"/>
      <c r="H1" s="29"/>
    </row>
    <row r="2" spans="1:10" x14ac:dyDescent="0.45">
      <c r="A2" s="30"/>
      <c r="B2" s="28"/>
      <c r="C2" s="28"/>
      <c r="D2" s="29"/>
      <c r="E2" s="28"/>
      <c r="F2" s="29"/>
      <c r="G2" s="28"/>
      <c r="H2" s="29"/>
    </row>
    <row r="3" spans="1:10" x14ac:dyDescent="0.45">
      <c r="A3" s="31" t="s">
        <v>14</v>
      </c>
      <c r="B3" s="31" t="s">
        <v>15</v>
      </c>
      <c r="C3" s="31" t="s">
        <v>16</v>
      </c>
      <c r="D3" s="32" t="s">
        <v>17</v>
      </c>
      <c r="E3" s="31" t="s">
        <v>18</v>
      </c>
      <c r="F3" s="32" t="s">
        <v>17</v>
      </c>
      <c r="G3" s="31" t="s">
        <v>19</v>
      </c>
      <c r="H3" s="32" t="s">
        <v>17</v>
      </c>
      <c r="I3" s="31" t="s">
        <v>41</v>
      </c>
      <c r="J3" s="32" t="s">
        <v>17</v>
      </c>
    </row>
    <row r="4" spans="1:10" x14ac:dyDescent="0.45">
      <c r="A4" s="33" t="s">
        <v>42</v>
      </c>
      <c r="B4" s="61" t="s">
        <v>43</v>
      </c>
      <c r="C4" s="61">
        <v>13</v>
      </c>
      <c r="D4" s="34">
        <v>44099</v>
      </c>
      <c r="E4" s="61">
        <v>47</v>
      </c>
      <c r="F4" s="34">
        <v>44109</v>
      </c>
      <c r="G4" s="61">
        <v>100</v>
      </c>
      <c r="H4" s="34">
        <v>44129</v>
      </c>
      <c r="I4" s="27"/>
      <c r="J4" s="27"/>
    </row>
    <row r="5" spans="1:10" x14ac:dyDescent="0.45">
      <c r="A5" s="33" t="s">
        <v>44</v>
      </c>
      <c r="B5" s="61" t="s">
        <v>31</v>
      </c>
      <c r="C5" s="61">
        <v>25</v>
      </c>
      <c r="D5" s="34"/>
      <c r="E5" s="61"/>
      <c r="F5" s="35"/>
      <c r="G5" s="61">
        <v>39</v>
      </c>
      <c r="H5" s="34">
        <v>44150</v>
      </c>
      <c r="I5" s="27">
        <v>24</v>
      </c>
      <c r="J5" s="84">
        <v>44173</v>
      </c>
    </row>
    <row r="6" spans="1:10" x14ac:dyDescent="0.45">
      <c r="A6" s="33" t="s">
        <v>44</v>
      </c>
      <c r="B6" s="61"/>
      <c r="C6" s="61"/>
      <c r="D6" s="35"/>
      <c r="E6" s="61"/>
      <c r="F6" s="35"/>
      <c r="G6" s="61"/>
      <c r="H6" s="35"/>
      <c r="I6" s="27"/>
      <c r="J6" s="27"/>
    </row>
    <row r="7" spans="1:10" x14ac:dyDescent="0.45">
      <c r="A7" s="33" t="s">
        <v>44</v>
      </c>
      <c r="B7" s="61"/>
      <c r="C7" s="61"/>
      <c r="D7" s="35"/>
      <c r="E7" s="61"/>
      <c r="F7" s="35"/>
      <c r="G7" s="61"/>
      <c r="H7" s="35"/>
      <c r="I7" s="27"/>
      <c r="J7" s="27"/>
    </row>
    <row r="8" spans="1:10" x14ac:dyDescent="0.45">
      <c r="A8" s="33" t="s">
        <v>44</v>
      </c>
      <c r="B8" s="61"/>
      <c r="C8" s="61"/>
      <c r="D8" s="35"/>
      <c r="E8" s="61"/>
      <c r="F8" s="35"/>
      <c r="G8" s="61"/>
      <c r="H8" s="35"/>
      <c r="I8" s="27"/>
      <c r="J8" s="27"/>
    </row>
    <row r="9" spans="1:10" x14ac:dyDescent="0.45">
      <c r="A9" s="33" t="s">
        <v>44</v>
      </c>
      <c r="B9" s="61"/>
      <c r="C9" s="61"/>
      <c r="D9" s="35"/>
      <c r="E9" s="61"/>
      <c r="F9" s="35"/>
      <c r="G9" s="61"/>
      <c r="H9" s="35"/>
      <c r="I9" s="27"/>
      <c r="J9" s="27"/>
    </row>
    <row r="10" spans="1:10" x14ac:dyDescent="0.45">
      <c r="A10" s="33" t="s">
        <v>44</v>
      </c>
      <c r="B10" s="61"/>
      <c r="C10" s="61"/>
      <c r="D10" s="35"/>
      <c r="E10" s="61"/>
      <c r="F10" s="35"/>
      <c r="G10" s="61"/>
      <c r="H10" s="35"/>
      <c r="I10" s="27"/>
      <c r="J10" s="27"/>
    </row>
    <row r="11" spans="1:10" x14ac:dyDescent="0.45">
      <c r="A11" s="33" t="s">
        <v>44</v>
      </c>
      <c r="B11" s="61"/>
      <c r="C11" s="61"/>
      <c r="D11" s="35"/>
      <c r="E11" s="61"/>
      <c r="F11" s="35"/>
      <c r="G11" s="61"/>
      <c r="H11" s="35"/>
      <c r="I11" s="27"/>
      <c r="J11" s="27"/>
    </row>
    <row r="12" spans="1:10" x14ac:dyDescent="0.45">
      <c r="A12" s="30"/>
      <c r="B12" s="28"/>
      <c r="C12" s="28"/>
      <c r="D12" s="29"/>
      <c r="E12" s="28"/>
      <c r="F12" s="29"/>
      <c r="G12" s="28"/>
      <c r="H12" s="29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検証シート (12月)</vt:lpstr>
      <vt:lpstr>画像12月</vt:lpstr>
      <vt:lpstr>画像</vt:lpstr>
      <vt:lpstr>気づき</vt:lpstr>
      <vt:lpstr>検証シート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admin</cp:lastModifiedBy>
  <dcterms:created xsi:type="dcterms:W3CDTF">2020-09-18T03:10:57Z</dcterms:created>
  <dcterms:modified xsi:type="dcterms:W3CDTF">2020-12-16T00:50:43Z</dcterms:modified>
</cp:coreProperties>
</file>