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7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<sst xmlns="http://schemas.openxmlformats.org/spreadsheetml/2006/main" count="81" uniqueCount="65">
  <si>
    <t>通貨ペア</t>
  </si>
  <si>
    <t>USDJPS</t>
  </si>
  <si>
    <t>時間足</t>
  </si>
  <si>
    <t>１H足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</si>
  <si>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</si>
  <si>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</si>
  <si>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</si>
  <si>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</si>
  <si>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</si>
  <si>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</si>
  <si>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</si>
  <si>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Calibri"/>
        <charset val="128"/>
        <scheme val="minor"/>
      </rPr>
      <t>決済</t>
    </r>
    <r>
      <rPr>
        <b/>
        <sz val="9"/>
        <color theme="1"/>
        <rFont val="Calibri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</si>
  <si>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</si>
  <si>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</si>
  <si>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</si>
  <si>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</si>
  <si>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</si>
  <si>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</si>
  <si>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2001.9.5</t>
  </si>
  <si>
    <t>2001.10.2</t>
  </si>
  <si>
    <t>2001.10.4</t>
  </si>
  <si>
    <t>2001.10.9</t>
  </si>
  <si>
    <t>2001.10.25</t>
  </si>
  <si>
    <t>2001.11.29-1</t>
  </si>
  <si>
    <t>2001.11.29-2</t>
  </si>
  <si>
    <t>2001.11.23</t>
  </si>
  <si>
    <t>2001.11.27</t>
  </si>
  <si>
    <t>2001.11.29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</si>
  <si>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</si>
  <si>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</si>
  <si>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</si>
  <si>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</si>
  <si>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</si>
  <si>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</si>
  <si>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</si>
  <si>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</si>
  <si>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１０ＭＡが上昇の中に現れたＰＢは、その後も上昇したのを確認できた。たまたまかもしれないですね。</t>
  </si>
  <si>
    <t>１０MAの上昇が弱くなった時に現れたPBであったがすぐに下落となりキャンセルとなった。このような時はのＰＢは選択してはいけないのですね。　もしかするとこれもＰＢではないのかもしれないのですか？</t>
  </si>
  <si>
    <t>１０MAが横這いの時に現れたPBであったがすぐに上昇となりキャンセルとなった。このような時はのＰＢは選択しないほうがよいですね。</t>
  </si>
  <si>
    <t>PBが出た後に実体の長いローソク足がでてきたので、これが買いの条件のEBというものですか？</t>
  </si>
  <si>
    <t>PBみたいであるけれども、上ひげが長すぎたので、あまり上昇しなかったと思う。</t>
  </si>
  <si>
    <t>下ひげがあるPBが出た場合のは、下落は長くは継続しなのかと思う。</t>
  </si>
  <si>
    <t>エントリーの位置はここでよいのかよくわからなくなってきました。質問ですが、エントリーの位置はここでよいのでしょうか</t>
  </si>
  <si>
    <t>決済の位置はここでよいのかよく分からなくなってきました。質問ですが、１．２７と１．５の位置はここでよいのでしょうか？</t>
  </si>
  <si>
    <t>10MAと20MAが切り替わったときにすぐに現れたPBであったが、上下ひげの長さが同じくらいであったので、上昇はわずかであったのかなと感じた。</t>
  </si>
  <si>
    <t>売りの場面で下ひげのないPBが現れた時は、しばらく下落が継続するような気がします。</t>
  </si>
  <si>
    <t>20MAが上にある場面でPBが現れたと思ったで売りを準備していたのですが高値更新？したので取りやめにしました。　この場面で分からないことがありました。　以後の進展を見ると急激な上昇となりました。　結果だけみると実際このような場面では買いを準備していたら、状況が変わっていたのではないかと思いました。　このような時の判断は如何にしたらよいでしょうか？</t>
  </si>
  <si>
    <t>気付き　質問</t>
  </si>
  <si>
    <t xml:space="preserve"> (画像の右横に、記入させて頂きました。)
</t>
  </si>
  <si>
    <t>感想</t>
  </si>
  <si>
    <t xml:space="preserve">PBと重視していますが、なかなかタイミングのよいPBが出ないのですね。
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</si>
  <si>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</si>
  <si>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</si>
  <si>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</si>
  <si>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</si>
  <si>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</si>
  <si>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</si>
  <si>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</si>
  <si>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</si>
  <si>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USDJPY</t>
  </si>
  <si>
    <t>2020.12.4</t>
  </si>
  <si>
    <t>2020.12.8</t>
  </si>
  <si>
    <t>2020.12.15</t>
  </si>
  <si>
    <t>2020.12.19</t>
  </si>
  <si>
    <t>2020.12.24</t>
  </si>
</sst>
</file>

<file path=xl/styles.xml><?xml version="1.0" encoding="utf-8"?>
<styleSheet xmlns="http://schemas.openxmlformats.org/spreadsheetml/2006/main">
  <numFmts count="7">
    <numFmt numFmtId="176" formatCode="_-&quot;\&quot;* #,##0_-\ ;\-&quot;\&quot;* #,##0_-\ ;_-&quot;\&quot;* &quot;-&quot;??_-\ ;_-@_-"/>
    <numFmt numFmtId="177" formatCode="#,##0_);[Red]\(#,##0\)"/>
    <numFmt numFmtId="178" formatCode="_-&quot;\&quot;* #,##0.00_-\ ;\-&quot;\&quot;* #,##0.00_-\ ;_-&quot;\&quot;* &quot;-&quot;??_-\ ;_-@_-"/>
    <numFmt numFmtId="179" formatCode="_ * #,##0_ ;_ * \-#,##0_ ;_ * &quot;-&quot;??_ ;_ @_ "/>
    <numFmt numFmtId="180" formatCode="#,##0_ "/>
    <numFmt numFmtId="181" formatCode="yyyy/m/d;@"/>
    <numFmt numFmtId="182" formatCode="0.0%"/>
  </numFmts>
  <fonts count="30">
    <font>
      <sz val="11"/>
      <color theme="1"/>
      <name val="Calibri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Calibri"/>
      <charset val="128"/>
      <scheme val="minor"/>
    </font>
    <font>
      <b/>
      <sz val="9"/>
      <color theme="1"/>
      <name val="Calibri"/>
      <charset val="128"/>
      <scheme val="minor"/>
    </font>
    <font>
      <sz val="11"/>
      <name val="Calibri"/>
      <charset val="128"/>
      <scheme val="minor"/>
    </font>
    <font>
      <b/>
      <sz val="11"/>
      <name val="Calibri"/>
      <charset val="128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18" fillId="7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38" fontId="0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5" borderId="20" applyNumberFormat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4" fillId="14" borderId="2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17" borderId="24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4" borderId="18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9" fillId="4" borderId="24" applyNumberFormat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18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39">
      <alignment vertical="center"/>
    </xf>
    <xf numFmtId="0" fontId="4" fillId="0" borderId="0" xfId="39" applyAlignment="1">
      <alignment horizontal="left" vertical="top" wrapText="1"/>
    </xf>
    <xf numFmtId="0" fontId="4" fillId="0" borderId="0" xfId="39" applyAlignment="1">
      <alignment horizontal="left" vertical="top"/>
    </xf>
    <xf numFmtId="0" fontId="4" fillId="0" borderId="0" xfId="39" applyAlignment="1">
      <alignment vertical="top" wrapText="1"/>
    </xf>
    <xf numFmtId="0" fontId="4" fillId="0" borderId="0" xfId="39" applyAlignment="1">
      <alignment vertical="top"/>
    </xf>
    <xf numFmtId="0" fontId="5" fillId="0" borderId="0" xfId="39" applyFont="1" applyAlignment="1">
      <alignment horizontal="center" vertical="center"/>
    </xf>
    <xf numFmtId="0" fontId="6" fillId="0" borderId="0" xfId="0" applyFont="1">
      <alignment vertical="center"/>
    </xf>
    <xf numFmtId="180" fontId="0" fillId="0" borderId="0" xfId="0" applyNumberFormat="1">
      <alignment vertical="center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177" fontId="0" fillId="0" borderId="6" xfId="0" applyNumberFormat="1" applyFont="1" applyBorder="1">
      <alignment vertical="center"/>
    </xf>
    <xf numFmtId="177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NumberFormat="1" applyFont="1" applyBorder="1">
      <alignment vertical="center"/>
    </xf>
    <xf numFmtId="0" fontId="8" fillId="0" borderId="4" xfId="0" applyNumberFormat="1" applyFont="1" applyBorder="1">
      <alignment vertical="center"/>
    </xf>
    <xf numFmtId="0" fontId="8" fillId="0" borderId="5" xfId="0" applyNumberFormat="1" applyFont="1" applyBorder="1">
      <alignment vertical="center"/>
    </xf>
    <xf numFmtId="177" fontId="0" fillId="0" borderId="0" xfId="0" applyNumberFormat="1" applyBorder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8" fillId="0" borderId="11" xfId="0" applyNumberFormat="1" applyFont="1" applyBorder="1">
      <alignment vertical="center"/>
    </xf>
    <xf numFmtId="0" fontId="8" fillId="0" borderId="0" xfId="0" applyNumberFormat="1" applyFont="1" applyBorder="1">
      <alignment vertical="center"/>
    </xf>
    <xf numFmtId="0" fontId="8" fillId="0" borderId="13" xfId="0" applyNumberFormat="1" applyFont="1" applyBorder="1">
      <alignment vertical="center"/>
    </xf>
    <xf numFmtId="0" fontId="8" fillId="3" borderId="13" xfId="0" applyNumberFormat="1" applyFont="1" applyFill="1" applyBorder="1">
      <alignment vertical="center"/>
    </xf>
    <xf numFmtId="0" fontId="8" fillId="0" borderId="0" xfId="0" applyNumberFormat="1" applyFont="1" applyFill="1" applyBorder="1">
      <alignment vertical="center"/>
    </xf>
    <xf numFmtId="0" fontId="0" fillId="0" borderId="0" xfId="0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8" fillId="0" borderId="14" xfId="0" applyNumberFormat="1" applyFont="1" applyBorder="1">
      <alignment vertical="center"/>
    </xf>
    <xf numFmtId="0" fontId="8" fillId="0" borderId="15" xfId="0" applyNumberFormat="1" applyFont="1" applyBorder="1">
      <alignment vertical="center"/>
    </xf>
    <xf numFmtId="0" fontId="8" fillId="0" borderId="16" xfId="0" applyNumberFormat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3" xfId="0" applyFont="1" applyBorder="1">
      <alignment vertical="center"/>
    </xf>
    <xf numFmtId="177" fontId="0" fillId="0" borderId="6" xfId="0" applyNumberFormat="1" applyFill="1" applyBorder="1">
      <alignment vertical="center"/>
    </xf>
    <xf numFmtId="177" fontId="0" fillId="0" borderId="7" xfId="0" applyNumberFormat="1" applyFill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6" fillId="0" borderId="6" xfId="6" applyFont="1" applyBorder="1">
      <alignment vertical="center"/>
    </xf>
    <xf numFmtId="9" fontId="6" fillId="0" borderId="7" xfId="6" applyFont="1" applyBorder="1">
      <alignment vertical="center"/>
    </xf>
    <xf numFmtId="9" fontId="6" fillId="0" borderId="6" xfId="0" applyNumberFormat="1" applyFont="1" applyBorder="1">
      <alignment vertical="center"/>
    </xf>
    <xf numFmtId="9" fontId="6" fillId="0" borderId="7" xfId="0" applyNumberFormat="1" applyFont="1" applyBorder="1">
      <alignment vertical="center"/>
    </xf>
    <xf numFmtId="9" fontId="6" fillId="0" borderId="9" xfId="0" applyNumberFormat="1" applyFont="1" applyBorder="1">
      <alignment vertical="center"/>
    </xf>
    <xf numFmtId="9" fontId="6" fillId="0" borderId="0" xfId="0" applyNumberFormat="1" applyFont="1" applyBorder="1">
      <alignment vertical="center"/>
    </xf>
    <xf numFmtId="0" fontId="6" fillId="0" borderId="9" xfId="0" applyFont="1" applyBorder="1" applyAlignment="1">
      <alignment horizontal="center" vertical="center"/>
    </xf>
    <xf numFmtId="177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3" applyFont="1" applyBorder="1">
      <alignment vertical="center"/>
    </xf>
    <xf numFmtId="38" fontId="0" fillId="0" borderId="4" xfId="3" applyFont="1" applyBorder="1">
      <alignment vertical="center"/>
    </xf>
    <xf numFmtId="38" fontId="0" fillId="0" borderId="5" xfId="3" applyFont="1" applyBorder="1">
      <alignment vertical="center"/>
    </xf>
    <xf numFmtId="177" fontId="0" fillId="0" borderId="0" xfId="0" applyNumberFormat="1">
      <alignment vertical="center"/>
    </xf>
    <xf numFmtId="38" fontId="0" fillId="0" borderId="11" xfId="3" applyFont="1" applyBorder="1">
      <alignment vertical="center"/>
    </xf>
    <xf numFmtId="38" fontId="0" fillId="0" borderId="0" xfId="3" applyFont="1" applyBorder="1">
      <alignment vertical="center"/>
    </xf>
    <xf numFmtId="38" fontId="0" fillId="0" borderId="13" xfId="3" applyFont="1" applyBorder="1">
      <alignment vertical="center"/>
    </xf>
    <xf numFmtId="177" fontId="0" fillId="0" borderId="9" xfId="0" applyNumberFormat="1" applyFill="1" applyBorder="1">
      <alignment vertical="center"/>
    </xf>
    <xf numFmtId="0" fontId="6" fillId="0" borderId="10" xfId="0" applyFont="1" applyBorder="1" applyAlignment="1">
      <alignment horizontal="center" vertical="center"/>
    </xf>
    <xf numFmtId="38" fontId="9" fillId="0" borderId="6" xfId="3" applyFont="1" applyFill="1" applyBorder="1">
      <alignment vertical="center"/>
    </xf>
    <xf numFmtId="0" fontId="9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6" fillId="0" borderId="9" xfId="6" applyFont="1" applyBorder="1">
      <alignment vertical="center"/>
    </xf>
    <xf numFmtId="182" fontId="6" fillId="0" borderId="6" xfId="6" applyNumberFormat="1" applyFont="1" applyBorder="1">
      <alignment vertical="center"/>
    </xf>
    <xf numFmtId="182" fontId="6" fillId="0" borderId="10" xfId="6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標準 2" xfId="39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8.png"/><Relationship Id="rId8" Type="http://schemas.openxmlformats.org/officeDocument/2006/relationships/image" Target="../media/image7.png"/><Relationship Id="rId7" Type="http://schemas.openxmlformats.org/officeDocument/2006/relationships/image" Target="../media/image6.png"/><Relationship Id="rId6" Type="http://schemas.openxmlformats.org/officeDocument/2006/relationships/image" Target="../media/image5.png"/><Relationship Id="rId5" Type="http://schemas.openxmlformats.org/officeDocument/2006/relationships/image" Target="NULL" TargetMode="External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1" Type="http://schemas.openxmlformats.org/officeDocument/2006/relationships/image" Target="../media/image10.png"/><Relationship Id="rId10" Type="http://schemas.openxmlformats.org/officeDocument/2006/relationships/image" Target="../media/image9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4716780" y="2428875"/>
          <a:ext cx="510540" cy="92773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>
      <xdr:nvSpPr>
        <xdr:cNvPr id="3" name="正方形/長方形 7"/>
        <xdr:cNvSpPr>
          <a:spLocks noChangeArrowheads="1"/>
        </xdr:cNvSpPr>
      </xdr:nvSpPr>
      <xdr:spPr>
        <a:xfrm>
          <a:off x="5304155" y="10965180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>
      <xdr:nvSpPr>
        <xdr:cNvPr id="4" name="正方形/長方形 1"/>
        <xdr:cNvSpPr>
          <a:spLocks noChangeArrowheads="1"/>
        </xdr:cNvSpPr>
      </xdr:nvSpPr>
      <xdr:spPr>
        <a:xfrm>
          <a:off x="5525135" y="5640705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>
      <xdr:nvSpPr>
        <xdr:cNvPr id="5" name="正方形/長方形 3"/>
        <xdr:cNvSpPr>
          <a:spLocks noChangeArrowheads="1"/>
        </xdr:cNvSpPr>
      </xdr:nvSpPr>
      <xdr:spPr>
        <a:xfrm>
          <a:off x="7211060" y="1400365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>
      <xdr:nvSpPr>
        <xdr:cNvPr id="6" name="正方形/長方形 5"/>
        <xdr:cNvSpPr>
          <a:spLocks noChangeArrowheads="1"/>
        </xdr:cNvSpPr>
      </xdr:nvSpPr>
      <xdr:spPr>
        <a:xfrm>
          <a:off x="3396615" y="24806910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>
      <xdr:nvSpPr>
        <xdr:cNvPr id="7" name="正方形/長方形 6"/>
        <xdr:cNvSpPr>
          <a:spLocks noChangeArrowheads="1"/>
        </xdr:cNvSpPr>
      </xdr:nvSpPr>
      <xdr:spPr>
        <a:xfrm>
          <a:off x="3831590" y="24481155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175125" y="242925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>
      <xdr:nvSpPr>
        <xdr:cNvPr id="9" name="正方形/長方形 17"/>
        <xdr:cNvSpPr>
          <a:spLocks noChangeArrowheads="1"/>
        </xdr:cNvSpPr>
      </xdr:nvSpPr>
      <xdr:spPr>
        <a:xfrm>
          <a:off x="4319905" y="19034760"/>
          <a:ext cx="18415" cy="20066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>
      <xdr:nvSpPr>
        <xdr:cNvPr id="10" name="正方形/長方形 10"/>
        <xdr:cNvSpPr>
          <a:spLocks noChangeArrowheads="1"/>
        </xdr:cNvSpPr>
      </xdr:nvSpPr>
      <xdr:spPr>
        <a:xfrm>
          <a:off x="5059680" y="18644235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>
      <xdr:nvSpPr>
        <xdr:cNvPr id="11" name="正方形/長方形 22"/>
        <xdr:cNvSpPr>
          <a:spLocks noChangeArrowheads="1"/>
        </xdr:cNvSpPr>
      </xdr:nvSpPr>
      <xdr:spPr>
        <a:xfrm>
          <a:off x="6791325" y="32386905"/>
          <a:ext cx="18415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8446770" y="3262693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>
      <xdr:nvSpPr>
        <xdr:cNvPr id="13" name="正方形/長方形 27"/>
        <xdr:cNvSpPr>
          <a:spLocks noChangeArrowheads="1"/>
        </xdr:cNvSpPr>
      </xdr:nvSpPr>
      <xdr:spPr>
        <a:xfrm>
          <a:off x="8157210" y="40464105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>
      <xdr:nvSpPr>
        <xdr:cNvPr id="14" name="正方形/長方形 9"/>
        <xdr:cNvSpPr>
          <a:spLocks noChangeArrowheads="1"/>
        </xdr:cNvSpPr>
      </xdr:nvSpPr>
      <xdr:spPr>
        <a:xfrm>
          <a:off x="4556125" y="49800510"/>
          <a:ext cx="20320" cy="2101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>
      <xdr:nvSpPr>
        <xdr:cNvPr id="15" name="正方形/長方形 11"/>
        <xdr:cNvSpPr>
          <a:spLocks noChangeArrowheads="1"/>
        </xdr:cNvSpPr>
      </xdr:nvSpPr>
      <xdr:spPr>
        <a:xfrm>
          <a:off x="6486525" y="48352710"/>
          <a:ext cx="18415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>
      <xdr:nvSpPr>
        <xdr:cNvPr id="16" name="正方形/長方形 13"/>
        <xdr:cNvSpPr>
          <a:spLocks noChangeArrowheads="1"/>
        </xdr:cNvSpPr>
      </xdr:nvSpPr>
      <xdr:spPr>
        <a:xfrm>
          <a:off x="5258435" y="5693283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>
      <xdr:nvSpPr>
        <xdr:cNvPr id="17" name="テキスト ボックス 15"/>
        <xdr:cNvSpPr txBox="1"/>
      </xdr:nvSpPr>
      <xdr:spPr>
        <a:xfrm>
          <a:off x="6589395" y="59683650"/>
          <a:ext cx="18478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>
      <xdr:nvSpPr>
        <xdr:cNvPr id="18" name="正方形/長方形 16"/>
        <xdr:cNvSpPr>
          <a:spLocks noChangeArrowheads="1"/>
        </xdr:cNvSpPr>
      </xdr:nvSpPr>
      <xdr:spPr>
        <a:xfrm>
          <a:off x="7966710" y="5566600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>
      <xdr:nvSpPr>
        <xdr:cNvPr id="19" name="正方形/長方形 19"/>
        <xdr:cNvSpPr>
          <a:spLocks noChangeArrowheads="1"/>
        </xdr:cNvSpPr>
      </xdr:nvSpPr>
      <xdr:spPr>
        <a:xfrm>
          <a:off x="3884930" y="6442900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>
      <xdr:nvSpPr>
        <xdr:cNvPr id="20" name="正方形/長方形 20"/>
        <xdr:cNvSpPr>
          <a:spLocks noChangeArrowheads="1"/>
        </xdr:cNvSpPr>
      </xdr:nvSpPr>
      <xdr:spPr>
        <a:xfrm>
          <a:off x="4785360" y="64444245"/>
          <a:ext cx="18415" cy="20828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>
      <xdr:nvSpPr>
        <xdr:cNvPr id="21" name="正方形/長方形 24"/>
        <xdr:cNvSpPr>
          <a:spLocks noChangeArrowheads="1"/>
        </xdr:cNvSpPr>
      </xdr:nvSpPr>
      <xdr:spPr>
        <a:xfrm>
          <a:off x="4831080" y="7224141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>
      <xdr:nvSpPr>
        <xdr:cNvPr id="22" name="正方形/長方形 25"/>
        <xdr:cNvSpPr>
          <a:spLocks noChangeArrowheads="1"/>
        </xdr:cNvSpPr>
      </xdr:nvSpPr>
      <xdr:spPr>
        <a:xfrm>
          <a:off x="6021070" y="73131045"/>
          <a:ext cx="18415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>
      <xdr:nvSpPr>
        <xdr:cNvPr id="23" name="正方形/長方形 28"/>
        <xdr:cNvSpPr>
          <a:spLocks noChangeArrowheads="1"/>
        </xdr:cNvSpPr>
      </xdr:nvSpPr>
      <xdr:spPr>
        <a:xfrm>
          <a:off x="6486525" y="73658730"/>
          <a:ext cx="18415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>
      <xdr:nvSpPr>
        <xdr:cNvPr id="24" name="正方形/長方形 29"/>
        <xdr:cNvSpPr>
          <a:spLocks noChangeArrowheads="1"/>
        </xdr:cNvSpPr>
      </xdr:nvSpPr>
      <xdr:spPr>
        <a:xfrm>
          <a:off x="6753225" y="7398258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>
    <xdr:from>
      <xdr:col>0</xdr:col>
      <xdr:colOff>437515</xdr:colOff>
      <xdr:row>2</xdr:row>
      <xdr:rowOff>33655</xdr:rowOff>
    </xdr:from>
    <xdr:to>
      <xdr:col>15</xdr:col>
      <xdr:colOff>162560</xdr:colOff>
      <xdr:row>32</xdr:row>
      <xdr:rowOff>33655</xdr:rowOff>
    </xdr:to>
    <xdr:pic>
      <xdr:nvPicPr>
        <xdr:cNvPr id="25" name="Picture 24"/>
        <xdr:cNvPicPr/>
      </xdr:nvPicPr>
      <xdr:blipFill>
        <a:blip r:embed="rId1"/>
      </xdr:blipFill>
      <xdr:spPr>
        <a:xfrm>
          <a:off x="437515" y="395605"/>
          <a:ext cx="7691755" cy="5429250"/>
        </a:xfrm>
        <a:prstGeom prst="rect">
          <a:avLst/>
        </a:prstGeom>
      </xdr:spPr>
    </xdr:pic>
    <xdr:clientData/>
  </xdr:twoCellAnchor>
  <xdr:twoCellAnchor>
    <xdr:from>
      <xdr:col>1</xdr:col>
      <xdr:colOff>379095</xdr:colOff>
      <xdr:row>5</xdr:row>
      <xdr:rowOff>21590</xdr:rowOff>
    </xdr:from>
    <xdr:to>
      <xdr:col>3</xdr:col>
      <xdr:colOff>180975</xdr:colOff>
      <xdr:row>7</xdr:row>
      <xdr:rowOff>152400</xdr:rowOff>
    </xdr:to>
    <xdr:sp>
      <xdr:nvSpPr>
        <xdr:cNvPr id="26" name="Text Box 25"/>
        <xdr:cNvSpPr txBox="1"/>
      </xdr:nvSpPr>
      <xdr:spPr>
        <a:xfrm>
          <a:off x="821055" y="926465"/>
          <a:ext cx="826770" cy="4927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p>
          <a:pPr algn="ctr"/>
          <a:r>
            <a:rPr lang="en-US" sz="2000"/>
            <a:t>8/5</a:t>
          </a:r>
          <a:endParaRPr lang="en-US" sz="2000"/>
        </a:p>
      </xdr:txBody>
    </xdr:sp>
    <xdr:clientData/>
  </xdr:twoCellAnchor>
  <xdr:twoCellAnchor>
    <xdr:from>
      <xdr:col>1</xdr:col>
      <xdr:colOff>45085</xdr:colOff>
      <xdr:row>34</xdr:row>
      <xdr:rowOff>9525</xdr:rowOff>
    </xdr:from>
    <xdr:to>
      <xdr:col>15</xdr:col>
      <xdr:colOff>212090</xdr:colOff>
      <xdr:row>64</xdr:row>
      <xdr:rowOff>9525</xdr:rowOff>
    </xdr:to>
    <xdr:pic>
      <xdr:nvPicPr>
        <xdr:cNvPr id="27" name="Picture 26"/>
        <xdr:cNvPicPr/>
      </xdr:nvPicPr>
      <xdr:blipFill>
        <a:blip r:embed="rId2"/>
      </xdr:blipFill>
      <xdr:spPr>
        <a:xfrm>
          <a:off x="487045" y="6162675"/>
          <a:ext cx="7691755" cy="5429250"/>
        </a:xfrm>
        <a:prstGeom prst="rect">
          <a:avLst/>
        </a:prstGeom>
      </xdr:spPr>
    </xdr:pic>
    <xdr:clientData/>
  </xdr:twoCellAnchor>
  <xdr:twoCellAnchor>
    <xdr:from>
      <xdr:col>1</xdr:col>
      <xdr:colOff>330200</xdr:colOff>
      <xdr:row>36</xdr:row>
      <xdr:rowOff>163830</xdr:rowOff>
    </xdr:from>
    <xdr:to>
      <xdr:col>3</xdr:col>
      <xdr:colOff>132080</xdr:colOff>
      <xdr:row>39</xdr:row>
      <xdr:rowOff>104140</xdr:rowOff>
    </xdr:to>
    <xdr:sp>
      <xdr:nvSpPr>
        <xdr:cNvPr id="28" name="Text Box 27"/>
        <xdr:cNvSpPr txBox="1"/>
      </xdr:nvSpPr>
      <xdr:spPr>
        <a:xfrm>
          <a:off x="772160" y="6678930"/>
          <a:ext cx="826770" cy="483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/>
            <a:t>10/2</a:t>
          </a:r>
          <a:endParaRPr lang="en-US" sz="2000"/>
        </a:p>
      </xdr:txBody>
    </xdr:sp>
    <xdr:clientData/>
  </xdr:twoCellAnchor>
  <xdr:twoCellAnchor>
    <xdr:from>
      <xdr:col>1</xdr:col>
      <xdr:colOff>20320</xdr:colOff>
      <xdr:row>66</xdr:row>
      <xdr:rowOff>19685</xdr:rowOff>
    </xdr:from>
    <xdr:to>
      <xdr:col>15</xdr:col>
      <xdr:colOff>187325</xdr:colOff>
      <xdr:row>98</xdr:row>
      <xdr:rowOff>19685</xdr:rowOff>
    </xdr:to>
    <xdr:pic>
      <xdr:nvPicPr>
        <xdr:cNvPr id="29" name="Picture 28"/>
        <xdr:cNvPicPr/>
      </xdr:nvPicPr>
      <xdr:blipFill>
        <a:blip r:embed="rId3"/>
      </xdr:blipFill>
      <xdr:spPr>
        <a:xfrm>
          <a:off x="462280" y="11964035"/>
          <a:ext cx="7691755" cy="5791200"/>
        </a:xfrm>
        <a:prstGeom prst="rect">
          <a:avLst/>
        </a:prstGeom>
      </xdr:spPr>
    </xdr:pic>
    <xdr:clientData/>
  </xdr:twoCellAnchor>
  <xdr:twoCellAnchor>
    <xdr:from>
      <xdr:col>1</xdr:col>
      <xdr:colOff>139700</xdr:colOff>
      <xdr:row>66</xdr:row>
      <xdr:rowOff>139065</xdr:rowOff>
    </xdr:from>
    <xdr:to>
      <xdr:col>2</xdr:col>
      <xdr:colOff>483235</xdr:colOff>
      <xdr:row>69</xdr:row>
      <xdr:rowOff>79375</xdr:rowOff>
    </xdr:to>
    <xdr:sp>
      <xdr:nvSpPr>
        <xdr:cNvPr id="30" name="Text Box 29"/>
        <xdr:cNvSpPr txBox="1"/>
      </xdr:nvSpPr>
      <xdr:spPr>
        <a:xfrm>
          <a:off x="581660" y="12083415"/>
          <a:ext cx="826770" cy="483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/>
            <a:t>10/4</a:t>
          </a:r>
          <a:endParaRPr lang="en-US" sz="2000"/>
        </a:p>
      </xdr:txBody>
    </xdr:sp>
    <xdr:clientData/>
  </xdr:twoCellAnchor>
  <xdr:twoCellAnchor editAs="oneCell">
    <xdr:from>
      <xdr:col>1</xdr:col>
      <xdr:colOff>0</xdr:colOff>
      <xdr:row>100</xdr:row>
      <xdr:rowOff>0</xdr:rowOff>
    </xdr:from>
    <xdr:to>
      <xdr:col>15</xdr:col>
      <xdr:colOff>95250</xdr:colOff>
      <xdr:row>131</xdr:row>
      <xdr:rowOff>95250</xdr:rowOff>
    </xdr:to>
    <xdr:pic>
      <xdr:nvPicPr>
        <xdr:cNvPr id="31" name="Picture 30" descr="Chart USDJPY, H1, 2020.12.22 15:43 UTC, Land Prime Ltd., MetaTrader 4, Real"/>
        <xdr:cNvPicPr>
          <a:picLocks noChangeAspect="1"/>
        </xdr:cNvPicPr>
      </xdr:nvPicPr>
      <xdr:blipFill>
        <a:blip r:embed="rId4" r:link="rId5"/>
        <a:stretch>
          <a:fillRect/>
        </a:stretch>
      </xdr:blipFill>
      <xdr:spPr>
        <a:xfrm>
          <a:off x="441960" y="18097500"/>
          <a:ext cx="7620000" cy="5715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274955</xdr:colOff>
      <xdr:row>101</xdr:row>
      <xdr:rowOff>145415</xdr:rowOff>
    </xdr:from>
    <xdr:to>
      <xdr:col>3</xdr:col>
      <xdr:colOff>76835</xdr:colOff>
      <xdr:row>104</xdr:row>
      <xdr:rowOff>85725</xdr:rowOff>
    </xdr:to>
    <xdr:sp>
      <xdr:nvSpPr>
        <xdr:cNvPr id="32" name="Text Box 31"/>
        <xdr:cNvSpPr txBox="1"/>
      </xdr:nvSpPr>
      <xdr:spPr>
        <a:xfrm>
          <a:off x="716915" y="18433415"/>
          <a:ext cx="826770" cy="483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/>
            <a:t>10/9</a:t>
          </a:r>
          <a:endParaRPr lang="en-US" sz="2000"/>
        </a:p>
      </xdr:txBody>
    </xdr:sp>
    <xdr:clientData/>
  </xdr:twoCellAnchor>
  <xdr:twoCellAnchor editAs="oneCell">
    <xdr:from>
      <xdr:col>1</xdr:col>
      <xdr:colOff>0</xdr:colOff>
      <xdr:row>133</xdr:row>
      <xdr:rowOff>0</xdr:rowOff>
    </xdr:from>
    <xdr:to>
      <xdr:col>15</xdr:col>
      <xdr:colOff>95250</xdr:colOff>
      <xdr:row>164</xdr:row>
      <xdr:rowOff>95250</xdr:rowOff>
    </xdr:to>
    <xdr:pic>
      <xdr:nvPicPr>
        <xdr:cNvPr id="33" name="Picture 32" descr="Chart USDJPY, H1, 2020.12.22 15:55 UTC, Land Prime Ltd., MetaTrader 4, Real"/>
        <xdr:cNvPicPr>
          <a:picLocks noChangeAspect="1"/>
        </xdr:cNvPicPr>
      </xdr:nvPicPr>
      <xdr:blipFill>
        <a:blip r:embed="rId6" r:link="rId5"/>
        <a:stretch>
          <a:fillRect/>
        </a:stretch>
      </xdr:blipFill>
      <xdr:spPr>
        <a:xfrm>
          <a:off x="441960" y="24079200"/>
          <a:ext cx="7620000" cy="5715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287020</xdr:colOff>
      <xdr:row>134</xdr:row>
      <xdr:rowOff>133350</xdr:rowOff>
    </xdr:from>
    <xdr:to>
      <xdr:col>3</xdr:col>
      <xdr:colOff>88900</xdr:colOff>
      <xdr:row>137</xdr:row>
      <xdr:rowOff>73660</xdr:rowOff>
    </xdr:to>
    <xdr:sp>
      <xdr:nvSpPr>
        <xdr:cNvPr id="34" name="Text Box 33"/>
        <xdr:cNvSpPr txBox="1"/>
      </xdr:nvSpPr>
      <xdr:spPr>
        <a:xfrm>
          <a:off x="728980" y="24403050"/>
          <a:ext cx="826770" cy="483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/>
            <a:t>10/25</a:t>
          </a:r>
          <a:endParaRPr lang="en-US" sz="2000"/>
        </a:p>
      </xdr:txBody>
    </xdr:sp>
    <xdr:clientData/>
  </xdr:twoCellAnchor>
  <xdr:twoCellAnchor editAs="oneCell">
    <xdr:from>
      <xdr:col>1</xdr:col>
      <xdr:colOff>36830</xdr:colOff>
      <xdr:row>166</xdr:row>
      <xdr:rowOff>0</xdr:rowOff>
    </xdr:from>
    <xdr:to>
      <xdr:col>15</xdr:col>
      <xdr:colOff>132080</xdr:colOff>
      <xdr:row>197</xdr:row>
      <xdr:rowOff>95250</xdr:rowOff>
    </xdr:to>
    <xdr:pic>
      <xdr:nvPicPr>
        <xdr:cNvPr id="35" name="Picture 34" descr="Chart USDJPY, H1, 2020.12.22 16:03 UTC, Land Prime Ltd., MetaTrader 4, Real"/>
        <xdr:cNvPicPr>
          <a:picLocks noChangeAspect="1"/>
        </xdr:cNvPicPr>
      </xdr:nvPicPr>
      <xdr:blipFill>
        <a:blip r:embed="rId7" r:link="rId5"/>
        <a:stretch>
          <a:fillRect/>
        </a:stretch>
      </xdr:blipFill>
      <xdr:spPr>
        <a:xfrm>
          <a:off x="478790" y="30060900"/>
          <a:ext cx="7620000" cy="5715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120650</xdr:colOff>
      <xdr:row>175</xdr:row>
      <xdr:rowOff>13970</xdr:rowOff>
    </xdr:from>
    <xdr:to>
      <xdr:col>3</xdr:col>
      <xdr:colOff>225425</xdr:colOff>
      <xdr:row>177</xdr:row>
      <xdr:rowOff>135255</xdr:rowOff>
    </xdr:to>
    <xdr:sp>
      <xdr:nvSpPr>
        <xdr:cNvPr id="36" name="Text Box 35"/>
        <xdr:cNvSpPr txBox="1"/>
      </xdr:nvSpPr>
      <xdr:spPr>
        <a:xfrm>
          <a:off x="562610" y="31713170"/>
          <a:ext cx="1129665" cy="483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/>
            <a:t>10/29-1</a:t>
          </a:r>
          <a:endParaRPr lang="en-US" sz="2000"/>
        </a:p>
      </xdr:txBody>
    </xdr:sp>
    <xdr:clientData/>
  </xdr:twoCellAnchor>
  <xdr:twoCellAnchor editAs="oneCell">
    <xdr:from>
      <xdr:col>1</xdr:col>
      <xdr:colOff>0</xdr:colOff>
      <xdr:row>200</xdr:row>
      <xdr:rowOff>0</xdr:rowOff>
    </xdr:from>
    <xdr:to>
      <xdr:col>15</xdr:col>
      <xdr:colOff>95250</xdr:colOff>
      <xdr:row>231</xdr:row>
      <xdr:rowOff>95250</xdr:rowOff>
    </xdr:to>
    <xdr:pic>
      <xdr:nvPicPr>
        <xdr:cNvPr id="37" name="Picture 36" descr="Chart USDJPY, H1, 2020.12.22 16:11 UTC, Land Prime Ltd., MetaTrader 4, Real"/>
        <xdr:cNvPicPr>
          <a:picLocks noChangeAspect="1"/>
        </xdr:cNvPicPr>
      </xdr:nvPicPr>
      <xdr:blipFill>
        <a:blip r:embed="rId8" r:link="rId5"/>
        <a:stretch>
          <a:fillRect/>
        </a:stretch>
      </xdr:blipFill>
      <xdr:spPr>
        <a:xfrm>
          <a:off x="441960" y="36223575"/>
          <a:ext cx="7620000" cy="5715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322580</xdr:colOff>
      <xdr:row>212</xdr:row>
      <xdr:rowOff>109855</xdr:rowOff>
    </xdr:from>
    <xdr:to>
      <xdr:col>3</xdr:col>
      <xdr:colOff>427355</xdr:colOff>
      <xdr:row>215</xdr:row>
      <xdr:rowOff>50165</xdr:rowOff>
    </xdr:to>
    <xdr:sp>
      <xdr:nvSpPr>
        <xdr:cNvPr id="38" name="Text Box 37"/>
        <xdr:cNvSpPr txBox="1"/>
      </xdr:nvSpPr>
      <xdr:spPr>
        <a:xfrm>
          <a:off x="764540" y="38514655"/>
          <a:ext cx="1129665" cy="483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/>
            <a:t>10/29-2</a:t>
          </a:r>
          <a:endParaRPr lang="en-US" sz="2000"/>
        </a:p>
      </xdr:txBody>
    </xdr:sp>
    <xdr:clientData/>
  </xdr:twoCellAnchor>
  <xdr:twoCellAnchor>
    <xdr:from>
      <xdr:col>15</xdr:col>
      <xdr:colOff>299720</xdr:colOff>
      <xdr:row>209</xdr:row>
      <xdr:rowOff>58420</xdr:rowOff>
    </xdr:from>
    <xdr:to>
      <xdr:col>15</xdr:col>
      <xdr:colOff>490220</xdr:colOff>
      <xdr:row>209</xdr:row>
      <xdr:rowOff>165100</xdr:rowOff>
    </xdr:to>
    <xdr:sp>
      <xdr:nvSpPr>
        <xdr:cNvPr id="40" name="Down Arrow 39"/>
        <xdr:cNvSpPr/>
      </xdr:nvSpPr>
      <xdr:spPr>
        <a:xfrm>
          <a:off x="8266430" y="37920295"/>
          <a:ext cx="190500" cy="10668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en-US" sz="1100"/>
        </a:p>
      </xdr:txBody>
    </xdr:sp>
    <xdr:clientData/>
  </xdr:twoCellAnchor>
  <xdr:twoCellAnchor>
    <xdr:from>
      <xdr:col>15</xdr:col>
      <xdr:colOff>306705</xdr:colOff>
      <xdr:row>210</xdr:row>
      <xdr:rowOff>139700</xdr:rowOff>
    </xdr:from>
    <xdr:to>
      <xdr:col>15</xdr:col>
      <xdr:colOff>508635</xdr:colOff>
      <xdr:row>212</xdr:row>
      <xdr:rowOff>6350</xdr:rowOff>
    </xdr:to>
    <xdr:sp>
      <xdr:nvSpPr>
        <xdr:cNvPr id="41" name="Multiply 40"/>
        <xdr:cNvSpPr/>
      </xdr:nvSpPr>
      <xdr:spPr>
        <a:xfrm>
          <a:off x="8273415" y="38182550"/>
          <a:ext cx="201930" cy="22860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7620</xdr:colOff>
      <xdr:row>234</xdr:row>
      <xdr:rowOff>5715</xdr:rowOff>
    </xdr:from>
    <xdr:to>
      <xdr:col>15</xdr:col>
      <xdr:colOff>174625</xdr:colOff>
      <xdr:row>266</xdr:row>
      <xdr:rowOff>5715</xdr:rowOff>
    </xdr:to>
    <xdr:pic>
      <xdr:nvPicPr>
        <xdr:cNvPr id="39" name="Picture 38" descr="1123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449580" y="42391965"/>
          <a:ext cx="7691755" cy="5791200"/>
        </a:xfrm>
        <a:prstGeom prst="rect">
          <a:avLst/>
        </a:prstGeom>
      </xdr:spPr>
    </xdr:pic>
    <xdr:clientData/>
  </xdr:twoCellAnchor>
  <xdr:twoCellAnchor>
    <xdr:from>
      <xdr:col>1</xdr:col>
      <xdr:colOff>199390</xdr:colOff>
      <xdr:row>236</xdr:row>
      <xdr:rowOff>162560</xdr:rowOff>
    </xdr:from>
    <xdr:to>
      <xdr:col>3</xdr:col>
      <xdr:colOff>304165</xdr:colOff>
      <xdr:row>239</xdr:row>
      <xdr:rowOff>102870</xdr:rowOff>
    </xdr:to>
    <xdr:sp>
      <xdr:nvSpPr>
        <xdr:cNvPr id="42" name="Text Box 41"/>
        <xdr:cNvSpPr txBox="1"/>
      </xdr:nvSpPr>
      <xdr:spPr>
        <a:xfrm>
          <a:off x="641350" y="42910760"/>
          <a:ext cx="1129665" cy="483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/>
            <a:t>11/23</a:t>
          </a:r>
          <a:endParaRPr lang="en-US" sz="2000"/>
        </a:p>
      </xdr:txBody>
    </xdr:sp>
    <xdr:clientData/>
  </xdr:twoCellAnchor>
  <xdr:twoCellAnchor editAs="oneCell">
    <xdr:from>
      <xdr:col>1</xdr:col>
      <xdr:colOff>7620</xdr:colOff>
      <xdr:row>268</xdr:row>
      <xdr:rowOff>6985</xdr:rowOff>
    </xdr:from>
    <xdr:to>
      <xdr:col>15</xdr:col>
      <xdr:colOff>174625</xdr:colOff>
      <xdr:row>300</xdr:row>
      <xdr:rowOff>6985</xdr:rowOff>
    </xdr:to>
    <xdr:pic>
      <xdr:nvPicPr>
        <xdr:cNvPr id="43" name="Picture 42" descr="1129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449580" y="48546385"/>
          <a:ext cx="7691755" cy="5791200"/>
        </a:xfrm>
        <a:prstGeom prst="rect">
          <a:avLst/>
        </a:prstGeom>
      </xdr:spPr>
    </xdr:pic>
    <xdr:clientData/>
  </xdr:twoCellAnchor>
  <xdr:twoCellAnchor>
    <xdr:from>
      <xdr:col>1</xdr:col>
      <xdr:colOff>401955</xdr:colOff>
      <xdr:row>281</xdr:row>
      <xdr:rowOff>44450</xdr:rowOff>
    </xdr:from>
    <xdr:to>
      <xdr:col>3</xdr:col>
      <xdr:colOff>506730</xdr:colOff>
      <xdr:row>283</xdr:row>
      <xdr:rowOff>165735</xdr:rowOff>
    </xdr:to>
    <xdr:sp>
      <xdr:nvSpPr>
        <xdr:cNvPr id="44" name="Text Box 43"/>
        <xdr:cNvSpPr txBox="1"/>
      </xdr:nvSpPr>
      <xdr:spPr>
        <a:xfrm>
          <a:off x="843915" y="50936525"/>
          <a:ext cx="1129665" cy="483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/>
            <a:t>11/27</a:t>
          </a:r>
          <a:endParaRPr lang="en-US" sz="2000"/>
        </a:p>
      </xdr:txBody>
    </xdr:sp>
    <xdr:clientData/>
  </xdr:twoCellAnchor>
  <xdr:twoCellAnchor editAs="oneCell">
    <xdr:from>
      <xdr:col>1</xdr:col>
      <xdr:colOff>7620</xdr:colOff>
      <xdr:row>302</xdr:row>
      <xdr:rowOff>5715</xdr:rowOff>
    </xdr:from>
    <xdr:to>
      <xdr:col>15</xdr:col>
      <xdr:colOff>174625</xdr:colOff>
      <xdr:row>334</xdr:row>
      <xdr:rowOff>5715</xdr:rowOff>
    </xdr:to>
    <xdr:pic>
      <xdr:nvPicPr>
        <xdr:cNvPr id="45" name="Picture 44" descr="1129"/>
        <xdr:cNvPicPr>
          <a:picLocks noChangeAspect="1"/>
        </xdr:cNvPicPr>
      </xdr:nvPicPr>
      <xdr:blipFill>
        <a:blip r:embed="rId11"/>
        <a:stretch>
          <a:fillRect/>
        </a:stretch>
      </xdr:blipFill>
      <xdr:spPr>
        <a:xfrm>
          <a:off x="449580" y="54698265"/>
          <a:ext cx="7691755" cy="5791200"/>
        </a:xfrm>
        <a:prstGeom prst="rect">
          <a:avLst/>
        </a:prstGeom>
      </xdr:spPr>
    </xdr:pic>
    <xdr:clientData/>
  </xdr:twoCellAnchor>
  <xdr:twoCellAnchor>
    <xdr:from>
      <xdr:col>2</xdr:col>
      <xdr:colOff>247015</xdr:colOff>
      <xdr:row>304</xdr:row>
      <xdr:rowOff>31750</xdr:rowOff>
    </xdr:from>
    <xdr:to>
      <xdr:col>4</xdr:col>
      <xdr:colOff>293370</xdr:colOff>
      <xdr:row>306</xdr:row>
      <xdr:rowOff>153035</xdr:rowOff>
    </xdr:to>
    <xdr:sp>
      <xdr:nvSpPr>
        <xdr:cNvPr id="46" name="Text Box 45"/>
        <xdr:cNvSpPr txBox="1"/>
      </xdr:nvSpPr>
      <xdr:spPr>
        <a:xfrm>
          <a:off x="1172210" y="55086250"/>
          <a:ext cx="1129665" cy="483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/>
            <a:t>11/29</a:t>
          </a:r>
          <a:endParaRPr lang="en-US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C2" sqref="C2"/>
    </sheetView>
  </sheetViews>
  <sheetFormatPr defaultColWidth="9" defaultRowHeight="15"/>
  <cols>
    <col min="1" max="1" width="4.87619047619048" customWidth="1"/>
    <col min="2" max="2" width="12" customWidth="1"/>
    <col min="3" max="3" width="10.6285714285714" customWidth="1"/>
    <col min="4" max="6" width="8.24761904761905" customWidth="1"/>
    <col min="7" max="7" width="9.87619047619048" customWidth="1"/>
    <col min="10" max="15" width="7.75238095238095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5.75" spans="1:3">
      <c r="A5" s="17" t="s">
        <v>7</v>
      </c>
      <c r="C5" s="18" t="s">
        <v>8</v>
      </c>
    </row>
    <row r="6" ht="15.75" spans="1:15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 t="s">
        <v>12</v>
      </c>
      <c r="H6" s="24"/>
      <c r="I6" s="72"/>
      <c r="J6" s="23" t="s">
        <v>13</v>
      </c>
      <c r="K6" s="24"/>
      <c r="L6" s="72"/>
      <c r="M6" s="23" t="s">
        <v>14</v>
      </c>
      <c r="N6" s="24"/>
      <c r="O6" s="72"/>
    </row>
    <row r="7" ht="15.75" spans="1:15">
      <c r="A7" s="25"/>
      <c r="B7" s="25" t="s">
        <v>15</v>
      </c>
      <c r="C7" s="26" t="s">
        <v>16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ht="15.75" spans="1:15">
      <c r="A8" s="30" t="s">
        <v>17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3">
        <f>C3</f>
        <v>100000</v>
      </c>
      <c r="J8" s="74" t="s">
        <v>13</v>
      </c>
      <c r="K8" s="75"/>
      <c r="L8" s="76"/>
      <c r="M8" s="74"/>
      <c r="N8" s="75"/>
      <c r="O8" s="76"/>
    </row>
    <row r="9" spans="1:18">
      <c r="A9" s="38">
        <v>1</v>
      </c>
      <c r="B9" s="39" t="s">
        <v>18</v>
      </c>
      <c r="C9" s="40">
        <v>1</v>
      </c>
      <c r="D9" s="41">
        <v>1.27</v>
      </c>
      <c r="E9" s="42">
        <v>1.5</v>
      </c>
      <c r="F9" s="43">
        <v>2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106000</v>
      </c>
      <c r="J9" s="77">
        <f>IF(G8="","",G8*0.03)</f>
        <v>3000</v>
      </c>
      <c r="K9" s="78">
        <f>IF(H8="","",H8*0.03)</f>
        <v>3000</v>
      </c>
      <c r="L9" s="79">
        <f>IF(I8="","",I8*0.03)</f>
        <v>3000</v>
      </c>
      <c r="M9" s="77">
        <f>IF(D9="","",J9*D9)</f>
        <v>3810</v>
      </c>
      <c r="N9" s="78">
        <f>IF(E9="","",K9*E9)</f>
        <v>4500</v>
      </c>
      <c r="O9" s="79">
        <f>IF(F9="","",L9*F9)</f>
        <v>6000</v>
      </c>
      <c r="P9" s="80"/>
      <c r="Q9" s="80"/>
      <c r="R9" s="80"/>
    </row>
    <row r="10" spans="1:18">
      <c r="A10" s="38">
        <v>2</v>
      </c>
      <c r="B10" s="45" t="s">
        <v>19</v>
      </c>
      <c r="C10" s="46">
        <v>1</v>
      </c>
      <c r="D10" s="47">
        <v>-1</v>
      </c>
      <c r="E10" s="48">
        <v>-1</v>
      </c>
      <c r="F10" s="49">
        <v>-1</v>
      </c>
      <c r="G10" s="44">
        <f t="shared" ref="G10:G43" si="2">IF(D10="","",G9+M10)</f>
        <v>100695.7</v>
      </c>
      <c r="H10" s="44">
        <f t="shared" ref="H10:H42" si="3">IF(E10="","",H9+N10)</f>
        <v>101365</v>
      </c>
      <c r="I10" s="44">
        <f t="shared" ref="I10:I42" si="4">IF(F10="","",I9+O10)</f>
        <v>102820</v>
      </c>
      <c r="J10" s="81">
        <f t="shared" ref="J10:J12" si="5">IF(G9="","",G9*0.03)</f>
        <v>3114.3</v>
      </c>
      <c r="K10" s="82">
        <f t="shared" ref="K10:K12" si="6">IF(H9="","",H9*0.03)</f>
        <v>3135</v>
      </c>
      <c r="L10" s="83">
        <f t="shared" ref="L10:L12" si="7">IF(I9="","",I9*0.03)</f>
        <v>3180</v>
      </c>
      <c r="M10" s="81">
        <f t="shared" ref="M10:M12" si="8">IF(D10="","",J10*D10)</f>
        <v>-3114.3</v>
      </c>
      <c r="N10" s="82">
        <f t="shared" ref="N10:N12" si="9">IF(E10="","",K10*E10)</f>
        <v>-3135</v>
      </c>
      <c r="O10" s="83">
        <f t="shared" ref="O10:O12" si="10">IF(F10="","",L10*F10)</f>
        <v>-3180</v>
      </c>
      <c r="P10" s="80"/>
      <c r="Q10" s="80"/>
      <c r="R10" s="80"/>
    </row>
    <row r="11" spans="1:18">
      <c r="A11" s="38">
        <v>3</v>
      </c>
      <c r="B11" s="45" t="s">
        <v>20</v>
      </c>
      <c r="C11" s="46">
        <v>2</v>
      </c>
      <c r="D11" s="47">
        <v>-1</v>
      </c>
      <c r="E11" s="48">
        <v>-1</v>
      </c>
      <c r="F11" s="50">
        <v>-1</v>
      </c>
      <c r="G11" s="44">
        <f t="shared" si="2"/>
        <v>97674.829</v>
      </c>
      <c r="H11" s="44">
        <f t="shared" si="3"/>
        <v>98324.05</v>
      </c>
      <c r="I11" s="44">
        <f t="shared" si="4"/>
        <v>99735.4</v>
      </c>
      <c r="J11" s="81">
        <f t="shared" si="5"/>
        <v>3020.871</v>
      </c>
      <c r="K11" s="82">
        <f t="shared" si="6"/>
        <v>3040.95</v>
      </c>
      <c r="L11" s="83">
        <f t="shared" si="7"/>
        <v>3084.6</v>
      </c>
      <c r="M11" s="81">
        <f t="shared" si="8"/>
        <v>-3020.871</v>
      </c>
      <c r="N11" s="82">
        <f t="shared" si="9"/>
        <v>-3040.95</v>
      </c>
      <c r="O11" s="83">
        <f t="shared" si="10"/>
        <v>-3084.6</v>
      </c>
      <c r="P11" s="80"/>
      <c r="Q11" s="80"/>
      <c r="R11" s="80"/>
    </row>
    <row r="12" spans="1:18">
      <c r="A12" s="38">
        <v>4</v>
      </c>
      <c r="B12" s="45" t="s">
        <v>21</v>
      </c>
      <c r="C12" s="46">
        <v>1</v>
      </c>
      <c r="D12" s="47">
        <v>1.27</v>
      </c>
      <c r="E12" s="48">
        <v>1.5</v>
      </c>
      <c r="F12" s="49">
        <v>2</v>
      </c>
      <c r="G12" s="44">
        <f t="shared" si="2"/>
        <v>101396.2399849</v>
      </c>
      <c r="H12" s="44">
        <f t="shared" si="3"/>
        <v>102748.63225</v>
      </c>
      <c r="I12" s="44">
        <f t="shared" si="4"/>
        <v>105719.524</v>
      </c>
      <c r="J12" s="81">
        <f t="shared" si="5"/>
        <v>2930.24487</v>
      </c>
      <c r="K12" s="82">
        <f t="shared" si="6"/>
        <v>2949.7215</v>
      </c>
      <c r="L12" s="83">
        <f t="shared" si="7"/>
        <v>2992.062</v>
      </c>
      <c r="M12" s="81">
        <f t="shared" si="8"/>
        <v>3721.4109849</v>
      </c>
      <c r="N12" s="82">
        <f t="shared" si="9"/>
        <v>4424.58225</v>
      </c>
      <c r="O12" s="83">
        <f t="shared" si="10"/>
        <v>5984.124</v>
      </c>
      <c r="P12" s="80"/>
      <c r="Q12" s="80"/>
      <c r="R12" s="80"/>
    </row>
    <row r="13" spans="1:18">
      <c r="A13" s="38">
        <v>5</v>
      </c>
      <c r="B13" s="45" t="s">
        <v>22</v>
      </c>
      <c r="C13" s="46">
        <v>1</v>
      </c>
      <c r="D13" s="47">
        <v>1.27</v>
      </c>
      <c r="E13" s="48">
        <v>1.5</v>
      </c>
      <c r="F13" s="50">
        <v>-1</v>
      </c>
      <c r="G13" s="44">
        <f t="shared" si="2"/>
        <v>105259.436728325</v>
      </c>
      <c r="H13" s="44">
        <f t="shared" si="3"/>
        <v>107372.32070125</v>
      </c>
      <c r="I13" s="44">
        <f t="shared" si="4"/>
        <v>102547.93828</v>
      </c>
      <c r="J13" s="81">
        <f t="shared" ref="J13:J58" si="11">IF(G12="","",G12*0.03)</f>
        <v>3041.887199547</v>
      </c>
      <c r="K13" s="82">
        <f t="shared" ref="K13:K58" si="12">IF(H12="","",H12*0.03)</f>
        <v>3082.4589675</v>
      </c>
      <c r="L13" s="83">
        <f t="shared" ref="L13:L58" si="13">IF(I12="","",I12*0.03)</f>
        <v>3171.58572</v>
      </c>
      <c r="M13" s="81">
        <f t="shared" ref="M13:M58" si="14">IF(D13="","",J13*D13)</f>
        <v>3863.19674342469</v>
      </c>
      <c r="N13" s="82">
        <f t="shared" ref="N13:N58" si="15">IF(E13="","",K13*E13)</f>
        <v>4623.68845125</v>
      </c>
      <c r="O13" s="83">
        <f t="shared" ref="O13:O58" si="16">IF(F13="","",L13*F13)</f>
        <v>-3171.58572</v>
      </c>
      <c r="P13" s="80"/>
      <c r="Q13" s="80"/>
      <c r="R13" s="80"/>
    </row>
    <row r="14" spans="1:18">
      <c r="A14" s="38">
        <v>6</v>
      </c>
      <c r="B14" s="38" t="s">
        <v>23</v>
      </c>
      <c r="C14" s="46">
        <v>2</v>
      </c>
      <c r="D14" s="47">
        <v>1.27</v>
      </c>
      <c r="E14" s="48">
        <v>1.5</v>
      </c>
      <c r="F14" s="49">
        <v>2</v>
      </c>
      <c r="G14" s="44">
        <f t="shared" si="2"/>
        <v>109269.821267674</v>
      </c>
      <c r="H14" s="44">
        <f t="shared" si="3"/>
        <v>112204.075132806</v>
      </c>
      <c r="I14" s="44">
        <f t="shared" si="4"/>
        <v>108700.8145768</v>
      </c>
      <c r="J14" s="81">
        <f t="shared" si="11"/>
        <v>3157.78310184974</v>
      </c>
      <c r="K14" s="82">
        <f t="shared" si="12"/>
        <v>3221.1696210375</v>
      </c>
      <c r="L14" s="83">
        <f t="shared" si="13"/>
        <v>3076.4381484</v>
      </c>
      <c r="M14" s="81">
        <f t="shared" si="14"/>
        <v>4010.38453934917</v>
      </c>
      <c r="N14" s="82">
        <f t="shared" si="15"/>
        <v>4831.75443155625</v>
      </c>
      <c r="O14" s="83">
        <f t="shared" si="16"/>
        <v>6152.8762968</v>
      </c>
      <c r="P14" s="80"/>
      <c r="Q14" s="80"/>
      <c r="R14" s="80"/>
    </row>
    <row r="15" spans="1:18">
      <c r="A15" s="38">
        <v>7</v>
      </c>
      <c r="B15" s="45" t="s">
        <v>24</v>
      </c>
      <c r="C15" s="46">
        <v>2</v>
      </c>
      <c r="D15" s="47">
        <v>1.27</v>
      </c>
      <c r="E15" s="48">
        <v>1.5</v>
      </c>
      <c r="F15" s="49">
        <v>-1</v>
      </c>
      <c r="G15" s="44">
        <f t="shared" si="2"/>
        <v>113433.001457972</v>
      </c>
      <c r="H15" s="44">
        <f t="shared" si="3"/>
        <v>117253.258513783</v>
      </c>
      <c r="I15" s="44">
        <f t="shared" si="4"/>
        <v>105439.790139496</v>
      </c>
      <c r="J15" s="81">
        <f t="shared" si="11"/>
        <v>3278.09463803022</v>
      </c>
      <c r="K15" s="82">
        <f t="shared" si="12"/>
        <v>3366.12225398419</v>
      </c>
      <c r="L15" s="83">
        <f t="shared" si="13"/>
        <v>3261.024437304</v>
      </c>
      <c r="M15" s="81">
        <f t="shared" si="14"/>
        <v>4163.18019029837</v>
      </c>
      <c r="N15" s="82">
        <f t="shared" si="15"/>
        <v>5049.18338097628</v>
      </c>
      <c r="O15" s="83">
        <f t="shared" si="16"/>
        <v>-3261.024437304</v>
      </c>
      <c r="P15" s="80"/>
      <c r="Q15" s="80"/>
      <c r="R15" s="80"/>
    </row>
    <row r="16" spans="1:18">
      <c r="A16" s="38">
        <v>8</v>
      </c>
      <c r="B16" s="45" t="s">
        <v>25</v>
      </c>
      <c r="C16" s="46">
        <v>1</v>
      </c>
      <c r="D16" s="47">
        <v>1.27</v>
      </c>
      <c r="E16" s="48">
        <v>-1</v>
      </c>
      <c r="F16" s="49">
        <v>-1</v>
      </c>
      <c r="G16" s="44">
        <f t="shared" si="2"/>
        <v>117754.798813521</v>
      </c>
      <c r="H16" s="44">
        <f t="shared" si="3"/>
        <v>113735.660758369</v>
      </c>
      <c r="I16" s="44">
        <f t="shared" si="4"/>
        <v>102276.596435311</v>
      </c>
      <c r="J16" s="81">
        <f t="shared" si="11"/>
        <v>3402.99004373917</v>
      </c>
      <c r="K16" s="82">
        <f t="shared" si="12"/>
        <v>3517.59775541348</v>
      </c>
      <c r="L16" s="83">
        <f t="shared" si="13"/>
        <v>3163.19370418488</v>
      </c>
      <c r="M16" s="81">
        <f t="shared" si="14"/>
        <v>4321.79735554874</v>
      </c>
      <c r="N16" s="82">
        <f t="shared" si="15"/>
        <v>-3517.59775541348</v>
      </c>
      <c r="O16" s="83">
        <f t="shared" si="16"/>
        <v>-3163.19370418488</v>
      </c>
      <c r="P16" s="80"/>
      <c r="Q16" s="80"/>
      <c r="R16" s="80"/>
    </row>
    <row r="17" spans="1:18">
      <c r="A17" s="38">
        <v>9</v>
      </c>
      <c r="B17" s="45" t="s">
        <v>26</v>
      </c>
      <c r="C17" s="46">
        <v>2</v>
      </c>
      <c r="D17" s="47">
        <v>1.27</v>
      </c>
      <c r="E17" s="48">
        <v>1.5</v>
      </c>
      <c r="F17" s="49">
        <v>2</v>
      </c>
      <c r="G17" s="44">
        <f t="shared" si="2"/>
        <v>122241.256648316</v>
      </c>
      <c r="H17" s="44">
        <f t="shared" si="3"/>
        <v>118853.765492496</v>
      </c>
      <c r="I17" s="44">
        <f t="shared" si="4"/>
        <v>108413.19222143</v>
      </c>
      <c r="J17" s="81">
        <f t="shared" si="11"/>
        <v>3532.64396440563</v>
      </c>
      <c r="K17" s="82">
        <f t="shared" si="12"/>
        <v>3412.06982275107</v>
      </c>
      <c r="L17" s="83">
        <f t="shared" si="13"/>
        <v>3068.29789305933</v>
      </c>
      <c r="M17" s="81">
        <f t="shared" si="14"/>
        <v>4486.45783479515</v>
      </c>
      <c r="N17" s="82">
        <f t="shared" si="15"/>
        <v>5118.10473412661</v>
      </c>
      <c r="O17" s="83">
        <f t="shared" si="16"/>
        <v>6136.59578611867</v>
      </c>
      <c r="P17" s="80"/>
      <c r="Q17" s="80"/>
      <c r="R17" s="80"/>
    </row>
    <row r="18" spans="1:18">
      <c r="A18" s="38">
        <v>10</v>
      </c>
      <c r="B18" s="45" t="s">
        <v>27</v>
      </c>
      <c r="C18" s="46">
        <v>2</v>
      </c>
      <c r="D18" s="47">
        <v>-1</v>
      </c>
      <c r="E18" s="48">
        <v>-1</v>
      </c>
      <c r="F18" s="49">
        <v>-1</v>
      </c>
      <c r="G18" s="44">
        <f t="shared" si="2"/>
        <v>118574.018948867</v>
      </c>
      <c r="H18" s="44">
        <f t="shared" si="3"/>
        <v>115288.152527721</v>
      </c>
      <c r="I18" s="44">
        <f t="shared" si="4"/>
        <v>105160.796454787</v>
      </c>
      <c r="J18" s="81">
        <f t="shared" si="11"/>
        <v>3667.23769944948</v>
      </c>
      <c r="K18" s="82">
        <f t="shared" si="12"/>
        <v>3565.61296477487</v>
      </c>
      <c r="L18" s="83">
        <f t="shared" si="13"/>
        <v>3252.39576664289</v>
      </c>
      <c r="M18" s="81">
        <f t="shared" si="14"/>
        <v>-3667.23769944948</v>
      </c>
      <c r="N18" s="82">
        <f t="shared" si="15"/>
        <v>-3565.61296477487</v>
      </c>
      <c r="O18" s="83">
        <f t="shared" si="16"/>
        <v>-3252.39576664289</v>
      </c>
      <c r="P18" s="80"/>
      <c r="Q18" s="80"/>
      <c r="R18" s="80"/>
    </row>
    <row r="19" spans="1:18">
      <c r="A19" s="38">
        <v>11</v>
      </c>
      <c r="B19" s="45"/>
      <c r="C19" s="46"/>
      <c r="D19" s="47"/>
      <c r="E19" s="48"/>
      <c r="F19" s="49"/>
      <c r="G19" s="44" t="str">
        <f t="shared" si="2"/>
        <v/>
      </c>
      <c r="H19" s="44" t="str">
        <f t="shared" si="3"/>
        <v/>
      </c>
      <c r="I19" s="44" t="str">
        <f t="shared" si="4"/>
        <v/>
      </c>
      <c r="J19" s="81">
        <f t="shared" si="11"/>
        <v>3557.220568466</v>
      </c>
      <c r="K19" s="82">
        <f t="shared" si="12"/>
        <v>3458.64457583162</v>
      </c>
      <c r="L19" s="83">
        <f t="shared" si="13"/>
        <v>3154.82389364361</v>
      </c>
      <c r="M19" s="81" t="str">
        <f t="shared" si="14"/>
        <v/>
      </c>
      <c r="N19" s="82" t="str">
        <f t="shared" si="15"/>
        <v/>
      </c>
      <c r="O19" s="83" t="str">
        <f t="shared" si="16"/>
        <v/>
      </c>
      <c r="P19" s="80"/>
      <c r="Q19" s="80"/>
      <c r="R19" s="80"/>
    </row>
    <row r="20" spans="1:18">
      <c r="A20" s="38">
        <v>12</v>
      </c>
      <c r="B20" s="45"/>
      <c r="C20" s="46"/>
      <c r="D20" s="47"/>
      <c r="E20" s="48"/>
      <c r="F20" s="49"/>
      <c r="G20" s="44" t="str">
        <f t="shared" si="2"/>
        <v/>
      </c>
      <c r="H20" s="44" t="str">
        <f t="shared" si="3"/>
        <v/>
      </c>
      <c r="I20" s="44" t="str">
        <f t="shared" si="4"/>
        <v/>
      </c>
      <c r="J20" s="81" t="str">
        <f t="shared" si="11"/>
        <v/>
      </c>
      <c r="K20" s="82" t="str">
        <f t="shared" si="12"/>
        <v/>
      </c>
      <c r="L20" s="83" t="str">
        <f t="shared" si="13"/>
        <v/>
      </c>
      <c r="M20" s="81" t="str">
        <f t="shared" si="14"/>
        <v/>
      </c>
      <c r="N20" s="82" t="str">
        <f t="shared" si="15"/>
        <v/>
      </c>
      <c r="O20" s="83" t="str">
        <f t="shared" si="16"/>
        <v/>
      </c>
      <c r="P20" s="80"/>
      <c r="Q20" s="80"/>
      <c r="R20" s="80"/>
    </row>
    <row r="21" spans="1:18">
      <c r="A21" s="38">
        <v>13</v>
      </c>
      <c r="B21" s="45"/>
      <c r="C21" s="46"/>
      <c r="D21" s="47"/>
      <c r="E21" s="48"/>
      <c r="F21" s="49"/>
      <c r="G21" s="44" t="str">
        <f t="shared" si="2"/>
        <v/>
      </c>
      <c r="H21" s="44" t="str">
        <f t="shared" si="3"/>
        <v/>
      </c>
      <c r="I21" s="44" t="str">
        <f t="shared" si="4"/>
        <v/>
      </c>
      <c r="J21" s="81" t="str">
        <f t="shared" si="11"/>
        <v/>
      </c>
      <c r="K21" s="82" t="str">
        <f t="shared" si="12"/>
        <v/>
      </c>
      <c r="L21" s="83" t="str">
        <f t="shared" si="13"/>
        <v/>
      </c>
      <c r="M21" s="81" t="str">
        <f t="shared" si="14"/>
        <v/>
      </c>
      <c r="N21" s="82" t="str">
        <f t="shared" si="15"/>
        <v/>
      </c>
      <c r="O21" s="83" t="str">
        <f t="shared" si="16"/>
        <v/>
      </c>
      <c r="P21" s="80"/>
      <c r="Q21" s="80"/>
      <c r="R21" s="80"/>
    </row>
    <row r="22" spans="1:18">
      <c r="A22" s="38">
        <v>14</v>
      </c>
      <c r="B22" s="45"/>
      <c r="C22" s="46"/>
      <c r="D22" s="47"/>
      <c r="E22" s="48"/>
      <c r="F22" s="49"/>
      <c r="G22" s="44" t="str">
        <f t="shared" si="2"/>
        <v/>
      </c>
      <c r="H22" s="44" t="str">
        <f t="shared" si="3"/>
        <v/>
      </c>
      <c r="I22" s="44" t="str">
        <f t="shared" si="4"/>
        <v/>
      </c>
      <c r="J22" s="81" t="str">
        <f t="shared" si="11"/>
        <v/>
      </c>
      <c r="K22" s="82" t="str">
        <f t="shared" si="12"/>
        <v/>
      </c>
      <c r="L22" s="83" t="str">
        <f t="shared" si="13"/>
        <v/>
      </c>
      <c r="M22" s="81" t="str">
        <f t="shared" si="14"/>
        <v/>
      </c>
      <c r="N22" s="82" t="str">
        <f t="shared" si="15"/>
        <v/>
      </c>
      <c r="O22" s="83" t="str">
        <f t="shared" si="16"/>
        <v/>
      </c>
      <c r="P22" s="80"/>
      <c r="Q22" s="80"/>
      <c r="R22" s="80"/>
    </row>
    <row r="23" spans="1:18">
      <c r="A23" s="38">
        <v>15</v>
      </c>
      <c r="B23" s="45"/>
      <c r="C23" s="46"/>
      <c r="D23" s="47"/>
      <c r="E23" s="48"/>
      <c r="F23" s="50"/>
      <c r="G23" s="44" t="str">
        <f t="shared" si="2"/>
        <v/>
      </c>
      <c r="H23" s="44" t="str">
        <f t="shared" si="3"/>
        <v/>
      </c>
      <c r="I23" s="44" t="str">
        <f t="shared" si="4"/>
        <v/>
      </c>
      <c r="J23" s="81" t="str">
        <f t="shared" si="11"/>
        <v/>
      </c>
      <c r="K23" s="82" t="str">
        <f t="shared" si="12"/>
        <v/>
      </c>
      <c r="L23" s="83" t="str">
        <f t="shared" si="13"/>
        <v/>
      </c>
      <c r="M23" s="81" t="str">
        <f t="shared" si="14"/>
        <v/>
      </c>
      <c r="N23" s="82" t="str">
        <f t="shared" si="15"/>
        <v/>
      </c>
      <c r="O23" s="83" t="str">
        <f t="shared" si="16"/>
        <v/>
      </c>
      <c r="P23" s="80"/>
      <c r="Q23" s="80"/>
      <c r="R23" s="80"/>
    </row>
    <row r="24" spans="1:18">
      <c r="A24" s="38">
        <v>16</v>
      </c>
      <c r="B24" s="45"/>
      <c r="C24" s="46"/>
      <c r="D24" s="47"/>
      <c r="E24" s="48"/>
      <c r="F24" s="49"/>
      <c r="G24" s="44" t="str">
        <f t="shared" si="2"/>
        <v/>
      </c>
      <c r="H24" s="44" t="str">
        <f t="shared" si="3"/>
        <v/>
      </c>
      <c r="I24" s="44" t="str">
        <f t="shared" si="4"/>
        <v/>
      </c>
      <c r="J24" s="81" t="str">
        <f t="shared" si="11"/>
        <v/>
      </c>
      <c r="K24" s="82" t="str">
        <f t="shared" si="12"/>
        <v/>
      </c>
      <c r="L24" s="83" t="str">
        <f t="shared" si="13"/>
        <v/>
      </c>
      <c r="M24" s="81" t="str">
        <f t="shared" si="14"/>
        <v/>
      </c>
      <c r="N24" s="82" t="str">
        <f t="shared" si="15"/>
        <v/>
      </c>
      <c r="O24" s="83" t="str">
        <f t="shared" si="16"/>
        <v/>
      </c>
      <c r="P24" s="80"/>
      <c r="Q24" s="80"/>
      <c r="R24" s="80"/>
    </row>
    <row r="25" spans="1:18">
      <c r="A25" s="38">
        <v>17</v>
      </c>
      <c r="B25" s="45"/>
      <c r="C25" s="46"/>
      <c r="D25" s="47"/>
      <c r="E25" s="48"/>
      <c r="F25" s="49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81" t="str">
        <f t="shared" si="11"/>
        <v/>
      </c>
      <c r="K25" s="82" t="str">
        <f t="shared" si="12"/>
        <v/>
      </c>
      <c r="L25" s="83" t="str">
        <f t="shared" si="13"/>
        <v/>
      </c>
      <c r="M25" s="81" t="str">
        <f t="shared" si="14"/>
        <v/>
      </c>
      <c r="N25" s="82" t="str">
        <f t="shared" si="15"/>
        <v/>
      </c>
      <c r="O25" s="83" t="str">
        <f t="shared" si="16"/>
        <v/>
      </c>
      <c r="P25" s="80"/>
      <c r="Q25" s="80"/>
      <c r="R25" s="80"/>
    </row>
    <row r="26" spans="1:18">
      <c r="A26" s="38">
        <v>18</v>
      </c>
      <c r="B26" s="45"/>
      <c r="C26" s="46"/>
      <c r="D26" s="47"/>
      <c r="E26" s="48"/>
      <c r="F26" s="49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81" t="str">
        <f t="shared" si="11"/>
        <v/>
      </c>
      <c r="K26" s="82" t="str">
        <f t="shared" si="12"/>
        <v/>
      </c>
      <c r="L26" s="83" t="str">
        <f t="shared" si="13"/>
        <v/>
      </c>
      <c r="M26" s="81" t="str">
        <f t="shared" si="14"/>
        <v/>
      </c>
      <c r="N26" s="82" t="str">
        <f t="shared" si="15"/>
        <v/>
      </c>
      <c r="O26" s="83" t="str">
        <f t="shared" si="16"/>
        <v/>
      </c>
      <c r="P26" s="80"/>
      <c r="Q26" s="80"/>
      <c r="R26" s="80"/>
    </row>
    <row r="27" spans="1:18">
      <c r="A27" s="38">
        <v>19</v>
      </c>
      <c r="B27" s="45"/>
      <c r="C27" s="46"/>
      <c r="D27" s="47"/>
      <c r="E27" s="48"/>
      <c r="F27" s="49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81" t="str">
        <f t="shared" si="11"/>
        <v/>
      </c>
      <c r="K27" s="82" t="str">
        <f t="shared" si="12"/>
        <v/>
      </c>
      <c r="L27" s="83" t="str">
        <f t="shared" si="13"/>
        <v/>
      </c>
      <c r="M27" s="81" t="str">
        <f t="shared" si="14"/>
        <v/>
      </c>
      <c r="N27" s="82" t="str">
        <f t="shared" si="15"/>
        <v/>
      </c>
      <c r="O27" s="83" t="str">
        <f t="shared" si="16"/>
        <v/>
      </c>
      <c r="P27" s="80"/>
      <c r="Q27" s="80"/>
      <c r="R27" s="80"/>
    </row>
    <row r="28" spans="1:18">
      <c r="A28" s="38">
        <v>20</v>
      </c>
      <c r="B28" s="45"/>
      <c r="C28" s="46"/>
      <c r="D28" s="47"/>
      <c r="E28" s="48"/>
      <c r="F28" s="49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81" t="str">
        <f t="shared" si="11"/>
        <v/>
      </c>
      <c r="K28" s="82" t="str">
        <f t="shared" si="12"/>
        <v/>
      </c>
      <c r="L28" s="83" t="str">
        <f t="shared" si="13"/>
        <v/>
      </c>
      <c r="M28" s="81" t="str">
        <f t="shared" si="14"/>
        <v/>
      </c>
      <c r="N28" s="82" t="str">
        <f t="shared" si="15"/>
        <v/>
      </c>
      <c r="O28" s="83" t="str">
        <f t="shared" si="16"/>
        <v/>
      </c>
      <c r="P28" s="80"/>
      <c r="Q28" s="80"/>
      <c r="R28" s="80"/>
    </row>
    <row r="29" spans="1:18">
      <c r="A29" s="38">
        <v>21</v>
      </c>
      <c r="B29" s="45"/>
      <c r="C29" s="46"/>
      <c r="D29" s="47"/>
      <c r="E29" s="48"/>
      <c r="F29" s="50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81" t="str">
        <f t="shared" si="11"/>
        <v/>
      </c>
      <c r="K29" s="82" t="str">
        <f t="shared" si="12"/>
        <v/>
      </c>
      <c r="L29" s="83" t="str">
        <f t="shared" si="13"/>
        <v/>
      </c>
      <c r="M29" s="81" t="str">
        <f t="shared" si="14"/>
        <v/>
      </c>
      <c r="N29" s="82" t="str">
        <f t="shared" si="15"/>
        <v/>
      </c>
      <c r="O29" s="83" t="str">
        <f t="shared" si="16"/>
        <v/>
      </c>
      <c r="P29" s="80"/>
      <c r="Q29" s="80"/>
      <c r="R29" s="80"/>
    </row>
    <row r="30" spans="1:18">
      <c r="A30" s="38">
        <v>22</v>
      </c>
      <c r="B30" s="45"/>
      <c r="C30" s="46"/>
      <c r="D30" s="47"/>
      <c r="E30" s="48"/>
      <c r="F30" s="50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81" t="str">
        <f t="shared" si="11"/>
        <v/>
      </c>
      <c r="K30" s="82" t="str">
        <f t="shared" si="12"/>
        <v/>
      </c>
      <c r="L30" s="83" t="str">
        <f t="shared" si="13"/>
        <v/>
      </c>
      <c r="M30" s="81" t="str">
        <f t="shared" si="14"/>
        <v/>
      </c>
      <c r="N30" s="82" t="str">
        <f t="shared" si="15"/>
        <v/>
      </c>
      <c r="O30" s="83" t="str">
        <f t="shared" si="16"/>
        <v/>
      </c>
      <c r="P30" s="80"/>
      <c r="Q30" s="80"/>
      <c r="R30" s="80"/>
    </row>
    <row r="31" spans="1:18">
      <c r="A31" s="38">
        <v>23</v>
      </c>
      <c r="B31" s="45"/>
      <c r="C31" s="46"/>
      <c r="D31" s="47"/>
      <c r="E31" s="48"/>
      <c r="F31" s="49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81" t="str">
        <f t="shared" si="11"/>
        <v/>
      </c>
      <c r="K31" s="82" t="str">
        <f t="shared" si="12"/>
        <v/>
      </c>
      <c r="L31" s="83" t="str">
        <f t="shared" si="13"/>
        <v/>
      </c>
      <c r="M31" s="81" t="str">
        <f t="shared" si="14"/>
        <v/>
      </c>
      <c r="N31" s="82" t="str">
        <f t="shared" si="15"/>
        <v/>
      </c>
      <c r="O31" s="83" t="str">
        <f t="shared" si="16"/>
        <v/>
      </c>
      <c r="P31" s="80"/>
      <c r="Q31" s="80"/>
      <c r="R31" s="80"/>
    </row>
    <row r="32" spans="1:18">
      <c r="A32" s="38">
        <v>24</v>
      </c>
      <c r="B32" s="45"/>
      <c r="C32" s="46"/>
      <c r="D32" s="47"/>
      <c r="E32" s="48"/>
      <c r="F32" s="49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81" t="str">
        <f t="shared" si="11"/>
        <v/>
      </c>
      <c r="K32" s="82" t="str">
        <f t="shared" si="12"/>
        <v/>
      </c>
      <c r="L32" s="83" t="str">
        <f t="shared" si="13"/>
        <v/>
      </c>
      <c r="M32" s="81" t="str">
        <f t="shared" si="14"/>
        <v/>
      </c>
      <c r="N32" s="82" t="str">
        <f t="shared" si="15"/>
        <v/>
      </c>
      <c r="O32" s="83" t="str">
        <f t="shared" si="16"/>
        <v/>
      </c>
      <c r="P32" s="80"/>
      <c r="Q32" s="80"/>
      <c r="R32" s="80"/>
    </row>
    <row r="33" spans="1:18">
      <c r="A33" s="38">
        <v>25</v>
      </c>
      <c r="B33" s="45"/>
      <c r="C33" s="46"/>
      <c r="D33" s="47"/>
      <c r="E33" s="48"/>
      <c r="F33" s="49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81" t="str">
        <f t="shared" si="11"/>
        <v/>
      </c>
      <c r="K33" s="82" t="str">
        <f t="shared" si="12"/>
        <v/>
      </c>
      <c r="L33" s="83" t="str">
        <f t="shared" si="13"/>
        <v/>
      </c>
      <c r="M33" s="81" t="str">
        <f t="shared" si="14"/>
        <v/>
      </c>
      <c r="N33" s="82" t="str">
        <f t="shared" si="15"/>
        <v/>
      </c>
      <c r="O33" s="83" t="str">
        <f t="shared" si="16"/>
        <v/>
      </c>
      <c r="P33" s="80"/>
      <c r="Q33" s="80"/>
      <c r="R33" s="80"/>
    </row>
    <row r="34" spans="1:18">
      <c r="A34" s="38">
        <v>26</v>
      </c>
      <c r="B34" s="45"/>
      <c r="C34" s="46"/>
      <c r="D34" s="47"/>
      <c r="E34" s="48"/>
      <c r="F34" s="50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81" t="str">
        <f t="shared" si="11"/>
        <v/>
      </c>
      <c r="K34" s="82" t="str">
        <f t="shared" si="12"/>
        <v/>
      </c>
      <c r="L34" s="83" t="str">
        <f t="shared" si="13"/>
        <v/>
      </c>
      <c r="M34" s="81" t="str">
        <f t="shared" si="14"/>
        <v/>
      </c>
      <c r="N34" s="82" t="str">
        <f t="shared" si="15"/>
        <v/>
      </c>
      <c r="O34" s="83" t="str">
        <f t="shared" si="16"/>
        <v/>
      </c>
      <c r="P34" s="80"/>
      <c r="Q34" s="80"/>
      <c r="R34" s="80"/>
    </row>
    <row r="35" spans="1:18">
      <c r="A35" s="38">
        <v>27</v>
      </c>
      <c r="B35" s="45"/>
      <c r="C35" s="46"/>
      <c r="D35" s="47"/>
      <c r="E35" s="48"/>
      <c r="F35" s="50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81" t="str">
        <f t="shared" si="11"/>
        <v/>
      </c>
      <c r="K35" s="82" t="str">
        <f t="shared" si="12"/>
        <v/>
      </c>
      <c r="L35" s="83" t="str">
        <f t="shared" si="13"/>
        <v/>
      </c>
      <c r="M35" s="81" t="str">
        <f t="shared" si="14"/>
        <v/>
      </c>
      <c r="N35" s="82" t="str">
        <f t="shared" si="15"/>
        <v/>
      </c>
      <c r="O35" s="83" t="str">
        <f t="shared" si="16"/>
        <v/>
      </c>
      <c r="P35" s="80"/>
      <c r="Q35" s="80"/>
      <c r="R35" s="80"/>
    </row>
    <row r="36" spans="1:18">
      <c r="A36" s="38">
        <v>28</v>
      </c>
      <c r="B36" s="45"/>
      <c r="C36" s="46"/>
      <c r="D36" s="47"/>
      <c r="E36" s="48"/>
      <c r="F36" s="49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81" t="str">
        <f t="shared" si="11"/>
        <v/>
      </c>
      <c r="K36" s="82" t="str">
        <f t="shared" si="12"/>
        <v/>
      </c>
      <c r="L36" s="83" t="str">
        <f t="shared" si="13"/>
        <v/>
      </c>
      <c r="M36" s="81" t="str">
        <f t="shared" si="14"/>
        <v/>
      </c>
      <c r="N36" s="82" t="str">
        <f t="shared" si="15"/>
        <v/>
      </c>
      <c r="O36" s="83" t="str">
        <f t="shared" si="16"/>
        <v/>
      </c>
      <c r="P36" s="80"/>
      <c r="Q36" s="80"/>
      <c r="R36" s="80"/>
    </row>
    <row r="37" spans="1:18">
      <c r="A37" s="38">
        <v>29</v>
      </c>
      <c r="B37" s="45"/>
      <c r="C37" s="46"/>
      <c r="D37" s="47"/>
      <c r="E37" s="48"/>
      <c r="F37" s="49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81" t="str">
        <f t="shared" si="11"/>
        <v/>
      </c>
      <c r="K37" s="82" t="str">
        <f t="shared" si="12"/>
        <v/>
      </c>
      <c r="L37" s="83" t="str">
        <f t="shared" si="13"/>
        <v/>
      </c>
      <c r="M37" s="81" t="str">
        <f t="shared" si="14"/>
        <v/>
      </c>
      <c r="N37" s="82" t="str">
        <f t="shared" si="15"/>
        <v/>
      </c>
      <c r="O37" s="83" t="str">
        <f t="shared" si="16"/>
        <v/>
      </c>
      <c r="P37" s="80"/>
      <c r="Q37" s="80"/>
      <c r="R37" s="80"/>
    </row>
    <row r="38" spans="1:18">
      <c r="A38" s="38">
        <v>30</v>
      </c>
      <c r="B38" s="45"/>
      <c r="C38" s="46"/>
      <c r="D38" s="47"/>
      <c r="E38" s="48"/>
      <c r="F38" s="49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81" t="str">
        <f t="shared" si="11"/>
        <v/>
      </c>
      <c r="K38" s="82" t="str">
        <f t="shared" si="12"/>
        <v/>
      </c>
      <c r="L38" s="83" t="str">
        <f t="shared" si="13"/>
        <v/>
      </c>
      <c r="M38" s="81" t="str">
        <f t="shared" si="14"/>
        <v/>
      </c>
      <c r="N38" s="82" t="str">
        <f t="shared" si="15"/>
        <v/>
      </c>
      <c r="O38" s="83" t="str">
        <f t="shared" si="16"/>
        <v/>
      </c>
      <c r="P38" s="80"/>
      <c r="Q38" s="80"/>
      <c r="R38" s="80"/>
    </row>
    <row r="39" spans="1:18">
      <c r="A39" s="38">
        <v>31</v>
      </c>
      <c r="B39" s="45"/>
      <c r="C39" s="46"/>
      <c r="D39" s="47"/>
      <c r="E39" s="51"/>
      <c r="F39" s="49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81" t="str">
        <f t="shared" si="11"/>
        <v/>
      </c>
      <c r="K39" s="82" t="str">
        <f t="shared" si="12"/>
        <v/>
      </c>
      <c r="L39" s="83" t="str">
        <f t="shared" si="13"/>
        <v/>
      </c>
      <c r="M39" s="81" t="str">
        <f t="shared" si="14"/>
        <v/>
      </c>
      <c r="N39" s="82" t="str">
        <f t="shared" si="15"/>
        <v/>
      </c>
      <c r="O39" s="83" t="str">
        <f t="shared" si="16"/>
        <v/>
      </c>
      <c r="P39" s="80"/>
      <c r="Q39" s="80"/>
      <c r="R39" s="80"/>
    </row>
    <row r="40" spans="1:18">
      <c r="A40" s="38">
        <v>32</v>
      </c>
      <c r="B40" s="45"/>
      <c r="C40" s="46"/>
      <c r="D40" s="47"/>
      <c r="E40" s="51"/>
      <c r="F40" s="49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81" t="str">
        <f t="shared" si="11"/>
        <v/>
      </c>
      <c r="K40" s="82" t="str">
        <f t="shared" si="12"/>
        <v/>
      </c>
      <c r="L40" s="83" t="str">
        <f t="shared" si="13"/>
        <v/>
      </c>
      <c r="M40" s="81" t="str">
        <f t="shared" si="14"/>
        <v/>
      </c>
      <c r="N40" s="82" t="str">
        <f t="shared" si="15"/>
        <v/>
      </c>
      <c r="O40" s="83" t="str">
        <f t="shared" si="16"/>
        <v/>
      </c>
      <c r="P40" s="80"/>
      <c r="Q40" s="80"/>
      <c r="R40" s="80"/>
    </row>
    <row r="41" spans="1:18">
      <c r="A41" s="38">
        <v>33</v>
      </c>
      <c r="B41" s="45"/>
      <c r="C41" s="46"/>
      <c r="D41" s="47"/>
      <c r="E41" s="51"/>
      <c r="F41" s="50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81" t="str">
        <f t="shared" si="11"/>
        <v/>
      </c>
      <c r="K41" s="82" t="str">
        <f t="shared" si="12"/>
        <v/>
      </c>
      <c r="L41" s="83" t="str">
        <f t="shared" si="13"/>
        <v/>
      </c>
      <c r="M41" s="81" t="str">
        <f t="shared" si="14"/>
        <v/>
      </c>
      <c r="N41" s="82" t="str">
        <f t="shared" si="15"/>
        <v/>
      </c>
      <c r="O41" s="83" t="str">
        <f t="shared" si="16"/>
        <v/>
      </c>
      <c r="P41" s="80"/>
      <c r="Q41" s="80"/>
      <c r="R41" s="80"/>
    </row>
    <row r="42" spans="1:18">
      <c r="A42" s="38">
        <v>34</v>
      </c>
      <c r="B42" s="45"/>
      <c r="C42" s="46"/>
      <c r="D42" s="47"/>
      <c r="E42" s="51"/>
      <c r="F42" s="50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81" t="str">
        <f t="shared" si="11"/>
        <v/>
      </c>
      <c r="K42" s="82" t="str">
        <f t="shared" si="12"/>
        <v/>
      </c>
      <c r="L42" s="83" t="str">
        <f t="shared" si="13"/>
        <v/>
      </c>
      <c r="M42" s="81" t="str">
        <f t="shared" si="14"/>
        <v/>
      </c>
      <c r="N42" s="82" t="str">
        <f t="shared" si="15"/>
        <v/>
      </c>
      <c r="O42" s="83" t="str">
        <f t="shared" si="16"/>
        <v/>
      </c>
      <c r="P42" s="80"/>
      <c r="Q42" s="80"/>
      <c r="R42" s="80"/>
    </row>
    <row r="43" spans="1:15">
      <c r="A43" s="52">
        <v>35</v>
      </c>
      <c r="B43" s="45"/>
      <c r="C43" s="46"/>
      <c r="D43" s="47"/>
      <c r="E43" s="51"/>
      <c r="F43" s="49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81" t="str">
        <f t="shared" si="11"/>
        <v/>
      </c>
      <c r="K43" s="82" t="str">
        <f t="shared" si="12"/>
        <v/>
      </c>
      <c r="L43" s="83" t="str">
        <f t="shared" si="13"/>
        <v/>
      </c>
      <c r="M43" s="81" t="str">
        <f t="shared" si="14"/>
        <v/>
      </c>
      <c r="N43" s="82" t="str">
        <f t="shared" si="15"/>
        <v/>
      </c>
      <c r="O43" s="83" t="str">
        <f t="shared" si="16"/>
        <v/>
      </c>
    </row>
    <row r="44" spans="1:15">
      <c r="A44" s="38">
        <v>36</v>
      </c>
      <c r="B44" s="45"/>
      <c r="C44" s="46"/>
      <c r="D44" s="47"/>
      <c r="E44" s="51"/>
      <c r="F44" s="49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81" t="str">
        <f t="shared" si="11"/>
        <v/>
      </c>
      <c r="K44" s="82" t="str">
        <f t="shared" si="12"/>
        <v/>
      </c>
      <c r="L44" s="83" t="str">
        <f t="shared" si="13"/>
        <v/>
      </c>
      <c r="M44" s="81" t="str">
        <f t="shared" si="14"/>
        <v/>
      </c>
      <c r="N44" s="82" t="str">
        <f t="shared" si="15"/>
        <v/>
      </c>
      <c r="O44" s="83" t="str">
        <f t="shared" si="16"/>
        <v/>
      </c>
    </row>
    <row r="45" spans="1:15">
      <c r="A45" s="38">
        <v>37</v>
      </c>
      <c r="B45" s="45"/>
      <c r="C45" s="46"/>
      <c r="D45" s="47"/>
      <c r="E45" s="48"/>
      <c r="F45" s="49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81" t="str">
        <f t="shared" si="11"/>
        <v/>
      </c>
      <c r="K45" s="82" t="str">
        <f t="shared" si="12"/>
        <v/>
      </c>
      <c r="L45" s="83" t="str">
        <f t="shared" si="13"/>
        <v/>
      </c>
      <c r="M45" s="81" t="str">
        <f t="shared" si="14"/>
        <v/>
      </c>
      <c r="N45" s="82" t="str">
        <f t="shared" si="15"/>
        <v/>
      </c>
      <c r="O45" s="83" t="str">
        <f t="shared" si="16"/>
        <v/>
      </c>
    </row>
    <row r="46" spans="1:15">
      <c r="A46" s="38">
        <v>38</v>
      </c>
      <c r="B46" s="45"/>
      <c r="C46" s="46"/>
      <c r="D46" s="47"/>
      <c r="E46" s="48"/>
      <c r="F46" s="49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81" t="str">
        <f t="shared" si="11"/>
        <v/>
      </c>
      <c r="K46" s="82" t="str">
        <f t="shared" si="12"/>
        <v/>
      </c>
      <c r="L46" s="83" t="str">
        <f t="shared" si="13"/>
        <v/>
      </c>
      <c r="M46" s="81" t="str">
        <f t="shared" si="14"/>
        <v/>
      </c>
      <c r="N46" s="82" t="str">
        <f t="shared" si="15"/>
        <v/>
      </c>
      <c r="O46" s="83" t="str">
        <f t="shared" si="16"/>
        <v/>
      </c>
    </row>
    <row r="47" spans="1:15">
      <c r="A47" s="38">
        <v>39</v>
      </c>
      <c r="B47" s="45"/>
      <c r="C47" s="46"/>
      <c r="D47" s="47"/>
      <c r="E47" s="48"/>
      <c r="F47" s="49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81" t="str">
        <f t="shared" si="11"/>
        <v/>
      </c>
      <c r="K47" s="82" t="str">
        <f t="shared" si="12"/>
        <v/>
      </c>
      <c r="L47" s="83" t="str">
        <f t="shared" si="13"/>
        <v/>
      </c>
      <c r="M47" s="81" t="str">
        <f t="shared" si="14"/>
        <v/>
      </c>
      <c r="N47" s="82" t="str">
        <f t="shared" si="15"/>
        <v/>
      </c>
      <c r="O47" s="83" t="str">
        <f t="shared" si="16"/>
        <v/>
      </c>
    </row>
    <row r="48" spans="1:15">
      <c r="A48" s="38">
        <v>40</v>
      </c>
      <c r="B48" s="45"/>
      <c r="C48" s="46"/>
      <c r="D48" s="47"/>
      <c r="E48" s="48"/>
      <c r="F48" s="49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81" t="str">
        <f t="shared" si="11"/>
        <v/>
      </c>
      <c r="K48" s="82" t="str">
        <f t="shared" si="12"/>
        <v/>
      </c>
      <c r="L48" s="83" t="str">
        <f t="shared" si="13"/>
        <v/>
      </c>
      <c r="M48" s="81" t="str">
        <f t="shared" si="14"/>
        <v/>
      </c>
      <c r="N48" s="82" t="str">
        <f t="shared" si="15"/>
        <v/>
      </c>
      <c r="O48" s="83" t="str">
        <f t="shared" si="16"/>
        <v/>
      </c>
    </row>
    <row r="49" spans="1:15">
      <c r="A49" s="38">
        <v>41</v>
      </c>
      <c r="B49" s="45"/>
      <c r="C49" s="46"/>
      <c r="D49" s="47"/>
      <c r="E49" s="48"/>
      <c r="F49" s="49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81" t="str">
        <f t="shared" si="11"/>
        <v/>
      </c>
      <c r="K49" s="82" t="str">
        <f t="shared" si="12"/>
        <v/>
      </c>
      <c r="L49" s="83" t="str">
        <f t="shared" si="13"/>
        <v/>
      </c>
      <c r="M49" s="81" t="str">
        <f t="shared" si="14"/>
        <v/>
      </c>
      <c r="N49" s="82" t="str">
        <f t="shared" si="15"/>
        <v/>
      </c>
      <c r="O49" s="83" t="str">
        <f t="shared" si="16"/>
        <v/>
      </c>
    </row>
    <row r="50" spans="1:15">
      <c r="A50" s="38">
        <v>42</v>
      </c>
      <c r="B50" s="45"/>
      <c r="C50" s="46"/>
      <c r="D50" s="47"/>
      <c r="E50" s="48"/>
      <c r="F50" s="49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81" t="str">
        <f t="shared" si="11"/>
        <v/>
      </c>
      <c r="K50" s="82" t="str">
        <f t="shared" si="12"/>
        <v/>
      </c>
      <c r="L50" s="83" t="str">
        <f t="shared" si="13"/>
        <v/>
      </c>
      <c r="M50" s="81" t="str">
        <f t="shared" si="14"/>
        <v/>
      </c>
      <c r="N50" s="82" t="str">
        <f t="shared" si="15"/>
        <v/>
      </c>
      <c r="O50" s="83" t="str">
        <f t="shared" si="16"/>
        <v/>
      </c>
    </row>
    <row r="51" spans="1:15">
      <c r="A51" s="38">
        <v>43</v>
      </c>
      <c r="B51" s="45"/>
      <c r="C51" s="46"/>
      <c r="D51" s="47"/>
      <c r="E51" s="48"/>
      <c r="F51" s="50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81" t="str">
        <f t="shared" si="11"/>
        <v/>
      </c>
      <c r="K51" s="82" t="str">
        <f t="shared" si="12"/>
        <v/>
      </c>
      <c r="L51" s="83" t="str">
        <f t="shared" si="13"/>
        <v/>
      </c>
      <c r="M51" s="81" t="str">
        <f t="shared" si="14"/>
        <v/>
      </c>
      <c r="N51" s="82" t="str">
        <f t="shared" si="15"/>
        <v/>
      </c>
      <c r="O51" s="83" t="str">
        <f t="shared" si="16"/>
        <v/>
      </c>
    </row>
    <row r="52" spans="1:15">
      <c r="A52" s="38">
        <v>44</v>
      </c>
      <c r="B52" s="45"/>
      <c r="C52" s="46"/>
      <c r="D52" s="47"/>
      <c r="E52" s="48"/>
      <c r="F52" s="49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81" t="str">
        <f t="shared" si="11"/>
        <v/>
      </c>
      <c r="K52" s="82" t="str">
        <f t="shared" si="12"/>
        <v/>
      </c>
      <c r="L52" s="83" t="str">
        <f t="shared" si="13"/>
        <v/>
      </c>
      <c r="M52" s="81" t="str">
        <f t="shared" si="14"/>
        <v/>
      </c>
      <c r="N52" s="82" t="str">
        <f t="shared" si="15"/>
        <v/>
      </c>
      <c r="O52" s="83" t="str">
        <f t="shared" si="16"/>
        <v/>
      </c>
    </row>
    <row r="53" spans="1:15">
      <c r="A53" s="38">
        <v>45</v>
      </c>
      <c r="B53" s="45"/>
      <c r="C53" s="46"/>
      <c r="D53" s="47"/>
      <c r="E53" s="48"/>
      <c r="F53" s="49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81" t="str">
        <f t="shared" si="11"/>
        <v/>
      </c>
      <c r="K53" s="82" t="str">
        <f t="shared" si="12"/>
        <v/>
      </c>
      <c r="L53" s="83" t="str">
        <f t="shared" si="13"/>
        <v/>
      </c>
      <c r="M53" s="81" t="str">
        <f t="shared" si="14"/>
        <v/>
      </c>
      <c r="N53" s="82" t="str">
        <f t="shared" si="15"/>
        <v/>
      </c>
      <c r="O53" s="83" t="str">
        <f t="shared" si="16"/>
        <v/>
      </c>
    </row>
    <row r="54" spans="1:15">
      <c r="A54" s="38">
        <v>46</v>
      </c>
      <c r="B54" s="45"/>
      <c r="C54" s="46"/>
      <c r="D54" s="47"/>
      <c r="E54" s="48"/>
      <c r="F54" s="49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81" t="str">
        <f t="shared" si="11"/>
        <v/>
      </c>
      <c r="K54" s="82" t="str">
        <f t="shared" si="12"/>
        <v/>
      </c>
      <c r="L54" s="83" t="str">
        <f t="shared" si="13"/>
        <v/>
      </c>
      <c r="M54" s="81" t="str">
        <f t="shared" si="14"/>
        <v/>
      </c>
      <c r="N54" s="82" t="str">
        <f t="shared" si="15"/>
        <v/>
      </c>
      <c r="O54" s="83" t="str">
        <f t="shared" si="16"/>
        <v/>
      </c>
    </row>
    <row r="55" spans="1:15">
      <c r="A55" s="38">
        <v>47</v>
      </c>
      <c r="B55" s="45"/>
      <c r="C55" s="46"/>
      <c r="D55" s="47"/>
      <c r="E55" s="48"/>
      <c r="F55" s="49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81" t="str">
        <f t="shared" si="11"/>
        <v/>
      </c>
      <c r="K55" s="82" t="str">
        <f t="shared" si="12"/>
        <v/>
      </c>
      <c r="L55" s="83" t="str">
        <f t="shared" si="13"/>
        <v/>
      </c>
      <c r="M55" s="81" t="str">
        <f t="shared" si="14"/>
        <v/>
      </c>
      <c r="N55" s="82" t="str">
        <f t="shared" si="15"/>
        <v/>
      </c>
      <c r="O55" s="83" t="str">
        <f t="shared" si="16"/>
        <v/>
      </c>
    </row>
    <row r="56" spans="1:15">
      <c r="A56" s="38">
        <v>48</v>
      </c>
      <c r="B56" s="45"/>
      <c r="C56" s="46"/>
      <c r="D56" s="47"/>
      <c r="E56" s="48"/>
      <c r="F56" s="49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81" t="str">
        <f t="shared" si="11"/>
        <v/>
      </c>
      <c r="K56" s="82" t="str">
        <f t="shared" si="12"/>
        <v/>
      </c>
      <c r="L56" s="83" t="str">
        <f t="shared" si="13"/>
        <v/>
      </c>
      <c r="M56" s="81" t="str">
        <f t="shared" si="14"/>
        <v/>
      </c>
      <c r="N56" s="82" t="str">
        <f t="shared" si="15"/>
        <v/>
      </c>
      <c r="O56" s="83" t="str">
        <f t="shared" si="16"/>
        <v/>
      </c>
    </row>
    <row r="57" spans="1:15">
      <c r="A57" s="38">
        <v>49</v>
      </c>
      <c r="B57" s="45"/>
      <c r="C57" s="46"/>
      <c r="D57" s="47"/>
      <c r="E57" s="48"/>
      <c r="F57" s="49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81" t="str">
        <f t="shared" si="11"/>
        <v/>
      </c>
      <c r="K57" s="82" t="str">
        <f t="shared" si="12"/>
        <v/>
      </c>
      <c r="L57" s="83" t="str">
        <f t="shared" si="13"/>
        <v/>
      </c>
      <c r="M57" s="81" t="str">
        <f t="shared" si="14"/>
        <v/>
      </c>
      <c r="N57" s="82" t="str">
        <f t="shared" si="15"/>
        <v/>
      </c>
      <c r="O57" s="83" t="str">
        <f t="shared" si="16"/>
        <v/>
      </c>
    </row>
    <row r="58" ht="15.75" spans="1:15">
      <c r="A58" s="38">
        <v>50</v>
      </c>
      <c r="B58" s="53"/>
      <c r="C58" s="54"/>
      <c r="D58" s="55"/>
      <c r="E58" s="56"/>
      <c r="F58" s="57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81" t="str">
        <f t="shared" si="11"/>
        <v/>
      </c>
      <c r="K58" s="82" t="str">
        <f t="shared" si="12"/>
        <v/>
      </c>
      <c r="L58" s="83" t="str">
        <f t="shared" si="13"/>
        <v/>
      </c>
      <c r="M58" s="81" t="str">
        <f t="shared" si="14"/>
        <v/>
      </c>
      <c r="N58" s="82" t="str">
        <f t="shared" si="15"/>
        <v/>
      </c>
      <c r="O58" s="83" t="str">
        <f t="shared" si="16"/>
        <v/>
      </c>
    </row>
    <row r="59" ht="15.75" spans="1:15">
      <c r="A59" s="38"/>
      <c r="B59" s="58" t="s">
        <v>28</v>
      </c>
      <c r="C59" s="59"/>
      <c r="D59" s="60">
        <f>COUNTIF(D9:D58,1.27)</f>
        <v>7</v>
      </c>
      <c r="E59" s="60">
        <f>COUNTIF(E9:E58,1.5)</f>
        <v>6</v>
      </c>
      <c r="F59" s="61">
        <f>COUNTIF(F9:F58,2)</f>
        <v>4</v>
      </c>
      <c r="G59" s="62">
        <f>M59+G8</f>
        <v>118574.018948867</v>
      </c>
      <c r="H59" s="63">
        <f>N59+H8</f>
        <v>115288.152527721</v>
      </c>
      <c r="I59" s="84">
        <f>O59+I8</f>
        <v>105160.796454787</v>
      </c>
      <c r="J59" s="85" t="s">
        <v>29</v>
      </c>
      <c r="K59" s="86" t="e">
        <f>B58-B9</f>
        <v>#VALUE!</v>
      </c>
      <c r="L59" s="87" t="s">
        <v>30</v>
      </c>
      <c r="M59" s="88">
        <f>SUM(M9:M58)</f>
        <v>18574.0189488666</v>
      </c>
      <c r="N59" s="89">
        <f>SUM(N9:N58)</f>
        <v>15288.1525277208</v>
      </c>
      <c r="O59" s="90">
        <f>SUM(O9:O58)</f>
        <v>5160.7964547869</v>
      </c>
    </row>
    <row r="60" ht="15.75" spans="1:15">
      <c r="A60" s="38"/>
      <c r="B60" s="64" t="s">
        <v>31</v>
      </c>
      <c r="C60" s="65"/>
      <c r="D60" s="60">
        <f>COUNTIF(D9:D58,-1)</f>
        <v>3</v>
      </c>
      <c r="E60" s="60">
        <f>COUNTIF(E9:E58,-1)</f>
        <v>4</v>
      </c>
      <c r="F60" s="61">
        <f>COUNTIF(F9:F58,-1)</f>
        <v>6</v>
      </c>
      <c r="G60" s="23" t="s">
        <v>32</v>
      </c>
      <c r="H60" s="24"/>
      <c r="I60" s="72"/>
      <c r="J60" s="23" t="s">
        <v>33</v>
      </c>
      <c r="K60" s="24"/>
      <c r="L60" s="72"/>
      <c r="M60" s="38"/>
      <c r="N60" s="52"/>
      <c r="O60" s="91"/>
    </row>
    <row r="61" ht="15.75" spans="1:15">
      <c r="A61" s="38"/>
      <c r="B61" s="64" t="s">
        <v>34</v>
      </c>
      <c r="C61" s="65"/>
      <c r="D61" s="60">
        <f>COUNTIF(D9:D58,0)</f>
        <v>0</v>
      </c>
      <c r="E61" s="60">
        <f>COUNTIF(E9:E58,0)</f>
        <v>0</v>
      </c>
      <c r="F61" s="60">
        <f>COUNTIF(F9:F58,0)</f>
        <v>0</v>
      </c>
      <c r="G61" s="66">
        <f>G59/G8</f>
        <v>1.18574018948867</v>
      </c>
      <c r="H61" s="67">
        <f t="shared" ref="H61:I61" si="21">H59/H8</f>
        <v>1.15288152527721</v>
      </c>
      <c r="I61" s="92">
        <f t="shared" si="21"/>
        <v>1.05160796454787</v>
      </c>
      <c r="J61" s="93" t="e">
        <f>(G61-100%)*30/K59</f>
        <v>#VALUE!</v>
      </c>
      <c r="K61" s="93" t="e">
        <f>(H61-100%)*30/K59</f>
        <v>#VALUE!</v>
      </c>
      <c r="L61" s="94" t="e">
        <f>(I61-100%)*30/K59</f>
        <v>#VALUE!</v>
      </c>
      <c r="M61" s="95"/>
      <c r="N61" s="96"/>
      <c r="O61" s="97"/>
    </row>
    <row r="62" ht="15.75" spans="1:6">
      <c r="A62" s="52"/>
      <c r="B62" s="23" t="s">
        <v>35</v>
      </c>
      <c r="C62" s="24"/>
      <c r="D62" s="68">
        <f t="shared" ref="D62:F62" si="22">D59/(D59+D60+D61)</f>
        <v>0.7</v>
      </c>
      <c r="E62" s="69">
        <f t="shared" si="22"/>
        <v>0.6</v>
      </c>
      <c r="F62" s="70">
        <f t="shared" si="22"/>
        <v>0.4</v>
      </c>
    </row>
    <row r="64" spans="4:6">
      <c r="D64" s="71"/>
      <c r="E64" s="71"/>
      <c r="F64" s="71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4:Q319"/>
  <sheetViews>
    <sheetView zoomScale="80" zoomScaleNormal="80" workbookViewId="0">
      <selection activeCell="R5" sqref="R5"/>
    </sheetView>
  </sheetViews>
  <sheetFormatPr defaultColWidth="8.12380952380952" defaultRowHeight="14.25"/>
  <cols>
    <col min="1" max="1" width="6.62857142857143" style="16" customWidth="1"/>
    <col min="2" max="2" width="7.24761904761905" style="11" customWidth="1"/>
    <col min="3" max="256" width="8.12380952380952" style="11"/>
    <col min="257" max="257" width="6.62857142857143" style="11" customWidth="1"/>
    <col min="258" max="258" width="7.24761904761905" style="11" customWidth="1"/>
    <col min="259" max="512" width="8.12380952380952" style="11"/>
    <col min="513" max="513" width="6.62857142857143" style="11" customWidth="1"/>
    <col min="514" max="514" width="7.24761904761905" style="11" customWidth="1"/>
    <col min="515" max="768" width="8.12380952380952" style="11"/>
    <col min="769" max="769" width="6.62857142857143" style="11" customWidth="1"/>
    <col min="770" max="770" width="7.24761904761905" style="11" customWidth="1"/>
    <col min="771" max="1024" width="8.12380952380952" style="11"/>
    <col min="1025" max="1025" width="6.62857142857143" style="11" customWidth="1"/>
    <col min="1026" max="1026" width="7.24761904761905" style="11" customWidth="1"/>
    <col min="1027" max="1280" width="8.12380952380952" style="11"/>
    <col min="1281" max="1281" width="6.62857142857143" style="11" customWidth="1"/>
    <col min="1282" max="1282" width="7.24761904761905" style="11" customWidth="1"/>
    <col min="1283" max="1536" width="8.12380952380952" style="11"/>
    <col min="1537" max="1537" width="6.62857142857143" style="11" customWidth="1"/>
    <col min="1538" max="1538" width="7.24761904761905" style="11" customWidth="1"/>
    <col min="1539" max="1792" width="8.12380952380952" style="11"/>
    <col min="1793" max="1793" width="6.62857142857143" style="11" customWidth="1"/>
    <col min="1794" max="1794" width="7.24761904761905" style="11" customWidth="1"/>
    <col min="1795" max="2048" width="8.12380952380952" style="11"/>
    <col min="2049" max="2049" width="6.62857142857143" style="11" customWidth="1"/>
    <col min="2050" max="2050" width="7.24761904761905" style="11" customWidth="1"/>
    <col min="2051" max="2304" width="8.12380952380952" style="11"/>
    <col min="2305" max="2305" width="6.62857142857143" style="11" customWidth="1"/>
    <col min="2306" max="2306" width="7.24761904761905" style="11" customWidth="1"/>
    <col min="2307" max="2560" width="8.12380952380952" style="11"/>
    <col min="2561" max="2561" width="6.62857142857143" style="11" customWidth="1"/>
    <col min="2562" max="2562" width="7.24761904761905" style="11" customWidth="1"/>
    <col min="2563" max="2816" width="8.12380952380952" style="11"/>
    <col min="2817" max="2817" width="6.62857142857143" style="11" customWidth="1"/>
    <col min="2818" max="2818" width="7.24761904761905" style="11" customWidth="1"/>
    <col min="2819" max="3072" width="8.12380952380952" style="11"/>
    <col min="3073" max="3073" width="6.62857142857143" style="11" customWidth="1"/>
    <col min="3074" max="3074" width="7.24761904761905" style="11" customWidth="1"/>
    <col min="3075" max="3328" width="8.12380952380952" style="11"/>
    <col min="3329" max="3329" width="6.62857142857143" style="11" customWidth="1"/>
    <col min="3330" max="3330" width="7.24761904761905" style="11" customWidth="1"/>
    <col min="3331" max="3584" width="8.12380952380952" style="11"/>
    <col min="3585" max="3585" width="6.62857142857143" style="11" customWidth="1"/>
    <col min="3586" max="3586" width="7.24761904761905" style="11" customWidth="1"/>
    <col min="3587" max="3840" width="8.12380952380952" style="11"/>
    <col min="3841" max="3841" width="6.62857142857143" style="11" customWidth="1"/>
    <col min="3842" max="3842" width="7.24761904761905" style="11" customWidth="1"/>
    <col min="3843" max="4096" width="8.12380952380952" style="11"/>
    <col min="4097" max="4097" width="6.62857142857143" style="11" customWidth="1"/>
    <col min="4098" max="4098" width="7.24761904761905" style="11" customWidth="1"/>
    <col min="4099" max="4352" width="8.12380952380952" style="11"/>
    <col min="4353" max="4353" width="6.62857142857143" style="11" customWidth="1"/>
    <col min="4354" max="4354" width="7.24761904761905" style="11" customWidth="1"/>
    <col min="4355" max="4608" width="8.12380952380952" style="11"/>
    <col min="4609" max="4609" width="6.62857142857143" style="11" customWidth="1"/>
    <col min="4610" max="4610" width="7.24761904761905" style="11" customWidth="1"/>
    <col min="4611" max="4864" width="8.12380952380952" style="11"/>
    <col min="4865" max="4865" width="6.62857142857143" style="11" customWidth="1"/>
    <col min="4866" max="4866" width="7.24761904761905" style="11" customWidth="1"/>
    <col min="4867" max="5120" width="8.12380952380952" style="11"/>
    <col min="5121" max="5121" width="6.62857142857143" style="11" customWidth="1"/>
    <col min="5122" max="5122" width="7.24761904761905" style="11" customWidth="1"/>
    <col min="5123" max="5376" width="8.12380952380952" style="11"/>
    <col min="5377" max="5377" width="6.62857142857143" style="11" customWidth="1"/>
    <col min="5378" max="5378" width="7.24761904761905" style="11" customWidth="1"/>
    <col min="5379" max="5632" width="8.12380952380952" style="11"/>
    <col min="5633" max="5633" width="6.62857142857143" style="11" customWidth="1"/>
    <col min="5634" max="5634" width="7.24761904761905" style="11" customWidth="1"/>
    <col min="5635" max="5888" width="8.12380952380952" style="11"/>
    <col min="5889" max="5889" width="6.62857142857143" style="11" customWidth="1"/>
    <col min="5890" max="5890" width="7.24761904761905" style="11" customWidth="1"/>
    <col min="5891" max="6144" width="8.12380952380952" style="11"/>
    <col min="6145" max="6145" width="6.62857142857143" style="11" customWidth="1"/>
    <col min="6146" max="6146" width="7.24761904761905" style="11" customWidth="1"/>
    <col min="6147" max="6400" width="8.12380952380952" style="11"/>
    <col min="6401" max="6401" width="6.62857142857143" style="11" customWidth="1"/>
    <col min="6402" max="6402" width="7.24761904761905" style="11" customWidth="1"/>
    <col min="6403" max="6656" width="8.12380952380952" style="11"/>
    <col min="6657" max="6657" width="6.62857142857143" style="11" customWidth="1"/>
    <col min="6658" max="6658" width="7.24761904761905" style="11" customWidth="1"/>
    <col min="6659" max="6912" width="8.12380952380952" style="11"/>
    <col min="6913" max="6913" width="6.62857142857143" style="11" customWidth="1"/>
    <col min="6914" max="6914" width="7.24761904761905" style="11" customWidth="1"/>
    <col min="6915" max="7168" width="8.12380952380952" style="11"/>
    <col min="7169" max="7169" width="6.62857142857143" style="11" customWidth="1"/>
    <col min="7170" max="7170" width="7.24761904761905" style="11" customWidth="1"/>
    <col min="7171" max="7424" width="8.12380952380952" style="11"/>
    <col min="7425" max="7425" width="6.62857142857143" style="11" customWidth="1"/>
    <col min="7426" max="7426" width="7.24761904761905" style="11" customWidth="1"/>
    <col min="7427" max="7680" width="8.12380952380952" style="11"/>
    <col min="7681" max="7681" width="6.62857142857143" style="11" customWidth="1"/>
    <col min="7682" max="7682" width="7.24761904761905" style="11" customWidth="1"/>
    <col min="7683" max="7936" width="8.12380952380952" style="11"/>
    <col min="7937" max="7937" width="6.62857142857143" style="11" customWidth="1"/>
    <col min="7938" max="7938" width="7.24761904761905" style="11" customWidth="1"/>
    <col min="7939" max="8192" width="8.12380952380952" style="11"/>
    <col min="8193" max="8193" width="6.62857142857143" style="11" customWidth="1"/>
    <col min="8194" max="8194" width="7.24761904761905" style="11" customWidth="1"/>
    <col min="8195" max="8448" width="8.12380952380952" style="11"/>
    <col min="8449" max="8449" width="6.62857142857143" style="11" customWidth="1"/>
    <col min="8450" max="8450" width="7.24761904761905" style="11" customWidth="1"/>
    <col min="8451" max="8704" width="8.12380952380952" style="11"/>
    <col min="8705" max="8705" width="6.62857142857143" style="11" customWidth="1"/>
    <col min="8706" max="8706" width="7.24761904761905" style="11" customWidth="1"/>
    <col min="8707" max="8960" width="8.12380952380952" style="11"/>
    <col min="8961" max="8961" width="6.62857142857143" style="11" customWidth="1"/>
    <col min="8962" max="8962" width="7.24761904761905" style="11" customWidth="1"/>
    <col min="8963" max="9216" width="8.12380952380952" style="11"/>
    <col min="9217" max="9217" width="6.62857142857143" style="11" customWidth="1"/>
    <col min="9218" max="9218" width="7.24761904761905" style="11" customWidth="1"/>
    <col min="9219" max="9472" width="8.12380952380952" style="11"/>
    <col min="9473" max="9473" width="6.62857142857143" style="11" customWidth="1"/>
    <col min="9474" max="9474" width="7.24761904761905" style="11" customWidth="1"/>
    <col min="9475" max="9728" width="8.12380952380952" style="11"/>
    <col min="9729" max="9729" width="6.62857142857143" style="11" customWidth="1"/>
    <col min="9730" max="9730" width="7.24761904761905" style="11" customWidth="1"/>
    <col min="9731" max="9984" width="8.12380952380952" style="11"/>
    <col min="9985" max="9985" width="6.62857142857143" style="11" customWidth="1"/>
    <col min="9986" max="9986" width="7.24761904761905" style="11" customWidth="1"/>
    <col min="9987" max="10240" width="8.12380952380952" style="11"/>
    <col min="10241" max="10241" width="6.62857142857143" style="11" customWidth="1"/>
    <col min="10242" max="10242" width="7.24761904761905" style="11" customWidth="1"/>
    <col min="10243" max="10496" width="8.12380952380952" style="11"/>
    <col min="10497" max="10497" width="6.62857142857143" style="11" customWidth="1"/>
    <col min="10498" max="10498" width="7.24761904761905" style="11" customWidth="1"/>
    <col min="10499" max="10752" width="8.12380952380952" style="11"/>
    <col min="10753" max="10753" width="6.62857142857143" style="11" customWidth="1"/>
    <col min="10754" max="10754" width="7.24761904761905" style="11" customWidth="1"/>
    <col min="10755" max="11008" width="8.12380952380952" style="11"/>
    <col min="11009" max="11009" width="6.62857142857143" style="11" customWidth="1"/>
    <col min="11010" max="11010" width="7.24761904761905" style="11" customWidth="1"/>
    <col min="11011" max="11264" width="8.12380952380952" style="11"/>
    <col min="11265" max="11265" width="6.62857142857143" style="11" customWidth="1"/>
    <col min="11266" max="11266" width="7.24761904761905" style="11" customWidth="1"/>
    <col min="11267" max="11520" width="8.12380952380952" style="11"/>
    <col min="11521" max="11521" width="6.62857142857143" style="11" customWidth="1"/>
    <col min="11522" max="11522" width="7.24761904761905" style="11" customWidth="1"/>
    <col min="11523" max="11776" width="8.12380952380952" style="11"/>
    <col min="11777" max="11777" width="6.62857142857143" style="11" customWidth="1"/>
    <col min="11778" max="11778" width="7.24761904761905" style="11" customWidth="1"/>
    <col min="11779" max="12032" width="8.12380952380952" style="11"/>
    <col min="12033" max="12033" width="6.62857142857143" style="11" customWidth="1"/>
    <col min="12034" max="12034" width="7.24761904761905" style="11" customWidth="1"/>
    <col min="12035" max="12288" width="8.12380952380952" style="11"/>
    <col min="12289" max="12289" width="6.62857142857143" style="11" customWidth="1"/>
    <col min="12290" max="12290" width="7.24761904761905" style="11" customWidth="1"/>
    <col min="12291" max="12544" width="8.12380952380952" style="11"/>
    <col min="12545" max="12545" width="6.62857142857143" style="11" customWidth="1"/>
    <col min="12546" max="12546" width="7.24761904761905" style="11" customWidth="1"/>
    <col min="12547" max="12800" width="8.12380952380952" style="11"/>
    <col min="12801" max="12801" width="6.62857142857143" style="11" customWidth="1"/>
    <col min="12802" max="12802" width="7.24761904761905" style="11" customWidth="1"/>
    <col min="12803" max="13056" width="8.12380952380952" style="11"/>
    <col min="13057" max="13057" width="6.62857142857143" style="11" customWidth="1"/>
    <col min="13058" max="13058" width="7.24761904761905" style="11" customWidth="1"/>
    <col min="13059" max="13312" width="8.12380952380952" style="11"/>
    <col min="13313" max="13313" width="6.62857142857143" style="11" customWidth="1"/>
    <col min="13314" max="13314" width="7.24761904761905" style="11" customWidth="1"/>
    <col min="13315" max="13568" width="8.12380952380952" style="11"/>
    <col min="13569" max="13569" width="6.62857142857143" style="11" customWidth="1"/>
    <col min="13570" max="13570" width="7.24761904761905" style="11" customWidth="1"/>
    <col min="13571" max="13824" width="8.12380952380952" style="11"/>
    <col min="13825" max="13825" width="6.62857142857143" style="11" customWidth="1"/>
    <col min="13826" max="13826" width="7.24761904761905" style="11" customWidth="1"/>
    <col min="13827" max="14080" width="8.12380952380952" style="11"/>
    <col min="14081" max="14081" width="6.62857142857143" style="11" customWidth="1"/>
    <col min="14082" max="14082" width="7.24761904761905" style="11" customWidth="1"/>
    <col min="14083" max="14336" width="8.12380952380952" style="11"/>
    <col min="14337" max="14337" width="6.62857142857143" style="11" customWidth="1"/>
    <col min="14338" max="14338" width="7.24761904761905" style="11" customWidth="1"/>
    <col min="14339" max="14592" width="8.12380952380952" style="11"/>
    <col min="14593" max="14593" width="6.62857142857143" style="11" customWidth="1"/>
    <col min="14594" max="14594" width="7.24761904761905" style="11" customWidth="1"/>
    <col min="14595" max="14848" width="8.12380952380952" style="11"/>
    <col min="14849" max="14849" width="6.62857142857143" style="11" customWidth="1"/>
    <col min="14850" max="14850" width="7.24761904761905" style="11" customWidth="1"/>
    <col min="14851" max="15104" width="8.12380952380952" style="11"/>
    <col min="15105" max="15105" width="6.62857142857143" style="11" customWidth="1"/>
    <col min="15106" max="15106" width="7.24761904761905" style="11" customWidth="1"/>
    <col min="15107" max="15360" width="8.12380952380952" style="11"/>
    <col min="15361" max="15361" width="6.62857142857143" style="11" customWidth="1"/>
    <col min="15362" max="15362" width="7.24761904761905" style="11" customWidth="1"/>
    <col min="15363" max="15616" width="8.12380952380952" style="11"/>
    <col min="15617" max="15617" width="6.62857142857143" style="11" customWidth="1"/>
    <col min="15618" max="15618" width="7.24761904761905" style="11" customWidth="1"/>
    <col min="15619" max="15872" width="8.12380952380952" style="11"/>
    <col min="15873" max="15873" width="6.62857142857143" style="11" customWidth="1"/>
    <col min="15874" max="15874" width="7.24761904761905" style="11" customWidth="1"/>
    <col min="15875" max="16128" width="8.12380952380952" style="11"/>
    <col min="16129" max="16129" width="6.62857142857143" style="11" customWidth="1"/>
    <col min="16130" max="16130" width="7.24761904761905" style="11" customWidth="1"/>
    <col min="16131" max="16384" width="8.12380952380952" style="11"/>
  </cols>
  <sheetData>
    <row r="14" spans="17:17">
      <c r="Q14" s="11" t="s">
        <v>36</v>
      </c>
    </row>
    <row r="41" spans="17:17">
      <c r="Q41" s="11" t="s">
        <v>37</v>
      </c>
    </row>
    <row r="79" spans="17:17">
      <c r="Q79" s="11" t="s">
        <v>38</v>
      </c>
    </row>
    <row r="101" ht="15" spans="2:2">
      <c r="B101"/>
    </row>
    <row r="111" spans="17:17">
      <c r="Q111" s="11" t="s">
        <v>39</v>
      </c>
    </row>
    <row r="134" ht="15" spans="2:2">
      <c r="B134"/>
    </row>
    <row r="143" spans="17:17">
      <c r="Q143" s="11" t="s">
        <v>40</v>
      </c>
    </row>
    <row r="167" ht="15" spans="2:2">
      <c r="B167"/>
    </row>
    <row r="178" spans="17:17">
      <c r="Q178" s="11" t="s">
        <v>41</v>
      </c>
    </row>
    <row r="201" ht="15" spans="2:2">
      <c r="B201"/>
    </row>
    <row r="210" spans="17:17">
      <c r="Q210" s="11" t="s">
        <v>42</v>
      </c>
    </row>
    <row r="212" spans="17:17">
      <c r="Q212" s="11" t="s">
        <v>43</v>
      </c>
    </row>
    <row r="245" spans="17:17">
      <c r="Q245" s="11" t="s">
        <v>44</v>
      </c>
    </row>
    <row r="275" spans="17:17">
      <c r="Q275" s="11" t="s">
        <v>45</v>
      </c>
    </row>
    <row r="319" spans="17:17">
      <c r="Q319" s="11" t="s">
        <v>46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A2" sqref="A2:J9"/>
    </sheetView>
  </sheetViews>
  <sheetFormatPr defaultColWidth="8.12380952380952" defaultRowHeight="13.5"/>
  <cols>
    <col min="1" max="16384" width="8.12380952380952" style="11"/>
  </cols>
  <sheetData>
    <row r="1" spans="1:1">
      <c r="A1" s="11" t="s">
        <v>47</v>
      </c>
    </row>
    <row r="2" spans="1:10">
      <c r="A2" s="12" t="s">
        <v>48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49</v>
      </c>
    </row>
    <row r="12" spans="1:10">
      <c r="A12" s="14" t="s">
        <v>50</v>
      </c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51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H9" sqref="H9"/>
    </sheetView>
  </sheetViews>
  <sheetFormatPr defaultColWidth="9" defaultRowHeight="15" outlineLevelCol="7"/>
  <cols>
    <col min="1" max="1" width="14" customWidth="1"/>
    <col min="2" max="2" width="13.247619047619" customWidth="1"/>
    <col min="4" max="4" width="14.752380952381" customWidth="1"/>
    <col min="6" max="6" width="14.247619047619" customWidth="1"/>
    <col min="8" max="8" width="15.6285714285714" customWidth="1"/>
  </cols>
  <sheetData>
    <row r="1" ht="17.25" spans="1:8">
      <c r="A1" s="1" t="s">
        <v>52</v>
      </c>
      <c r="B1" s="2"/>
      <c r="C1" s="3"/>
      <c r="D1" s="4"/>
      <c r="E1" s="3"/>
      <c r="F1" s="4"/>
      <c r="G1" s="3"/>
      <c r="H1" s="4"/>
    </row>
    <row r="2" ht="17.25" spans="1:8">
      <c r="A2" s="5"/>
      <c r="B2" s="3"/>
      <c r="C2" s="3"/>
      <c r="D2" s="4"/>
      <c r="E2" s="3"/>
      <c r="F2" s="4"/>
      <c r="G2" s="3"/>
      <c r="H2" s="4"/>
    </row>
    <row r="3" ht="17.25" spans="1:8">
      <c r="A3" s="6" t="s">
        <v>53</v>
      </c>
      <c r="B3" s="6" t="s">
        <v>0</v>
      </c>
      <c r="C3" s="6" t="s">
        <v>54</v>
      </c>
      <c r="D3" s="7" t="s">
        <v>55</v>
      </c>
      <c r="E3" s="6" t="s">
        <v>56</v>
      </c>
      <c r="F3" s="7" t="s">
        <v>55</v>
      </c>
      <c r="G3" s="6" t="s">
        <v>57</v>
      </c>
      <c r="H3" s="7" t="s">
        <v>55</v>
      </c>
    </row>
    <row r="4" ht="17.25" spans="1:8">
      <c r="A4" s="8" t="s">
        <v>58</v>
      </c>
      <c r="B4" s="8" t="s">
        <v>59</v>
      </c>
      <c r="C4" s="8"/>
      <c r="D4" s="9"/>
      <c r="E4" s="8">
        <v>10</v>
      </c>
      <c r="F4" s="9" t="s">
        <v>60</v>
      </c>
      <c r="G4" s="8"/>
      <c r="H4" s="9"/>
    </row>
    <row r="5" ht="17.25" spans="1:8">
      <c r="A5" s="8" t="s">
        <v>58</v>
      </c>
      <c r="B5" s="8" t="s">
        <v>59</v>
      </c>
      <c r="C5" s="8"/>
      <c r="D5" s="9"/>
      <c r="E5" s="8"/>
      <c r="F5" s="10"/>
      <c r="G5" s="8">
        <v>10</v>
      </c>
      <c r="H5" s="10" t="s">
        <v>61</v>
      </c>
    </row>
    <row r="6" ht="17.25" spans="1:8">
      <c r="A6" s="8" t="s">
        <v>58</v>
      </c>
      <c r="B6" s="8" t="s">
        <v>59</v>
      </c>
      <c r="C6" s="8"/>
      <c r="D6" s="10"/>
      <c r="E6" s="8"/>
      <c r="F6" s="10"/>
      <c r="G6" s="8">
        <v>10</v>
      </c>
      <c r="H6" s="10" t="s">
        <v>62</v>
      </c>
    </row>
    <row r="7" ht="17.25" spans="1:8">
      <c r="A7" s="8" t="s">
        <v>58</v>
      </c>
      <c r="B7" s="8" t="s">
        <v>59</v>
      </c>
      <c r="C7" s="8"/>
      <c r="D7" s="10"/>
      <c r="E7" s="8"/>
      <c r="F7" s="10"/>
      <c r="G7" s="8">
        <v>10</v>
      </c>
      <c r="H7" s="10" t="s">
        <v>63</v>
      </c>
    </row>
    <row r="8" ht="17.25" spans="1:8">
      <c r="A8" s="8" t="s">
        <v>58</v>
      </c>
      <c r="B8" s="8" t="s">
        <v>59</v>
      </c>
      <c r="C8" s="8"/>
      <c r="D8" s="10"/>
      <c r="E8" s="8"/>
      <c r="F8" s="10"/>
      <c r="G8" s="8">
        <v>10</v>
      </c>
      <c r="H8" s="10" t="s">
        <v>64</v>
      </c>
    </row>
    <row r="9" ht="17.25" spans="1:8">
      <c r="A9" s="8" t="s">
        <v>58</v>
      </c>
      <c r="B9" s="8"/>
      <c r="C9" s="8"/>
      <c r="D9" s="10"/>
      <c r="E9" s="8"/>
      <c r="F9" s="10"/>
      <c r="G9" s="8"/>
      <c r="H9" s="10"/>
    </row>
    <row r="10" ht="17.25" spans="1:8">
      <c r="A10" s="8" t="s">
        <v>58</v>
      </c>
      <c r="B10" s="8"/>
      <c r="C10" s="8"/>
      <c r="D10" s="10"/>
      <c r="E10" s="8"/>
      <c r="F10" s="10"/>
      <c r="G10" s="8"/>
      <c r="H10" s="10"/>
    </row>
    <row r="11" ht="17.25" spans="1:8">
      <c r="A11" s="8" t="s">
        <v>58</v>
      </c>
      <c r="B11" s="8"/>
      <c r="C11" s="8"/>
      <c r="D11" s="10"/>
      <c r="E11" s="8"/>
      <c r="F11" s="10"/>
      <c r="G11" s="8"/>
      <c r="H11" s="10"/>
    </row>
    <row r="12" ht="17.25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2020-12-24T03:23:49Z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1033-11.2.0.9906</vt:lpwstr>
  </property>
</Properties>
</file>