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N\Desktop\検証済みエクセルデータ\"/>
    </mc:Choice>
  </mc:AlternateContent>
  <xr:revisionPtr revIDLastSave="0" documentId="8_{2FB77E17-6683-4CE1-811E-8604C596C3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<sst xmlns="http://schemas.openxmlformats.org/spreadsheetml/2006/main" count="52" uniqueCount="41">
  <si>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</si>
  <si>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</si>
  <si>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</si>
  <si>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</si>
  <si>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</si>
  <si>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</si>
  <si>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</si>
  <si>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</si>
  <si>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</si>
  <si>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</si>
  <si>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</si>
  <si>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</si>
  <si>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</si>
  <si>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</si>
  <si>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</si>
  <si>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</si>
  <si>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</si>
  <si>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</si>
  <si>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</si>
  <si>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</si>
  <si>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</si>
  <si>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</si>
  <si>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</si>
  <si>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</si>
  <si>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</si>
  <si>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</si>
  <si>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</si>
  <si>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</si>
  <si>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</si>
  <si>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</si>
  <si>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</si>
  <si>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</si>
  <si>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</si>
  <si>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</si>
  <si>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</si>
  <si>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</si>
  <si>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</si>
  <si>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1"/>
  </si>
  <si>
    <t>初めての検証。一先ず４時間足のみを見てPB・MAにタッチ、エントリーキャンセル条件を満たしているものだと思い検証対象とした。</t>
    <rPh sb="0" eb="1">
      <t>ハジ</t>
    </rPh>
    <rPh sb="4" eb="6">
      <t>ケンショウ</t>
    </rPh>
    <rPh sb="7" eb="9">
      <t>ヒトマ</t>
    </rPh>
    <rPh sb="11" eb="13">
      <t>ジカン</t>
    </rPh>
    <rPh sb="13" eb="14">
      <t>アシ</t>
    </rPh>
    <rPh sb="17" eb="18">
      <t>ミ</t>
    </rPh>
    <rPh sb="39" eb="41">
      <t>ジョウケン</t>
    </rPh>
    <rPh sb="42" eb="43">
      <t>ミ</t>
    </rPh>
    <rPh sb="52" eb="53">
      <t>オモ</t>
    </rPh>
    <rPh sb="54" eb="56">
      <t>ケンショウ</t>
    </rPh>
    <rPh sb="56" eb="58">
      <t>タイショウ</t>
    </rPh>
    <phoneticPr fontId="1"/>
  </si>
  <si>
    <t>１ヶ月がたちようやく検証をスタート出来た。PBの検証を徹底的に行い一つ一つ自信と経験値を積む。</t>
    <rPh sb="2" eb="3">
      <t>ゲツ</t>
    </rPh>
    <rPh sb="10" eb="12">
      <t>ケンショウ</t>
    </rPh>
    <rPh sb="17" eb="19">
      <t>デキ</t>
    </rPh>
    <rPh sb="24" eb="26">
      <t>ケンショウ</t>
    </rPh>
    <rPh sb="27" eb="30">
      <t>テッテイテキ</t>
    </rPh>
    <rPh sb="31" eb="32">
      <t>オコナ</t>
    </rPh>
    <rPh sb="33" eb="34">
      <t>ヒト</t>
    </rPh>
    <rPh sb="35" eb="36">
      <t>ヒト</t>
    </rPh>
    <rPh sb="37" eb="39">
      <t>ジシン</t>
    </rPh>
    <rPh sb="40" eb="43">
      <t>ケイケンチ</t>
    </rPh>
    <rPh sb="44" eb="45">
      <t>ツ</t>
    </rPh>
    <phoneticPr fontId="1"/>
  </si>
  <si>
    <t>毎日３個の検証を行う。１ヶ月で９０回。システムトレードに慣れるため、毎日のルーティーンをシステム化する。</t>
    <rPh sb="0" eb="2">
      <t>マイニチ</t>
    </rPh>
    <rPh sb="3" eb="4">
      <t>コ</t>
    </rPh>
    <rPh sb="5" eb="7">
      <t>ケンショウ</t>
    </rPh>
    <rPh sb="8" eb="9">
      <t>オコナ</t>
    </rPh>
    <rPh sb="13" eb="14">
      <t>ゲツ</t>
    </rPh>
    <rPh sb="17" eb="18">
      <t>カイ</t>
    </rPh>
    <rPh sb="28" eb="29">
      <t>ナ</t>
    </rPh>
    <rPh sb="34" eb="36">
      <t>マイニチ</t>
    </rPh>
    <rPh sb="48" eb="4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</si>
</sst>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14</xdr:row>
      <xdr:rowOff>76200</xdr:rowOff>
    </xdr:from>
    <xdr:to>
      <xdr:col>9</xdr:col>
      <xdr:colOff>510540</xdr:colOff>
      <xdr:row>19</xdr:row>
      <xdr:rowOff>99061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61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32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78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137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136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135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106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103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179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181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224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275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267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315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330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308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356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356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399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404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407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409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26</xdr:col>
      <xdr:colOff>611122</xdr:colOff>
      <xdr:row>41</xdr:row>
      <xdr:rowOff>138220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433DCF17-0D0E-4C4C-81DA-671F73DA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17872" cy="7281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0" sqref="B10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37</v>
      </c>
    </row>
    <row r="2" spans="1:18" x14ac:dyDescent="0.4">
      <c r="A2" s="1" t="s">
        <v>8</v>
      </c>
      <c r="C2" t="s">
        <v>23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35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26</v>
      </c>
      <c r="E6" s="25"/>
      <c r="F6" s="26"/>
      <c r="G6" s="84" t="s">
        <v>3</v>
      </c>
      <c r="H6" s="85"/>
      <c r="I6" s="91"/>
      <c r="J6" s="84" t="s">
        <v>24</v>
      </c>
      <c r="K6" s="85"/>
      <c r="L6" s="91"/>
      <c r="M6" s="84" t="s">
        <v>25</v>
      </c>
      <c r="N6" s="85"/>
      <c r="O6" s="91"/>
    </row>
    <row r="7" spans="1:18" ht="19.5" thickBot="1" x14ac:dyDescent="0.45">
      <c r="A7" s="27"/>
      <c r="B7" s="27" t="s">
        <v>2</v>
      </c>
      <c r="C7" s="64" t="s">
        <v>30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24</v>
      </c>
      <c r="K8" s="89"/>
      <c r="L8" s="90"/>
      <c r="M8" s="88"/>
      <c r="N8" s="89"/>
      <c r="O8" s="90"/>
    </row>
    <row r="9" spans="1:18" x14ac:dyDescent="0.4">
      <c r="A9" s="9">
        <v>1</v>
      </c>
      <c r="B9" s="23">
        <v>44246</v>
      </c>
      <c r="C9" s="50">
        <v>2</v>
      </c>
      <c r="D9" s="54">
        <v>1.27</v>
      </c>
      <c r="E9" s="55">
        <v>1.5</v>
      </c>
      <c r="F9" s="56">
        <v>-1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-3000</v>
      </c>
      <c r="P9" s="40"/>
      <c r="Q9" s="40"/>
      <c r="R9" s="40"/>
    </row>
    <row r="10" spans="1:18" x14ac:dyDescent="0.4">
      <c r="A10" s="9">
        <v>2</v>
      </c>
      <c r="B10" s="5"/>
      <c r="C10" s="47"/>
      <c r="D10" s="57"/>
      <c r="E10" s="58"/>
      <c r="F10" s="59"/>
      <c r="G10" s="22" t="str">
        <f t="shared" ref="G10:G42" si="2">IF(D10="","",G9+M10)</f>
        <v/>
      </c>
      <c r="H10" s="22" t="str">
        <f t="shared" ref="H10:H42" si="3">IF(E10="","",H9+N10)</f>
        <v/>
      </c>
      <c r="I10" s="22" t="str">
        <f t="shared" ref="I10:I42" si="4">IF(F10="","",I9+O10)</f>
        <v/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2910</v>
      </c>
      <c r="M10" s="44" t="str">
        <f t="shared" ref="M10:M12" si="8">IF(D10="","",J10*D10)</f>
        <v/>
      </c>
      <c r="N10" s="45" t="str">
        <f t="shared" ref="N10:N12" si="9">IF(E10="","",K10*E10)</f>
        <v/>
      </c>
      <c r="O10" s="46" t="str">
        <f t="shared" ref="O10:O12" si="10">IF(F10="","",L10*F10)</f>
        <v/>
      </c>
      <c r="P10" s="40"/>
      <c r="Q10" s="40"/>
      <c r="R10" s="40"/>
    </row>
    <row r="11" spans="1:18" x14ac:dyDescent="0.4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 t="str">
        <f t="shared" si="5"/>
        <v/>
      </c>
      <c r="K11" s="45" t="str">
        <f t="shared" si="6"/>
        <v/>
      </c>
      <c r="L11" s="46" t="str">
        <f t="shared" si="7"/>
        <v/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4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2" t="s">
        <v>5</v>
      </c>
      <c r="C59" s="93"/>
      <c r="D59" s="7">
        <f>COUNTIF(D9:D58,1.27)</f>
        <v>1</v>
      </c>
      <c r="E59" s="7">
        <f>COUNTIF(E9:E58,1.5)</f>
        <v>1</v>
      </c>
      <c r="F59" s="8">
        <f>COUNTIF(F9:F58,2)</f>
        <v>0</v>
      </c>
      <c r="G59" s="70">
        <f>M59+G8</f>
        <v>103810</v>
      </c>
      <c r="H59" s="71">
        <f>N59+H8</f>
        <v>104500</v>
      </c>
      <c r="I59" s="72">
        <f>O59+I8</f>
        <v>97000</v>
      </c>
      <c r="J59" s="67" t="s">
        <v>32</v>
      </c>
      <c r="K59" s="68">
        <f>B58-B9</f>
        <v>-44246</v>
      </c>
      <c r="L59" s="69" t="s">
        <v>33</v>
      </c>
      <c r="M59" s="81">
        <f>SUM(M9:M58)</f>
        <v>3810</v>
      </c>
      <c r="N59" s="82">
        <f>SUM(N9:N58)</f>
        <v>4500</v>
      </c>
      <c r="O59" s="83">
        <f>SUM(O9:O58)</f>
        <v>-3000</v>
      </c>
    </row>
    <row r="60" spans="1:15" ht="19.5" thickBot="1" x14ac:dyDescent="0.45">
      <c r="A60" s="9"/>
      <c r="B60" s="86" t="s">
        <v>6</v>
      </c>
      <c r="C60" s="87"/>
      <c r="D60" s="7">
        <f>COUNTIF(D9:D58,-1)</f>
        <v>0</v>
      </c>
      <c r="E60" s="7">
        <f>COUNTIF(E9:E58,-1)</f>
        <v>0</v>
      </c>
      <c r="F60" s="8">
        <f>COUNTIF(F9:F58,-1)</f>
        <v>1</v>
      </c>
      <c r="G60" s="84" t="s">
        <v>31</v>
      </c>
      <c r="H60" s="85"/>
      <c r="I60" s="91"/>
      <c r="J60" s="84" t="s">
        <v>34</v>
      </c>
      <c r="K60" s="85"/>
      <c r="L60" s="91"/>
      <c r="M60" s="9"/>
      <c r="N60" s="3"/>
      <c r="O60" s="4"/>
    </row>
    <row r="61" spans="1:15" ht="19.5" thickBot="1" x14ac:dyDescent="0.45">
      <c r="A61" s="9"/>
      <c r="B61" s="86" t="s">
        <v>36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1.0381</v>
      </c>
      <c r="H61" s="77">
        <f t="shared" ref="H61" si="21">H59/H8</f>
        <v>1.0449999999999999</v>
      </c>
      <c r="I61" s="78">
        <f>I59/I8</f>
        <v>0.97</v>
      </c>
      <c r="J61" s="65">
        <f>(G61-100%)*30/K59</f>
        <v>-2.583284364688335E-5</v>
      </c>
      <c r="K61" s="65">
        <f>(H61-100%)*30/K59</f>
        <v>-3.0511232653799166E-5</v>
      </c>
      <c r="L61" s="66">
        <f>(I61-100%)*30/K59</f>
        <v>2.0340821769199494E-5</v>
      </c>
      <c r="M61" s="10"/>
      <c r="N61" s="2"/>
      <c r="O61" s="11"/>
    </row>
    <row r="62" spans="1:15" ht="19.5" thickBot="1" x14ac:dyDescent="0.45">
      <c r="A62" s="3"/>
      <c r="B62" s="84" t="s">
        <v>4</v>
      </c>
      <c r="C62" s="85"/>
      <c r="D62" s="79">
        <f t="shared" ref="D62:E62" si="22">D59/(D59+D60+D61)</f>
        <v>1</v>
      </c>
      <c r="E62" s="74">
        <f t="shared" si="22"/>
        <v>1</v>
      </c>
      <c r="F62" s="75">
        <f>F59/(F59+F60+F61)</f>
        <v>0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"/>
  <sheetViews>
    <sheetView zoomScale="80" zoomScaleNormal="80" workbookViewId="0">
      <selection activeCell="A2" sqref="A2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1" x14ac:dyDescent="0.4">
      <c r="A1" s="53">
        <v>1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opLeftCell="A3" zoomScale="145" zoomScaleSheetLayoutView="100" workbookViewId="0">
      <selection activeCell="A30" sqref="A30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27</v>
      </c>
    </row>
    <row r="2" spans="1:10" x14ac:dyDescent="0.4">
      <c r="A2" s="94" t="s">
        <v>38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">
      <c r="A11" s="52" t="s">
        <v>28</v>
      </c>
    </row>
    <row r="12" spans="1:10" x14ac:dyDescent="0.4">
      <c r="A12" s="96" t="s">
        <v>39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">
      <c r="A21" s="52" t="s">
        <v>29</v>
      </c>
    </row>
    <row r="22" spans="1:10" x14ac:dyDescent="0.4">
      <c r="A22" s="96" t="s">
        <v>40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飯尾知久</cp:lastModifiedBy>
  <dcterms:created xsi:type="dcterms:W3CDTF">2020-09-18T03:10:57Z</dcterms:created>
  <dcterms:modified xsi:type="dcterms:W3CDTF">2021-02-23T08:50:07Z</dcterms:modified>
</cp:coreProperties>
</file>