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DA37A13D-1B24-4861-B0C8-55BD5DB0FE32}" xr6:coauthVersionLast="46" xr6:coauthVersionMax="46" xr10:uidLastSave="{00000000-0000-0000-0000-000000000000}"/>
  <bookViews>
    <workbookView xWindow="5055" yWindow="3045" windowWidth="15375" windowHeight="7875" activeTab="8" xr2:uid="{00000000-000D-0000-FFFF-FFFF00000000}"/>
  </bookViews>
  <sheets>
    <sheet name="EB検証４" sheetId="1" r:id="rId1"/>
    <sheet name="画像４" sheetId="6" r:id="rId2"/>
    <sheet name="EB検証１" sheetId="7" r:id="rId3"/>
    <sheet name="画像１" sheetId="8" r:id="rId4"/>
    <sheet name="EB検証２" sheetId="9" r:id="rId5"/>
    <sheet name="画像２" sheetId="10" r:id="rId6"/>
    <sheet name="E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L58" i="11"/>
  <c r="I58" i="11"/>
  <c r="L59" i="11" s="1"/>
  <c r="H58" i="11"/>
  <c r="K59" i="11" s="1"/>
  <c r="G58" i="11"/>
  <c r="J59" i="11" s="1"/>
  <c r="O57" i="11"/>
  <c r="N57" i="11"/>
  <c r="M57" i="11"/>
  <c r="I57" i="1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L26" i="11"/>
  <c r="I26" i="11"/>
  <c r="L27" i="11" s="1"/>
  <c r="H26" i="11"/>
  <c r="K27" i="11" s="1"/>
  <c r="G26" i="11"/>
  <c r="J27" i="11" s="1"/>
  <c r="O25" i="11"/>
  <c r="N25" i="11"/>
  <c r="M25" i="11"/>
  <c r="I25" i="1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N10" i="11"/>
  <c r="N60" i="11" s="1"/>
  <c r="H60" i="11" s="1"/>
  <c r="H62" i="11" s="1"/>
  <c r="M10" i="11"/>
  <c r="L10" i="11"/>
  <c r="I10" i="11"/>
  <c r="L11" i="11" s="1"/>
  <c r="H10" i="11"/>
  <c r="K11" i="11" s="1"/>
  <c r="G10" i="11"/>
  <c r="J11" i="11" s="1"/>
  <c r="I9" i="1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L58" i="7"/>
  <c r="I58" i="7"/>
  <c r="L59" i="7" s="1"/>
  <c r="H58" i="7"/>
  <c r="K59" i="7" s="1"/>
  <c r="G58" i="7"/>
  <c r="J59" i="7" s="1"/>
  <c r="O57" i="7"/>
  <c r="N57" i="7"/>
  <c r="M57" i="7"/>
  <c r="I57" i="7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L26" i="7"/>
  <c r="I26" i="7"/>
  <c r="L27" i="7" s="1"/>
  <c r="H26" i="7"/>
  <c r="K27" i="7" s="1"/>
  <c r="G26" i="7"/>
  <c r="J27" i="7" s="1"/>
  <c r="O25" i="7"/>
  <c r="N25" i="7"/>
  <c r="M25" i="7"/>
  <c r="I25" i="7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F66" i="1"/>
  <c r="E66" i="1"/>
  <c r="D66" i="1"/>
  <c r="F65" i="1"/>
  <c r="E65" i="1"/>
  <c r="D65" i="1"/>
  <c r="K64" i="1"/>
  <c r="F64" i="1"/>
  <c r="E64" i="1"/>
  <c r="D64" i="1"/>
  <c r="O63" i="1"/>
  <c r="N63" i="1"/>
  <c r="M63" i="1"/>
  <c r="I63" i="1"/>
  <c r="H63" i="1"/>
  <c r="G63" i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I13" i="1"/>
  <c r="L14" i="1" s="1"/>
  <c r="O14" i="1" s="1"/>
  <c r="H13" i="1"/>
  <c r="K14" i="1" s="1"/>
  <c r="N14" i="1" s="1"/>
  <c r="G13" i="1"/>
  <c r="J14" i="1" s="1"/>
  <c r="M14" i="1" s="1"/>
  <c r="G14" i="1" l="1"/>
  <c r="J15" i="1" s="1"/>
  <c r="M15" i="1" s="1"/>
  <c r="G15" i="1" s="1"/>
  <c r="J16" i="1" s="1"/>
  <c r="M16" i="1" s="1"/>
  <c r="G16" i="1" s="1"/>
  <c r="I14" i="1"/>
  <c r="L15" i="1" s="1"/>
  <c r="O15" i="1" s="1"/>
  <c r="I15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4" i="1"/>
  <c r="E67" i="1"/>
  <c r="D63" i="11"/>
  <c r="F63" i="11"/>
  <c r="D63" i="9"/>
  <c r="F63" i="9"/>
  <c r="D63" i="7"/>
  <c r="F63" i="7"/>
  <c r="D67" i="1"/>
  <c r="F67" i="1"/>
  <c r="J17" i="1" l="1"/>
  <c r="M17" i="1" s="1"/>
  <c r="G17" i="1" s="1"/>
  <c r="L16" i="1"/>
  <c r="O16" i="1" s="1"/>
  <c r="K15" i="1"/>
  <c r="N15" i="1" s="1"/>
  <c r="H15" i="1" s="1"/>
  <c r="J18" i="1" l="1"/>
  <c r="M18" i="1" s="1"/>
  <c r="K16" i="1"/>
  <c r="N16" i="1" s="1"/>
  <c r="H16" i="1" s="1"/>
  <c r="K17" i="1" s="1"/>
  <c r="N17" i="1" s="1"/>
  <c r="H17" i="1" s="1"/>
  <c r="I16" i="1"/>
  <c r="K18" i="1" l="1"/>
  <c r="N18" i="1" s="1"/>
  <c r="H18" i="1" s="1"/>
  <c r="L17" i="1"/>
  <c r="O17" i="1" s="1"/>
  <c r="G18" i="1"/>
  <c r="K19" i="1" l="1"/>
  <c r="N19" i="1" s="1"/>
  <c r="H19" i="1" s="1"/>
  <c r="J19" i="1"/>
  <c r="M19" i="1" s="1"/>
  <c r="I17" i="1"/>
  <c r="L18" i="1" s="1"/>
  <c r="O18" i="1" s="1"/>
  <c r="I18" i="1" s="1"/>
  <c r="L19" i="1" s="1"/>
  <c r="O19" i="1" s="1"/>
  <c r="I19" i="1" s="1"/>
  <c r="L20" i="1" s="1"/>
  <c r="O20" i="1" s="1"/>
  <c r="I20" i="1" s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K20" i="1" l="1"/>
  <c r="N20" i="1" s="1"/>
  <c r="H20" i="1" s="1"/>
  <c r="O64" i="1"/>
  <c r="I64" i="1" s="1"/>
  <c r="I66" i="1" s="1"/>
  <c r="L66" i="1" s="1"/>
  <c r="G19" i="1"/>
  <c r="K21" i="1" l="1"/>
  <c r="N21" i="1" s="1"/>
  <c r="H21" i="1" s="1"/>
  <c r="J20" i="1"/>
  <c r="M20" i="1" s="1"/>
  <c r="G20" i="1" s="1"/>
  <c r="K22" i="1" l="1"/>
  <c r="N22" i="1" s="1"/>
  <c r="H22" i="1" s="1"/>
  <c r="K23" i="1" s="1"/>
  <c r="N23" i="1" s="1"/>
  <c r="J21" i="1"/>
  <c r="M21" i="1" s="1"/>
  <c r="G21" i="1" s="1"/>
  <c r="H23" i="1" l="1"/>
  <c r="K24" i="1" s="1"/>
  <c r="N64" i="1"/>
  <c r="H64" i="1" s="1"/>
  <c r="H66" i="1" s="1"/>
  <c r="K66" i="1" s="1"/>
  <c r="J22" i="1"/>
  <c r="M22" i="1" s="1"/>
  <c r="G22" i="1" s="1"/>
  <c r="J23" i="1" l="1"/>
  <c r="M23" i="1" s="1"/>
  <c r="M64" i="1" s="1"/>
  <c r="G64" i="1" s="1"/>
  <c r="G66" i="1" s="1"/>
  <c r="J66" i="1" s="1"/>
  <c r="G23" i="1" l="1"/>
  <c r="J24" i="1" s="1"/>
</calcChain>
</file>

<file path=xl/sharedStrings.xml><?xml version="1.0" encoding="utf-8"?>
<sst xmlns="http://schemas.openxmlformats.org/spreadsheetml/2006/main" count="165" uniqueCount="72">
  <si>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</si>
  <si>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</si>
  <si>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</si>
  <si>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</si>
  <si>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</si>
  <si>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</si>
  <si>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</si>
  <si>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</si>
  <si>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</si>
  <si>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</si>
  <si>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</si>
  <si>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</si>
  <si>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</si>
  <si>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</si>
  <si>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</si>
  <si>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</si>
  <si>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</si>
  <si>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</si>
  <si>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</si>
  <si>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</si>
  <si>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</si>
  <si>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</si>
  <si>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</si>
  <si>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</si>
  <si>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</si>
  <si>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</si>
  <si>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</si>
  <si>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</si>
  <si>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</si>
  <si>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</si>
  <si>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</si>
  <si>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</si>
  <si>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</si>
  <si>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</si>
  <si>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</si>
  <si>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</si>
  <si>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</si>
  <si>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</si>
  <si>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</si>
  <si>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</si>
  <si>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</si>
  <si>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　　　2.ゴールデン・デットクロスした後からの戻りの、スイングのあるところ</t>
    <phoneticPr fontId="1"/>
  </si>
  <si>
    <t>　　　3.左の方でのトレンドがでているところからのMAの上や下に抜けてくるところ</t>
    <rPh sb="5" eb="6">
      <t>ヒダリ</t>
    </rPh>
    <rPh sb="7" eb="8">
      <t>ホウ</t>
    </rPh>
    <rPh sb="28" eb="29">
      <t>ウエ</t>
    </rPh>
    <rPh sb="30" eb="31">
      <t>シタ</t>
    </rPh>
    <rPh sb="32" eb="33">
      <t>ヌ</t>
    </rPh>
    <phoneticPr fontId="1"/>
  </si>
  <si>
    <t>USDJPY</t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</si>
  <si>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</si>
  <si>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</si>
  <si>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</si>
  <si>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</si>
  <si>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</si>
  <si>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</si>
  <si>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</si>
  <si>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</si>
  <si>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</si>
  <si>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EB検証４～勝ちやすい場面の検証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</si>
  <si>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　　　4.MAを抜けた後、前の高値や安値にサポートされているところ</t>
    <phoneticPr fontId="1"/>
  </si>
  <si>
    <t>日足</t>
    <rPh sb="0" eb="1">
      <t>ヒ</t>
    </rPh>
    <rPh sb="1" eb="2">
      <t>アシ</t>
    </rPh>
    <phoneticPr fontId="1"/>
  </si>
  <si>
    <t>EB検証１～MAが水平方向になっていてローソク足が横並びになっているところ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</si>
  <si>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日足</t>
    <rPh sb="0" eb="2">
      <t>ヒアシ</t>
    </rPh>
    <phoneticPr fontId="1"/>
  </si>
  <si>
    <t>EB検証２～MAが大きく乖離していてローソク足とMAも大きく乖離しているところからの戻り</t>
    <rPh sb="2" eb="4">
      <t>ケンショウ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</si>
  <si>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</si>
  <si>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</si>
  <si>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10MA・20MAの両方の上側にキャンドルがあれば買い方向、下側なら売り方向。MAに触れてEB出現でエントリー待ち、EB高値or安値ブレイクでエントリー。</t>
    <phoneticPr fontId="1"/>
  </si>
  <si>
    <t>定義　１.買いで見るときは、MAの下で推移していたローソク足がMAの上に抜けてMAに戻ってきてからタッチするEB、売りの場合はその逆。</t>
    <rPh sb="0" eb="2">
      <t>テイギ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</si>
  <si>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</si>
  <si>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</si>
  <si>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</si>
  <si>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</si>
  <si>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EBの定義はPBと同様にしてあります。</t>
    <rPh sb="3" eb="5">
      <t>テイギ</t>
    </rPh>
    <rPh sb="9" eb="11">
      <t>ドウヨウ</t>
    </rPh>
    <phoneticPr fontId="1"/>
  </si>
  <si>
    <t>EB検証続けてまいります。</t>
    <rPh sb="2" eb="4">
      <t>ケンショウ</t>
    </rPh>
    <rPh sb="4" eb="5">
      <t>ツヅ</t>
    </rPh>
    <phoneticPr fontId="1"/>
  </si>
  <si>
    <t>EB検証USDJPY日足です。</t>
    <rPh sb="2" eb="4">
      <t>ケンショウ</t>
    </rPh>
    <rPh sb="10" eb="12">
      <t>ヒアシ</t>
    </rPh>
    <phoneticPr fontId="1"/>
  </si>
  <si>
    <t>PBと同じところを意識したので見つけやすかったです。</t>
    <rPh sb="3" eb="4">
      <t>オナ</t>
    </rPh>
    <rPh sb="9" eb="11">
      <t>イシキ</t>
    </rPh>
    <rPh sb="15" eb="16">
      <t>ミ</t>
    </rPh>
    <phoneticPr fontId="1"/>
  </si>
  <si>
    <t>EBこれであっているか、確認よろしくお願いいたします。</t>
    <rPh sb="12" eb="14">
      <t>カクニン</t>
    </rPh>
    <rPh sb="19" eb="2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</si>
</sst>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4" borderId="9" xfId="0" applyFont="1" applyFill="1" applyBorder="1">
      <alignment vertical="center"/>
    </xf>
    <xf numFmtId="0" fontId="12" fillId="0" borderId="9" xfId="0" applyFont="1" applyFill="1" applyBorder="1">
      <alignment vertical="center"/>
    </xf>
    <xf numFmtId="14" fontId="0" fillId="0" borderId="0" xfId="0" applyNumberForma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2C74413-501C-4FA9-A601-1241576FC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16</xdr:col>
      <xdr:colOff>606819</xdr:colOff>
      <xdr:row>49</xdr:row>
      <xdr:rowOff>90539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A92902E-6587-4330-A2DD-9A9D18F52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5876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16</xdr:col>
      <xdr:colOff>606819</xdr:colOff>
      <xdr:row>74</xdr:row>
      <xdr:rowOff>99970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9B95DC-92D4-4EB0-82F0-D53A5901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3834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16</xdr:col>
      <xdr:colOff>606819</xdr:colOff>
      <xdr:row>99</xdr:row>
      <xdr:rowOff>90539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B557B1E5-5AEE-44AC-A69D-E57BB1270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608490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zoomScale="79" zoomScaleNormal="76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0.75" customHeight="1" x14ac:dyDescent="0.4">
      <c r="A2" s="15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ht="30.75" customHeight="1" x14ac:dyDescent="0.4">
      <c r="A4" s="15" t="s">
        <v>42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s="19" customFormat="1" ht="30.75" customHeight="1" x14ac:dyDescent="0.4">
      <c r="A5" s="15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x14ac:dyDescent="0.4">
      <c r="A6" s="20" t="s">
        <v>5</v>
      </c>
      <c r="B6" s="19"/>
      <c r="C6" s="19" t="s">
        <v>43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4">
      <c r="A7" s="20" t="s">
        <v>6</v>
      </c>
      <c r="B7" s="19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4">
      <c r="A8" s="20" t="s">
        <v>8</v>
      </c>
      <c r="B8" s="19"/>
      <c r="C8" s="44">
        <v>300000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4">
      <c r="A9" s="20" t="s">
        <v>9</v>
      </c>
      <c r="B9" s="19"/>
      <c r="C9" s="44" t="s">
        <v>61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9.5" thickBot="1" x14ac:dyDescent="0.45">
      <c r="A10" s="20" t="s">
        <v>10</v>
      </c>
      <c r="B10" s="19"/>
      <c r="C10" s="44" t="s">
        <v>27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9.5" thickBot="1" x14ac:dyDescent="0.45">
      <c r="A11" s="39" t="s">
        <v>45</v>
      </c>
      <c r="B11" s="39" t="s">
        <v>46</v>
      </c>
      <c r="C11" s="39" t="s">
        <v>46</v>
      </c>
      <c r="D11" s="52" t="s">
        <v>21</v>
      </c>
      <c r="E11" s="40"/>
      <c r="F11" s="41"/>
      <c r="G11" s="87" t="s">
        <v>1</v>
      </c>
      <c r="H11" s="88"/>
      <c r="I11" s="94"/>
      <c r="J11" s="87" t="s">
        <v>19</v>
      </c>
      <c r="K11" s="88"/>
      <c r="L11" s="94"/>
      <c r="M11" s="87" t="s">
        <v>20</v>
      </c>
      <c r="N11" s="88"/>
      <c r="O11" s="94"/>
      <c r="P11" s="19"/>
      <c r="Q11" s="19"/>
      <c r="R11" s="19"/>
    </row>
    <row r="12" spans="1:18" ht="19.5" thickBot="1" x14ac:dyDescent="0.45">
      <c r="A12" s="42"/>
      <c r="B12" s="42" t="s">
        <v>0</v>
      </c>
      <c r="C12" s="56" t="s">
        <v>22</v>
      </c>
      <c r="D12" s="30">
        <v>1.27</v>
      </c>
      <c r="E12" s="31">
        <v>1.5</v>
      </c>
      <c r="F12" s="32">
        <v>2</v>
      </c>
      <c r="G12" s="30">
        <v>201</v>
      </c>
      <c r="H12" s="31">
        <v>1.5</v>
      </c>
      <c r="I12" s="32">
        <v>2</v>
      </c>
      <c r="J12" s="30">
        <v>1.27</v>
      </c>
      <c r="K12" s="31">
        <v>1.5</v>
      </c>
      <c r="L12" s="32">
        <v>2</v>
      </c>
      <c r="M12" s="30">
        <v>1.27</v>
      </c>
      <c r="N12" s="31">
        <v>1.5</v>
      </c>
      <c r="O12" s="32">
        <v>2</v>
      </c>
      <c r="P12" s="19"/>
      <c r="Q12" s="19"/>
      <c r="R12" s="19"/>
    </row>
    <row r="13" spans="1:18" ht="19.5" thickBot="1" x14ac:dyDescent="0.45">
      <c r="A13" s="43" t="s">
        <v>7</v>
      </c>
      <c r="B13" s="29"/>
      <c r="C13" s="53"/>
      <c r="D13" s="34"/>
      <c r="E13" s="33"/>
      <c r="F13" s="35"/>
      <c r="G13" s="69">
        <f>C8</f>
        <v>300000</v>
      </c>
      <c r="H13" s="70">
        <f>C8</f>
        <v>300000</v>
      </c>
      <c r="I13" s="71">
        <f>C8</f>
        <v>300000</v>
      </c>
      <c r="J13" s="91" t="s">
        <v>19</v>
      </c>
      <c r="K13" s="92"/>
      <c r="L13" s="93"/>
      <c r="M13" s="91"/>
      <c r="N13" s="92"/>
      <c r="O13" s="93"/>
      <c r="P13" s="19"/>
      <c r="Q13" s="19"/>
      <c r="R13" s="19"/>
    </row>
    <row r="14" spans="1:18" ht="19.5" thickBot="1" x14ac:dyDescent="0.45">
      <c r="A14" s="26">
        <v>1</v>
      </c>
      <c r="B14" s="86">
        <v>38104</v>
      </c>
      <c r="C14" s="54">
        <v>1</v>
      </c>
      <c r="D14" s="72">
        <v>-1</v>
      </c>
      <c r="E14" s="73">
        <v>-1</v>
      </c>
      <c r="F14" s="74">
        <v>-1</v>
      </c>
      <c r="G14" s="75">
        <f>IF(D14="","",G13+M14)</f>
        <v>291000</v>
      </c>
      <c r="H14" s="75">
        <f t="shared" ref="H14:I29" si="0">IF(E14="","",H13+N14)</f>
        <v>291000</v>
      </c>
      <c r="I14" s="75">
        <f t="shared" si="0"/>
        <v>291000</v>
      </c>
      <c r="J14" s="45">
        <f>IF(G13="","",G13*0.03)</f>
        <v>9000</v>
      </c>
      <c r="K14" s="46">
        <f>IF(H13="","",H13*0.03)</f>
        <v>9000</v>
      </c>
      <c r="L14" s="47">
        <f>IF(I13="","",I13*0.03)</f>
        <v>9000</v>
      </c>
      <c r="M14" s="45">
        <f>IF(D14="","",J14*D14)</f>
        <v>-9000</v>
      </c>
      <c r="N14" s="46">
        <f>IF(E14="","",K14*E14)</f>
        <v>-9000</v>
      </c>
      <c r="O14" s="47">
        <f>IF(F14="","",L14*F14)</f>
        <v>-9000</v>
      </c>
      <c r="P14" s="75"/>
      <c r="Q14" s="75"/>
      <c r="R14" s="75"/>
    </row>
    <row r="15" spans="1:18" x14ac:dyDescent="0.4">
      <c r="A15" s="26">
        <v>2</v>
      </c>
      <c r="B15" s="38">
        <v>40316</v>
      </c>
      <c r="C15" s="51">
        <v>2</v>
      </c>
      <c r="D15" s="76">
        <v>1.27</v>
      </c>
      <c r="E15" s="77">
        <v>1.5</v>
      </c>
      <c r="F15" s="84">
        <v>2</v>
      </c>
      <c r="G15" s="75">
        <f t="shared" ref="G15:I30" si="1">IF(D15="","",G14+M15)</f>
        <v>302087.09999999998</v>
      </c>
      <c r="H15" s="75">
        <f t="shared" si="0"/>
        <v>304095</v>
      </c>
      <c r="I15" s="75">
        <f t="shared" si="0"/>
        <v>308460</v>
      </c>
      <c r="J15" s="48">
        <f t="shared" ref="J15:L30" si="2">IF(G14="","",G14*0.03)</f>
        <v>8730</v>
      </c>
      <c r="K15" s="49">
        <f t="shared" si="2"/>
        <v>8730</v>
      </c>
      <c r="L15" s="50">
        <f t="shared" si="2"/>
        <v>8730</v>
      </c>
      <c r="M15" s="48">
        <f t="shared" ref="M15:O30" si="3">IF(D15="","",J15*D15)</f>
        <v>11087.1</v>
      </c>
      <c r="N15" s="49">
        <f t="shared" si="3"/>
        <v>13095</v>
      </c>
      <c r="O15" s="50">
        <f t="shared" si="3"/>
        <v>17460</v>
      </c>
      <c r="P15" s="75"/>
      <c r="Q15" s="75"/>
      <c r="R15" s="75"/>
    </row>
    <row r="16" spans="1:18" x14ac:dyDescent="0.4">
      <c r="A16" s="26">
        <v>3</v>
      </c>
      <c r="B16" s="23">
        <v>42942</v>
      </c>
      <c r="C16" s="51">
        <v>2</v>
      </c>
      <c r="D16" s="76">
        <v>1.27</v>
      </c>
      <c r="E16" s="77">
        <v>1.5</v>
      </c>
      <c r="F16" s="85">
        <v>2</v>
      </c>
      <c r="G16" s="75">
        <f t="shared" si="1"/>
        <v>313596.61851</v>
      </c>
      <c r="H16" s="75">
        <f t="shared" si="0"/>
        <v>317779.27500000002</v>
      </c>
      <c r="I16" s="75">
        <f t="shared" si="0"/>
        <v>326967.59999999998</v>
      </c>
      <c r="J16" s="48">
        <f t="shared" si="2"/>
        <v>9062.6129999999994</v>
      </c>
      <c r="K16" s="49">
        <f t="shared" si="2"/>
        <v>9122.85</v>
      </c>
      <c r="L16" s="50">
        <f t="shared" si="2"/>
        <v>9253.7999999999993</v>
      </c>
      <c r="M16" s="48">
        <f t="shared" si="3"/>
        <v>11509.51851</v>
      </c>
      <c r="N16" s="49">
        <f t="shared" si="3"/>
        <v>13684.275000000001</v>
      </c>
      <c r="O16" s="50">
        <f t="shared" si="3"/>
        <v>18507.599999999999</v>
      </c>
      <c r="P16" s="75"/>
      <c r="Q16" s="75"/>
      <c r="R16" s="75"/>
    </row>
    <row r="17" spans="1:18" x14ac:dyDescent="0.4">
      <c r="A17" s="26">
        <v>4</v>
      </c>
      <c r="B17" s="23">
        <v>43200</v>
      </c>
      <c r="C17" s="51">
        <v>1</v>
      </c>
      <c r="D17" s="76">
        <v>1.27</v>
      </c>
      <c r="E17" s="77">
        <v>1.5</v>
      </c>
      <c r="F17" s="85">
        <v>2</v>
      </c>
      <c r="G17" s="75">
        <f t="shared" si="1"/>
        <v>325544.64967523102</v>
      </c>
      <c r="H17" s="75">
        <f t="shared" si="0"/>
        <v>332079.34237500001</v>
      </c>
      <c r="I17" s="75">
        <f t="shared" si="0"/>
        <v>346585.65599999996</v>
      </c>
      <c r="J17" s="48">
        <f t="shared" si="2"/>
        <v>9407.8985553000002</v>
      </c>
      <c r="K17" s="49">
        <f t="shared" si="2"/>
        <v>9533.3782499999998</v>
      </c>
      <c r="L17" s="50">
        <f t="shared" si="2"/>
        <v>9809.0279999999984</v>
      </c>
      <c r="M17" s="48">
        <f t="shared" si="3"/>
        <v>11948.031165231001</v>
      </c>
      <c r="N17" s="49">
        <f t="shared" si="3"/>
        <v>14300.067374999999</v>
      </c>
      <c r="O17" s="50">
        <f t="shared" si="3"/>
        <v>19618.055999999997</v>
      </c>
      <c r="P17" s="75"/>
      <c r="Q17" s="75"/>
      <c r="R17" s="75"/>
    </row>
    <row r="18" spans="1:18" x14ac:dyDescent="0.4">
      <c r="A18" s="26">
        <v>5</v>
      </c>
      <c r="B18" s="23"/>
      <c r="C18" s="51"/>
      <c r="D18" s="76"/>
      <c r="E18" s="77"/>
      <c r="F18" s="79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>
        <f t="shared" si="2"/>
        <v>9766.3394902569307</v>
      </c>
      <c r="K18" s="49">
        <f t="shared" si="2"/>
        <v>9962.3802712500001</v>
      </c>
      <c r="L18" s="50">
        <f t="shared" si="2"/>
        <v>10397.569679999999</v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6</v>
      </c>
      <c r="B19" s="23"/>
      <c r="C19" s="51"/>
      <c r="D19" s="76"/>
      <c r="E19" s="77"/>
      <c r="F19" s="85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7</v>
      </c>
      <c r="B20" s="23"/>
      <c r="C20" s="51"/>
      <c r="D20" s="76"/>
      <c r="E20" s="77"/>
      <c r="F20" s="85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8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9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10</v>
      </c>
      <c r="B23" s="23"/>
      <c r="C23" s="51"/>
      <c r="D23" s="76"/>
      <c r="E23" s="77"/>
      <c r="F23" s="85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11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12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13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14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75"/>
      <c r="Q27" s="75"/>
      <c r="R27" s="75"/>
    </row>
    <row r="28" spans="1:18" x14ac:dyDescent="0.4">
      <c r="A28" s="26">
        <v>15</v>
      </c>
      <c r="B28" s="23"/>
      <c r="C28" s="51"/>
      <c r="D28" s="76"/>
      <c r="E28" s="77"/>
      <c r="F28" s="79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75"/>
      <c r="Q28" s="75"/>
      <c r="R28" s="75"/>
    </row>
    <row r="29" spans="1:18" x14ac:dyDescent="0.4">
      <c r="A29" s="26">
        <v>16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75"/>
      <c r="Q29" s="75"/>
      <c r="R29" s="75"/>
    </row>
    <row r="30" spans="1:18" x14ac:dyDescent="0.4">
      <c r="A30" s="26">
        <v>17</v>
      </c>
      <c r="B30" s="23"/>
      <c r="C30" s="51"/>
      <c r="D30" s="76"/>
      <c r="E30" s="77"/>
      <c r="F30" s="78"/>
      <c r="G30" s="75" t="str">
        <f t="shared" si="1"/>
        <v/>
      </c>
      <c r="H30" s="75" t="str">
        <f t="shared" si="1"/>
        <v/>
      </c>
      <c r="I30" s="75" t="str">
        <f t="shared" si="1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75"/>
      <c r="Q30" s="75"/>
      <c r="R30" s="75"/>
    </row>
    <row r="31" spans="1:18" x14ac:dyDescent="0.4">
      <c r="A31" s="26">
        <v>18</v>
      </c>
      <c r="B31" s="23"/>
      <c r="C31" s="51"/>
      <c r="D31" s="76"/>
      <c r="E31" s="77"/>
      <c r="F31" s="78"/>
      <c r="G31" s="75" t="str">
        <f t="shared" ref="G31:I46" si="4">IF(D31="","",G30+M31)</f>
        <v/>
      </c>
      <c r="H31" s="75" t="str">
        <f t="shared" si="4"/>
        <v/>
      </c>
      <c r="I31" s="75" t="str">
        <f t="shared" si="4"/>
        <v/>
      </c>
      <c r="J31" s="48" t="str">
        <f t="shared" ref="J31:L63" si="5">IF(G30="","",G30*0.03)</f>
        <v/>
      </c>
      <c r="K31" s="49" t="str">
        <f t="shared" si="5"/>
        <v/>
      </c>
      <c r="L31" s="50" t="str">
        <f t="shared" si="5"/>
        <v/>
      </c>
      <c r="M31" s="48" t="str">
        <f t="shared" ref="M31:O63" si="6">IF(D31="","",J31*D31)</f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19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20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21</v>
      </c>
      <c r="B34" s="23"/>
      <c r="C34" s="51"/>
      <c r="D34" s="76"/>
      <c r="E34" s="77"/>
      <c r="F34" s="79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22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23</v>
      </c>
      <c r="B36" s="23"/>
      <c r="C36" s="51"/>
      <c r="D36" s="76"/>
      <c r="E36" s="77"/>
      <c r="F36" s="78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24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25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26</v>
      </c>
      <c r="B39" s="23"/>
      <c r="C39" s="51"/>
      <c r="D39" s="76"/>
      <c r="E39" s="77"/>
      <c r="F39" s="79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27</v>
      </c>
      <c r="B40" s="23"/>
      <c r="C40" s="51"/>
      <c r="D40" s="76"/>
      <c r="E40" s="77"/>
      <c r="F40" s="79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28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29</v>
      </c>
      <c r="B42" s="23"/>
      <c r="C42" s="51"/>
      <c r="D42" s="76"/>
      <c r="E42" s="77"/>
      <c r="F42" s="78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30</v>
      </c>
      <c r="B43" s="23"/>
      <c r="C43" s="51"/>
      <c r="D43" s="76"/>
      <c r="E43" s="77"/>
      <c r="F43" s="78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26">
        <v>31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75"/>
      <c r="Q44" s="75"/>
      <c r="R44" s="75"/>
    </row>
    <row r="45" spans="1:18" x14ac:dyDescent="0.4">
      <c r="A45" s="26">
        <v>32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75"/>
      <c r="Q45" s="75"/>
      <c r="R45" s="75"/>
    </row>
    <row r="46" spans="1:18" x14ac:dyDescent="0.4">
      <c r="A46" s="26">
        <v>33</v>
      </c>
      <c r="B46" s="23"/>
      <c r="C46" s="51"/>
      <c r="D46" s="76"/>
      <c r="E46" s="77"/>
      <c r="F46" s="79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75"/>
      <c r="Q46" s="75"/>
      <c r="R46" s="75"/>
    </row>
    <row r="47" spans="1:18" x14ac:dyDescent="0.4">
      <c r="A47" s="26">
        <v>34</v>
      </c>
      <c r="B47" s="23"/>
      <c r="C47" s="51"/>
      <c r="D47" s="76"/>
      <c r="E47" s="77"/>
      <c r="F47" s="79"/>
      <c r="G47" s="75" t="str">
        <f t="shared" ref="G47:I62" si="7">IF(D47="","",G46+M47)</f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>IF(D47="","",J47*D47)</f>
        <v/>
      </c>
      <c r="N47" s="49" t="str">
        <f t="shared" si="6"/>
        <v/>
      </c>
      <c r="O47" s="50" t="str">
        <f t="shared" si="6"/>
        <v/>
      </c>
      <c r="P47" s="75"/>
      <c r="Q47" s="75"/>
      <c r="R47" s="75"/>
    </row>
    <row r="48" spans="1:18" x14ac:dyDescent="0.4">
      <c r="A48" s="19">
        <v>35</v>
      </c>
      <c r="B48" s="23"/>
      <c r="C48" s="51"/>
      <c r="D48" s="76"/>
      <c r="E48" s="77"/>
      <c r="F48" s="78"/>
      <c r="G48" s="75" t="str">
        <f>IF(D48="","",G47+M48)</f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36</v>
      </c>
      <c r="B49" s="23"/>
      <c r="C49" s="51"/>
      <c r="D49" s="76"/>
      <c r="E49" s="77"/>
      <c r="F49" s="78"/>
      <c r="G49" s="75" t="str">
        <f t="shared" ref="G49:I63" si="8">IF(D49="","",G48+M49)</f>
        <v/>
      </c>
      <c r="H49" s="75" t="str">
        <f t="shared" si="7"/>
        <v/>
      </c>
      <c r="I49" s="75" t="str">
        <f t="shared" si="7"/>
        <v/>
      </c>
      <c r="J49" s="48" t="str">
        <f>IF(G48="","",G48*0.03)</f>
        <v/>
      </c>
      <c r="K49" s="49" t="str">
        <f t="shared" si="5"/>
        <v/>
      </c>
      <c r="L49" s="50" t="str">
        <f t="shared" si="5"/>
        <v/>
      </c>
      <c r="M49" s="48" t="str">
        <f>IF(D49="","",J49*D49)</f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37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38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39</v>
      </c>
      <c r="B52" s="23"/>
      <c r="C52" s="51"/>
      <c r="D52" s="76"/>
      <c r="E52" s="77"/>
      <c r="F52" s="78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40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41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42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43</v>
      </c>
      <c r="B56" s="23"/>
      <c r="C56" s="51"/>
      <c r="D56" s="76"/>
      <c r="E56" s="77"/>
      <c r="F56" s="79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44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45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x14ac:dyDescent="0.4">
      <c r="A59" s="26">
        <v>46</v>
      </c>
      <c r="B59" s="23"/>
      <c r="C59" s="51"/>
      <c r="D59" s="76"/>
      <c r="E59" s="77"/>
      <c r="F59" s="78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x14ac:dyDescent="0.4">
      <c r="A60" s="26">
        <v>47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19"/>
      <c r="Q60" s="19"/>
      <c r="R60" s="19"/>
    </row>
    <row r="61" spans="1:18" x14ac:dyDescent="0.4">
      <c r="A61" s="26">
        <v>48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19"/>
      <c r="Q61" s="19"/>
      <c r="R61" s="19"/>
    </row>
    <row r="62" spans="1:18" x14ac:dyDescent="0.4">
      <c r="A62" s="26">
        <v>49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19"/>
      <c r="Q62" s="19"/>
      <c r="R62" s="19"/>
    </row>
    <row r="63" spans="1:18" ht="19.5" thickBot="1" x14ac:dyDescent="0.45">
      <c r="A63" s="26">
        <v>50</v>
      </c>
      <c r="B63" s="24"/>
      <c r="C63" s="55"/>
      <c r="D63" s="80"/>
      <c r="E63" s="81"/>
      <c r="F63" s="82"/>
      <c r="G63" s="75" t="str">
        <f t="shared" si="8"/>
        <v/>
      </c>
      <c r="H63" s="75" t="str">
        <f t="shared" si="8"/>
        <v/>
      </c>
      <c r="I63" s="75" t="str">
        <f t="shared" si="8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19"/>
      <c r="Q63" s="19"/>
      <c r="R63" s="19"/>
    </row>
    <row r="64" spans="1:18" ht="19.5" thickBot="1" x14ac:dyDescent="0.45">
      <c r="A64" s="26"/>
      <c r="B64" s="95" t="s">
        <v>3</v>
      </c>
      <c r="C64" s="96"/>
      <c r="D64" s="20">
        <f>COUNTIF(D14:D63,1.27)</f>
        <v>3</v>
      </c>
      <c r="E64" s="20">
        <f>COUNTIF(E14:E63,1.5)</f>
        <v>3</v>
      </c>
      <c r="F64" s="25">
        <f>COUNTIF(F14:F63,2)</f>
        <v>3</v>
      </c>
      <c r="G64" s="83">
        <f>M64+G13</f>
        <v>325544.64967523102</v>
      </c>
      <c r="H64" s="70">
        <f>N64+H13</f>
        <v>332079.34237500001</v>
      </c>
      <c r="I64" s="71">
        <f>O64+I13</f>
        <v>346585.65600000002</v>
      </c>
      <c r="J64" s="59" t="s">
        <v>24</v>
      </c>
      <c r="K64" s="60">
        <f>B63-B15</f>
        <v>-40316</v>
      </c>
      <c r="L64" s="61" t="s">
        <v>25</v>
      </c>
      <c r="M64" s="68">
        <f>SUM(M14:M63)</f>
        <v>25544.649675231001</v>
      </c>
      <c r="N64" s="36">
        <f>SUM(N14:N63)</f>
        <v>32079.342375</v>
      </c>
      <c r="O64" s="37">
        <f>SUM(O14:O63)</f>
        <v>46585.655999999995</v>
      </c>
      <c r="P64" s="19"/>
      <c r="Q64" s="19"/>
      <c r="R64" s="19"/>
    </row>
    <row r="65" spans="1:18" ht="19.5" thickBot="1" x14ac:dyDescent="0.45">
      <c r="A65" s="26"/>
      <c r="B65" s="89" t="s">
        <v>4</v>
      </c>
      <c r="C65" s="90"/>
      <c r="D65" s="20">
        <f>COUNTIF(D14:D63,-1)</f>
        <v>1</v>
      </c>
      <c r="E65" s="20">
        <f>COUNTIF(E14:E63,-1)</f>
        <v>1</v>
      </c>
      <c r="F65" s="25">
        <f>COUNTIF(F14:F63,-1)</f>
        <v>1</v>
      </c>
      <c r="G65" s="87" t="s">
        <v>23</v>
      </c>
      <c r="H65" s="88"/>
      <c r="I65" s="94"/>
      <c r="J65" s="87" t="s">
        <v>26</v>
      </c>
      <c r="K65" s="88"/>
      <c r="L65" s="94"/>
      <c r="M65" s="26"/>
      <c r="N65" s="19"/>
      <c r="O65" s="22"/>
      <c r="P65" s="19"/>
      <c r="Q65" s="19"/>
      <c r="R65" s="19"/>
    </row>
    <row r="66" spans="1:18" ht="19.5" thickBot="1" x14ac:dyDescent="0.45">
      <c r="A66" s="26"/>
      <c r="B66" s="89" t="s">
        <v>28</v>
      </c>
      <c r="C66" s="90"/>
      <c r="D66" s="20">
        <f>COUNTIF(D14:D63,0)</f>
        <v>0</v>
      </c>
      <c r="E66" s="20">
        <f>COUNTIF(E14:E63,0)</f>
        <v>0</v>
      </c>
      <c r="F66" s="20">
        <f>COUNTIF(F14:F63,0)</f>
        <v>0</v>
      </c>
      <c r="G66" s="64">
        <f>G64/G13</f>
        <v>1.0851488322507701</v>
      </c>
      <c r="H66" s="65">
        <f t="shared" ref="H66" si="9">H64/H13</f>
        <v>1.10693114125</v>
      </c>
      <c r="I66" s="66">
        <f>I64/I13</f>
        <v>1.1552855200000001</v>
      </c>
      <c r="J66" s="57">
        <f>(G66-100%)*30/K64</f>
        <v>-6.3361071721477883E-5</v>
      </c>
      <c r="K66" s="57">
        <f>(H66-100%)*30/K64</f>
        <v>-7.9569754873995462E-5</v>
      </c>
      <c r="L66" s="58">
        <f>(I66-100%)*30/K64</f>
        <v>-1.1555128484968752E-4</v>
      </c>
      <c r="M66" s="27"/>
      <c r="N66" s="21"/>
      <c r="O66" s="28"/>
      <c r="P66" s="19"/>
      <c r="Q66" s="19"/>
      <c r="R66" s="19"/>
    </row>
    <row r="67" spans="1:18" ht="19.5" thickBot="1" x14ac:dyDescent="0.45">
      <c r="A67" s="19"/>
      <c r="B67" s="87" t="s">
        <v>2</v>
      </c>
      <c r="C67" s="88"/>
      <c r="D67" s="67">
        <f t="shared" ref="D67:E67" si="10">D64/(D64+D65+D66)</f>
        <v>0.75</v>
      </c>
      <c r="E67" s="62">
        <f t="shared" si="10"/>
        <v>0.75</v>
      </c>
      <c r="F67" s="63">
        <f>F64/(F64+F65+F66)</f>
        <v>0.75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4">
      <c r="D69" s="14"/>
      <c r="E69" s="14"/>
      <c r="F69" s="14"/>
    </row>
  </sheetData>
  <mergeCells count="11">
    <mergeCell ref="B67:C67"/>
    <mergeCell ref="B66:C66"/>
    <mergeCell ref="J13:L13"/>
    <mergeCell ref="J11:L11"/>
    <mergeCell ref="M11:O11"/>
    <mergeCell ref="G11:I11"/>
    <mergeCell ref="M13:O13"/>
    <mergeCell ref="B64:C64"/>
    <mergeCell ref="B65:C65"/>
    <mergeCell ref="G65:I65"/>
    <mergeCell ref="J65:L6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80" zoomScaleNormal="80" workbookViewId="0">
      <selection activeCell="J4" sqref="J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12</v>
      </c>
      <c r="B1" s="3"/>
      <c r="C1" s="4"/>
      <c r="D1" s="5"/>
      <c r="E1" s="4" t="s">
        <v>29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13</v>
      </c>
      <c r="B3" s="7" t="s">
        <v>14</v>
      </c>
      <c r="C3" s="7" t="s">
        <v>15</v>
      </c>
      <c r="D3" s="8" t="s">
        <v>16</v>
      </c>
      <c r="E3" s="7" t="s">
        <v>17</v>
      </c>
      <c r="F3" s="8" t="s">
        <v>16</v>
      </c>
      <c r="G3" s="7" t="s">
        <v>18</v>
      </c>
      <c r="H3" s="8" t="s">
        <v>16</v>
      </c>
      <c r="I3" s="7" t="s">
        <v>51</v>
      </c>
      <c r="J3" s="8" t="s">
        <v>16</v>
      </c>
    </row>
    <row r="4" spans="1:10" x14ac:dyDescent="0.4">
      <c r="A4" s="9" t="s">
        <v>52</v>
      </c>
      <c r="B4" s="9" t="s">
        <v>31</v>
      </c>
      <c r="C4" s="9"/>
      <c r="D4" s="10"/>
      <c r="E4" s="9"/>
      <c r="F4" s="10"/>
      <c r="G4" s="9"/>
      <c r="H4" s="10"/>
      <c r="I4" s="9"/>
      <c r="J4" s="10"/>
    </row>
    <row r="5" spans="1:10" x14ac:dyDescent="0.4">
      <c r="A5" s="9" t="s">
        <v>52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52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52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52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52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52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52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586"/>
  <sheetViews>
    <sheetView topLeftCell="A88" zoomScale="101" zoomScaleNormal="80" workbookViewId="0">
      <selection activeCell="A102" sqref="A102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30</v>
      </c>
    </row>
    <row r="26" spans="1:1" x14ac:dyDescent="0.4">
      <c r="A26" s="13" t="s">
        <v>63</v>
      </c>
    </row>
    <row r="51" spans="1:1" x14ac:dyDescent="0.4">
      <c r="A51" s="13" t="s">
        <v>64</v>
      </c>
    </row>
    <row r="52" spans="1:1" ht="13.5" x14ac:dyDescent="0.4">
      <c r="A52" s="12"/>
    </row>
    <row r="76" spans="1:1" x14ac:dyDescent="0.4">
      <c r="A76" s="13" t="s">
        <v>65</v>
      </c>
    </row>
    <row r="100" spans="1:1" x14ac:dyDescent="0.4">
      <c r="A100" s="18"/>
    </row>
    <row r="101" spans="1:1" x14ac:dyDescent="0.4">
      <c r="A101" s="13" t="s">
        <v>66</v>
      </c>
    </row>
    <row r="148" spans="1:1" x14ac:dyDescent="0.4">
      <c r="A148" s="13" t="s">
        <v>44</v>
      </c>
    </row>
    <row r="222" spans="1:1" x14ac:dyDescent="0.4">
      <c r="A222" s="13" t="s">
        <v>49</v>
      </c>
    </row>
    <row r="295" spans="1:1" x14ac:dyDescent="0.4">
      <c r="A295" s="13" t="s">
        <v>50</v>
      </c>
    </row>
    <row r="367" spans="1:1" x14ac:dyDescent="0.4">
      <c r="A367" s="13" t="s">
        <v>47</v>
      </c>
    </row>
    <row r="441" spans="1:1" x14ac:dyDescent="0.4">
      <c r="A441" s="13" t="s">
        <v>48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56</v>
      </c>
    </row>
    <row r="2" spans="1:18" x14ac:dyDescent="0.4">
      <c r="A2" s="20" t="s">
        <v>5</v>
      </c>
      <c r="B2" s="19"/>
      <c r="C2" s="19" t="s">
        <v>43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45</v>
      </c>
      <c r="B7" s="39" t="s">
        <v>46</v>
      </c>
      <c r="C7" s="39" t="s">
        <v>46</v>
      </c>
      <c r="D7" s="52" t="s">
        <v>21</v>
      </c>
      <c r="E7" s="40"/>
      <c r="F7" s="41"/>
      <c r="G7" s="87" t="s">
        <v>1</v>
      </c>
      <c r="H7" s="88"/>
      <c r="I7" s="94"/>
      <c r="J7" s="87" t="s">
        <v>19</v>
      </c>
      <c r="K7" s="88"/>
      <c r="L7" s="94"/>
      <c r="M7" s="87" t="s">
        <v>20</v>
      </c>
      <c r="N7" s="88"/>
      <c r="O7" s="94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1" t="s">
        <v>19</v>
      </c>
      <c r="K9" s="92"/>
      <c r="L9" s="93"/>
      <c r="M9" s="91"/>
      <c r="N9" s="92"/>
      <c r="O9" s="93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5" t="s">
        <v>3</v>
      </c>
      <c r="C60" s="96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89" t="s">
        <v>4</v>
      </c>
      <c r="C61" s="90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7" t="s">
        <v>23</v>
      </c>
      <c r="H61" s="88"/>
      <c r="I61" s="94"/>
      <c r="J61" s="87" t="s">
        <v>26</v>
      </c>
      <c r="K61" s="88"/>
      <c r="L61" s="94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89" t="s">
        <v>28</v>
      </c>
      <c r="C62" s="90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7" t="s">
        <v>2</v>
      </c>
      <c r="C63" s="88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6" sqref="C6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58</v>
      </c>
    </row>
    <row r="2" spans="1:18" x14ac:dyDescent="0.4">
      <c r="A2" s="20" t="s">
        <v>5</v>
      </c>
      <c r="B2" s="19"/>
      <c r="C2" s="19" t="s">
        <v>43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45</v>
      </c>
      <c r="B7" s="39" t="s">
        <v>46</v>
      </c>
      <c r="C7" s="39" t="s">
        <v>46</v>
      </c>
      <c r="D7" s="52" t="s">
        <v>21</v>
      </c>
      <c r="E7" s="40"/>
      <c r="F7" s="41"/>
      <c r="G7" s="87" t="s">
        <v>1</v>
      </c>
      <c r="H7" s="88"/>
      <c r="I7" s="94"/>
      <c r="J7" s="87" t="s">
        <v>19</v>
      </c>
      <c r="K7" s="88"/>
      <c r="L7" s="94"/>
      <c r="M7" s="87" t="s">
        <v>20</v>
      </c>
      <c r="N7" s="88"/>
      <c r="O7" s="94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1" t="s">
        <v>19</v>
      </c>
      <c r="K9" s="92"/>
      <c r="L9" s="93"/>
      <c r="M9" s="91"/>
      <c r="N9" s="92"/>
      <c r="O9" s="93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5" t="s">
        <v>3</v>
      </c>
      <c r="C60" s="96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89" t="s">
        <v>4</v>
      </c>
      <c r="C61" s="90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7" t="s">
        <v>23</v>
      </c>
      <c r="H61" s="88"/>
      <c r="I61" s="94"/>
      <c r="J61" s="87" t="s">
        <v>26</v>
      </c>
      <c r="K61" s="88"/>
      <c r="L61" s="94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89" t="s">
        <v>28</v>
      </c>
      <c r="C62" s="90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7" t="s">
        <v>2</v>
      </c>
      <c r="C63" s="88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C6" sqref="C6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60</v>
      </c>
    </row>
    <row r="2" spans="1:18" x14ac:dyDescent="0.4">
      <c r="A2" s="20" t="s">
        <v>5</v>
      </c>
      <c r="B2" s="19"/>
      <c r="C2" s="19" t="s">
        <v>43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59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45</v>
      </c>
      <c r="B7" s="39" t="s">
        <v>46</v>
      </c>
      <c r="C7" s="39" t="s">
        <v>46</v>
      </c>
      <c r="D7" s="52" t="s">
        <v>21</v>
      </c>
      <c r="E7" s="40"/>
      <c r="F7" s="41"/>
      <c r="G7" s="87" t="s">
        <v>1</v>
      </c>
      <c r="H7" s="88"/>
      <c r="I7" s="94"/>
      <c r="J7" s="87" t="s">
        <v>19</v>
      </c>
      <c r="K7" s="88"/>
      <c r="L7" s="94"/>
      <c r="M7" s="87" t="s">
        <v>20</v>
      </c>
      <c r="N7" s="88"/>
      <c r="O7" s="94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1" t="s">
        <v>19</v>
      </c>
      <c r="K9" s="92"/>
      <c r="L9" s="93"/>
      <c r="M9" s="91"/>
      <c r="N9" s="92"/>
      <c r="O9" s="93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5" t="s">
        <v>3</v>
      </c>
      <c r="C60" s="96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89" t="s">
        <v>4</v>
      </c>
      <c r="C61" s="90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87" t="s">
        <v>23</v>
      </c>
      <c r="H61" s="88"/>
      <c r="I61" s="94"/>
      <c r="J61" s="87" t="s">
        <v>26</v>
      </c>
      <c r="K61" s="88"/>
      <c r="L61" s="94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89" t="s">
        <v>28</v>
      </c>
      <c r="C62" s="90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87" t="s">
        <v>2</v>
      </c>
      <c r="C63" s="88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38" sqref="A38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2"/>
  <sheetViews>
    <sheetView tabSelected="1" zoomScale="114" workbookViewId="0">
      <selection activeCell="A4" sqref="A4"/>
    </sheetView>
  </sheetViews>
  <sheetFormatPr defaultRowHeight="18.75" x14ac:dyDescent="0.4"/>
  <sheetData>
    <row r="1" spans="1:1" x14ac:dyDescent="0.4">
      <c r="A1" t="s">
        <v>34</v>
      </c>
    </row>
    <row r="2" spans="1:1" x14ac:dyDescent="0.4">
      <c r="A2" t="s">
        <v>69</v>
      </c>
    </row>
    <row r="3" spans="1:1" s="19" customFormat="1" x14ac:dyDescent="0.4">
      <c r="A3" s="19" t="s">
        <v>71</v>
      </c>
    </row>
    <row r="4" spans="1:1" s="19" customFormat="1" x14ac:dyDescent="0.4"/>
    <row r="5" spans="1:1" s="19" customFormat="1" x14ac:dyDescent="0.4">
      <c r="A5" s="19" t="s">
        <v>67</v>
      </c>
    </row>
    <row r="6" spans="1:1" s="19" customFormat="1" x14ac:dyDescent="0.4"/>
    <row r="7" spans="1:1" x14ac:dyDescent="0.4">
      <c r="A7" t="s">
        <v>35</v>
      </c>
    </row>
    <row r="8" spans="1:1" s="19" customFormat="1" x14ac:dyDescent="0.4">
      <c r="A8" s="19" t="s">
        <v>70</v>
      </c>
    </row>
    <row r="9" spans="1:1" s="19" customFormat="1" x14ac:dyDescent="0.4"/>
    <row r="11" spans="1:1" x14ac:dyDescent="0.4">
      <c r="A11" t="s">
        <v>36</v>
      </c>
    </row>
    <row r="12" spans="1:1" x14ac:dyDescent="0.4">
      <c r="A12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EB検証４</vt:lpstr>
      <vt:lpstr>画像４</vt:lpstr>
      <vt:lpstr>EB検証１</vt:lpstr>
      <vt:lpstr>画像１</vt:lpstr>
      <vt:lpstr>EB検証２</vt:lpstr>
      <vt:lpstr>画像２</vt:lpstr>
      <vt:lpstr>EB検証３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2021-02-25T09:20:01Z</dcterms:modified>
</cp:coreProperties>
</file>