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D6410DEE-EDAD-4D3D-B0DA-1F4169F3640C}" xr6:coauthVersionLast="46" xr6:coauthVersionMax="46" xr10:uidLastSave="{00000000-0000-0000-0000-000000000000}"/>
  <bookViews>
    <workbookView xWindow="-120" yWindow="-120" windowWidth="20730" windowHeight="11160" activeTab="8" xr2:uid="{00000000-000D-0000-FFFF-FFFF00000000}"/>
  </bookViews>
  <sheets>
    <sheet name="PB検証４" sheetId="1" r:id="rId1"/>
    <sheet name="画像４" sheetId="6" r:id="rId2"/>
    <sheet name="PB検証１" sheetId="7" r:id="rId3"/>
    <sheet name="画像１" sheetId="8" r:id="rId4"/>
    <sheet name="PB検証２" sheetId="9" r:id="rId5"/>
    <sheet name="画像２" sheetId="10" r:id="rId6"/>
    <sheet name="PB検証３" sheetId="11" r:id="rId7"/>
    <sheet name="画像３" sheetId="12" r:id="rId8"/>
    <sheet name="気づき" sheetId="5"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1" l="1"/>
  <c r="E62" i="11"/>
  <c r="D62" i="11"/>
  <c r="F61" i="11"/>
  <c r="E61" i="11"/>
  <c r="D61" i="11"/>
  <c r="K60" i="11"/>
  <c r="F60" i="11"/>
  <c r="E60" i="11"/>
  <c r="D60" i="11"/>
  <c r="O59" i="11"/>
  <c r="N59" i="11"/>
  <c r="M59" i="11"/>
  <c r="I59" i="11"/>
  <c r="H59" i="11"/>
  <c r="G59" i="11"/>
  <c r="O58" i="11"/>
  <c r="N58" i="11"/>
  <c r="M58" i="11"/>
  <c r="I58" i="11"/>
  <c r="L59" i="11" s="1"/>
  <c r="H58" i="11"/>
  <c r="K59" i="11" s="1"/>
  <c r="G58" i="11"/>
  <c r="J59" i="11" s="1"/>
  <c r="O57" i="11"/>
  <c r="N57" i="11"/>
  <c r="M57" i="11"/>
  <c r="I57" i="11"/>
  <c r="L58" i="11" s="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I42" i="11"/>
  <c r="L43" i="11" s="1"/>
  <c r="H42" i="11"/>
  <c r="K43" i="11" s="1"/>
  <c r="G42" i="11"/>
  <c r="J43" i="11" s="1"/>
  <c r="O41" i="11"/>
  <c r="N41" i="11"/>
  <c r="M41" i="11"/>
  <c r="I41" i="11"/>
  <c r="L42" i="11" s="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I26" i="11"/>
  <c r="L27" i="11" s="1"/>
  <c r="H26" i="11"/>
  <c r="K27" i="11" s="1"/>
  <c r="G26" i="11"/>
  <c r="J27" i="11" s="1"/>
  <c r="O25" i="11"/>
  <c r="N25" i="11"/>
  <c r="M25" i="11"/>
  <c r="I25" i="11"/>
  <c r="L26" i="11" s="1"/>
  <c r="H25" i="11"/>
  <c r="K26" i="11" s="1"/>
  <c r="G25" i="11"/>
  <c r="J26" i="11" s="1"/>
  <c r="O24" i="11"/>
  <c r="N24" i="11"/>
  <c r="M24" i="11"/>
  <c r="I24" i="11"/>
  <c r="L25" i="11" s="1"/>
  <c r="H24" i="11"/>
  <c r="K25" i="11" s="1"/>
  <c r="G24" i="11"/>
  <c r="J25" i="11" s="1"/>
  <c r="I9" i="11"/>
  <c r="H9" i="11"/>
  <c r="K10" i="11" s="1"/>
  <c r="N10" i="11" s="1"/>
  <c r="G9" i="11"/>
  <c r="F62" i="9"/>
  <c r="E62" i="9"/>
  <c r="D62" i="9"/>
  <c r="F61" i="9"/>
  <c r="E61" i="9"/>
  <c r="D61" i="9"/>
  <c r="K60" i="9"/>
  <c r="F60" i="9"/>
  <c r="E60" i="9"/>
  <c r="D60" i="9"/>
  <c r="O59" i="9"/>
  <c r="N59" i="9"/>
  <c r="M59" i="9"/>
  <c r="I59" i="9"/>
  <c r="H59" i="9"/>
  <c r="G59" i="9"/>
  <c r="O58" i="9"/>
  <c r="N58" i="9"/>
  <c r="M58" i="9"/>
  <c r="I58" i="9"/>
  <c r="L59" i="9" s="1"/>
  <c r="H58" i="9"/>
  <c r="K59" i="9" s="1"/>
  <c r="G58" i="9"/>
  <c r="J59" i="9" s="1"/>
  <c r="O57" i="9"/>
  <c r="N57" i="9"/>
  <c r="M57" i="9"/>
  <c r="I57" i="9"/>
  <c r="L58" i="9" s="1"/>
  <c r="H57" i="9"/>
  <c r="K58" i="9" s="1"/>
  <c r="G57" i="9"/>
  <c r="J58" i="9" s="1"/>
  <c r="O56" i="9"/>
  <c r="N56" i="9"/>
  <c r="M56" i="9"/>
  <c r="I56" i="9"/>
  <c r="L57" i="9" s="1"/>
  <c r="H56" i="9"/>
  <c r="K57" i="9" s="1"/>
  <c r="G56" i="9"/>
  <c r="J57" i="9" s="1"/>
  <c r="O55" i="9"/>
  <c r="N55" i="9"/>
  <c r="M55" i="9"/>
  <c r="I55" i="9"/>
  <c r="L56" i="9" s="1"/>
  <c r="H55" i="9"/>
  <c r="K56" i="9" s="1"/>
  <c r="G55" i="9"/>
  <c r="J56" i="9" s="1"/>
  <c r="O54" i="9"/>
  <c r="N54" i="9"/>
  <c r="M54" i="9"/>
  <c r="I54" i="9"/>
  <c r="L55" i="9" s="1"/>
  <c r="H54" i="9"/>
  <c r="K55" i="9" s="1"/>
  <c r="G54" i="9"/>
  <c r="J55" i="9" s="1"/>
  <c r="O53" i="9"/>
  <c r="N53" i="9"/>
  <c r="M53" i="9"/>
  <c r="I53" i="9"/>
  <c r="L54" i="9" s="1"/>
  <c r="H53" i="9"/>
  <c r="K54" i="9" s="1"/>
  <c r="G53" i="9"/>
  <c r="J54" i="9" s="1"/>
  <c r="O52" i="9"/>
  <c r="N52" i="9"/>
  <c r="M52" i="9"/>
  <c r="I52" i="9"/>
  <c r="L53" i="9" s="1"/>
  <c r="H52" i="9"/>
  <c r="K53" i="9" s="1"/>
  <c r="G52" i="9"/>
  <c r="J53" i="9" s="1"/>
  <c r="O51" i="9"/>
  <c r="N51" i="9"/>
  <c r="M51" i="9"/>
  <c r="I51" i="9"/>
  <c r="L52" i="9" s="1"/>
  <c r="H51" i="9"/>
  <c r="K52" i="9" s="1"/>
  <c r="G51" i="9"/>
  <c r="J52" i="9" s="1"/>
  <c r="O50" i="9"/>
  <c r="N50" i="9"/>
  <c r="M50" i="9"/>
  <c r="I50" i="9"/>
  <c r="L51" i="9" s="1"/>
  <c r="H50" i="9"/>
  <c r="K51" i="9" s="1"/>
  <c r="G50" i="9"/>
  <c r="J51" i="9" s="1"/>
  <c r="O49" i="9"/>
  <c r="N49" i="9"/>
  <c r="M49" i="9"/>
  <c r="I49" i="9"/>
  <c r="L50" i="9" s="1"/>
  <c r="H49" i="9"/>
  <c r="K50" i="9" s="1"/>
  <c r="G49" i="9"/>
  <c r="J50" i="9" s="1"/>
  <c r="O48" i="9"/>
  <c r="N48" i="9"/>
  <c r="M48" i="9"/>
  <c r="I48" i="9"/>
  <c r="L49" i="9" s="1"/>
  <c r="H48" i="9"/>
  <c r="K49" i="9" s="1"/>
  <c r="G48" i="9"/>
  <c r="J49" i="9" s="1"/>
  <c r="O47" i="9"/>
  <c r="N47" i="9"/>
  <c r="M47" i="9"/>
  <c r="I47" i="9"/>
  <c r="L48" i="9" s="1"/>
  <c r="H47" i="9"/>
  <c r="K48" i="9" s="1"/>
  <c r="G47" i="9"/>
  <c r="J48" i="9" s="1"/>
  <c r="O46" i="9"/>
  <c r="N46" i="9"/>
  <c r="M46" i="9"/>
  <c r="I46" i="9"/>
  <c r="L47" i="9" s="1"/>
  <c r="H46" i="9"/>
  <c r="K47" i="9" s="1"/>
  <c r="G46" i="9"/>
  <c r="J47" i="9" s="1"/>
  <c r="O45" i="9"/>
  <c r="N45" i="9"/>
  <c r="M45" i="9"/>
  <c r="I45" i="9"/>
  <c r="L46" i="9" s="1"/>
  <c r="H45" i="9"/>
  <c r="K46" i="9" s="1"/>
  <c r="G45" i="9"/>
  <c r="J46" i="9" s="1"/>
  <c r="O44" i="9"/>
  <c r="N44" i="9"/>
  <c r="M44" i="9"/>
  <c r="I44" i="9"/>
  <c r="L45" i="9" s="1"/>
  <c r="H44" i="9"/>
  <c r="K45" i="9" s="1"/>
  <c r="G44" i="9"/>
  <c r="J45" i="9" s="1"/>
  <c r="O43" i="9"/>
  <c r="N43" i="9"/>
  <c r="M43" i="9"/>
  <c r="I43" i="9"/>
  <c r="L44" i="9" s="1"/>
  <c r="H43" i="9"/>
  <c r="K44" i="9" s="1"/>
  <c r="G43" i="9"/>
  <c r="J44" i="9" s="1"/>
  <c r="O42" i="9"/>
  <c r="N42" i="9"/>
  <c r="M42" i="9"/>
  <c r="I42" i="9"/>
  <c r="L43" i="9" s="1"/>
  <c r="H42" i="9"/>
  <c r="K43" i="9" s="1"/>
  <c r="G42" i="9"/>
  <c r="J43" i="9" s="1"/>
  <c r="O41" i="9"/>
  <c r="N41" i="9"/>
  <c r="M41" i="9"/>
  <c r="I41" i="9"/>
  <c r="L42" i="9" s="1"/>
  <c r="H41" i="9"/>
  <c r="K42" i="9" s="1"/>
  <c r="G41" i="9"/>
  <c r="J42" i="9" s="1"/>
  <c r="O40" i="9"/>
  <c r="N40" i="9"/>
  <c r="M40" i="9"/>
  <c r="I40" i="9"/>
  <c r="L41" i="9" s="1"/>
  <c r="H40" i="9"/>
  <c r="K41" i="9" s="1"/>
  <c r="G40" i="9"/>
  <c r="J41" i="9" s="1"/>
  <c r="O39" i="9"/>
  <c r="N39" i="9"/>
  <c r="M39" i="9"/>
  <c r="I39" i="9"/>
  <c r="L40" i="9" s="1"/>
  <c r="H39" i="9"/>
  <c r="K40" i="9" s="1"/>
  <c r="G39" i="9"/>
  <c r="J40" i="9" s="1"/>
  <c r="O38" i="9"/>
  <c r="N38" i="9"/>
  <c r="M38" i="9"/>
  <c r="I38" i="9"/>
  <c r="L39" i="9" s="1"/>
  <c r="H38" i="9"/>
  <c r="K39" i="9" s="1"/>
  <c r="G38" i="9"/>
  <c r="J39" i="9" s="1"/>
  <c r="O37" i="9"/>
  <c r="N37" i="9"/>
  <c r="M37" i="9"/>
  <c r="I37" i="9"/>
  <c r="L38" i="9" s="1"/>
  <c r="H37" i="9"/>
  <c r="K38" i="9" s="1"/>
  <c r="G37" i="9"/>
  <c r="J38" i="9" s="1"/>
  <c r="O36" i="9"/>
  <c r="N36" i="9"/>
  <c r="M36" i="9"/>
  <c r="I36" i="9"/>
  <c r="L37" i="9" s="1"/>
  <c r="H36" i="9"/>
  <c r="K37" i="9" s="1"/>
  <c r="G36" i="9"/>
  <c r="J37" i="9" s="1"/>
  <c r="O35" i="9"/>
  <c r="N35" i="9"/>
  <c r="M35" i="9"/>
  <c r="I35" i="9"/>
  <c r="L36" i="9" s="1"/>
  <c r="H35" i="9"/>
  <c r="K36" i="9" s="1"/>
  <c r="G35" i="9"/>
  <c r="J36" i="9" s="1"/>
  <c r="O34" i="9"/>
  <c r="N34" i="9"/>
  <c r="M34" i="9"/>
  <c r="I34" i="9"/>
  <c r="L35" i="9" s="1"/>
  <c r="H34" i="9"/>
  <c r="K35" i="9" s="1"/>
  <c r="G34" i="9"/>
  <c r="J35" i="9" s="1"/>
  <c r="O33" i="9"/>
  <c r="N33" i="9"/>
  <c r="M33" i="9"/>
  <c r="I33" i="9"/>
  <c r="L34" i="9" s="1"/>
  <c r="H33" i="9"/>
  <c r="K34" i="9" s="1"/>
  <c r="G33" i="9"/>
  <c r="J34" i="9" s="1"/>
  <c r="O32" i="9"/>
  <c r="N32" i="9"/>
  <c r="M32" i="9"/>
  <c r="I32" i="9"/>
  <c r="L33" i="9" s="1"/>
  <c r="H32" i="9"/>
  <c r="K33" i="9" s="1"/>
  <c r="G32" i="9"/>
  <c r="J33" i="9" s="1"/>
  <c r="O31" i="9"/>
  <c r="N31" i="9"/>
  <c r="M31" i="9"/>
  <c r="I31" i="9"/>
  <c r="L32" i="9" s="1"/>
  <c r="H31" i="9"/>
  <c r="K32" i="9" s="1"/>
  <c r="G31" i="9"/>
  <c r="J32" i="9" s="1"/>
  <c r="O30" i="9"/>
  <c r="N30" i="9"/>
  <c r="M30" i="9"/>
  <c r="I30" i="9"/>
  <c r="L31" i="9" s="1"/>
  <c r="H30" i="9"/>
  <c r="K31" i="9" s="1"/>
  <c r="G30" i="9"/>
  <c r="J31" i="9" s="1"/>
  <c r="O29" i="9"/>
  <c r="N29" i="9"/>
  <c r="M29" i="9"/>
  <c r="I29" i="9"/>
  <c r="L30" i="9" s="1"/>
  <c r="H29" i="9"/>
  <c r="K30" i="9" s="1"/>
  <c r="G29" i="9"/>
  <c r="J30" i="9" s="1"/>
  <c r="O28" i="9"/>
  <c r="N28" i="9"/>
  <c r="M28" i="9"/>
  <c r="I28" i="9"/>
  <c r="L29" i="9" s="1"/>
  <c r="H28" i="9"/>
  <c r="K29" i="9" s="1"/>
  <c r="G28" i="9"/>
  <c r="J29" i="9" s="1"/>
  <c r="O27" i="9"/>
  <c r="N27" i="9"/>
  <c r="M27" i="9"/>
  <c r="I27" i="9"/>
  <c r="L28" i="9" s="1"/>
  <c r="H27" i="9"/>
  <c r="K28" i="9" s="1"/>
  <c r="G27" i="9"/>
  <c r="J28" i="9" s="1"/>
  <c r="O26" i="9"/>
  <c r="N26" i="9"/>
  <c r="M26" i="9"/>
  <c r="I26" i="9"/>
  <c r="L27" i="9" s="1"/>
  <c r="H26" i="9"/>
  <c r="K27" i="9" s="1"/>
  <c r="G26" i="9"/>
  <c r="J27" i="9" s="1"/>
  <c r="O25" i="9"/>
  <c r="N25" i="9"/>
  <c r="M25" i="9"/>
  <c r="I25" i="9"/>
  <c r="L26" i="9" s="1"/>
  <c r="H25" i="9"/>
  <c r="K26" i="9" s="1"/>
  <c r="G25" i="9"/>
  <c r="J26" i="9" s="1"/>
  <c r="O24" i="9"/>
  <c r="N24" i="9"/>
  <c r="M24" i="9"/>
  <c r="I24" i="9"/>
  <c r="L25" i="9" s="1"/>
  <c r="H24" i="9"/>
  <c r="K25" i="9" s="1"/>
  <c r="G24" i="9"/>
  <c r="J25" i="9" s="1"/>
  <c r="O23" i="9"/>
  <c r="N23" i="9"/>
  <c r="M23" i="9"/>
  <c r="I23" i="9"/>
  <c r="L24" i="9" s="1"/>
  <c r="H23" i="9"/>
  <c r="K24" i="9" s="1"/>
  <c r="G23" i="9"/>
  <c r="J24" i="9" s="1"/>
  <c r="O22" i="9"/>
  <c r="N22" i="9"/>
  <c r="M22" i="9"/>
  <c r="I22" i="9"/>
  <c r="L23" i="9" s="1"/>
  <c r="H22" i="9"/>
  <c r="K23" i="9" s="1"/>
  <c r="G22" i="9"/>
  <c r="J23" i="9" s="1"/>
  <c r="O21" i="9"/>
  <c r="N21" i="9"/>
  <c r="M21" i="9"/>
  <c r="I21" i="9"/>
  <c r="L22" i="9" s="1"/>
  <c r="H21" i="9"/>
  <c r="K22" i="9" s="1"/>
  <c r="G21" i="9"/>
  <c r="J22" i="9" s="1"/>
  <c r="O20" i="9"/>
  <c r="N20" i="9"/>
  <c r="M20" i="9"/>
  <c r="I20" i="9"/>
  <c r="L21" i="9" s="1"/>
  <c r="H20" i="9"/>
  <c r="K21" i="9" s="1"/>
  <c r="G20" i="9"/>
  <c r="J21" i="9" s="1"/>
  <c r="O19" i="9"/>
  <c r="N19" i="9"/>
  <c r="M19" i="9"/>
  <c r="I19" i="9"/>
  <c r="L20" i="9" s="1"/>
  <c r="H19" i="9"/>
  <c r="K20" i="9" s="1"/>
  <c r="G19" i="9"/>
  <c r="J20" i="9" s="1"/>
  <c r="O18" i="9"/>
  <c r="N18" i="9"/>
  <c r="M18" i="9"/>
  <c r="I18" i="9"/>
  <c r="L19" i="9" s="1"/>
  <c r="H18" i="9"/>
  <c r="K19" i="9" s="1"/>
  <c r="G18" i="9"/>
  <c r="J19" i="9" s="1"/>
  <c r="O17" i="9"/>
  <c r="N17" i="9"/>
  <c r="M17" i="9"/>
  <c r="I17" i="9"/>
  <c r="L18" i="9" s="1"/>
  <c r="H17" i="9"/>
  <c r="K18" i="9" s="1"/>
  <c r="G17" i="9"/>
  <c r="J18" i="9" s="1"/>
  <c r="O16" i="9"/>
  <c r="N16" i="9"/>
  <c r="M16" i="9"/>
  <c r="I16" i="9"/>
  <c r="L17" i="9" s="1"/>
  <c r="H16" i="9"/>
  <c r="K17" i="9" s="1"/>
  <c r="G16" i="9"/>
  <c r="J17" i="9" s="1"/>
  <c r="I9" i="9"/>
  <c r="L10" i="9" s="1"/>
  <c r="O10" i="9" s="1"/>
  <c r="H9" i="9"/>
  <c r="G9" i="9"/>
  <c r="J10" i="9" s="1"/>
  <c r="M10" i="9" s="1"/>
  <c r="F62" i="7"/>
  <c r="E62" i="7"/>
  <c r="D62" i="7"/>
  <c r="F61" i="7"/>
  <c r="E61" i="7"/>
  <c r="D61" i="7"/>
  <c r="K60" i="7"/>
  <c r="F60" i="7"/>
  <c r="E60" i="7"/>
  <c r="D60" i="7"/>
  <c r="O59" i="7"/>
  <c r="N59" i="7"/>
  <c r="M59" i="7"/>
  <c r="I59" i="7"/>
  <c r="H59" i="7"/>
  <c r="G59" i="7"/>
  <c r="O58" i="7"/>
  <c r="N58" i="7"/>
  <c r="M58" i="7"/>
  <c r="I58" i="7"/>
  <c r="L59" i="7" s="1"/>
  <c r="H58" i="7"/>
  <c r="K59" i="7" s="1"/>
  <c r="G58" i="7"/>
  <c r="J59" i="7" s="1"/>
  <c r="O57" i="7"/>
  <c r="N57" i="7"/>
  <c r="M57" i="7"/>
  <c r="I57" i="7"/>
  <c r="L58" i="7" s="1"/>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I42" i="7"/>
  <c r="L43" i="7" s="1"/>
  <c r="H42" i="7"/>
  <c r="K43" i="7" s="1"/>
  <c r="G42" i="7"/>
  <c r="J43" i="7" s="1"/>
  <c r="O41" i="7"/>
  <c r="N41" i="7"/>
  <c r="M41" i="7"/>
  <c r="I41" i="7"/>
  <c r="L42" i="7" s="1"/>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I26" i="7"/>
  <c r="L27" i="7" s="1"/>
  <c r="H26" i="7"/>
  <c r="K27" i="7" s="1"/>
  <c r="G26" i="7"/>
  <c r="J27" i="7" s="1"/>
  <c r="O25" i="7"/>
  <c r="N25" i="7"/>
  <c r="M25" i="7"/>
  <c r="I25" i="7"/>
  <c r="L26" i="7" s="1"/>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N10" i="7"/>
  <c r="I9" i="7"/>
  <c r="H9" i="7"/>
  <c r="K10" i="7" s="1"/>
  <c r="G9" i="7"/>
  <c r="F61" i="1"/>
  <c r="D61" i="1"/>
  <c r="F63" i="11" l="1"/>
  <c r="E63" i="11"/>
  <c r="D63" i="11"/>
  <c r="F63" i="9"/>
  <c r="E63" i="9"/>
  <c r="D63" i="9"/>
  <c r="F63" i="7"/>
  <c r="E63" i="7"/>
  <c r="D63" i="7"/>
  <c r="H10" i="11"/>
  <c r="L10" i="11"/>
  <c r="O10" i="11" s="1"/>
  <c r="I10" i="11" s="1"/>
  <c r="J10" i="11"/>
  <c r="M10" i="11" s="1"/>
  <c r="G10" i="9"/>
  <c r="I10" i="9"/>
  <c r="K10" i="9"/>
  <c r="N10" i="9" s="1"/>
  <c r="J10" i="7"/>
  <c r="M10" i="7" s="1"/>
  <c r="H10" i="7"/>
  <c r="L10" i="7"/>
  <c r="O10" i="7" s="1"/>
  <c r="D63" i="1"/>
  <c r="E63" i="1"/>
  <c r="F63" i="1"/>
  <c r="K61" i="1"/>
  <c r="E61" i="1"/>
  <c r="L11" i="11" l="1"/>
  <c r="O11" i="11" s="1"/>
  <c r="I11" i="11" s="1"/>
  <c r="K11" i="11"/>
  <c r="N11" i="11" s="1"/>
  <c r="H11" i="11" s="1"/>
  <c r="G10" i="11"/>
  <c r="L11" i="9"/>
  <c r="O11" i="9" s="1"/>
  <c r="I11" i="9" s="1"/>
  <c r="J11" i="9"/>
  <c r="M11" i="9" s="1"/>
  <c r="G11" i="9" s="1"/>
  <c r="H10" i="9"/>
  <c r="H11" i="7"/>
  <c r="K11" i="7"/>
  <c r="N11" i="7" s="1"/>
  <c r="G10" i="7"/>
  <c r="I10" i="7"/>
  <c r="I10" i="1"/>
  <c r="H10" i="1"/>
  <c r="G10" i="1"/>
  <c r="F62" i="1"/>
  <c r="F64" i="1" s="1"/>
  <c r="E62" i="1"/>
  <c r="E64" i="1" s="1"/>
  <c r="D62" i="1"/>
  <c r="D64" i="1" s="1"/>
  <c r="K12" i="11" l="1"/>
  <c r="N12" i="11" s="1"/>
  <c r="H12" i="11" s="1"/>
  <c r="L12" i="11"/>
  <c r="O12" i="11" s="1"/>
  <c r="I12" i="11" s="1"/>
  <c r="J11" i="11"/>
  <c r="M11" i="11" s="1"/>
  <c r="G11" i="11" s="1"/>
  <c r="K11" i="9"/>
  <c r="N11" i="9" s="1"/>
  <c r="H11" i="9" s="1"/>
  <c r="J12" i="9"/>
  <c r="M12" i="9" s="1"/>
  <c r="G12" i="9" s="1"/>
  <c r="L12" i="9"/>
  <c r="O12" i="9" s="1"/>
  <c r="I12" i="9" s="1"/>
  <c r="K12" i="7"/>
  <c r="N12" i="7" s="1"/>
  <c r="H12" i="7" s="1"/>
  <c r="L11" i="7"/>
  <c r="O11" i="7" s="1"/>
  <c r="J11" i="7"/>
  <c r="M11" i="7" s="1"/>
  <c r="J11" i="1"/>
  <c r="M11" i="1" s="1"/>
  <c r="K11" i="1"/>
  <c r="N11" i="1" s="1"/>
  <c r="L11" i="1"/>
  <c r="O11" i="1" s="1"/>
  <c r="J12" i="11" l="1"/>
  <c r="M12" i="11" s="1"/>
  <c r="G12" i="11" s="1"/>
  <c r="K13" i="11"/>
  <c r="N13" i="11" s="1"/>
  <c r="L13" i="11"/>
  <c r="O13" i="11" s="1"/>
  <c r="I13" i="11" s="1"/>
  <c r="L13" i="9"/>
  <c r="O13" i="9" s="1"/>
  <c r="J13" i="9"/>
  <c r="M13" i="9" s="1"/>
  <c r="K12" i="9"/>
  <c r="N12" i="9" s="1"/>
  <c r="H12" i="9" s="1"/>
  <c r="K13" i="7"/>
  <c r="N13" i="7" s="1"/>
  <c r="G11" i="7"/>
  <c r="I11" i="7"/>
  <c r="G11" i="1"/>
  <c r="J12" i="1" s="1"/>
  <c r="M12" i="1" s="1"/>
  <c r="I11" i="1"/>
  <c r="L12" i="1" s="1"/>
  <c r="O12" i="1" s="1"/>
  <c r="H11" i="1"/>
  <c r="K12" i="1" s="1"/>
  <c r="N12" i="1" s="1"/>
  <c r="H12" i="1" s="1"/>
  <c r="J13" i="11" l="1"/>
  <c r="M13" i="11" s="1"/>
  <c r="G13" i="11" s="1"/>
  <c r="L14" i="11"/>
  <c r="O14" i="11" s="1"/>
  <c r="I14" i="11" s="1"/>
  <c r="H13" i="11"/>
  <c r="K13" i="9"/>
  <c r="N13" i="9" s="1"/>
  <c r="H13" i="9" s="1"/>
  <c r="G13" i="9"/>
  <c r="I13" i="9"/>
  <c r="L12" i="7"/>
  <c r="O12" i="7" s="1"/>
  <c r="J12" i="7"/>
  <c r="M12" i="7" s="1"/>
  <c r="H13" i="7"/>
  <c r="G12" i="1"/>
  <c r="J13" i="1" s="1"/>
  <c r="M13" i="1" s="1"/>
  <c r="I12" i="1"/>
  <c r="L15" i="11" l="1"/>
  <c r="O15" i="11" s="1"/>
  <c r="I15" i="11" s="1"/>
  <c r="K14" i="11"/>
  <c r="N14" i="11" s="1"/>
  <c r="H14" i="11" s="1"/>
  <c r="J14" i="11"/>
  <c r="M14" i="11" s="1"/>
  <c r="G14" i="11" s="1"/>
  <c r="J14" i="9"/>
  <c r="M14" i="9" s="1"/>
  <c r="G14" i="9" s="1"/>
  <c r="K14" i="9"/>
  <c r="N14" i="9" s="1"/>
  <c r="H14" i="9" s="1"/>
  <c r="L14" i="9"/>
  <c r="O14" i="9" s="1"/>
  <c r="I14" i="9"/>
  <c r="K14" i="7"/>
  <c r="N14" i="7" s="1"/>
  <c r="H14" i="7" s="1"/>
  <c r="G12" i="7"/>
  <c r="I12" i="7"/>
  <c r="L13" i="1"/>
  <c r="O13" i="1" s="1"/>
  <c r="G13" i="1"/>
  <c r="K13" i="1"/>
  <c r="N13" i="1" s="1"/>
  <c r="J15" i="11" l="1"/>
  <c r="M15" i="11" s="1"/>
  <c r="G15" i="11" s="1"/>
  <c r="L16" i="11"/>
  <c r="O16" i="11" s="1"/>
  <c r="I16" i="11" s="1"/>
  <c r="K15" i="11"/>
  <c r="N15" i="11" s="1"/>
  <c r="H15" i="11" s="1"/>
  <c r="K15" i="9"/>
  <c r="N15" i="9" s="1"/>
  <c r="N60" i="9" s="1"/>
  <c r="H60" i="9" s="1"/>
  <c r="H62" i="9" s="1"/>
  <c r="K62" i="9" s="1"/>
  <c r="L15" i="9"/>
  <c r="O15" i="9" s="1"/>
  <c r="O60" i="9" s="1"/>
  <c r="I60" i="9" s="1"/>
  <c r="I62" i="9" s="1"/>
  <c r="L62" i="9" s="1"/>
  <c r="J15" i="9"/>
  <c r="M15" i="9" s="1"/>
  <c r="M60" i="9" s="1"/>
  <c r="G60" i="9" s="1"/>
  <c r="G62" i="9" s="1"/>
  <c r="J62" i="9" s="1"/>
  <c r="K15" i="7"/>
  <c r="N15" i="7" s="1"/>
  <c r="H15" i="7" s="1"/>
  <c r="L13" i="7"/>
  <c r="O13" i="7" s="1"/>
  <c r="I13" i="7" s="1"/>
  <c r="J13" i="7"/>
  <c r="M13" i="7" s="1"/>
  <c r="G13" i="7" s="1"/>
  <c r="H13" i="1"/>
  <c r="K14" i="1" s="1"/>
  <c r="N14" i="1" s="1"/>
  <c r="H14" i="1" s="1"/>
  <c r="I13" i="1"/>
  <c r="L14" i="1" s="1"/>
  <c r="O14" i="1" s="1"/>
  <c r="I14" i="1" s="1"/>
  <c r="J14" i="1"/>
  <c r="M14" i="1" s="1"/>
  <c r="H15" i="9" l="1"/>
  <c r="K16" i="9" s="1"/>
  <c r="K16" i="11"/>
  <c r="N16" i="11" s="1"/>
  <c r="H16" i="11" s="1"/>
  <c r="L17" i="11"/>
  <c r="O17" i="11" s="1"/>
  <c r="I17" i="11" s="1"/>
  <c r="J16" i="11"/>
  <c r="M16" i="11" s="1"/>
  <c r="G16" i="11" s="1"/>
  <c r="G15" i="9"/>
  <c r="J16" i="9" s="1"/>
  <c r="I15" i="9"/>
  <c r="L16" i="9" s="1"/>
  <c r="K16" i="7"/>
  <c r="N16" i="7" s="1"/>
  <c r="H16" i="7" s="1"/>
  <c r="J14" i="7"/>
  <c r="M14" i="7" s="1"/>
  <c r="G14" i="7" s="1"/>
  <c r="L14" i="7"/>
  <c r="O14" i="7" s="1"/>
  <c r="I14" i="7" s="1"/>
  <c r="G14" i="1"/>
  <c r="L15" i="1"/>
  <c r="O15" i="1" s="1"/>
  <c r="I15" i="1" s="1"/>
  <c r="K15" i="1"/>
  <c r="N15" i="1" s="1"/>
  <c r="J17" i="11" l="1"/>
  <c r="M17" i="11" s="1"/>
  <c r="G17" i="11" s="1"/>
  <c r="L18" i="11"/>
  <c r="O18" i="11" s="1"/>
  <c r="I18" i="11" s="1"/>
  <c r="K17" i="11"/>
  <c r="N17" i="11" s="1"/>
  <c r="H17" i="11" s="1"/>
  <c r="L15" i="7"/>
  <c r="O15" i="7" s="1"/>
  <c r="I15" i="7" s="1"/>
  <c r="J15" i="7"/>
  <c r="M15" i="7" s="1"/>
  <c r="G15" i="7" s="1"/>
  <c r="K17" i="7"/>
  <c r="N17" i="7" s="1"/>
  <c r="H17" i="7" s="1"/>
  <c r="L16" i="1"/>
  <c r="O16" i="1" s="1"/>
  <c r="I16" i="1" s="1"/>
  <c r="J15" i="1"/>
  <c r="M15" i="1" s="1"/>
  <c r="H15" i="1"/>
  <c r="K18" i="11" l="1"/>
  <c r="N18" i="11" s="1"/>
  <c r="H18" i="11" s="1"/>
  <c r="L19" i="11"/>
  <c r="O19" i="11" s="1"/>
  <c r="I19" i="11" s="1"/>
  <c r="J18" i="11"/>
  <c r="M18" i="11" s="1"/>
  <c r="G18" i="11" s="1"/>
  <c r="K18" i="7"/>
  <c r="N18" i="7" s="1"/>
  <c r="H18" i="7" s="1"/>
  <c r="J16" i="7"/>
  <c r="M16" i="7" s="1"/>
  <c r="G16" i="7" s="1"/>
  <c r="L16" i="7"/>
  <c r="O16" i="7" s="1"/>
  <c r="I16" i="7" s="1"/>
  <c r="G15" i="1"/>
  <c r="J16" i="1" s="1"/>
  <c r="M16" i="1" s="1"/>
  <c r="G16" i="1" s="1"/>
  <c r="L17" i="1"/>
  <c r="O17" i="1" s="1"/>
  <c r="I17" i="1" s="1"/>
  <c r="K16" i="1"/>
  <c r="N16" i="1" s="1"/>
  <c r="J19" i="11" l="1"/>
  <c r="M19" i="11" s="1"/>
  <c r="G19" i="11" s="1"/>
  <c r="L20" i="11"/>
  <c r="O20" i="11" s="1"/>
  <c r="I20" i="11" s="1"/>
  <c r="K19" i="11"/>
  <c r="N19" i="11" s="1"/>
  <c r="H19" i="11" s="1"/>
  <c r="L17" i="7"/>
  <c r="O17" i="7" s="1"/>
  <c r="I17" i="7" s="1"/>
  <c r="J17" i="7"/>
  <c r="M17" i="7" s="1"/>
  <c r="G17" i="7" s="1"/>
  <c r="K19" i="7"/>
  <c r="N19" i="7" s="1"/>
  <c r="N60" i="7" s="1"/>
  <c r="H60" i="7" s="1"/>
  <c r="H62" i="7" s="1"/>
  <c r="K62" i="7" s="1"/>
  <c r="H16" i="1"/>
  <c r="K17" i="1" s="1"/>
  <c r="N17" i="1" s="1"/>
  <c r="H17" i="1" s="1"/>
  <c r="L18" i="1"/>
  <c r="O18" i="1" s="1"/>
  <c r="I18" i="1" s="1"/>
  <c r="J17" i="1"/>
  <c r="M17" i="1" s="1"/>
  <c r="G17" i="1" s="1"/>
  <c r="J20" i="11" l="1"/>
  <c r="M20" i="11" s="1"/>
  <c r="G20" i="11" s="1"/>
  <c r="K20" i="11"/>
  <c r="N20" i="11" s="1"/>
  <c r="H20" i="11" s="1"/>
  <c r="L21" i="11"/>
  <c r="O21" i="11" s="1"/>
  <c r="I21" i="11" s="1"/>
  <c r="J18" i="7"/>
  <c r="M18" i="7" s="1"/>
  <c r="G18" i="7" s="1"/>
  <c r="L18" i="7"/>
  <c r="O18" i="7" s="1"/>
  <c r="I18" i="7" s="1"/>
  <c r="H19" i="7"/>
  <c r="K20" i="7" s="1"/>
  <c r="J18" i="1"/>
  <c r="M18" i="1" s="1"/>
  <c r="G18" i="1" s="1"/>
  <c r="K18" i="1"/>
  <c r="N18" i="1" s="1"/>
  <c r="H18" i="1" s="1"/>
  <c r="L19" i="1"/>
  <c r="O19" i="1" s="1"/>
  <c r="I19" i="1" s="1"/>
  <c r="L22" i="11" l="1"/>
  <c r="O22" i="11" s="1"/>
  <c r="I22" i="11" s="1"/>
  <c r="K21" i="11"/>
  <c r="N21" i="11" s="1"/>
  <c r="H21" i="11" s="1"/>
  <c r="J21" i="11"/>
  <c r="M21" i="11" s="1"/>
  <c r="G21" i="11" s="1"/>
  <c r="L19" i="7"/>
  <c r="O19" i="7" s="1"/>
  <c r="O60" i="7" s="1"/>
  <c r="I60" i="7" s="1"/>
  <c r="I62" i="7" s="1"/>
  <c r="L62" i="7" s="1"/>
  <c r="J19" i="7"/>
  <c r="M19" i="7" s="1"/>
  <c r="M60" i="7" s="1"/>
  <c r="G60" i="7" s="1"/>
  <c r="G62" i="7" s="1"/>
  <c r="J62" i="7" s="1"/>
  <c r="L20" i="1"/>
  <c r="O20" i="1" s="1"/>
  <c r="I20" i="1" s="1"/>
  <c r="K19" i="1"/>
  <c r="N19" i="1" s="1"/>
  <c r="H19" i="1" s="1"/>
  <c r="J19" i="1"/>
  <c r="M19" i="1" s="1"/>
  <c r="G19" i="1" s="1"/>
  <c r="I19" i="7" l="1"/>
  <c r="L20" i="7" s="1"/>
  <c r="G19" i="7"/>
  <c r="J20" i="7" s="1"/>
  <c r="J22" i="11"/>
  <c r="M22" i="11" s="1"/>
  <c r="G22" i="11" s="1"/>
  <c r="L23" i="11"/>
  <c r="O23" i="11" s="1"/>
  <c r="O60" i="11" s="1"/>
  <c r="I60" i="11" s="1"/>
  <c r="I62" i="11" s="1"/>
  <c r="L62" i="11" s="1"/>
  <c r="K22" i="11"/>
  <c r="N22" i="11" s="1"/>
  <c r="H22" i="11" s="1"/>
  <c r="J20" i="1"/>
  <c r="M20" i="1" s="1"/>
  <c r="G20" i="1" s="1"/>
  <c r="K20" i="1"/>
  <c r="N20" i="1" s="1"/>
  <c r="H20" i="1" s="1"/>
  <c r="L21" i="1"/>
  <c r="O21" i="1" s="1"/>
  <c r="I21" i="1" s="1"/>
  <c r="I23" i="11" l="1"/>
  <c r="L24" i="11" s="1"/>
  <c r="K23" i="11"/>
  <c r="N23" i="11" s="1"/>
  <c r="N60" i="11" s="1"/>
  <c r="H60" i="11" s="1"/>
  <c r="H62" i="11" s="1"/>
  <c r="K62" i="11" s="1"/>
  <c r="J23" i="11"/>
  <c r="M23" i="11" s="1"/>
  <c r="M60" i="11" s="1"/>
  <c r="G60" i="11" s="1"/>
  <c r="G62" i="11" s="1"/>
  <c r="J62" i="11" s="1"/>
  <c r="L22" i="1"/>
  <c r="O22" i="1" s="1"/>
  <c r="I22" i="1" s="1"/>
  <c r="K21" i="1"/>
  <c r="N21" i="1" s="1"/>
  <c r="H21" i="1" s="1"/>
  <c r="J21" i="1"/>
  <c r="M21" i="1" s="1"/>
  <c r="G21" i="1" s="1"/>
  <c r="G23" i="11" l="1"/>
  <c r="J24" i="11" s="1"/>
  <c r="H23" i="11"/>
  <c r="K24" i="11" s="1"/>
  <c r="J22" i="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K41" i="1"/>
  <c r="N41" i="1" s="1"/>
  <c r="H41" i="1" s="1"/>
  <c r="J41" i="1"/>
  <c r="M41" i="1" s="1"/>
  <c r="G41" i="1" s="1"/>
  <c r="J42" i="1" l="1"/>
  <c r="M42" i="1" s="1"/>
  <c r="G42" i="1" s="1"/>
  <c r="K42" i="1"/>
  <c r="N42" i="1" s="1"/>
  <c r="H42" i="1" s="1"/>
  <c r="L43" i="1"/>
  <c r="O43" i="1" s="1"/>
  <c r="I43" i="1" s="1"/>
  <c r="L44" i="1" l="1"/>
  <c r="O44" i="1" s="1"/>
  <c r="I44" i="1" s="1"/>
  <c r="L45" i="1" s="1"/>
  <c r="O45" i="1" s="1"/>
  <c r="I45" i="1" s="1"/>
  <c r="L46" i="1" s="1"/>
  <c r="O46" i="1" s="1"/>
  <c r="I46" i="1" s="1"/>
  <c r="K43" i="1"/>
  <c r="N43" i="1" s="1"/>
  <c r="H43" i="1" s="1"/>
  <c r="J43" i="1"/>
  <c r="M43" i="1" s="1"/>
  <c r="G43" i="1" s="1"/>
  <c r="K44" i="1" l="1"/>
  <c r="N44" i="1" s="1"/>
  <c r="H44" i="1" s="1"/>
  <c r="K45" i="1" s="1"/>
  <c r="N45" i="1" s="1"/>
  <c r="H45" i="1" s="1"/>
  <c r="J44" i="1"/>
  <c r="M44" i="1" s="1"/>
  <c r="G44" i="1" s="1"/>
  <c r="L47" i="1"/>
  <c r="O47" i="1" s="1"/>
  <c r="I47" i="1" s="1"/>
  <c r="J45" i="1" l="1"/>
  <c r="M45" i="1" s="1"/>
  <c r="G45" i="1" s="1"/>
  <c r="K46" i="1"/>
  <c r="N46" i="1" s="1"/>
  <c r="H46" i="1" s="1"/>
  <c r="K47" i="1" s="1"/>
  <c r="N47" i="1" s="1"/>
  <c r="H47" i="1" s="1"/>
  <c r="L48" i="1"/>
  <c r="O48" i="1" s="1"/>
  <c r="I48" i="1" s="1"/>
  <c r="J46" i="1" l="1"/>
  <c r="M46" i="1" s="1"/>
  <c r="G46" i="1" s="1"/>
  <c r="K48" i="1"/>
  <c r="N48" i="1" s="1"/>
  <c r="H48" i="1" s="1"/>
  <c r="K49" i="1" s="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L58" i="1"/>
  <c r="O58" i="1" s="1"/>
  <c r="I58" i="1" s="1"/>
  <c r="J56" i="1" l="1"/>
  <c r="M56" i="1" s="1"/>
  <c r="G56" i="1" s="1"/>
  <c r="K59" i="1"/>
  <c r="N59" i="1" s="1"/>
  <c r="H59" i="1" s="1"/>
  <c r="L59" i="1"/>
  <c r="O59" i="1" s="1"/>
  <c r="I59" i="1" s="1"/>
  <c r="J57" i="1" l="1"/>
  <c r="M57" i="1" s="1"/>
  <c r="G57" i="1" s="1"/>
  <c r="K60" i="1"/>
  <c r="N60" i="1" s="1"/>
  <c r="L60" i="1"/>
  <c r="O60" i="1" s="1"/>
  <c r="H60" i="1" l="1"/>
  <c r="N61" i="1"/>
  <c r="H61" i="1" s="1"/>
  <c r="I60" i="1"/>
  <c r="O61" i="1"/>
  <c r="I61" i="1" s="1"/>
  <c r="I63" i="1" s="1"/>
  <c r="J58" i="1"/>
  <c r="M58" i="1" s="1"/>
  <c r="G58" i="1" s="1"/>
  <c r="H63" i="1" l="1"/>
  <c r="K63" i="1" s="1"/>
  <c r="L63" i="1"/>
  <c r="J59" i="1"/>
  <c r="M59" i="1" s="1"/>
  <c r="G59" i="1" s="1"/>
  <c r="J60" i="1" l="1"/>
  <c r="M60" i="1" s="1"/>
  <c r="G60" i="1" l="1"/>
  <c r="M61" i="1"/>
  <c r="G61" i="1" s="1"/>
  <c r="G63" i="1" s="1"/>
  <c r="J63" i="1" s="1"/>
</calcChain>
</file>

<file path=xl/sharedStrings.xml><?xml version="1.0" encoding="utf-8"?>
<sst xmlns="http://schemas.openxmlformats.org/spreadsheetml/2006/main" count="166" uniqueCount="72">
  <si>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</si>
  <si>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</si>
  <si>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</si>
  <si>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</si>
  <si>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</si>
  <si>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</si>
  <si>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</si>
  <si>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</si>
  <si>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</si>
  <si>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</si>
  <si>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</si>
  <si>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</si>
  <si>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</si>
  <si>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</si>
  <si>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</si>
  <si>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</si>
  <si>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</si>
  <si>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</si>
  <si>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</si>
  <si>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</si>
  <si>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</si>
  <si>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</si>
  <si>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</si>
  <si>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</si>
  <si>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</si>
  <si>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</si>
  <si>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</si>
  <si>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</si>
  <si>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</si>
  <si>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</si>
  <si>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</si>
  <si>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</si>
  <si>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</si>
  <si>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</si>
  <si>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</si>
  <si>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</si>
  <si>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25回</t>
    <rPh sb="2" eb="3">
      <t>カイ</t>
    </rPh>
    <phoneticPr fontId="1"/>
  </si>
  <si>
    <t>｝</t>
    <phoneticPr fontId="1"/>
  </si>
  <si>
    <t>画像１</t>
    <rPh sb="0" eb="2">
      <t>ガゾウ</t>
    </rPh>
    <phoneticPr fontId="1"/>
  </si>
  <si>
    <t>画像２</t>
    <rPh sb="0" eb="2">
      <t>ガゾウ</t>
    </rPh>
    <phoneticPr fontId="1"/>
  </si>
  <si>
    <t>画像３</t>
    <rPh sb="0" eb="2">
      <t>ガゾウ</t>
    </rPh>
    <phoneticPr fontId="1"/>
  </si>
  <si>
    <t>画像４</t>
    <rPh sb="0" eb="2">
      <t>ガゾウ</t>
    </rPh>
    <phoneticPr fontId="1"/>
  </si>
  <si>
    <t>画像５</t>
    <rPh sb="0" eb="2">
      <t>ガゾウ</t>
    </rPh>
    <phoneticPr fontId="1"/>
  </si>
  <si>
    <t>画像６</t>
    <rPh sb="0" eb="2">
      <t>ガゾウ</t>
    </rPh>
    <phoneticPr fontId="1"/>
  </si>
  <si>
    <t>画像７</t>
    <rPh sb="0" eb="2">
      <t>ガゾウ</t>
    </rPh>
    <phoneticPr fontId="1"/>
  </si>
  <si>
    <t>画像８</t>
    <rPh sb="0" eb="2">
      <t>ガゾウ</t>
    </rPh>
    <phoneticPr fontId="1"/>
  </si>
  <si>
    <t>USDJPY</t>
    <phoneticPr fontId="5"/>
  </si>
  <si>
    <t>1H足</t>
    <rPh sb="2" eb="3">
      <t>アシ</t>
    </rPh>
    <phoneticPr fontId="1"/>
  </si>
  <si>
    <t>「買いで見るときは、MAの下で推移していたローソク足がMAの上に抜けてMAに戻ってきてからタッチするPB、売りの場合はその逆」</t>
  </si>
  <si>
    <t>「買いで見るときは、MAの下で推移していたローソク足がMAの上に抜けてMAに戻ってきてからタッチするPB、売りの場合はその逆」</t>
    <phoneticPr fontId="1"/>
  </si>
  <si>
    <t>今回からUSDJPY１時間足の検証に入ります。</t>
    <rPh sb="0" eb="2">
      <t>コンカイ</t>
    </rPh>
    <rPh sb="11" eb="13">
      <t>ジカン</t>
    </rPh>
    <rPh sb="13" eb="14">
      <t>アシ</t>
    </rPh>
    <rPh sb="15" eb="17">
      <t>ケンショウ</t>
    </rPh>
    <rPh sb="18" eb="19">
      <t>ハイ</t>
    </rPh>
    <phoneticPr fontId="1"/>
  </si>
  <si>
    <t>勝ちやすい場面として</t>
    <rPh sb="0" eb="1">
      <t>カ</t>
    </rPh>
    <rPh sb="5" eb="7">
      <t>バメン</t>
    </rPh>
    <phoneticPr fontId="1"/>
  </si>
  <si>
    <t>を定義として検証しています。</t>
    <rPh sb="1" eb="3">
      <t>テイギ</t>
    </rPh>
    <rPh sb="6" eb="8">
      <t>ケンショウ</t>
    </rPh>
    <phoneticPr fontId="1"/>
  </si>
  <si>
    <t>PB検証１～MAが水平方向になっていてローソク足が横並びになっているところ</t>
    <rPh sb="2" eb="4">
      <t>ケンショウ</t>
    </rPh>
    <rPh sb="9" eb="13">
      <t>スイヘイホウコウ</t>
    </rPh>
    <rPh sb="23" eb="24">
      <t>アシ</t>
    </rPh>
    <rPh sb="25" eb="27">
      <t>ヨコナラ</t>
    </rPh>
    <phoneticPr fontId="1"/>
  </si>
  <si>
    <t>１H足</t>
    <rPh sb="2" eb="3">
      <t>アシ</t>
    </rPh>
    <phoneticPr fontId="1"/>
  </si>
  <si>
    <t>PB検証２～MAが大きく乖離していてローソク足とMAも大きく乖離しているところからの戻り</t>
    <rPh sb="2" eb="4">
      <t>ケンショウ</t>
    </rPh>
    <phoneticPr fontId="1"/>
  </si>
  <si>
    <t>PB検証３～２つのMAが大きく乖離しているところ</t>
    <rPh sb="2" eb="4">
      <t>ケンショウ</t>
    </rPh>
    <rPh sb="12" eb="13">
      <t>オオ</t>
    </rPh>
    <rPh sb="15" eb="17">
      <t>カイリ</t>
    </rPh>
    <phoneticPr fontId="1"/>
  </si>
  <si>
    <t>勝ちやすい場面かなと判断してエントリーしたけど、</t>
    <rPh sb="0" eb="1">
      <t>カ</t>
    </rPh>
    <rPh sb="5" eb="7">
      <t>バメン</t>
    </rPh>
    <rPh sb="10" eb="12">
      <t>ハンダン</t>
    </rPh>
    <phoneticPr fontId="1"/>
  </si>
  <si>
    <t>後から考えると負けやすいところだったかなという場面がいくつかあったので</t>
  </si>
  <si>
    <t>それも、検証として残すことにしました。</t>
    <rPh sb="4" eb="6">
      <t>ケンショウ</t>
    </rPh>
    <rPh sb="9" eb="10">
      <t>ノコ</t>
    </rPh>
    <phoneticPr fontId="1"/>
  </si>
  <si>
    <t>画像１</t>
    <rPh sb="0" eb="2">
      <t>ガゾウ</t>
    </rPh>
    <phoneticPr fontId="1"/>
  </si>
  <si>
    <t>PB検証４～勝ちやすい場面の検証</t>
    <rPh sb="2" eb="4">
      <t>ケンショウ</t>
    </rPh>
    <rPh sb="6" eb="7">
      <t>カ</t>
    </rPh>
    <rPh sb="11" eb="13">
      <t>バメン</t>
    </rPh>
    <rPh sb="14" eb="16">
      <t>ケンショウ</t>
    </rPh>
    <phoneticPr fontId="1"/>
  </si>
  <si>
    <t>勝ちやすい場面の検証として、PB検証４、画像４のタブ作成してあります。</t>
    <rPh sb="0" eb="1">
      <t>カ</t>
    </rPh>
    <rPh sb="5" eb="7">
      <t>バメン</t>
    </rPh>
    <rPh sb="8" eb="10">
      <t>ケンショウ</t>
    </rPh>
    <rPh sb="16" eb="18">
      <t>ケンショウ</t>
    </rPh>
    <rPh sb="20" eb="22">
      <t>ガゾウ</t>
    </rPh>
    <rPh sb="26" eb="28">
      <t>サクセイ</t>
    </rPh>
    <phoneticPr fontId="1"/>
  </si>
  <si>
    <t>その他、PB検証１～３(負けやすいところの検証)、それに付随する画像のタブ作成しておりますが、</t>
    <rPh sb="2" eb="3">
      <t>タ</t>
    </rPh>
    <rPh sb="6" eb="8">
      <t>ケンショウ</t>
    </rPh>
    <rPh sb="12" eb="13">
      <t>マ</t>
    </rPh>
    <rPh sb="21" eb="23">
      <t>ケンショウ</t>
    </rPh>
    <rPh sb="28" eb="30">
      <t>フズイ</t>
    </rPh>
    <rPh sb="32" eb="34">
      <t>ガゾウ</t>
    </rPh>
    <rPh sb="37" eb="39">
      <t>サクセイ</t>
    </rPh>
    <phoneticPr fontId="1"/>
  </si>
  <si>
    <t>画像２</t>
    <rPh sb="0" eb="2">
      <t>ガゾウ</t>
    </rPh>
    <phoneticPr fontId="1"/>
  </si>
  <si>
    <t>画像１</t>
    <rPh sb="0" eb="2">
      <t>ガゾウ</t>
    </rPh>
    <phoneticPr fontId="1"/>
  </si>
  <si>
    <t>質問１　PB確認していただきたいです。よろしくお願いいたします。</t>
    <rPh sb="0" eb="2">
      <t>シツモン</t>
    </rPh>
    <rPh sb="6" eb="8">
      <t>カクニン</t>
    </rPh>
    <rPh sb="24" eb="25">
      <t>ネガ</t>
    </rPh>
    <phoneticPr fontId="1"/>
  </si>
  <si>
    <t>質問２　佐々木さんは、普段トレードされる時に何種類くらいの通貨ペアを見ていますか？</t>
    <rPh sb="0" eb="2">
      <t>シツモン</t>
    </rPh>
    <rPh sb="4" eb="7">
      <t>ササキ</t>
    </rPh>
    <rPh sb="11" eb="13">
      <t>フダン</t>
    </rPh>
    <rPh sb="20" eb="21">
      <t>トキ</t>
    </rPh>
    <rPh sb="22" eb="25">
      <t>ナンシュルイ</t>
    </rPh>
    <rPh sb="29" eb="31">
      <t>ツウカ</t>
    </rPh>
    <rPh sb="34" eb="35">
      <t>ミ</t>
    </rPh>
    <phoneticPr fontId="1"/>
  </si>
  <si>
    <t>　　　　　具体的にどの通貨ペアを見ているか教えて頂けたら嬉しいいです。</t>
    <rPh sb="5" eb="8">
      <t>グタイテキ</t>
    </rPh>
    <rPh sb="11" eb="13">
      <t>ツウカ</t>
    </rPh>
    <rPh sb="16" eb="17">
      <t>ミ</t>
    </rPh>
    <rPh sb="21" eb="22">
      <t>オシ</t>
    </rPh>
    <rPh sb="24" eb="25">
      <t>イタダ</t>
    </rPh>
    <rPh sb="28" eb="29">
      <t>ウレ</t>
    </rPh>
    <phoneticPr fontId="1"/>
  </si>
  <si>
    <t>　　　　　よろしくお願いいたします。</t>
    <rPh sb="10" eb="11">
      <t>ネガ</t>
    </rPh>
    <phoneticPr fontId="1"/>
  </si>
  <si>
    <t>今日は検証シート作成に手間取ってしまいました。</t>
    <rPh sb="0" eb="2">
      <t>キョウ</t>
    </rPh>
    <rPh sb="3" eb="5">
      <t>ケンショウ</t>
    </rPh>
    <rPh sb="8" eb="10">
      <t>サクセイ</t>
    </rPh>
    <rPh sb="11" eb="14">
      <t>テマド</t>
    </rPh>
    <phoneticPr fontId="1"/>
  </si>
  <si>
    <t>USDJPY１時間足の検証続けてまいります。</t>
    <rPh sb="7" eb="10">
      <t>ジカンアシ</t>
    </rPh>
    <rPh sb="11" eb="13">
      <t>ケンショウ</t>
    </rPh>
    <rPh sb="13" eb="14">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</si>
</sst>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14" fillId="0" borderId="0" xfId="0" applyFont="1" applyBorder="1">
      <alignment vertical="center"/>
    </xf>
    <xf numFmtId="0" fontId="14"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0" fontId="12" fillId="0" borderId="9" xfId="0" applyFont="1" applyFill="1" applyBorder="1">
      <alignment vertical="center"/>
    </xf>
    <xf numFmtId="0" fontId="12" fillId="4" borderId="9" xfId="0" applyNumberFormat="1"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0</xdr:rowOff>
    </xdr:from>
    <xdr:to>
      <xdr:col>17</xdr:col>
      <xdr:colOff>51823</xdr:colOff>
      <xdr:row>24</xdr:row>
      <xdr:rowOff>104096</xdr:rowOff>
    </xdr:to>
    <xdr:pic>
      <xdr:nvPicPr>
        <xdr:cNvPr id="25" name="図 24">
          <a:extLst>
            <a:ext uri="{FF2B5EF4-FFF2-40B4-BE49-F238E27FC236}">
              <a16:creationId xmlns:a16="http://schemas.microsoft.com/office/drawing/2014/main" id="{3EB4544D-E7BE-4BF8-925C-BF7854B4D436}"/>
            </a:ext>
          </a:extLst>
        </xdr:cNvPr>
        <xdr:cNvPicPr>
          <a:picLocks noChangeAspect="1"/>
        </xdr:cNvPicPr>
      </xdr:nvPicPr>
      <xdr:blipFill>
        <a:blip xmlns:r="http://schemas.openxmlformats.org/officeDocument/2006/relationships" r:embed="rId1"/>
        <a:stretch>
          <a:fillRect/>
        </a:stretch>
      </xdr:blipFill>
      <xdr:spPr>
        <a:xfrm>
          <a:off x="0" y="178594"/>
          <a:ext cx="10386448" cy="4211752"/>
        </a:xfrm>
        <a:prstGeom prst="rect">
          <a:avLst/>
        </a:prstGeom>
      </xdr:spPr>
    </xdr:pic>
    <xdr:clientData/>
  </xdr:twoCellAnchor>
  <xdr:twoCellAnchor editAs="oneCell">
    <xdr:from>
      <xdr:col>0</xdr:col>
      <xdr:colOff>0</xdr:colOff>
      <xdr:row>26</xdr:row>
      <xdr:rowOff>0</xdr:rowOff>
    </xdr:from>
    <xdr:to>
      <xdr:col>17</xdr:col>
      <xdr:colOff>51823</xdr:colOff>
      <xdr:row>49</xdr:row>
      <xdr:rowOff>104096</xdr:rowOff>
    </xdr:to>
    <xdr:pic>
      <xdr:nvPicPr>
        <xdr:cNvPr id="26" name="図 25">
          <a:extLst>
            <a:ext uri="{FF2B5EF4-FFF2-40B4-BE49-F238E27FC236}">
              <a16:creationId xmlns:a16="http://schemas.microsoft.com/office/drawing/2014/main" id="{0ACE3EA1-2F9C-4FBB-9DD2-600C376002B0}"/>
            </a:ext>
          </a:extLst>
        </xdr:cNvPr>
        <xdr:cNvPicPr>
          <a:picLocks noChangeAspect="1"/>
        </xdr:cNvPicPr>
      </xdr:nvPicPr>
      <xdr:blipFill>
        <a:blip xmlns:r="http://schemas.openxmlformats.org/officeDocument/2006/relationships" r:embed="rId2"/>
        <a:stretch>
          <a:fillRect/>
        </a:stretch>
      </xdr:blipFill>
      <xdr:spPr>
        <a:xfrm>
          <a:off x="0" y="4643438"/>
          <a:ext cx="10386448" cy="4211752"/>
        </a:xfrm>
        <a:prstGeom prst="rect">
          <a:avLst/>
        </a:prstGeom>
      </xdr:spPr>
    </xdr:pic>
    <xdr:clientData/>
  </xdr:twoCellAnchor>
  <xdr:twoCellAnchor editAs="oneCell">
    <xdr:from>
      <xdr:col>0</xdr:col>
      <xdr:colOff>0</xdr:colOff>
      <xdr:row>52</xdr:row>
      <xdr:rowOff>0</xdr:rowOff>
    </xdr:from>
    <xdr:to>
      <xdr:col>17</xdr:col>
      <xdr:colOff>51823</xdr:colOff>
      <xdr:row>75</xdr:row>
      <xdr:rowOff>104096</xdr:rowOff>
    </xdr:to>
    <xdr:pic>
      <xdr:nvPicPr>
        <xdr:cNvPr id="28" name="図 27">
          <a:extLst>
            <a:ext uri="{FF2B5EF4-FFF2-40B4-BE49-F238E27FC236}">
              <a16:creationId xmlns:a16="http://schemas.microsoft.com/office/drawing/2014/main" id="{9BA245B3-057C-414B-B1BD-2E8941DE7BF8}"/>
            </a:ext>
          </a:extLst>
        </xdr:cNvPr>
        <xdr:cNvPicPr>
          <a:picLocks noChangeAspect="1"/>
        </xdr:cNvPicPr>
      </xdr:nvPicPr>
      <xdr:blipFill>
        <a:blip xmlns:r="http://schemas.openxmlformats.org/officeDocument/2006/relationships" r:embed="rId3"/>
        <a:stretch>
          <a:fillRect/>
        </a:stretch>
      </xdr:blipFill>
      <xdr:spPr>
        <a:xfrm>
          <a:off x="0" y="9274969"/>
          <a:ext cx="10386448" cy="4211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15</xdr:col>
      <xdr:colOff>108973</xdr:colOff>
      <xdr:row>18</xdr:row>
      <xdr:rowOff>192202</xdr:rowOff>
    </xdr:to>
    <xdr:pic>
      <xdr:nvPicPr>
        <xdr:cNvPr id="3" name="図 2">
          <a:extLst>
            <a:ext uri="{FF2B5EF4-FFF2-40B4-BE49-F238E27FC236}">
              <a16:creationId xmlns:a16="http://schemas.microsoft.com/office/drawing/2014/main" id="{2074C747-DAE7-4CEC-AD40-9A0F2D250A54}"/>
            </a:ext>
          </a:extLst>
        </xdr:cNvPr>
        <xdr:cNvPicPr>
          <a:picLocks noChangeAspect="1"/>
        </xdr:cNvPicPr>
      </xdr:nvPicPr>
      <xdr:blipFill>
        <a:blip xmlns:r="http://schemas.openxmlformats.org/officeDocument/2006/relationships" r:embed="rId1"/>
        <a:stretch>
          <a:fillRect/>
        </a:stretch>
      </xdr:blipFill>
      <xdr:spPr>
        <a:xfrm>
          <a:off x="9525" y="266700"/>
          <a:ext cx="10386448" cy="4211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99448</xdr:colOff>
      <xdr:row>18</xdr:row>
      <xdr:rowOff>163627</xdr:rowOff>
    </xdr:to>
    <xdr:pic>
      <xdr:nvPicPr>
        <xdr:cNvPr id="4" name="図 3">
          <a:extLst>
            <a:ext uri="{FF2B5EF4-FFF2-40B4-BE49-F238E27FC236}">
              <a16:creationId xmlns:a16="http://schemas.microsoft.com/office/drawing/2014/main" id="{FDBB4B56-4B09-4B1B-97DA-C64BC89BB86F}"/>
            </a:ext>
          </a:extLst>
        </xdr:cNvPr>
        <xdr:cNvPicPr>
          <a:picLocks noChangeAspect="1"/>
        </xdr:cNvPicPr>
      </xdr:nvPicPr>
      <xdr:blipFill>
        <a:blip xmlns:r="http://schemas.openxmlformats.org/officeDocument/2006/relationships" r:embed="rId1"/>
        <a:stretch>
          <a:fillRect/>
        </a:stretch>
      </xdr:blipFill>
      <xdr:spPr>
        <a:xfrm>
          <a:off x="0" y="238125"/>
          <a:ext cx="10386448" cy="4211752"/>
        </a:xfrm>
        <a:prstGeom prst="rect">
          <a:avLst/>
        </a:prstGeom>
      </xdr:spPr>
    </xdr:pic>
    <xdr:clientData/>
  </xdr:twoCellAnchor>
  <xdr:twoCellAnchor editAs="oneCell">
    <xdr:from>
      <xdr:col>0</xdr:col>
      <xdr:colOff>0</xdr:colOff>
      <xdr:row>20</xdr:row>
      <xdr:rowOff>47625</xdr:rowOff>
    </xdr:from>
    <xdr:to>
      <xdr:col>15</xdr:col>
      <xdr:colOff>99448</xdr:colOff>
      <xdr:row>37</xdr:row>
      <xdr:rowOff>211252</xdr:rowOff>
    </xdr:to>
    <xdr:pic>
      <xdr:nvPicPr>
        <xdr:cNvPr id="2" name="図 1">
          <a:extLst>
            <a:ext uri="{FF2B5EF4-FFF2-40B4-BE49-F238E27FC236}">
              <a16:creationId xmlns:a16="http://schemas.microsoft.com/office/drawing/2014/main" id="{3A9BEEF5-8DAA-4364-B24C-C021ECCF2CA9}"/>
            </a:ext>
          </a:extLst>
        </xdr:cNvPr>
        <xdr:cNvPicPr>
          <a:picLocks noChangeAspect="1"/>
        </xdr:cNvPicPr>
      </xdr:nvPicPr>
      <xdr:blipFill>
        <a:blip xmlns:r="http://schemas.openxmlformats.org/officeDocument/2006/relationships" r:embed="rId2"/>
        <a:stretch>
          <a:fillRect/>
        </a:stretch>
      </xdr:blipFill>
      <xdr:spPr>
        <a:xfrm>
          <a:off x="0" y="4810125"/>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zoomScaleNormal="100" workbookViewId="0">
      <pane xSplit="1" ySplit="10" topLeftCell="B11" activePane="bottomRight" state="frozen"/>
      <selection pane="topRight" activeCell="B1" sqref="B1"/>
      <selection pane="bottomLeft" activeCell="A9" sqref="A9"/>
      <selection pane="bottomRight" activeCell="F14" sqref="F14"/>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5" t="s">
        <v>61</v>
      </c>
      <c r="B1" s="3"/>
      <c r="C1" s="3"/>
      <c r="D1" s="3"/>
      <c r="E1" s="3"/>
      <c r="F1" s="3"/>
      <c r="G1" s="3"/>
      <c r="H1" s="3"/>
      <c r="I1" s="3"/>
      <c r="J1" s="3"/>
      <c r="K1" s="3"/>
    </row>
    <row r="2" spans="1:18" ht="30.75" customHeight="1" x14ac:dyDescent="0.4">
      <c r="A2" s="85" t="s">
        <v>49</v>
      </c>
      <c r="B2" s="3"/>
      <c r="C2" s="3"/>
      <c r="D2" s="3"/>
      <c r="E2" s="3"/>
      <c r="F2" s="3"/>
      <c r="G2" s="3"/>
      <c r="H2" s="3"/>
      <c r="I2" s="3"/>
      <c r="J2" s="3"/>
      <c r="K2" s="3"/>
    </row>
    <row r="3" spans="1:18" x14ac:dyDescent="0.4">
      <c r="A3" s="1" t="s">
        <v>7</v>
      </c>
      <c r="C3" t="s">
        <v>35</v>
      </c>
    </row>
    <row r="4" spans="1:18" x14ac:dyDescent="0.4">
      <c r="A4" s="1" t="s">
        <v>8</v>
      </c>
      <c r="C4" t="s">
        <v>47</v>
      </c>
    </row>
    <row r="5" spans="1:18" x14ac:dyDescent="0.4">
      <c r="A5" s="1" t="s">
        <v>10</v>
      </c>
      <c r="C5" s="29">
        <v>300000</v>
      </c>
    </row>
    <row r="6" spans="1:18" x14ac:dyDescent="0.4">
      <c r="A6" s="1" t="s">
        <v>11</v>
      </c>
      <c r="C6" s="29" t="s">
        <v>13</v>
      </c>
    </row>
    <row r="7" spans="1:18" ht="19.5" thickBot="1" x14ac:dyDescent="0.45">
      <c r="A7" s="1" t="s">
        <v>12</v>
      </c>
      <c r="C7" s="29" t="s">
        <v>33</v>
      </c>
    </row>
    <row r="8" spans="1:18" ht="19.5" thickBot="1" x14ac:dyDescent="0.45">
      <c r="A8" s="24" t="s">
        <v>0</v>
      </c>
      <c r="B8" s="24" t="s">
        <v>1</v>
      </c>
      <c r="C8" s="24" t="s">
        <v>1</v>
      </c>
      <c r="D8" s="48" t="s">
        <v>24</v>
      </c>
      <c r="E8" s="25"/>
      <c r="F8" s="26"/>
      <c r="G8" s="101" t="s">
        <v>3</v>
      </c>
      <c r="H8" s="102"/>
      <c r="I8" s="108"/>
      <c r="J8" s="101" t="s">
        <v>22</v>
      </c>
      <c r="K8" s="102"/>
      <c r="L8" s="108"/>
      <c r="M8" s="101" t="s">
        <v>23</v>
      </c>
      <c r="N8" s="102"/>
      <c r="O8" s="108"/>
    </row>
    <row r="9" spans="1:18" ht="19.5" thickBot="1" x14ac:dyDescent="0.45">
      <c r="A9" s="27"/>
      <c r="B9" s="27" t="s">
        <v>2</v>
      </c>
      <c r="C9" s="64" t="s">
        <v>28</v>
      </c>
      <c r="D9" s="13">
        <v>1.27</v>
      </c>
      <c r="E9" s="14">
        <v>1.5</v>
      </c>
      <c r="F9" s="15">
        <v>2</v>
      </c>
      <c r="G9" s="13">
        <v>1.27</v>
      </c>
      <c r="H9" s="14">
        <v>1.5</v>
      </c>
      <c r="I9" s="15">
        <v>2</v>
      </c>
      <c r="J9" s="13">
        <v>1.27</v>
      </c>
      <c r="K9" s="14">
        <v>1.5</v>
      </c>
      <c r="L9" s="15">
        <v>2</v>
      </c>
      <c r="M9" s="13">
        <v>1.27</v>
      </c>
      <c r="N9" s="14">
        <v>1.5</v>
      </c>
      <c r="O9" s="15">
        <v>2</v>
      </c>
    </row>
    <row r="10" spans="1:18" ht="19.5" thickBot="1" x14ac:dyDescent="0.45">
      <c r="A10" s="28" t="s">
        <v>9</v>
      </c>
      <c r="B10" s="12"/>
      <c r="C10" s="49"/>
      <c r="D10" s="17"/>
      <c r="E10" s="16"/>
      <c r="F10" s="18"/>
      <c r="G10" s="19">
        <f>C5</f>
        <v>300000</v>
      </c>
      <c r="H10" s="20">
        <f>C5</f>
        <v>300000</v>
      </c>
      <c r="I10" s="21">
        <f>C5</f>
        <v>300000</v>
      </c>
      <c r="J10" s="105" t="s">
        <v>22</v>
      </c>
      <c r="K10" s="106"/>
      <c r="L10" s="107"/>
      <c r="M10" s="105"/>
      <c r="N10" s="106"/>
      <c r="O10" s="107"/>
    </row>
    <row r="11" spans="1:18" x14ac:dyDescent="0.4">
      <c r="A11" s="9">
        <v>1</v>
      </c>
      <c r="B11" s="23">
        <v>37757</v>
      </c>
      <c r="C11" s="50">
        <v>2</v>
      </c>
      <c r="D11" s="54">
        <v>1.27</v>
      </c>
      <c r="E11" s="55">
        <v>1.5</v>
      </c>
      <c r="F11" s="56">
        <v>2</v>
      </c>
      <c r="G11" s="22">
        <f>IF(D11="","",G10+M11)</f>
        <v>311430</v>
      </c>
      <c r="H11" s="22">
        <f t="shared" ref="H11" si="0">IF(E11="","",H10+N11)</f>
        <v>313500</v>
      </c>
      <c r="I11" s="22">
        <f t="shared" ref="I11" si="1">IF(F11="","",I10+O11)</f>
        <v>318000</v>
      </c>
      <c r="J11" s="41">
        <f>IF(G10="","",G10*0.03)</f>
        <v>9000</v>
      </c>
      <c r="K11" s="42">
        <f>IF(H10="","",H10*0.03)</f>
        <v>9000</v>
      </c>
      <c r="L11" s="43">
        <f>IF(I10="","",I10*0.03)</f>
        <v>9000</v>
      </c>
      <c r="M11" s="41">
        <f>IF(D11="","",J11*D11)</f>
        <v>11430</v>
      </c>
      <c r="N11" s="42">
        <f>IF(E11="","",K11*E11)</f>
        <v>13500</v>
      </c>
      <c r="O11" s="43">
        <f>IF(F11="","",L11*F11)</f>
        <v>18000</v>
      </c>
      <c r="P11" s="40"/>
      <c r="Q11" s="40"/>
      <c r="R11" s="40"/>
    </row>
    <row r="12" spans="1:18" x14ac:dyDescent="0.4">
      <c r="A12" s="9">
        <v>2</v>
      </c>
      <c r="B12" s="5">
        <v>37781</v>
      </c>
      <c r="C12" s="47">
        <v>2</v>
      </c>
      <c r="D12" s="57">
        <v>1.27</v>
      </c>
      <c r="E12" s="58">
        <v>1.5</v>
      </c>
      <c r="F12" s="100">
        <v>2</v>
      </c>
      <c r="G12" s="22">
        <f t="shared" ref="G12:G44" si="2">IF(D12="","",G11+M12)</f>
        <v>323295.48300000001</v>
      </c>
      <c r="H12" s="22">
        <f t="shared" ref="H12:H44" si="3">IF(E12="","",H11+N12)</f>
        <v>327607.5</v>
      </c>
      <c r="I12" s="22">
        <f t="shared" ref="I12:I44" si="4">IF(F12="","",I11+O12)</f>
        <v>337080</v>
      </c>
      <c r="J12" s="44">
        <f t="shared" ref="J12:J14" si="5">IF(G11="","",G11*0.03)</f>
        <v>9342.9</v>
      </c>
      <c r="K12" s="45">
        <f t="shared" ref="K12:K14" si="6">IF(H11="","",H11*0.03)</f>
        <v>9405</v>
      </c>
      <c r="L12" s="46">
        <f t="shared" ref="L12:L14" si="7">IF(I11="","",I11*0.03)</f>
        <v>9540</v>
      </c>
      <c r="M12" s="44">
        <f t="shared" ref="M12:M14" si="8">IF(D12="","",J12*D12)</f>
        <v>11865.483</v>
      </c>
      <c r="N12" s="45">
        <f t="shared" ref="N12:N14" si="9">IF(E12="","",K12*E12)</f>
        <v>14107.5</v>
      </c>
      <c r="O12" s="46">
        <f t="shared" ref="O12:O14" si="10">IF(F12="","",L12*F12)</f>
        <v>19080</v>
      </c>
      <c r="P12" s="40"/>
      <c r="Q12" s="40"/>
      <c r="R12" s="40"/>
    </row>
    <row r="13" spans="1:18" x14ac:dyDescent="0.4">
      <c r="A13" s="9">
        <v>3</v>
      </c>
      <c r="B13" s="5">
        <v>37795</v>
      </c>
      <c r="C13" s="47">
        <v>2</v>
      </c>
      <c r="D13" s="57">
        <v>1.27</v>
      </c>
      <c r="E13" s="58">
        <v>1.5</v>
      </c>
      <c r="F13" s="84">
        <v>2</v>
      </c>
      <c r="G13" s="22">
        <f t="shared" si="2"/>
        <v>335613.04090229998</v>
      </c>
      <c r="H13" s="22">
        <f t="shared" si="3"/>
        <v>342349.83750000002</v>
      </c>
      <c r="I13" s="22">
        <f t="shared" si="4"/>
        <v>357304.8</v>
      </c>
      <c r="J13" s="44">
        <f t="shared" si="5"/>
        <v>9698.8644899999999</v>
      </c>
      <c r="K13" s="45">
        <f t="shared" si="6"/>
        <v>9828.2250000000004</v>
      </c>
      <c r="L13" s="46">
        <f t="shared" si="7"/>
        <v>10112.4</v>
      </c>
      <c r="M13" s="44">
        <f t="shared" si="8"/>
        <v>12317.557902300001</v>
      </c>
      <c r="N13" s="45">
        <f t="shared" si="9"/>
        <v>14742.337500000001</v>
      </c>
      <c r="O13" s="46">
        <f t="shared" si="10"/>
        <v>20224.8</v>
      </c>
      <c r="P13" s="40"/>
      <c r="Q13" s="40"/>
      <c r="R13" s="40"/>
    </row>
    <row r="14" spans="1:18" x14ac:dyDescent="0.4">
      <c r="A14" s="9">
        <v>4</v>
      </c>
      <c r="B14" s="5"/>
      <c r="C14" s="47"/>
      <c r="D14" s="57"/>
      <c r="E14" s="58"/>
      <c r="F14" s="84"/>
      <c r="G14" s="22" t="str">
        <f t="shared" si="2"/>
        <v/>
      </c>
      <c r="H14" s="22" t="str">
        <f t="shared" si="3"/>
        <v/>
      </c>
      <c r="I14" s="22" t="str">
        <f t="shared" si="4"/>
        <v/>
      </c>
      <c r="J14" s="44">
        <f t="shared" si="5"/>
        <v>10068.391227069</v>
      </c>
      <c r="K14" s="45">
        <f t="shared" si="6"/>
        <v>10270.495124999999</v>
      </c>
      <c r="L14" s="46">
        <f t="shared" si="7"/>
        <v>10719.143999999998</v>
      </c>
      <c r="M14" s="44" t="str">
        <f t="shared" si="8"/>
        <v/>
      </c>
      <c r="N14" s="45" t="str">
        <f t="shared" si="9"/>
        <v/>
      </c>
      <c r="O14" s="46" t="str">
        <f t="shared" si="10"/>
        <v/>
      </c>
      <c r="P14" s="40"/>
      <c r="Q14" s="40"/>
      <c r="R14" s="40"/>
    </row>
    <row r="15" spans="1:18" x14ac:dyDescent="0.4">
      <c r="A15" s="9">
        <v>5</v>
      </c>
      <c r="B15" s="5"/>
      <c r="C15" s="47"/>
      <c r="D15" s="57"/>
      <c r="E15" s="58"/>
      <c r="F15" s="84"/>
      <c r="G15" s="22" t="str">
        <f t="shared" si="2"/>
        <v/>
      </c>
      <c r="H15" s="22" t="str">
        <f t="shared" si="3"/>
        <v/>
      </c>
      <c r="I15" s="22" t="str">
        <f t="shared" si="4"/>
        <v/>
      </c>
      <c r="J15" s="44" t="str">
        <f t="shared" ref="J15:J60" si="11">IF(G14="","",G14*0.03)</f>
        <v/>
      </c>
      <c r="K15" s="45" t="str">
        <f t="shared" ref="K15:K60" si="12">IF(H14="","",H14*0.03)</f>
        <v/>
      </c>
      <c r="L15" s="46" t="str">
        <f t="shared" ref="L15:L60" si="13">IF(I14="","",I14*0.03)</f>
        <v/>
      </c>
      <c r="M15" s="44" t="str">
        <f t="shared" ref="M15:M60" si="14">IF(D15="","",J15*D15)</f>
        <v/>
      </c>
      <c r="N15" s="45" t="str">
        <f t="shared" ref="N15:N60" si="15">IF(E15="","",K15*E15)</f>
        <v/>
      </c>
      <c r="O15" s="46" t="str">
        <f t="shared" ref="O15:O60" si="16">IF(F15="","",L15*F15)</f>
        <v/>
      </c>
      <c r="P15" s="40"/>
      <c r="Q15" s="40"/>
      <c r="R15" s="40"/>
    </row>
    <row r="16" spans="1:18" x14ac:dyDescent="0.4">
      <c r="A16" s="9">
        <v>6</v>
      </c>
      <c r="B16" s="5"/>
      <c r="C16" s="47"/>
      <c r="D16" s="57"/>
      <c r="E16" s="58"/>
      <c r="F16" s="59"/>
      <c r="G16" s="22" t="str">
        <f t="shared" si="2"/>
        <v/>
      </c>
      <c r="H16" s="22" t="str">
        <f t="shared" si="3"/>
        <v/>
      </c>
      <c r="I16" s="22" t="str">
        <f t="shared" si="4"/>
        <v/>
      </c>
      <c r="J16" s="44" t="str">
        <f t="shared" si="11"/>
        <v/>
      </c>
      <c r="K16" s="45" t="str">
        <f t="shared" si="12"/>
        <v/>
      </c>
      <c r="L16" s="46" t="str">
        <f t="shared" si="13"/>
        <v/>
      </c>
      <c r="M16" s="44" t="str">
        <f t="shared" si="14"/>
        <v/>
      </c>
      <c r="N16" s="45" t="str">
        <f t="shared" si="15"/>
        <v/>
      </c>
      <c r="O16" s="46" t="str">
        <f t="shared" si="16"/>
        <v/>
      </c>
      <c r="P16" s="40"/>
      <c r="Q16" s="40"/>
      <c r="R16" s="40"/>
    </row>
    <row r="17" spans="1:18" x14ac:dyDescent="0.4">
      <c r="A17" s="9">
        <v>7</v>
      </c>
      <c r="B17" s="5"/>
      <c r="C17" s="47"/>
      <c r="D17" s="57"/>
      <c r="E17" s="58"/>
      <c r="F17" s="84"/>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4">
      <c r="A18" s="9">
        <v>8</v>
      </c>
      <c r="B18" s="5"/>
      <c r="C18" s="47"/>
      <c r="D18" s="57"/>
      <c r="E18" s="58"/>
      <c r="F18" s="59"/>
      <c r="G18" s="22" t="str">
        <f t="shared" si="2"/>
        <v/>
      </c>
      <c r="H18" s="22" t="str">
        <f t="shared" si="3"/>
        <v/>
      </c>
      <c r="I18" s="22" t="str">
        <f t="shared" si="4"/>
        <v/>
      </c>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4">
      <c r="A19" s="9">
        <v>9</v>
      </c>
      <c r="B19" s="5"/>
      <c r="C19" s="47"/>
      <c r="D19" s="57"/>
      <c r="E19" s="58"/>
      <c r="F19" s="84"/>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4">
      <c r="A20" s="9">
        <v>10</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4">
      <c r="A21" s="9">
        <v>11</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4">
      <c r="A22" s="9">
        <v>12</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4">
      <c r="A23" s="9">
        <v>13</v>
      </c>
      <c r="B23" s="5"/>
      <c r="C23" s="47"/>
      <c r="D23" s="57"/>
      <c r="E23" s="58"/>
      <c r="F23" s="59"/>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4">
      <c r="A24" s="9">
        <v>14</v>
      </c>
      <c r="B24" s="5"/>
      <c r="C24" s="47"/>
      <c r="D24" s="57"/>
      <c r="E24" s="58"/>
      <c r="F24" s="59"/>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4">
      <c r="A25" s="9">
        <v>15</v>
      </c>
      <c r="B25" s="5"/>
      <c r="C25" s="47"/>
      <c r="D25" s="57"/>
      <c r="E25" s="58"/>
      <c r="F25" s="80"/>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4">
      <c r="A26" s="9">
        <v>16</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4">
      <c r="A27" s="9">
        <v>17</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4">
      <c r="A28" s="9">
        <v>18</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19</v>
      </c>
      <c r="B29" s="5"/>
      <c r="C29" s="47"/>
      <c r="D29" s="57"/>
      <c r="E29" s="58"/>
      <c r="F29" s="59"/>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20</v>
      </c>
      <c r="B30" s="5"/>
      <c r="C30" s="47"/>
      <c r="D30" s="57"/>
      <c r="E30" s="58"/>
      <c r="F30" s="59"/>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21</v>
      </c>
      <c r="B31" s="5"/>
      <c r="C31" s="47"/>
      <c r="D31" s="57"/>
      <c r="E31" s="58"/>
      <c r="F31" s="80"/>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22</v>
      </c>
      <c r="B32" s="5"/>
      <c r="C32" s="47"/>
      <c r="D32" s="57"/>
      <c r="E32" s="58"/>
      <c r="F32" s="80"/>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23</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24</v>
      </c>
      <c r="B34" s="5"/>
      <c r="C34" s="47"/>
      <c r="D34" s="57"/>
      <c r="E34" s="58"/>
      <c r="F34" s="59"/>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25</v>
      </c>
      <c r="B35" s="5"/>
      <c r="C35" s="47"/>
      <c r="D35" s="57"/>
      <c r="E35" s="58"/>
      <c r="F35" s="59"/>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26</v>
      </c>
      <c r="B36" s="5"/>
      <c r="C36" s="47"/>
      <c r="D36" s="57"/>
      <c r="E36" s="58"/>
      <c r="F36" s="80"/>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27</v>
      </c>
      <c r="B37" s="5"/>
      <c r="C37" s="47"/>
      <c r="D37" s="57"/>
      <c r="E37" s="58"/>
      <c r="F37" s="80"/>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28</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29</v>
      </c>
      <c r="B39" s="5"/>
      <c r="C39" s="47"/>
      <c r="D39" s="57"/>
      <c r="E39" s="58"/>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30</v>
      </c>
      <c r="B40" s="5"/>
      <c r="C40" s="47"/>
      <c r="D40" s="57"/>
      <c r="E40" s="58"/>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31</v>
      </c>
      <c r="B41" s="5"/>
      <c r="C41" s="47"/>
      <c r="D41" s="57"/>
      <c r="E41" s="60"/>
      <c r="F41" s="59"/>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32</v>
      </c>
      <c r="B42" s="5"/>
      <c r="C42" s="47"/>
      <c r="D42" s="57"/>
      <c r="E42" s="60"/>
      <c r="F42" s="59"/>
      <c r="G42" s="22" t="str">
        <f t="shared" si="2"/>
        <v/>
      </c>
      <c r="H42" s="22" t="str">
        <f t="shared" si="3"/>
        <v/>
      </c>
      <c r="I42" s="22" t="str">
        <f t="shared" si="4"/>
        <v/>
      </c>
      <c r="J42" s="44" t="str">
        <f t="shared" si="11"/>
        <v/>
      </c>
      <c r="K42" s="45" t="str">
        <f t="shared" si="12"/>
        <v/>
      </c>
      <c r="L42" s="46" t="str">
        <f t="shared" si="13"/>
        <v/>
      </c>
      <c r="M42" s="44" t="str">
        <f t="shared" si="14"/>
        <v/>
      </c>
      <c r="N42" s="45" t="str">
        <f t="shared" si="15"/>
        <v/>
      </c>
      <c r="O42" s="46" t="str">
        <f t="shared" si="16"/>
        <v/>
      </c>
      <c r="P42" s="40"/>
      <c r="Q42" s="40"/>
      <c r="R42" s="40"/>
    </row>
    <row r="43" spans="1:18" x14ac:dyDescent="0.4">
      <c r="A43" s="9">
        <v>33</v>
      </c>
      <c r="B43" s="5"/>
      <c r="C43" s="47"/>
      <c r="D43" s="57"/>
      <c r="E43" s="60"/>
      <c r="F43" s="80"/>
      <c r="G43" s="22" t="str">
        <f t="shared" si="2"/>
        <v/>
      </c>
      <c r="H43" s="22" t="str">
        <f t="shared" si="3"/>
        <v/>
      </c>
      <c r="I43" s="22" t="str">
        <f t="shared" si="4"/>
        <v/>
      </c>
      <c r="J43" s="44" t="str">
        <f t="shared" si="11"/>
        <v/>
      </c>
      <c r="K43" s="45" t="str">
        <f t="shared" si="12"/>
        <v/>
      </c>
      <c r="L43" s="46" t="str">
        <f t="shared" si="13"/>
        <v/>
      </c>
      <c r="M43" s="44" t="str">
        <f t="shared" si="14"/>
        <v/>
      </c>
      <c r="N43" s="45" t="str">
        <f t="shared" si="15"/>
        <v/>
      </c>
      <c r="O43" s="46" t="str">
        <f t="shared" si="16"/>
        <v/>
      </c>
      <c r="P43" s="40"/>
      <c r="Q43" s="40"/>
      <c r="R43" s="40"/>
    </row>
    <row r="44" spans="1:18" x14ac:dyDescent="0.4">
      <c r="A44" s="9">
        <v>34</v>
      </c>
      <c r="B44" s="5"/>
      <c r="C44" s="47"/>
      <c r="D44" s="57"/>
      <c r="E44" s="60"/>
      <c r="F44" s="80"/>
      <c r="G44" s="22" t="str">
        <f t="shared" si="2"/>
        <v/>
      </c>
      <c r="H44" s="22" t="str">
        <f t="shared" si="3"/>
        <v/>
      </c>
      <c r="I44" s="22" t="str">
        <f t="shared" si="4"/>
        <v/>
      </c>
      <c r="J44" s="44" t="str">
        <f t="shared" si="11"/>
        <v/>
      </c>
      <c r="K44" s="45" t="str">
        <f t="shared" si="12"/>
        <v/>
      </c>
      <c r="L44" s="46" t="str">
        <f t="shared" si="13"/>
        <v/>
      </c>
      <c r="M44" s="44" t="str">
        <f>IF(D44="","",J44*D44)</f>
        <v/>
      </c>
      <c r="N44" s="45" t="str">
        <f t="shared" si="15"/>
        <v/>
      </c>
      <c r="O44" s="46" t="str">
        <f t="shared" si="16"/>
        <v/>
      </c>
      <c r="P44" s="40"/>
      <c r="Q44" s="40"/>
      <c r="R44" s="40"/>
    </row>
    <row r="45" spans="1:18" x14ac:dyDescent="0.4">
      <c r="A45" s="3">
        <v>35</v>
      </c>
      <c r="B45" s="5"/>
      <c r="C45" s="47"/>
      <c r="D45" s="57"/>
      <c r="E45" s="60"/>
      <c r="F45" s="59"/>
      <c r="G45" s="22" t="str">
        <f>IF(D45="","",G44+M45)</f>
        <v/>
      </c>
      <c r="H45" s="22" t="str">
        <f t="shared" ref="H45:I45" si="17">IF(E45="","",H44+N45)</f>
        <v/>
      </c>
      <c r="I45" s="22" t="str">
        <f t="shared" si="17"/>
        <v/>
      </c>
      <c r="J45" s="44" t="str">
        <f t="shared" si="11"/>
        <v/>
      </c>
      <c r="K45" s="45" t="str">
        <f t="shared" si="12"/>
        <v/>
      </c>
      <c r="L45" s="46" t="str">
        <f t="shared" si="13"/>
        <v/>
      </c>
      <c r="M45" s="44" t="str">
        <f t="shared" si="14"/>
        <v/>
      </c>
      <c r="N45" s="45" t="str">
        <f t="shared" si="15"/>
        <v/>
      </c>
      <c r="O45" s="46" t="str">
        <f t="shared" si="16"/>
        <v/>
      </c>
    </row>
    <row r="46" spans="1:18" x14ac:dyDescent="0.4">
      <c r="A46" s="9">
        <v>36</v>
      </c>
      <c r="B46" s="5"/>
      <c r="C46" s="47"/>
      <c r="D46" s="57"/>
      <c r="E46" s="60"/>
      <c r="F46" s="59"/>
      <c r="G46" s="22" t="str">
        <f t="shared" ref="G46:G60" si="18">IF(D46="","",G45+M46)</f>
        <v/>
      </c>
      <c r="H46" s="22" t="str">
        <f t="shared" ref="H46:H60" si="19">IF(E46="","",H45+N46)</f>
        <v/>
      </c>
      <c r="I46" s="22" t="str">
        <f t="shared" ref="I46:I60" si="20">IF(F46="","",I45+O46)</f>
        <v/>
      </c>
      <c r="J46" s="44" t="str">
        <f>IF(G45="","",G45*0.03)</f>
        <v/>
      </c>
      <c r="K46" s="45" t="str">
        <f t="shared" si="12"/>
        <v/>
      </c>
      <c r="L46" s="46" t="str">
        <f t="shared" si="13"/>
        <v/>
      </c>
      <c r="M46" s="44" t="str">
        <f>IF(D46="","",J46*D46)</f>
        <v/>
      </c>
      <c r="N46" s="45" t="str">
        <f t="shared" si="15"/>
        <v/>
      </c>
      <c r="O46" s="46" t="str">
        <f t="shared" si="16"/>
        <v/>
      </c>
    </row>
    <row r="47" spans="1:18" x14ac:dyDescent="0.4">
      <c r="A47" s="9">
        <v>37</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38</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39</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40</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41</v>
      </c>
      <c r="B51" s="5"/>
      <c r="C51" s="47"/>
      <c r="D51" s="57"/>
      <c r="E51" s="58"/>
      <c r="F51" s="59"/>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42</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43</v>
      </c>
      <c r="B53" s="5"/>
      <c r="C53" s="47"/>
      <c r="D53" s="57"/>
      <c r="E53" s="58"/>
      <c r="F53" s="80"/>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44</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45</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46</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47</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x14ac:dyDescent="0.4">
      <c r="A58" s="9">
        <v>48</v>
      </c>
      <c r="B58" s="5"/>
      <c r="C58" s="47"/>
      <c r="D58" s="57"/>
      <c r="E58" s="58"/>
      <c r="F58" s="59"/>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x14ac:dyDescent="0.4">
      <c r="A59" s="9">
        <v>49</v>
      </c>
      <c r="B59" s="5"/>
      <c r="C59" s="47"/>
      <c r="D59" s="57"/>
      <c r="E59" s="58"/>
      <c r="F59" s="59"/>
      <c r="G59" s="22" t="str">
        <f t="shared" si="18"/>
        <v/>
      </c>
      <c r="H59" s="22" t="str">
        <f t="shared" si="19"/>
        <v/>
      </c>
      <c r="I59" s="22" t="str">
        <f t="shared" si="20"/>
        <v/>
      </c>
      <c r="J59" s="44" t="str">
        <f t="shared" si="11"/>
        <v/>
      </c>
      <c r="K59" s="45" t="str">
        <f t="shared" si="12"/>
        <v/>
      </c>
      <c r="L59" s="46" t="str">
        <f t="shared" si="13"/>
        <v/>
      </c>
      <c r="M59" s="44" t="str">
        <f t="shared" si="14"/>
        <v/>
      </c>
      <c r="N59" s="45" t="str">
        <f t="shared" si="15"/>
        <v/>
      </c>
      <c r="O59" s="46" t="str">
        <f t="shared" si="16"/>
        <v/>
      </c>
    </row>
    <row r="60" spans="1:15" ht="19.5" thickBot="1" x14ac:dyDescent="0.45">
      <c r="A60" s="9">
        <v>50</v>
      </c>
      <c r="B60" s="6"/>
      <c r="C60" s="51"/>
      <c r="D60" s="61"/>
      <c r="E60" s="62"/>
      <c r="F60" s="63"/>
      <c r="G60" s="22" t="str">
        <f t="shared" si="18"/>
        <v/>
      </c>
      <c r="H60" s="22" t="str">
        <f t="shared" si="19"/>
        <v/>
      </c>
      <c r="I60" s="22" t="str">
        <f t="shared" si="20"/>
        <v/>
      </c>
      <c r="J60" s="44" t="str">
        <f t="shared" si="11"/>
        <v/>
      </c>
      <c r="K60" s="45" t="str">
        <f t="shared" si="12"/>
        <v/>
      </c>
      <c r="L60" s="46" t="str">
        <f t="shared" si="13"/>
        <v/>
      </c>
      <c r="M60" s="44" t="str">
        <f t="shared" si="14"/>
        <v/>
      </c>
      <c r="N60" s="45" t="str">
        <f t="shared" si="15"/>
        <v/>
      </c>
      <c r="O60" s="46" t="str">
        <f t="shared" si="16"/>
        <v/>
      </c>
    </row>
    <row r="61" spans="1:15" ht="19.5" thickBot="1" x14ac:dyDescent="0.45">
      <c r="A61" s="9"/>
      <c r="B61" s="109" t="s">
        <v>5</v>
      </c>
      <c r="C61" s="110"/>
      <c r="D61" s="7">
        <f>COUNTIF(D11:D60,1.27)</f>
        <v>3</v>
      </c>
      <c r="E61" s="7">
        <f>COUNTIF(E11:E60,1.5)</f>
        <v>3</v>
      </c>
      <c r="F61" s="8">
        <f>COUNTIF(F11:F60,2)</f>
        <v>3</v>
      </c>
      <c r="G61" s="70">
        <f>M61+G10</f>
        <v>335613.04090229998</v>
      </c>
      <c r="H61" s="71">
        <f>N61+H10</f>
        <v>342349.83750000002</v>
      </c>
      <c r="I61" s="72">
        <f>O61+I10</f>
        <v>357304.8</v>
      </c>
      <c r="J61" s="67" t="s">
        <v>30</v>
      </c>
      <c r="K61" s="68">
        <f>B60-B11</f>
        <v>-37757</v>
      </c>
      <c r="L61" s="69" t="s">
        <v>31</v>
      </c>
      <c r="M61" s="81">
        <f>SUM(M11:M60)</f>
        <v>35613.040902300003</v>
      </c>
      <c r="N61" s="82">
        <f>SUM(N11:N60)</f>
        <v>42349.837500000001</v>
      </c>
      <c r="O61" s="83">
        <f>SUM(O11:O60)</f>
        <v>57304.800000000003</v>
      </c>
    </row>
    <row r="62" spans="1:15" ht="19.5" thickBot="1" x14ac:dyDescent="0.45">
      <c r="A62" s="9"/>
      <c r="B62" s="103" t="s">
        <v>6</v>
      </c>
      <c r="C62" s="104"/>
      <c r="D62" s="7">
        <f>COUNTIF(D11:D60,-1)</f>
        <v>0</v>
      </c>
      <c r="E62" s="7">
        <f>COUNTIF(E11:E60,-1)</f>
        <v>0</v>
      </c>
      <c r="F62" s="8">
        <f>COUNTIF(F11:F60,-1)</f>
        <v>0</v>
      </c>
      <c r="G62" s="101" t="s">
        <v>29</v>
      </c>
      <c r="H62" s="102"/>
      <c r="I62" s="108"/>
      <c r="J62" s="101" t="s">
        <v>32</v>
      </c>
      <c r="K62" s="102"/>
      <c r="L62" s="108"/>
      <c r="M62" s="9"/>
      <c r="N62" s="3"/>
      <c r="O62" s="4"/>
    </row>
    <row r="63" spans="1:15" ht="19.5" thickBot="1" x14ac:dyDescent="0.45">
      <c r="A63" s="9"/>
      <c r="B63" s="103" t="s">
        <v>34</v>
      </c>
      <c r="C63" s="104"/>
      <c r="D63" s="7">
        <f>COUNTIF(D11:D60,0)</f>
        <v>0</v>
      </c>
      <c r="E63" s="7">
        <f>COUNTIF(E11:E60,0)</f>
        <v>0</v>
      </c>
      <c r="F63" s="7">
        <f>COUNTIF(F11:F60,0)</f>
        <v>0</v>
      </c>
      <c r="G63" s="76">
        <f>G61/G10</f>
        <v>1.1187101363409999</v>
      </c>
      <c r="H63" s="77">
        <f t="shared" ref="H63" si="21">H61/H10</f>
        <v>1.141166125</v>
      </c>
      <c r="I63" s="78">
        <f>I61/I10</f>
        <v>1.1910159999999999</v>
      </c>
      <c r="J63" s="65">
        <f>(G63-100%)*30/K61</f>
        <v>-9.4321691083242777E-5</v>
      </c>
      <c r="K63" s="65">
        <f>(H63-100%)*30/K61</f>
        <v>-1.1216420134014888E-4</v>
      </c>
      <c r="L63" s="66">
        <f>(I63-100%)*30/K61</f>
        <v>-1.51772651428874E-4</v>
      </c>
      <c r="M63" s="10"/>
      <c r="N63" s="2"/>
      <c r="O63" s="11"/>
    </row>
    <row r="64" spans="1:15" ht="19.5" thickBot="1" x14ac:dyDescent="0.45">
      <c r="A64" s="3"/>
      <c r="B64" s="101" t="s">
        <v>4</v>
      </c>
      <c r="C64" s="102"/>
      <c r="D64" s="79">
        <f t="shared" ref="D64:E64" si="22">D61/(D61+D62+D63)</f>
        <v>1</v>
      </c>
      <c r="E64" s="74">
        <f t="shared" si="22"/>
        <v>1</v>
      </c>
      <c r="F64" s="75">
        <f>F61/(F61+F62+F63)</f>
        <v>1</v>
      </c>
    </row>
    <row r="66" spans="4:6" x14ac:dyDescent="0.4">
      <c r="D66" s="73"/>
      <c r="E66" s="73"/>
      <c r="F66" s="73"/>
    </row>
  </sheetData>
  <mergeCells count="11">
    <mergeCell ref="B64:C64"/>
    <mergeCell ref="B63:C63"/>
    <mergeCell ref="J10:L10"/>
    <mergeCell ref="J8:L8"/>
    <mergeCell ref="M8:O8"/>
    <mergeCell ref="G8:I8"/>
    <mergeCell ref="M10:O10"/>
    <mergeCell ref="B61:C61"/>
    <mergeCell ref="B62:C62"/>
    <mergeCell ref="G62:I62"/>
    <mergeCell ref="J62:L62"/>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B5" sqref="B5"/>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t="s">
        <v>37</v>
      </c>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46</v>
      </c>
      <c r="C4" s="37" t="s">
        <v>36</v>
      </c>
      <c r="D4" s="38">
        <v>44231</v>
      </c>
      <c r="E4" s="37">
        <v>40</v>
      </c>
      <c r="F4" s="38">
        <v>44236</v>
      </c>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179"/>
  <sheetViews>
    <sheetView topLeftCell="A41" zoomScale="80" zoomScaleNormal="80" workbookViewId="0">
      <selection activeCell="A53" sqref="A53"/>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38</v>
      </c>
    </row>
    <row r="26" spans="1:1" x14ac:dyDescent="0.4">
      <c r="A26" s="53" t="s">
        <v>39</v>
      </c>
    </row>
    <row r="52" spans="1:1" ht="13.5" x14ac:dyDescent="0.4">
      <c r="A52" s="52" t="s">
        <v>40</v>
      </c>
    </row>
    <row r="78" spans="1:1" x14ac:dyDescent="0.4">
      <c r="A78" s="53" t="s">
        <v>41</v>
      </c>
    </row>
    <row r="103" spans="1:1" x14ac:dyDescent="0.4">
      <c r="A103" s="53" t="s">
        <v>42</v>
      </c>
    </row>
    <row r="128" spans="1:1" x14ac:dyDescent="0.4">
      <c r="A128" s="53" t="s">
        <v>43</v>
      </c>
    </row>
    <row r="153" spans="1:1" x14ac:dyDescent="0.4">
      <c r="A153" s="53" t="s">
        <v>44</v>
      </c>
    </row>
    <row r="179" spans="1:1" x14ac:dyDescent="0.4">
      <c r="A179" s="53" t="s">
        <v>45</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topLeftCell="A4" workbookViewId="0">
      <selection activeCell="F11" sqref="F11"/>
    </sheetView>
  </sheetViews>
  <sheetFormatPr defaultRowHeight="18.75" x14ac:dyDescent="0.4"/>
  <cols>
    <col min="1" max="1" width="5.375" customWidth="1"/>
    <col min="2" max="2" width="11" customWidth="1"/>
  </cols>
  <sheetData>
    <row r="1" spans="1:18" ht="25.5" x14ac:dyDescent="0.4">
      <c r="A1" s="86" t="s">
        <v>53</v>
      </c>
    </row>
    <row r="2" spans="1:18" x14ac:dyDescent="0.4">
      <c r="A2" s="1" t="s">
        <v>7</v>
      </c>
      <c r="C2" t="s">
        <v>35</v>
      </c>
    </row>
    <row r="3" spans="1:18" x14ac:dyDescent="0.4">
      <c r="A3" s="1" t="s">
        <v>8</v>
      </c>
      <c r="C3" t="s">
        <v>54</v>
      </c>
    </row>
    <row r="4" spans="1:18" x14ac:dyDescent="0.4">
      <c r="A4" s="1" t="s">
        <v>10</v>
      </c>
      <c r="C4" s="29">
        <v>300000</v>
      </c>
    </row>
    <row r="5" spans="1:18" x14ac:dyDescent="0.4">
      <c r="A5" s="1" t="s">
        <v>11</v>
      </c>
      <c r="C5" s="29" t="s">
        <v>13</v>
      </c>
    </row>
    <row r="6" spans="1:18" ht="19.5" thickBot="1" x14ac:dyDescent="0.45">
      <c r="A6" s="1" t="s">
        <v>12</v>
      </c>
      <c r="C6" s="29" t="s">
        <v>33</v>
      </c>
    </row>
    <row r="7" spans="1:18" ht="19.5" thickBot="1" x14ac:dyDescent="0.45">
      <c r="A7" s="24" t="s">
        <v>0</v>
      </c>
      <c r="B7" s="24" t="s">
        <v>1</v>
      </c>
      <c r="C7" s="24" t="s">
        <v>1</v>
      </c>
      <c r="D7" s="48" t="s">
        <v>24</v>
      </c>
      <c r="E7" s="25"/>
      <c r="F7" s="26"/>
      <c r="G7" s="101" t="s">
        <v>3</v>
      </c>
      <c r="H7" s="102"/>
      <c r="I7" s="108"/>
      <c r="J7" s="101" t="s">
        <v>22</v>
      </c>
      <c r="K7" s="102"/>
      <c r="L7" s="108"/>
      <c r="M7" s="101" t="s">
        <v>23</v>
      </c>
      <c r="N7" s="102"/>
      <c r="O7" s="108"/>
    </row>
    <row r="8" spans="1:18" ht="19.5" thickBot="1" x14ac:dyDescent="0.45">
      <c r="A8" s="27"/>
      <c r="B8" s="27" t="s">
        <v>2</v>
      </c>
      <c r="C8" s="64" t="s">
        <v>28</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5" t="s">
        <v>22</v>
      </c>
      <c r="K9" s="106"/>
      <c r="L9" s="107"/>
      <c r="M9" s="105"/>
      <c r="N9" s="106"/>
      <c r="O9" s="107"/>
    </row>
    <row r="10" spans="1:18" x14ac:dyDescent="0.4">
      <c r="A10" s="9">
        <v>1</v>
      </c>
      <c r="B10" s="23">
        <v>37788</v>
      </c>
      <c r="C10" s="50">
        <v>1</v>
      </c>
      <c r="D10" s="87">
        <v>-1</v>
      </c>
      <c r="E10" s="88">
        <v>-1</v>
      </c>
      <c r="F10" s="89">
        <v>-1</v>
      </c>
      <c r="G10" s="40">
        <f>IF(D10="","",G9+M10)</f>
        <v>291000</v>
      </c>
      <c r="H10" s="40">
        <f t="shared" ref="H10:I25" si="0">IF(E10="","",H9+N10)</f>
        <v>291000</v>
      </c>
      <c r="I10" s="40">
        <f t="shared" si="0"/>
        <v>291000</v>
      </c>
      <c r="J10" s="41">
        <f>IF(G9="","",G9*0.03)</f>
        <v>9000</v>
      </c>
      <c r="K10" s="42">
        <f>IF(H9="","",H9*0.03)</f>
        <v>9000</v>
      </c>
      <c r="L10" s="43">
        <f>IF(I9="","",I9*0.03)</f>
        <v>9000</v>
      </c>
      <c r="M10" s="41">
        <f>IF(D10="","",J10*D10)</f>
        <v>-9000</v>
      </c>
      <c r="N10" s="42">
        <f>IF(E10="","",K10*E10)</f>
        <v>-9000</v>
      </c>
      <c r="O10" s="43">
        <f>IF(F10="","",L10*F10)</f>
        <v>-9000</v>
      </c>
      <c r="P10" s="40"/>
      <c r="Q10" s="40"/>
      <c r="R10" s="40"/>
    </row>
    <row r="11" spans="1:18" x14ac:dyDescent="0.4">
      <c r="A11" s="9">
        <v>2</v>
      </c>
      <c r="B11" s="5"/>
      <c r="C11" s="47"/>
      <c r="D11" s="90"/>
      <c r="E11" s="91"/>
      <c r="F11" s="92"/>
      <c r="G11" s="40" t="str">
        <f t="shared" ref="G11:I26" si="1">IF(D11="","",G10+M11)</f>
        <v/>
      </c>
      <c r="H11" s="40" t="str">
        <f t="shared" si="0"/>
        <v/>
      </c>
      <c r="I11" s="40" t="str">
        <f t="shared" si="0"/>
        <v/>
      </c>
      <c r="J11" s="44">
        <f t="shared" ref="J11:L26" si="2">IF(G10="","",G10*0.03)</f>
        <v>8730</v>
      </c>
      <c r="K11" s="45">
        <f t="shared" si="2"/>
        <v>8730</v>
      </c>
      <c r="L11" s="46">
        <f t="shared" si="2"/>
        <v>8730</v>
      </c>
      <c r="M11" s="44" t="str">
        <f t="shared" ref="M11:O26" si="3">IF(D11="","",J11*D11)</f>
        <v/>
      </c>
      <c r="N11" s="45" t="str">
        <f t="shared" si="3"/>
        <v/>
      </c>
      <c r="O11" s="46" t="str">
        <f t="shared" si="3"/>
        <v/>
      </c>
      <c r="P11" s="40"/>
      <c r="Q11" s="40"/>
      <c r="R11" s="40"/>
    </row>
    <row r="12" spans="1:18" x14ac:dyDescent="0.4">
      <c r="A12" s="9">
        <v>3</v>
      </c>
      <c r="B12" s="5"/>
      <c r="C12" s="47"/>
      <c r="D12" s="90"/>
      <c r="E12" s="91"/>
      <c r="F12" s="93"/>
      <c r="G12" s="40" t="str">
        <f t="shared" si="1"/>
        <v/>
      </c>
      <c r="H12" s="40" t="str">
        <f t="shared" si="0"/>
        <v/>
      </c>
      <c r="I12" s="40" t="str">
        <f t="shared" si="0"/>
        <v/>
      </c>
      <c r="J12" s="44" t="str">
        <f t="shared" si="2"/>
        <v/>
      </c>
      <c r="K12" s="45" t="str">
        <f t="shared" si="2"/>
        <v/>
      </c>
      <c r="L12" s="46" t="str">
        <f t="shared" si="2"/>
        <v/>
      </c>
      <c r="M12" s="44" t="str">
        <f t="shared" si="3"/>
        <v/>
      </c>
      <c r="N12" s="45" t="str">
        <f t="shared" si="3"/>
        <v/>
      </c>
      <c r="O12" s="46" t="str">
        <f t="shared" si="3"/>
        <v/>
      </c>
      <c r="P12" s="40"/>
      <c r="Q12" s="40"/>
      <c r="R12" s="40"/>
    </row>
    <row r="13" spans="1:18" x14ac:dyDescent="0.4">
      <c r="A13" s="9">
        <v>4</v>
      </c>
      <c r="B13" s="5"/>
      <c r="C13" s="47"/>
      <c r="D13" s="90"/>
      <c r="E13" s="91"/>
      <c r="F13" s="99"/>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2"/>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9"/>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2"/>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09" t="s">
        <v>5</v>
      </c>
      <c r="C60" s="110"/>
      <c r="D60" s="1">
        <f>COUNTIF(D10:D59,1.27)</f>
        <v>0</v>
      </c>
      <c r="E60" s="1">
        <f>COUNTIF(E10:E59,1.5)</f>
        <v>0</v>
      </c>
      <c r="F60" s="8">
        <f>COUNTIF(F10:F59,2)</f>
        <v>0</v>
      </c>
      <c r="G60" s="97">
        <f>M60+G9</f>
        <v>291000</v>
      </c>
      <c r="H60" s="20">
        <f>N60+H9</f>
        <v>291000</v>
      </c>
      <c r="I60" s="21">
        <f>O60+I9</f>
        <v>291000</v>
      </c>
      <c r="J60" s="67" t="s">
        <v>30</v>
      </c>
      <c r="K60" s="68">
        <f>B59-B10</f>
        <v>-37788</v>
      </c>
      <c r="L60" s="69" t="s">
        <v>31</v>
      </c>
      <c r="M60" s="81">
        <f>SUM(M10:M59)</f>
        <v>-9000</v>
      </c>
      <c r="N60" s="82">
        <f>SUM(N10:N59)</f>
        <v>-9000</v>
      </c>
      <c r="O60" s="83">
        <f>SUM(O10:O59)</f>
        <v>-9000</v>
      </c>
    </row>
    <row r="61" spans="1:15" ht="19.5" thickBot="1" x14ac:dyDescent="0.45">
      <c r="A61" s="9"/>
      <c r="B61" s="103" t="s">
        <v>6</v>
      </c>
      <c r="C61" s="104"/>
      <c r="D61" s="1">
        <f>COUNTIF(D10:D59,-1)</f>
        <v>1</v>
      </c>
      <c r="E61" s="1">
        <f>COUNTIF(E10:E59,-1)</f>
        <v>1</v>
      </c>
      <c r="F61" s="8">
        <f>COUNTIF(F10:F59,-1)</f>
        <v>1</v>
      </c>
      <c r="G61" s="101" t="s">
        <v>29</v>
      </c>
      <c r="H61" s="102"/>
      <c r="I61" s="108"/>
      <c r="J61" s="101" t="s">
        <v>32</v>
      </c>
      <c r="K61" s="102"/>
      <c r="L61" s="108"/>
      <c r="M61" s="9"/>
      <c r="O61" s="4"/>
    </row>
    <row r="62" spans="1:15" ht="19.5" thickBot="1" x14ac:dyDescent="0.45">
      <c r="A62" s="9"/>
      <c r="B62" s="103" t="s">
        <v>34</v>
      </c>
      <c r="C62" s="104"/>
      <c r="D62" s="1">
        <f>COUNTIF(D10:D59,0)</f>
        <v>0</v>
      </c>
      <c r="E62" s="1">
        <f>COUNTIF(E10:E59,0)</f>
        <v>0</v>
      </c>
      <c r="F62" s="1">
        <f>COUNTIF(F10:F59,0)</f>
        <v>0</v>
      </c>
      <c r="G62" s="76">
        <f>G60/G9</f>
        <v>0.97</v>
      </c>
      <c r="H62" s="77">
        <f t="shared" ref="H62" si="9">H60/H9</f>
        <v>0.97</v>
      </c>
      <c r="I62" s="78">
        <f>I60/I9</f>
        <v>0.97</v>
      </c>
      <c r="J62" s="65">
        <f>(G62-100%)*30/K60</f>
        <v>2.3817084788821871E-5</v>
      </c>
      <c r="K62" s="65">
        <f>(H62-100%)*30/K60</f>
        <v>2.3817084788821871E-5</v>
      </c>
      <c r="L62" s="66">
        <f>(I62-100%)*30/K60</f>
        <v>2.3817084788821871E-5</v>
      </c>
      <c r="M62" s="10"/>
      <c r="N62" s="2"/>
      <c r="O62" s="11"/>
    </row>
    <row r="63" spans="1:15" ht="19.5" thickBot="1" x14ac:dyDescent="0.45">
      <c r="B63" s="101" t="s">
        <v>4</v>
      </c>
      <c r="C63" s="102"/>
      <c r="D63" s="79">
        <f t="shared" ref="D63:E63" si="10">D60/(D60+D61+D62)</f>
        <v>0</v>
      </c>
      <c r="E63" s="74">
        <f t="shared" si="10"/>
        <v>0</v>
      </c>
      <c r="F63" s="75">
        <f>F60/(F60+F61+F62)</f>
        <v>0</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
  <sheetViews>
    <sheetView workbookViewId="0"/>
  </sheetViews>
  <sheetFormatPr defaultRowHeight="18.75" x14ac:dyDescent="0.4"/>
  <sheetData>
    <row r="1" spans="1:1" x14ac:dyDescent="0.4">
      <c r="A1" t="s">
        <v>65</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F15" sqref="F15"/>
    </sheetView>
  </sheetViews>
  <sheetFormatPr defaultRowHeight="18.75" x14ac:dyDescent="0.4"/>
  <cols>
    <col min="1" max="1" width="5.5" customWidth="1"/>
    <col min="2" max="3" width="11.125" customWidth="1"/>
  </cols>
  <sheetData>
    <row r="1" spans="1:18" ht="25.5" x14ac:dyDescent="0.4">
      <c r="A1" s="86" t="s">
        <v>55</v>
      </c>
    </row>
    <row r="2" spans="1:18" x14ac:dyDescent="0.4">
      <c r="A2" s="1" t="s">
        <v>7</v>
      </c>
      <c r="C2" t="s">
        <v>35</v>
      </c>
    </row>
    <row r="3" spans="1:18" x14ac:dyDescent="0.4">
      <c r="A3" s="1" t="s">
        <v>8</v>
      </c>
      <c r="C3" t="s">
        <v>54</v>
      </c>
    </row>
    <row r="4" spans="1:18" x14ac:dyDescent="0.4">
      <c r="A4" s="1" t="s">
        <v>10</v>
      </c>
      <c r="C4" s="29">
        <v>300000</v>
      </c>
    </row>
    <row r="5" spans="1:18" x14ac:dyDescent="0.4">
      <c r="A5" s="1" t="s">
        <v>11</v>
      </c>
      <c r="C5" s="29" t="s">
        <v>13</v>
      </c>
    </row>
    <row r="6" spans="1:18" ht="19.5" thickBot="1" x14ac:dyDescent="0.45">
      <c r="A6" s="1" t="s">
        <v>12</v>
      </c>
      <c r="C6" s="29" t="s">
        <v>33</v>
      </c>
    </row>
    <row r="7" spans="1:18" ht="19.5" thickBot="1" x14ac:dyDescent="0.45">
      <c r="A7" s="24" t="s">
        <v>0</v>
      </c>
      <c r="B7" s="24" t="s">
        <v>1</v>
      </c>
      <c r="C7" s="24" t="s">
        <v>1</v>
      </c>
      <c r="D7" s="48" t="s">
        <v>24</v>
      </c>
      <c r="E7" s="25"/>
      <c r="F7" s="26"/>
      <c r="G7" s="101" t="s">
        <v>3</v>
      </c>
      <c r="H7" s="102"/>
      <c r="I7" s="108"/>
      <c r="J7" s="101" t="s">
        <v>22</v>
      </c>
      <c r="K7" s="102"/>
      <c r="L7" s="108"/>
      <c r="M7" s="101" t="s">
        <v>23</v>
      </c>
      <c r="N7" s="102"/>
      <c r="O7" s="108"/>
    </row>
    <row r="8" spans="1:18" ht="19.5" thickBot="1" x14ac:dyDescent="0.45">
      <c r="A8" s="27"/>
      <c r="B8" s="27" t="s">
        <v>2</v>
      </c>
      <c r="C8" s="64" t="s">
        <v>28</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5" t="s">
        <v>22</v>
      </c>
      <c r="K9" s="106"/>
      <c r="L9" s="107"/>
      <c r="M9" s="105"/>
      <c r="N9" s="106"/>
      <c r="O9" s="107"/>
    </row>
    <row r="10" spans="1:18" x14ac:dyDescent="0.4">
      <c r="A10" s="9">
        <v>1</v>
      </c>
      <c r="B10" s="23"/>
      <c r="C10" s="50"/>
      <c r="D10" s="87"/>
      <c r="E10" s="88"/>
      <c r="F10" s="89"/>
      <c r="G10" s="40" t="str">
        <f>IF(D10="","",G9+M10)</f>
        <v/>
      </c>
      <c r="H10" s="40" t="str">
        <f t="shared" ref="H10:I25" si="0">IF(E10="","",H9+N10)</f>
        <v/>
      </c>
      <c r="I10" s="40" t="str">
        <f t="shared" si="0"/>
        <v/>
      </c>
      <c r="J10" s="41">
        <f>IF(G9="","",G9*0.03)</f>
        <v>9000</v>
      </c>
      <c r="K10" s="42">
        <f>IF(H9="","",H9*0.03)</f>
        <v>9000</v>
      </c>
      <c r="L10" s="43">
        <f>IF(I9="","",I9*0.03)</f>
        <v>9000</v>
      </c>
      <c r="M10" s="41" t="str">
        <f>IF(D10="","",J10*D10)</f>
        <v/>
      </c>
      <c r="N10" s="42" t="str">
        <f>IF(E10="","",K10*E10)</f>
        <v/>
      </c>
      <c r="O10" s="43" t="str">
        <f>IF(F10="","",L10*F10)</f>
        <v/>
      </c>
      <c r="P10" s="40"/>
      <c r="Q10" s="40"/>
      <c r="R10" s="40"/>
    </row>
    <row r="11" spans="1:18" x14ac:dyDescent="0.4">
      <c r="A11" s="9">
        <v>2</v>
      </c>
      <c r="B11" s="5"/>
      <c r="C11" s="47"/>
      <c r="D11" s="90"/>
      <c r="E11" s="91"/>
      <c r="F11" s="92"/>
      <c r="G11" s="40" t="str">
        <f t="shared" ref="G11:I26" si="1">IF(D11="","",G10+M11)</f>
        <v/>
      </c>
      <c r="H11" s="40" t="str">
        <f t="shared" si="0"/>
        <v/>
      </c>
      <c r="I11" s="40" t="str">
        <f t="shared" si="0"/>
        <v/>
      </c>
      <c r="J11" s="44" t="str">
        <f t="shared" ref="J11:L26" si="2">IF(G10="","",G10*0.03)</f>
        <v/>
      </c>
      <c r="K11" s="45" t="str">
        <f t="shared" si="2"/>
        <v/>
      </c>
      <c r="L11" s="46" t="str">
        <f t="shared" si="2"/>
        <v/>
      </c>
      <c r="M11" s="44" t="str">
        <f t="shared" ref="M11:O26" si="3">IF(D11="","",J11*D11)</f>
        <v/>
      </c>
      <c r="N11" s="45" t="str">
        <f t="shared" si="3"/>
        <v/>
      </c>
      <c r="O11" s="46" t="str">
        <f t="shared" si="3"/>
        <v/>
      </c>
      <c r="P11" s="40"/>
      <c r="Q11" s="40"/>
      <c r="R11" s="40"/>
    </row>
    <row r="12" spans="1:18" x14ac:dyDescent="0.4">
      <c r="A12" s="9">
        <v>3</v>
      </c>
      <c r="B12" s="5"/>
      <c r="C12" s="47"/>
      <c r="D12" s="90"/>
      <c r="E12" s="91"/>
      <c r="F12" s="99"/>
      <c r="G12" s="40" t="str">
        <f t="shared" si="1"/>
        <v/>
      </c>
      <c r="H12" s="40" t="str">
        <f t="shared" si="0"/>
        <v/>
      </c>
      <c r="I12" s="40" t="str">
        <f t="shared" si="0"/>
        <v/>
      </c>
      <c r="J12" s="44" t="str">
        <f t="shared" si="2"/>
        <v/>
      </c>
      <c r="K12" s="45" t="str">
        <f t="shared" si="2"/>
        <v/>
      </c>
      <c r="L12" s="46" t="str">
        <f t="shared" si="2"/>
        <v/>
      </c>
      <c r="M12" s="44" t="str">
        <f t="shared" si="3"/>
        <v/>
      </c>
      <c r="N12" s="45" t="str">
        <f t="shared" si="3"/>
        <v/>
      </c>
      <c r="O12" s="46" t="str">
        <f t="shared" si="3"/>
        <v/>
      </c>
      <c r="P12" s="40"/>
      <c r="Q12" s="40"/>
      <c r="R12" s="40"/>
    </row>
    <row r="13" spans="1:18" x14ac:dyDescent="0.4">
      <c r="A13" s="9">
        <v>4</v>
      </c>
      <c r="B13" s="5"/>
      <c r="C13" s="47"/>
      <c r="D13" s="90"/>
      <c r="E13" s="91"/>
      <c r="F13" s="92"/>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9"/>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2"/>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09" t="s">
        <v>5</v>
      </c>
      <c r="C60" s="110"/>
      <c r="D60" s="1">
        <f>COUNTIF(D10:D59,1.27)</f>
        <v>0</v>
      </c>
      <c r="E60" s="1">
        <f>COUNTIF(E10:E59,1.5)</f>
        <v>0</v>
      </c>
      <c r="F60" s="8">
        <f>COUNTIF(F10:F59,2)</f>
        <v>0</v>
      </c>
      <c r="G60" s="97">
        <f>M60+G9</f>
        <v>300000</v>
      </c>
      <c r="H60" s="20">
        <f>N60+H9</f>
        <v>300000</v>
      </c>
      <c r="I60" s="21">
        <f>O60+I9</f>
        <v>300000</v>
      </c>
      <c r="J60" s="67" t="s">
        <v>30</v>
      </c>
      <c r="K60" s="68">
        <f>B59-B10</f>
        <v>0</v>
      </c>
      <c r="L60" s="69" t="s">
        <v>31</v>
      </c>
      <c r="M60" s="81">
        <f>SUM(M10:M59)</f>
        <v>0</v>
      </c>
      <c r="N60" s="82">
        <f>SUM(N10:N59)</f>
        <v>0</v>
      </c>
      <c r="O60" s="83">
        <f>SUM(O10:O59)</f>
        <v>0</v>
      </c>
    </row>
    <row r="61" spans="1:15" ht="19.5" thickBot="1" x14ac:dyDescent="0.45">
      <c r="A61" s="9"/>
      <c r="B61" s="103" t="s">
        <v>6</v>
      </c>
      <c r="C61" s="104"/>
      <c r="D61" s="1">
        <f>COUNTIF(D10:D59,-1)</f>
        <v>0</v>
      </c>
      <c r="E61" s="1">
        <f>COUNTIF(E10:E59,-1)</f>
        <v>0</v>
      </c>
      <c r="F61" s="8">
        <f>COUNTIF(F10:F59,-1)</f>
        <v>0</v>
      </c>
      <c r="G61" s="101" t="s">
        <v>29</v>
      </c>
      <c r="H61" s="102"/>
      <c r="I61" s="108"/>
      <c r="J61" s="101" t="s">
        <v>32</v>
      </c>
      <c r="K61" s="102"/>
      <c r="L61" s="108"/>
      <c r="M61" s="9"/>
      <c r="O61" s="4"/>
    </row>
    <row r="62" spans="1:15" ht="19.5" thickBot="1" x14ac:dyDescent="0.45">
      <c r="A62" s="9"/>
      <c r="B62" s="103" t="s">
        <v>34</v>
      </c>
      <c r="C62" s="104"/>
      <c r="D62" s="1">
        <f>COUNTIF(D10:D59,0)</f>
        <v>0</v>
      </c>
      <c r="E62" s="1">
        <f>COUNTIF(E10:E59,0)</f>
        <v>0</v>
      </c>
      <c r="F62" s="1">
        <f>COUNTIF(F10:F59,0)</f>
        <v>0</v>
      </c>
      <c r="G62" s="76">
        <f>G60/G9</f>
        <v>1</v>
      </c>
      <c r="H62" s="77">
        <f t="shared" ref="H62" si="9">H60/H9</f>
        <v>1</v>
      </c>
      <c r="I62" s="78">
        <f>I60/I9</f>
        <v>1</v>
      </c>
      <c r="J62" s="65" t="e">
        <f>(G62-100%)*30/K60</f>
        <v>#DIV/0!</v>
      </c>
      <c r="K62" s="65" t="e">
        <f>(H62-100%)*30/K60</f>
        <v>#DIV/0!</v>
      </c>
      <c r="L62" s="66" t="e">
        <f>(I62-100%)*30/K60</f>
        <v>#DIV/0!</v>
      </c>
      <c r="M62" s="10"/>
      <c r="N62" s="2"/>
      <c r="O62" s="11"/>
    </row>
    <row r="63" spans="1:15" ht="19.5" thickBot="1" x14ac:dyDescent="0.45">
      <c r="B63" s="101" t="s">
        <v>4</v>
      </c>
      <c r="C63" s="102"/>
      <c r="D63" s="79" t="e">
        <f t="shared" ref="D63:E63" si="10">D60/(D60+D61+D62)</f>
        <v>#DIV/0!</v>
      </c>
      <c r="E63" s="74" t="e">
        <f t="shared" si="10"/>
        <v>#DIV/0!</v>
      </c>
      <c r="F63" s="75" t="e">
        <f>F60/(F60+F61+F62)</f>
        <v>#DIV/0!</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3"/>
  <sheetViews>
    <sheetView workbookViewId="0">
      <selection activeCell="F12" sqref="F12"/>
    </sheetView>
  </sheetViews>
  <sheetFormatPr defaultRowHeight="18.75" x14ac:dyDescent="0.4"/>
  <cols>
    <col min="1" max="1" width="6.125" customWidth="1"/>
    <col min="2" max="2" width="11.75" customWidth="1"/>
    <col min="3" max="3" width="10.875" customWidth="1"/>
  </cols>
  <sheetData>
    <row r="1" spans="1:18" ht="25.5" x14ac:dyDescent="0.4">
      <c r="A1" s="86" t="s">
        <v>56</v>
      </c>
    </row>
    <row r="2" spans="1:18" x14ac:dyDescent="0.4">
      <c r="A2" s="1" t="s">
        <v>7</v>
      </c>
      <c r="C2" t="s">
        <v>35</v>
      </c>
    </row>
    <row r="3" spans="1:18" x14ac:dyDescent="0.4">
      <c r="A3" s="1" t="s">
        <v>8</v>
      </c>
      <c r="C3" t="s">
        <v>54</v>
      </c>
    </row>
    <row r="4" spans="1:18" x14ac:dyDescent="0.4">
      <c r="A4" s="1" t="s">
        <v>10</v>
      </c>
      <c r="C4" s="29">
        <v>300000</v>
      </c>
    </row>
    <row r="5" spans="1:18" x14ac:dyDescent="0.4">
      <c r="A5" s="1" t="s">
        <v>11</v>
      </c>
      <c r="C5" s="29" t="s">
        <v>13</v>
      </c>
    </row>
    <row r="6" spans="1:18" ht="19.5" thickBot="1" x14ac:dyDescent="0.45">
      <c r="A6" s="1" t="s">
        <v>12</v>
      </c>
      <c r="C6" s="29" t="s">
        <v>33</v>
      </c>
    </row>
    <row r="7" spans="1:18" ht="19.5" thickBot="1" x14ac:dyDescent="0.45">
      <c r="A7" s="24" t="s">
        <v>0</v>
      </c>
      <c r="B7" s="24" t="s">
        <v>1</v>
      </c>
      <c r="C7" s="24" t="s">
        <v>1</v>
      </c>
      <c r="D7" s="48" t="s">
        <v>24</v>
      </c>
      <c r="E7" s="25"/>
      <c r="F7" s="26"/>
      <c r="G7" s="101" t="s">
        <v>3</v>
      </c>
      <c r="H7" s="102"/>
      <c r="I7" s="108"/>
      <c r="J7" s="101" t="s">
        <v>22</v>
      </c>
      <c r="K7" s="102"/>
      <c r="L7" s="108"/>
      <c r="M7" s="101" t="s">
        <v>23</v>
      </c>
      <c r="N7" s="102"/>
      <c r="O7" s="108"/>
    </row>
    <row r="8" spans="1:18" ht="19.5" thickBot="1" x14ac:dyDescent="0.45">
      <c r="A8" s="27"/>
      <c r="B8" s="27" t="s">
        <v>2</v>
      </c>
      <c r="C8" s="64" t="s">
        <v>28</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5" t="s">
        <v>22</v>
      </c>
      <c r="K9" s="106"/>
      <c r="L9" s="107"/>
      <c r="M9" s="105"/>
      <c r="N9" s="106"/>
      <c r="O9" s="107"/>
    </row>
    <row r="10" spans="1:18" x14ac:dyDescent="0.4">
      <c r="A10" s="9">
        <v>1</v>
      </c>
      <c r="B10" s="23">
        <v>37750</v>
      </c>
      <c r="C10" s="50">
        <v>1</v>
      </c>
      <c r="D10" s="87">
        <v>1.27</v>
      </c>
      <c r="E10" s="88">
        <v>-1</v>
      </c>
      <c r="F10" s="89">
        <v>-1</v>
      </c>
      <c r="G10" s="40">
        <f>IF(D10="","",G9+M10)</f>
        <v>311430</v>
      </c>
      <c r="H10" s="40">
        <f t="shared" ref="H10:I25" si="0">IF(E10="","",H9+N10)</f>
        <v>291000</v>
      </c>
      <c r="I10" s="40">
        <f t="shared" si="0"/>
        <v>291000</v>
      </c>
      <c r="J10" s="41">
        <f>IF(G9="","",G9*0.03)</f>
        <v>9000</v>
      </c>
      <c r="K10" s="42">
        <f>IF(H9="","",H9*0.03)</f>
        <v>9000</v>
      </c>
      <c r="L10" s="43">
        <f>IF(I9="","",I9*0.03)</f>
        <v>9000</v>
      </c>
      <c r="M10" s="41">
        <f>IF(D10="","",J10*D10)</f>
        <v>11430</v>
      </c>
      <c r="N10" s="42">
        <f>IF(E10="","",K10*E10)</f>
        <v>-9000</v>
      </c>
      <c r="O10" s="43">
        <f>IF(F10="","",L10*F10)</f>
        <v>-9000</v>
      </c>
      <c r="P10" s="40"/>
      <c r="Q10" s="40"/>
      <c r="R10" s="40"/>
    </row>
    <row r="11" spans="1:18" x14ac:dyDescent="0.4">
      <c r="A11" s="9">
        <v>2</v>
      </c>
      <c r="B11" s="5">
        <v>37764</v>
      </c>
      <c r="C11" s="47">
        <v>2</v>
      </c>
      <c r="D11" s="90">
        <v>-1</v>
      </c>
      <c r="E11" s="91">
        <v>-1</v>
      </c>
      <c r="F11" s="92">
        <v>-1</v>
      </c>
      <c r="G11" s="40">
        <f t="shared" ref="G11:I26" si="1">IF(D11="","",G10+M11)</f>
        <v>302087.09999999998</v>
      </c>
      <c r="H11" s="40">
        <f t="shared" si="0"/>
        <v>282270</v>
      </c>
      <c r="I11" s="40">
        <f t="shared" si="0"/>
        <v>282270</v>
      </c>
      <c r="J11" s="44">
        <f t="shared" ref="J11:L26" si="2">IF(G10="","",G10*0.03)</f>
        <v>9342.9</v>
      </c>
      <c r="K11" s="45">
        <f t="shared" si="2"/>
        <v>8730</v>
      </c>
      <c r="L11" s="46">
        <f t="shared" si="2"/>
        <v>8730</v>
      </c>
      <c r="M11" s="44">
        <f t="shared" ref="M11:O26" si="3">IF(D11="","",J11*D11)</f>
        <v>-9342.9</v>
      </c>
      <c r="N11" s="45">
        <f t="shared" si="3"/>
        <v>-8730</v>
      </c>
      <c r="O11" s="46">
        <f t="shared" si="3"/>
        <v>-8730</v>
      </c>
      <c r="P11" s="40"/>
      <c r="Q11" s="40"/>
      <c r="R11" s="40"/>
    </row>
    <row r="12" spans="1:18" x14ac:dyDescent="0.4">
      <c r="A12" s="9">
        <v>3</v>
      </c>
      <c r="B12" s="5"/>
      <c r="C12" s="47"/>
      <c r="D12" s="90"/>
      <c r="E12" s="91"/>
      <c r="F12" s="99"/>
      <c r="G12" s="40" t="str">
        <f t="shared" si="1"/>
        <v/>
      </c>
      <c r="H12" s="40" t="str">
        <f t="shared" si="0"/>
        <v/>
      </c>
      <c r="I12" s="40" t="str">
        <f t="shared" si="0"/>
        <v/>
      </c>
      <c r="J12" s="44">
        <f t="shared" si="2"/>
        <v>9062.6129999999994</v>
      </c>
      <c r="K12" s="45">
        <f t="shared" si="2"/>
        <v>8468.1</v>
      </c>
      <c r="L12" s="46">
        <f t="shared" si="2"/>
        <v>8468.1</v>
      </c>
      <c r="M12" s="44" t="str">
        <f t="shared" si="3"/>
        <v/>
      </c>
      <c r="N12" s="45" t="str">
        <f t="shared" si="3"/>
        <v/>
      </c>
      <c r="O12" s="46" t="str">
        <f t="shared" si="3"/>
        <v/>
      </c>
      <c r="P12" s="40"/>
      <c r="Q12" s="40"/>
      <c r="R12" s="40"/>
    </row>
    <row r="13" spans="1:18" x14ac:dyDescent="0.4">
      <c r="A13" s="9">
        <v>4</v>
      </c>
      <c r="B13" s="5"/>
      <c r="C13" s="47"/>
      <c r="D13" s="90"/>
      <c r="E13" s="91"/>
      <c r="F13" s="92"/>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2"/>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9"/>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09" t="s">
        <v>5</v>
      </c>
      <c r="C60" s="110"/>
      <c r="D60" s="1">
        <f>COUNTIF(D10:D59,1.27)</f>
        <v>1</v>
      </c>
      <c r="E60" s="1">
        <f>COUNTIF(E10:E59,1.5)</f>
        <v>0</v>
      </c>
      <c r="F60" s="8">
        <f>COUNTIF(F10:F59,2)</f>
        <v>0</v>
      </c>
      <c r="G60" s="97">
        <f>M60+G9</f>
        <v>302087.09999999998</v>
      </c>
      <c r="H60" s="20">
        <f>N60+H9</f>
        <v>282270</v>
      </c>
      <c r="I60" s="21">
        <f>O60+I9</f>
        <v>282270</v>
      </c>
      <c r="J60" s="67" t="s">
        <v>30</v>
      </c>
      <c r="K60" s="68">
        <f>B59-B10</f>
        <v>-37750</v>
      </c>
      <c r="L60" s="69" t="s">
        <v>31</v>
      </c>
      <c r="M60" s="81">
        <f>SUM(M10:M59)</f>
        <v>2087.1000000000004</v>
      </c>
      <c r="N60" s="82">
        <f>SUM(N10:N59)</f>
        <v>-17730</v>
      </c>
      <c r="O60" s="83">
        <f>SUM(O10:O59)</f>
        <v>-17730</v>
      </c>
    </row>
    <row r="61" spans="1:15" ht="19.5" thickBot="1" x14ac:dyDescent="0.45">
      <c r="A61" s="9"/>
      <c r="B61" s="103" t="s">
        <v>6</v>
      </c>
      <c r="C61" s="104"/>
      <c r="D61" s="1">
        <f>COUNTIF(D10:D59,-1)</f>
        <v>1</v>
      </c>
      <c r="E61" s="1">
        <f>COUNTIF(E10:E59,-1)</f>
        <v>2</v>
      </c>
      <c r="F61" s="8">
        <f>COUNTIF(F10:F59,-1)</f>
        <v>2</v>
      </c>
      <c r="G61" s="101" t="s">
        <v>29</v>
      </c>
      <c r="H61" s="102"/>
      <c r="I61" s="108"/>
      <c r="J61" s="101" t="s">
        <v>32</v>
      </c>
      <c r="K61" s="102"/>
      <c r="L61" s="108"/>
      <c r="M61" s="9"/>
      <c r="O61" s="4"/>
    </row>
    <row r="62" spans="1:15" ht="19.5" thickBot="1" x14ac:dyDescent="0.45">
      <c r="A62" s="9"/>
      <c r="B62" s="103" t="s">
        <v>34</v>
      </c>
      <c r="C62" s="104"/>
      <c r="D62" s="1">
        <f>COUNTIF(D10:D59,0)</f>
        <v>0</v>
      </c>
      <c r="E62" s="1">
        <f>COUNTIF(E10:E59,0)</f>
        <v>0</v>
      </c>
      <c r="F62" s="1">
        <f>COUNTIF(F10:F59,0)</f>
        <v>0</v>
      </c>
      <c r="G62" s="76">
        <f>G60/G9</f>
        <v>1.0069569999999999</v>
      </c>
      <c r="H62" s="77">
        <f t="shared" ref="H62" si="9">H60/H9</f>
        <v>0.94089999999999996</v>
      </c>
      <c r="I62" s="78">
        <f>I60/I9</f>
        <v>0.94089999999999996</v>
      </c>
      <c r="J62" s="65">
        <f>(G62-100%)*30/K60</f>
        <v>-5.5287417218542092E-6</v>
      </c>
      <c r="K62" s="65">
        <f>(H62-100%)*30/K60</f>
        <v>4.6966887417218577E-5</v>
      </c>
      <c r="L62" s="66">
        <f>(I62-100%)*30/K60</f>
        <v>4.6966887417218577E-5</v>
      </c>
      <c r="M62" s="10"/>
      <c r="N62" s="2"/>
      <c r="O62" s="11"/>
    </row>
    <row r="63" spans="1:15" ht="19.5" thickBot="1" x14ac:dyDescent="0.45">
      <c r="B63" s="101" t="s">
        <v>4</v>
      </c>
      <c r="C63" s="102"/>
      <c r="D63" s="79">
        <f t="shared" ref="D63:E63" si="10">D60/(D60+D61+D62)</f>
        <v>0.5</v>
      </c>
      <c r="E63" s="74">
        <f t="shared" si="10"/>
        <v>0</v>
      </c>
      <c r="F63" s="75">
        <f>F60/(F60+F61+F62)</f>
        <v>0</v>
      </c>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A20"/>
  <sheetViews>
    <sheetView topLeftCell="A21" workbookViewId="0">
      <selection activeCell="A20" sqref="A20"/>
    </sheetView>
  </sheetViews>
  <sheetFormatPr defaultRowHeight="18.75" x14ac:dyDescent="0.4"/>
  <sheetData>
    <row r="1" spans="1:1" x14ac:dyDescent="0.4">
      <c r="A1" t="s">
        <v>60</v>
      </c>
    </row>
    <row r="20" spans="1:1" x14ac:dyDescent="0.4">
      <c r="A20" t="s">
        <v>64</v>
      </c>
    </row>
  </sheetData>
  <phoneticPr fontId="1"/>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36"/>
  <sheetViews>
    <sheetView tabSelected="1" zoomScale="145" zoomScaleSheetLayoutView="100" workbookViewId="0">
      <selection activeCell="A29" sqref="A29:J36"/>
    </sheetView>
  </sheetViews>
  <sheetFormatPr defaultColWidth="8.125" defaultRowHeight="13.5" x14ac:dyDescent="0.4"/>
  <cols>
    <col min="1" max="16384" width="8.125" style="52"/>
  </cols>
  <sheetData>
    <row r="1" spans="1:1" x14ac:dyDescent="0.4">
      <c r="A1" s="52" t="s">
        <v>25</v>
      </c>
    </row>
    <row r="2" spans="1:1" x14ac:dyDescent="0.4">
      <c r="A2" s="52" t="s">
        <v>50</v>
      </c>
    </row>
    <row r="3" spans="1:1" x14ac:dyDescent="0.4">
      <c r="A3" s="52" t="s">
        <v>62</v>
      </c>
    </row>
    <row r="4" spans="1:1" x14ac:dyDescent="0.4">
      <c r="A4" s="52" t="s">
        <v>51</v>
      </c>
    </row>
    <row r="5" spans="1:1" x14ac:dyDescent="0.4">
      <c r="A5" s="52" t="s">
        <v>48</v>
      </c>
    </row>
    <row r="6" spans="1:1" x14ac:dyDescent="0.4">
      <c r="A6" s="52" t="s">
        <v>52</v>
      </c>
    </row>
    <row r="7" spans="1:1" x14ac:dyDescent="0.4">
      <c r="A7" s="52" t="s">
        <v>63</v>
      </c>
    </row>
    <row r="8" spans="1:1" x14ac:dyDescent="0.4">
      <c r="A8" s="52" t="s">
        <v>57</v>
      </c>
    </row>
    <row r="9" spans="1:1" x14ac:dyDescent="0.4">
      <c r="A9" s="52" t="s">
        <v>58</v>
      </c>
    </row>
    <row r="10" spans="1:1" x14ac:dyDescent="0.4">
      <c r="A10" s="52" t="s">
        <v>59</v>
      </c>
    </row>
    <row r="12" spans="1:1" x14ac:dyDescent="0.4">
      <c r="A12" s="52" t="s">
        <v>66</v>
      </c>
    </row>
    <row r="14" spans="1:1" x14ac:dyDescent="0.4">
      <c r="A14" s="52" t="s">
        <v>67</v>
      </c>
    </row>
    <row r="15" spans="1:1" x14ac:dyDescent="0.4">
      <c r="A15" s="52" t="s">
        <v>68</v>
      </c>
    </row>
    <row r="16" spans="1:1" x14ac:dyDescent="0.4">
      <c r="A16" s="52" t="s">
        <v>69</v>
      </c>
    </row>
    <row r="18" spans="1:10" x14ac:dyDescent="0.4">
      <c r="A18" s="52" t="s">
        <v>26</v>
      </c>
    </row>
    <row r="19" spans="1:10" x14ac:dyDescent="0.4">
      <c r="A19" s="111" t="s">
        <v>70</v>
      </c>
      <c r="B19" s="112"/>
      <c r="C19" s="112"/>
      <c r="D19" s="112"/>
      <c r="E19" s="112"/>
      <c r="F19" s="112"/>
      <c r="G19" s="112"/>
      <c r="H19" s="112"/>
      <c r="I19" s="112"/>
      <c r="J19" s="112"/>
    </row>
    <row r="20" spans="1:10" x14ac:dyDescent="0.4">
      <c r="A20" s="112"/>
      <c r="B20" s="112"/>
      <c r="C20" s="112"/>
      <c r="D20" s="112"/>
      <c r="E20" s="112"/>
      <c r="F20" s="112"/>
      <c r="G20" s="112"/>
      <c r="H20" s="112"/>
      <c r="I20" s="112"/>
      <c r="J20" s="112"/>
    </row>
    <row r="21" spans="1:10" x14ac:dyDescent="0.4">
      <c r="A21" s="112"/>
      <c r="B21" s="112"/>
      <c r="C21" s="112"/>
      <c r="D21" s="112"/>
      <c r="E21" s="112"/>
      <c r="F21" s="112"/>
      <c r="G21" s="112"/>
      <c r="H21" s="112"/>
      <c r="I21" s="112"/>
      <c r="J21" s="112"/>
    </row>
    <row r="22" spans="1:10" x14ac:dyDescent="0.4">
      <c r="A22" s="112"/>
      <c r="B22" s="112"/>
      <c r="C22" s="112"/>
      <c r="D22" s="112"/>
      <c r="E22" s="112"/>
      <c r="F22" s="112"/>
      <c r="G22" s="112"/>
      <c r="H22" s="112"/>
      <c r="I22" s="112"/>
      <c r="J22" s="112"/>
    </row>
    <row r="23" spans="1:10" x14ac:dyDescent="0.4">
      <c r="A23" s="112"/>
      <c r="B23" s="112"/>
      <c r="C23" s="112"/>
      <c r="D23" s="112"/>
      <c r="E23" s="112"/>
      <c r="F23" s="112"/>
      <c r="G23" s="112"/>
      <c r="H23" s="112"/>
      <c r="I23" s="112"/>
      <c r="J23" s="112"/>
    </row>
    <row r="24" spans="1:10" x14ac:dyDescent="0.4">
      <c r="A24" s="112"/>
      <c r="B24" s="112"/>
      <c r="C24" s="112"/>
      <c r="D24" s="112"/>
      <c r="E24" s="112"/>
      <c r="F24" s="112"/>
      <c r="G24" s="112"/>
      <c r="H24" s="112"/>
      <c r="I24" s="112"/>
      <c r="J24" s="112"/>
    </row>
    <row r="25" spans="1:10" x14ac:dyDescent="0.4">
      <c r="A25" s="112"/>
      <c r="B25" s="112"/>
      <c r="C25" s="112"/>
      <c r="D25" s="112"/>
      <c r="E25" s="112"/>
      <c r="F25" s="112"/>
      <c r="G25" s="112"/>
      <c r="H25" s="112"/>
      <c r="I25" s="112"/>
      <c r="J25" s="112"/>
    </row>
    <row r="26" spans="1:10" x14ac:dyDescent="0.4">
      <c r="A26" s="112"/>
      <c r="B26" s="112"/>
      <c r="C26" s="112"/>
      <c r="D26" s="112"/>
      <c r="E26" s="112"/>
      <c r="F26" s="112"/>
      <c r="G26" s="112"/>
      <c r="H26" s="112"/>
      <c r="I26" s="112"/>
      <c r="J26" s="112"/>
    </row>
    <row r="28" spans="1:10" x14ac:dyDescent="0.4">
      <c r="A28" s="52" t="s">
        <v>27</v>
      </c>
    </row>
    <row r="29" spans="1:10" x14ac:dyDescent="0.4">
      <c r="A29" s="111" t="s">
        <v>71</v>
      </c>
      <c r="B29" s="111"/>
      <c r="C29" s="111"/>
      <c r="D29" s="111"/>
      <c r="E29" s="111"/>
      <c r="F29" s="111"/>
      <c r="G29" s="111"/>
      <c r="H29" s="111"/>
      <c r="I29" s="111"/>
      <c r="J29" s="111"/>
    </row>
    <row r="30" spans="1:10" x14ac:dyDescent="0.4">
      <c r="A30" s="111"/>
      <c r="B30" s="111"/>
      <c r="C30" s="111"/>
      <c r="D30" s="111"/>
      <c r="E30" s="111"/>
      <c r="F30" s="111"/>
      <c r="G30" s="111"/>
      <c r="H30" s="111"/>
      <c r="I30" s="111"/>
      <c r="J30" s="111"/>
    </row>
    <row r="31" spans="1:10" x14ac:dyDescent="0.4">
      <c r="A31" s="111"/>
      <c r="B31" s="111"/>
      <c r="C31" s="111"/>
      <c r="D31" s="111"/>
      <c r="E31" s="111"/>
      <c r="F31" s="111"/>
      <c r="G31" s="111"/>
      <c r="H31" s="111"/>
      <c r="I31" s="111"/>
      <c r="J31" s="111"/>
    </row>
    <row r="32" spans="1:10" x14ac:dyDescent="0.4">
      <c r="A32" s="111"/>
      <c r="B32" s="111"/>
      <c r="C32" s="111"/>
      <c r="D32" s="111"/>
      <c r="E32" s="111"/>
      <c r="F32" s="111"/>
      <c r="G32" s="111"/>
      <c r="H32" s="111"/>
      <c r="I32" s="111"/>
      <c r="J32" s="111"/>
    </row>
    <row r="33" spans="1:10" x14ac:dyDescent="0.4">
      <c r="A33" s="111"/>
      <c r="B33" s="111"/>
      <c r="C33" s="111"/>
      <c r="D33" s="111"/>
      <c r="E33" s="111"/>
      <c r="F33" s="111"/>
      <c r="G33" s="111"/>
      <c r="H33" s="111"/>
      <c r="I33" s="111"/>
      <c r="J33" s="111"/>
    </row>
    <row r="34" spans="1:10" x14ac:dyDescent="0.4">
      <c r="A34" s="111"/>
      <c r="B34" s="111"/>
      <c r="C34" s="111"/>
      <c r="D34" s="111"/>
      <c r="E34" s="111"/>
      <c r="F34" s="111"/>
      <c r="G34" s="111"/>
      <c r="H34" s="111"/>
      <c r="I34" s="111"/>
      <c r="J34" s="111"/>
    </row>
    <row r="35" spans="1:10" x14ac:dyDescent="0.4">
      <c r="A35" s="111"/>
      <c r="B35" s="111"/>
      <c r="C35" s="111"/>
      <c r="D35" s="111"/>
      <c r="E35" s="111"/>
      <c r="F35" s="111"/>
      <c r="G35" s="111"/>
      <c r="H35" s="111"/>
      <c r="I35" s="111"/>
      <c r="J35" s="111"/>
    </row>
    <row r="36" spans="1:10" x14ac:dyDescent="0.4">
      <c r="A36" s="111"/>
      <c r="B36" s="111"/>
      <c r="C36" s="111"/>
      <c r="D36" s="111"/>
      <c r="E36" s="111"/>
      <c r="F36" s="111"/>
      <c r="G36" s="111"/>
      <c r="H36" s="111"/>
      <c r="I36" s="111"/>
      <c r="J36" s="111"/>
    </row>
  </sheetData>
  <mergeCells count="2">
    <mergeCell ref="A19:J26"/>
    <mergeCell ref="A29:J36"/>
  </mergeCells>
  <phoneticPr fontId="1"/>
  <pageMargins left="0.75" right="0.75" top="1" bottom="1" header="0.51111111111111107" footer="0.5111111111111110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PB検証４</vt:lpstr>
      <vt:lpstr>画像４</vt:lpstr>
      <vt:lpstr>PB検証１</vt:lpstr>
      <vt:lpstr>画像１</vt:lpstr>
      <vt:lpstr>PB検証２</vt:lpstr>
      <vt:lpstr>画像２</vt:lpstr>
      <vt:lpstr>PB検証３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2021-02-10T12:33:51Z</dcterms:modified>
</cp:coreProperties>
</file>