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taked\Desktop\"/>
    </mc:Choice>
  </mc:AlternateContent>
  <xr:revisionPtr revIDLastSave="0" documentId="13_ncr:1_{0015628A-EC08-4E96-9C87-35FFDE1DD6A8}" xr6:coauthVersionLast="46" xr6:coauthVersionMax="46" xr10:uidLastSave="{00000000-0000-0000-0000-000000000000}"/>
  <bookViews>
    <workbookView xWindow="-120" yWindow="-120" windowWidth="20730" windowHeight="11160" activeTab="8" xr2:uid="{00000000-000D-0000-FFFF-FFFF00000000}"/>
  </bookViews>
  <sheets>
    <sheet name="PB検証４" sheetId="1" r:id="rId1"/>
    <sheet name="画像４" sheetId="6" r:id="rId2"/>
    <sheet name="PB検証１" sheetId="7" r:id="rId3"/>
    <sheet name="画像１" sheetId="8" r:id="rId4"/>
    <sheet name="PB検証２" sheetId="9" r:id="rId5"/>
    <sheet name="画像２" sheetId="10" r:id="rId6"/>
    <sheet name="PB検証３" sheetId="11" r:id="rId7"/>
    <sheet name="画像３" sheetId="12" r:id="rId8"/>
    <sheet name="気づき" sheetId="14" r:id="rId9"/>
    <sheet name="検証終了通貨" sheetId="2"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11" l="1"/>
  <c r="E62" i="11"/>
  <c r="D62" i="11"/>
  <c r="F61" i="11"/>
  <c r="E61" i="11"/>
  <c r="D61" i="11"/>
  <c r="K60" i="11"/>
  <c r="F60" i="11"/>
  <c r="E60" i="11"/>
  <c r="D60" i="11"/>
  <c r="O59" i="11"/>
  <c r="N59" i="11"/>
  <c r="M59" i="11"/>
  <c r="I59" i="11"/>
  <c r="H59" i="11"/>
  <c r="G59" i="11"/>
  <c r="O58" i="11"/>
  <c r="N58" i="11"/>
  <c r="M58" i="11"/>
  <c r="I58" i="11"/>
  <c r="L59" i="11" s="1"/>
  <c r="H58" i="11"/>
  <c r="K59" i="11" s="1"/>
  <c r="G58" i="11"/>
  <c r="J59" i="11" s="1"/>
  <c r="O57" i="11"/>
  <c r="N57" i="11"/>
  <c r="M57" i="11"/>
  <c r="I57" i="11"/>
  <c r="L58" i="11" s="1"/>
  <c r="H57" i="11"/>
  <c r="K58" i="11" s="1"/>
  <c r="G57" i="11"/>
  <c r="J58" i="11" s="1"/>
  <c r="O56" i="11"/>
  <c r="N56" i="11"/>
  <c r="M56" i="11"/>
  <c r="I56" i="11"/>
  <c r="L57" i="11" s="1"/>
  <c r="H56" i="11"/>
  <c r="K57" i="11" s="1"/>
  <c r="G56" i="11"/>
  <c r="J57" i="11" s="1"/>
  <c r="O55" i="11"/>
  <c r="N55" i="11"/>
  <c r="M55" i="11"/>
  <c r="I55" i="11"/>
  <c r="L56" i="11" s="1"/>
  <c r="H55" i="11"/>
  <c r="K56" i="11" s="1"/>
  <c r="G55" i="11"/>
  <c r="J56" i="11" s="1"/>
  <c r="O54" i="11"/>
  <c r="N54" i="11"/>
  <c r="M54" i="11"/>
  <c r="I54" i="11"/>
  <c r="L55" i="11" s="1"/>
  <c r="H54" i="11"/>
  <c r="K55" i="11" s="1"/>
  <c r="G54" i="11"/>
  <c r="J55" i="11" s="1"/>
  <c r="O53" i="11"/>
  <c r="N53" i="11"/>
  <c r="M53" i="11"/>
  <c r="I53" i="11"/>
  <c r="L54" i="11" s="1"/>
  <c r="H53" i="11"/>
  <c r="K54" i="11" s="1"/>
  <c r="G53" i="11"/>
  <c r="J54" i="11" s="1"/>
  <c r="O52" i="11"/>
  <c r="N52" i="11"/>
  <c r="M52" i="11"/>
  <c r="I52" i="11"/>
  <c r="L53" i="11" s="1"/>
  <c r="H52" i="11"/>
  <c r="K53" i="11" s="1"/>
  <c r="G52" i="11"/>
  <c r="J53" i="11" s="1"/>
  <c r="O51" i="11"/>
  <c r="N51" i="11"/>
  <c r="M51" i="11"/>
  <c r="I51" i="11"/>
  <c r="L52" i="11" s="1"/>
  <c r="H51" i="11"/>
  <c r="K52" i="11" s="1"/>
  <c r="G51" i="11"/>
  <c r="J52" i="11" s="1"/>
  <c r="O50" i="11"/>
  <c r="N50" i="11"/>
  <c r="M50" i="11"/>
  <c r="I50" i="11"/>
  <c r="L51" i="11" s="1"/>
  <c r="H50" i="11"/>
  <c r="K51" i="11" s="1"/>
  <c r="G50" i="11"/>
  <c r="J51" i="11" s="1"/>
  <c r="O49" i="11"/>
  <c r="N49" i="11"/>
  <c r="M49" i="11"/>
  <c r="I49" i="11"/>
  <c r="L50" i="11" s="1"/>
  <c r="H49" i="11"/>
  <c r="K50" i="11" s="1"/>
  <c r="G49" i="11"/>
  <c r="J50" i="11" s="1"/>
  <c r="O48" i="11"/>
  <c r="N48" i="11"/>
  <c r="M48" i="11"/>
  <c r="I48" i="11"/>
  <c r="L49" i="11" s="1"/>
  <c r="H48" i="11"/>
  <c r="K49" i="11" s="1"/>
  <c r="G48" i="11"/>
  <c r="J49" i="11" s="1"/>
  <c r="O47" i="11"/>
  <c r="N47" i="11"/>
  <c r="M47" i="11"/>
  <c r="I47" i="11"/>
  <c r="L48" i="11" s="1"/>
  <c r="H47" i="11"/>
  <c r="K48" i="11" s="1"/>
  <c r="G47" i="11"/>
  <c r="J48" i="11" s="1"/>
  <c r="O46" i="11"/>
  <c r="N46" i="11"/>
  <c r="M46" i="11"/>
  <c r="I46" i="11"/>
  <c r="L47" i="11" s="1"/>
  <c r="H46" i="11"/>
  <c r="K47" i="11" s="1"/>
  <c r="G46" i="11"/>
  <c r="J47" i="11" s="1"/>
  <c r="O45" i="11"/>
  <c r="N45" i="11"/>
  <c r="M45" i="11"/>
  <c r="I45" i="11"/>
  <c r="L46" i="11" s="1"/>
  <c r="H45" i="11"/>
  <c r="K46" i="11" s="1"/>
  <c r="G45" i="11"/>
  <c r="J46" i="11" s="1"/>
  <c r="O44" i="11"/>
  <c r="N44" i="11"/>
  <c r="M44" i="11"/>
  <c r="I44" i="11"/>
  <c r="L45" i="11" s="1"/>
  <c r="H44" i="11"/>
  <c r="K45" i="11" s="1"/>
  <c r="G44" i="11"/>
  <c r="J45" i="11" s="1"/>
  <c r="O43" i="11"/>
  <c r="N43" i="11"/>
  <c r="M43" i="11"/>
  <c r="I43" i="11"/>
  <c r="L44" i="11" s="1"/>
  <c r="H43" i="11"/>
  <c r="K44" i="11" s="1"/>
  <c r="G43" i="11"/>
  <c r="J44" i="11" s="1"/>
  <c r="O42" i="11"/>
  <c r="N42" i="11"/>
  <c r="M42" i="11"/>
  <c r="I42" i="11"/>
  <c r="L43" i="11" s="1"/>
  <c r="H42" i="11"/>
  <c r="K43" i="11" s="1"/>
  <c r="G42" i="11"/>
  <c r="J43" i="11" s="1"/>
  <c r="O41" i="11"/>
  <c r="N41" i="11"/>
  <c r="M41" i="11"/>
  <c r="I41" i="11"/>
  <c r="L42" i="11" s="1"/>
  <c r="H41" i="11"/>
  <c r="K42" i="11" s="1"/>
  <c r="G41" i="11"/>
  <c r="J42" i="11" s="1"/>
  <c r="O40" i="11"/>
  <c r="N40" i="11"/>
  <c r="M40" i="11"/>
  <c r="I40" i="11"/>
  <c r="L41" i="11" s="1"/>
  <c r="H40" i="11"/>
  <c r="K41" i="11" s="1"/>
  <c r="G40" i="11"/>
  <c r="J41" i="11" s="1"/>
  <c r="O39" i="11"/>
  <c r="N39" i="11"/>
  <c r="M39" i="11"/>
  <c r="I39" i="11"/>
  <c r="L40" i="11" s="1"/>
  <c r="H39" i="11"/>
  <c r="K40" i="11" s="1"/>
  <c r="G39" i="11"/>
  <c r="J40" i="11" s="1"/>
  <c r="O38" i="11"/>
  <c r="N38" i="11"/>
  <c r="M38" i="11"/>
  <c r="I38" i="11"/>
  <c r="L39" i="11" s="1"/>
  <c r="H38" i="11"/>
  <c r="K39" i="11" s="1"/>
  <c r="G38" i="11"/>
  <c r="J39" i="11" s="1"/>
  <c r="O37" i="11"/>
  <c r="N37" i="11"/>
  <c r="M37" i="11"/>
  <c r="I37" i="11"/>
  <c r="L38" i="11" s="1"/>
  <c r="H37" i="11"/>
  <c r="K38" i="11" s="1"/>
  <c r="G37" i="11"/>
  <c r="J38" i="11" s="1"/>
  <c r="O36" i="11"/>
  <c r="N36" i="11"/>
  <c r="M36" i="11"/>
  <c r="I36" i="11"/>
  <c r="L37" i="11" s="1"/>
  <c r="H36" i="11"/>
  <c r="K37" i="11" s="1"/>
  <c r="G36" i="11"/>
  <c r="J37" i="11" s="1"/>
  <c r="O35" i="11"/>
  <c r="N35" i="11"/>
  <c r="M35" i="11"/>
  <c r="I35" i="11"/>
  <c r="L36" i="11" s="1"/>
  <c r="H35" i="11"/>
  <c r="K36" i="11" s="1"/>
  <c r="G35" i="11"/>
  <c r="J36" i="11" s="1"/>
  <c r="O34" i="11"/>
  <c r="N34" i="11"/>
  <c r="M34" i="11"/>
  <c r="I34" i="11"/>
  <c r="L35" i="11" s="1"/>
  <c r="H34" i="11"/>
  <c r="K35" i="11" s="1"/>
  <c r="G34" i="11"/>
  <c r="J35" i="11" s="1"/>
  <c r="O33" i="11"/>
  <c r="N33" i="11"/>
  <c r="M33" i="11"/>
  <c r="I33" i="11"/>
  <c r="L34" i="11" s="1"/>
  <c r="H33" i="11"/>
  <c r="K34" i="11" s="1"/>
  <c r="G33" i="11"/>
  <c r="J34" i="11" s="1"/>
  <c r="O32" i="11"/>
  <c r="N32" i="11"/>
  <c r="M32" i="11"/>
  <c r="I32" i="11"/>
  <c r="L33" i="11" s="1"/>
  <c r="H32" i="11"/>
  <c r="K33" i="11" s="1"/>
  <c r="G32" i="11"/>
  <c r="J33" i="11" s="1"/>
  <c r="O31" i="11"/>
  <c r="N31" i="11"/>
  <c r="M31" i="11"/>
  <c r="I31" i="11"/>
  <c r="L32" i="11" s="1"/>
  <c r="H31" i="11"/>
  <c r="K32" i="11" s="1"/>
  <c r="G31" i="11"/>
  <c r="J32" i="11" s="1"/>
  <c r="O30" i="11"/>
  <c r="N30" i="11"/>
  <c r="M30" i="11"/>
  <c r="I30" i="11"/>
  <c r="L31" i="11" s="1"/>
  <c r="H30" i="11"/>
  <c r="K31" i="11" s="1"/>
  <c r="G30" i="11"/>
  <c r="J31" i="11" s="1"/>
  <c r="O29" i="11"/>
  <c r="N29" i="11"/>
  <c r="M29" i="11"/>
  <c r="I29" i="11"/>
  <c r="L30" i="11" s="1"/>
  <c r="H29" i="11"/>
  <c r="K30" i="11" s="1"/>
  <c r="G29" i="11"/>
  <c r="J30" i="11" s="1"/>
  <c r="O28" i="11"/>
  <c r="N28" i="11"/>
  <c r="M28" i="11"/>
  <c r="I28" i="11"/>
  <c r="L29" i="11" s="1"/>
  <c r="H28" i="11"/>
  <c r="K29" i="11" s="1"/>
  <c r="G28" i="11"/>
  <c r="J29" i="11" s="1"/>
  <c r="O27" i="11"/>
  <c r="N27" i="11"/>
  <c r="M27" i="11"/>
  <c r="I27" i="11"/>
  <c r="L28" i="11" s="1"/>
  <c r="H27" i="11"/>
  <c r="K28" i="11" s="1"/>
  <c r="G27" i="11"/>
  <c r="J28" i="11" s="1"/>
  <c r="O26" i="11"/>
  <c r="N26" i="11"/>
  <c r="M26" i="11"/>
  <c r="I26" i="11"/>
  <c r="L27" i="11" s="1"/>
  <c r="H26" i="11"/>
  <c r="K27" i="11" s="1"/>
  <c r="G26" i="11"/>
  <c r="J27" i="11" s="1"/>
  <c r="O25" i="11"/>
  <c r="N25" i="11"/>
  <c r="M25" i="11"/>
  <c r="I25" i="11"/>
  <c r="L26" i="11" s="1"/>
  <c r="H25" i="11"/>
  <c r="K26" i="11" s="1"/>
  <c r="G25" i="11"/>
  <c r="J26" i="11" s="1"/>
  <c r="O24" i="11"/>
  <c r="N24" i="11"/>
  <c r="M24" i="11"/>
  <c r="I24" i="11"/>
  <c r="L25" i="11" s="1"/>
  <c r="H24" i="11"/>
  <c r="K25" i="11" s="1"/>
  <c r="G24" i="11"/>
  <c r="J25" i="11" s="1"/>
  <c r="I9" i="11"/>
  <c r="H9" i="11"/>
  <c r="K10" i="11" s="1"/>
  <c r="N10" i="11" s="1"/>
  <c r="G9" i="11"/>
  <c r="F62" i="9"/>
  <c r="E62" i="9"/>
  <c r="D62" i="9"/>
  <c r="F61" i="9"/>
  <c r="E61" i="9"/>
  <c r="D61" i="9"/>
  <c r="K60" i="9"/>
  <c r="F60" i="9"/>
  <c r="E60" i="9"/>
  <c r="D60" i="9"/>
  <c r="O59" i="9"/>
  <c r="N59" i="9"/>
  <c r="M59" i="9"/>
  <c r="I59" i="9"/>
  <c r="H59" i="9"/>
  <c r="G59" i="9"/>
  <c r="O58" i="9"/>
  <c r="N58" i="9"/>
  <c r="M58" i="9"/>
  <c r="I58" i="9"/>
  <c r="L59" i="9" s="1"/>
  <c r="H58" i="9"/>
  <c r="K59" i="9" s="1"/>
  <c r="G58" i="9"/>
  <c r="J59" i="9" s="1"/>
  <c r="O57" i="9"/>
  <c r="N57" i="9"/>
  <c r="M57" i="9"/>
  <c r="I57" i="9"/>
  <c r="L58" i="9" s="1"/>
  <c r="H57" i="9"/>
  <c r="K58" i="9" s="1"/>
  <c r="G57" i="9"/>
  <c r="J58" i="9" s="1"/>
  <c r="O56" i="9"/>
  <c r="N56" i="9"/>
  <c r="M56" i="9"/>
  <c r="I56" i="9"/>
  <c r="L57" i="9" s="1"/>
  <c r="H56" i="9"/>
  <c r="K57" i="9" s="1"/>
  <c r="G56" i="9"/>
  <c r="J57" i="9" s="1"/>
  <c r="O55" i="9"/>
  <c r="N55" i="9"/>
  <c r="M55" i="9"/>
  <c r="I55" i="9"/>
  <c r="L56" i="9" s="1"/>
  <c r="H55" i="9"/>
  <c r="K56" i="9" s="1"/>
  <c r="G55" i="9"/>
  <c r="J56" i="9" s="1"/>
  <c r="O54" i="9"/>
  <c r="N54" i="9"/>
  <c r="M54" i="9"/>
  <c r="I54" i="9"/>
  <c r="L55" i="9" s="1"/>
  <c r="H54" i="9"/>
  <c r="K55" i="9" s="1"/>
  <c r="G54" i="9"/>
  <c r="J55" i="9" s="1"/>
  <c r="O53" i="9"/>
  <c r="N53" i="9"/>
  <c r="M53" i="9"/>
  <c r="I53" i="9"/>
  <c r="L54" i="9" s="1"/>
  <c r="H53" i="9"/>
  <c r="K54" i="9" s="1"/>
  <c r="G53" i="9"/>
  <c r="J54" i="9" s="1"/>
  <c r="O52" i="9"/>
  <c r="N52" i="9"/>
  <c r="M52" i="9"/>
  <c r="I52" i="9"/>
  <c r="L53" i="9" s="1"/>
  <c r="H52" i="9"/>
  <c r="K53" i="9" s="1"/>
  <c r="G52" i="9"/>
  <c r="J53" i="9" s="1"/>
  <c r="O51" i="9"/>
  <c r="N51" i="9"/>
  <c r="M51" i="9"/>
  <c r="I51" i="9"/>
  <c r="L52" i="9" s="1"/>
  <c r="H51" i="9"/>
  <c r="K52" i="9" s="1"/>
  <c r="G51" i="9"/>
  <c r="J52" i="9" s="1"/>
  <c r="O50" i="9"/>
  <c r="N50" i="9"/>
  <c r="M50" i="9"/>
  <c r="I50" i="9"/>
  <c r="L51" i="9" s="1"/>
  <c r="H50" i="9"/>
  <c r="K51" i="9" s="1"/>
  <c r="G50" i="9"/>
  <c r="J51" i="9" s="1"/>
  <c r="O49" i="9"/>
  <c r="N49" i="9"/>
  <c r="M49" i="9"/>
  <c r="I49" i="9"/>
  <c r="L50" i="9" s="1"/>
  <c r="H49" i="9"/>
  <c r="K50" i="9" s="1"/>
  <c r="G49" i="9"/>
  <c r="J50" i="9" s="1"/>
  <c r="O48" i="9"/>
  <c r="N48" i="9"/>
  <c r="M48" i="9"/>
  <c r="I48" i="9"/>
  <c r="L49" i="9" s="1"/>
  <c r="H48" i="9"/>
  <c r="K49" i="9" s="1"/>
  <c r="G48" i="9"/>
  <c r="J49" i="9" s="1"/>
  <c r="O47" i="9"/>
  <c r="N47" i="9"/>
  <c r="M47" i="9"/>
  <c r="I47" i="9"/>
  <c r="L48" i="9" s="1"/>
  <c r="H47" i="9"/>
  <c r="K48" i="9" s="1"/>
  <c r="G47" i="9"/>
  <c r="J48" i="9" s="1"/>
  <c r="O46" i="9"/>
  <c r="N46" i="9"/>
  <c r="M46" i="9"/>
  <c r="I46" i="9"/>
  <c r="L47" i="9" s="1"/>
  <c r="H46" i="9"/>
  <c r="K47" i="9" s="1"/>
  <c r="G46" i="9"/>
  <c r="J47" i="9" s="1"/>
  <c r="O45" i="9"/>
  <c r="N45" i="9"/>
  <c r="M45" i="9"/>
  <c r="I45" i="9"/>
  <c r="L46" i="9" s="1"/>
  <c r="H45" i="9"/>
  <c r="K46" i="9" s="1"/>
  <c r="G45" i="9"/>
  <c r="J46" i="9" s="1"/>
  <c r="O44" i="9"/>
  <c r="N44" i="9"/>
  <c r="M44" i="9"/>
  <c r="I44" i="9"/>
  <c r="L45" i="9" s="1"/>
  <c r="H44" i="9"/>
  <c r="K45" i="9" s="1"/>
  <c r="G44" i="9"/>
  <c r="J45" i="9" s="1"/>
  <c r="O43" i="9"/>
  <c r="N43" i="9"/>
  <c r="M43" i="9"/>
  <c r="I43" i="9"/>
  <c r="L44" i="9" s="1"/>
  <c r="H43" i="9"/>
  <c r="K44" i="9" s="1"/>
  <c r="G43" i="9"/>
  <c r="J44" i="9" s="1"/>
  <c r="O42" i="9"/>
  <c r="N42" i="9"/>
  <c r="M42" i="9"/>
  <c r="I42" i="9"/>
  <c r="L43" i="9" s="1"/>
  <c r="H42" i="9"/>
  <c r="K43" i="9" s="1"/>
  <c r="G42" i="9"/>
  <c r="J43" i="9" s="1"/>
  <c r="O41" i="9"/>
  <c r="N41" i="9"/>
  <c r="M41" i="9"/>
  <c r="I41" i="9"/>
  <c r="L42" i="9" s="1"/>
  <c r="H41" i="9"/>
  <c r="K42" i="9" s="1"/>
  <c r="G41" i="9"/>
  <c r="J42" i="9" s="1"/>
  <c r="O40" i="9"/>
  <c r="N40" i="9"/>
  <c r="M40" i="9"/>
  <c r="I40" i="9"/>
  <c r="L41" i="9" s="1"/>
  <c r="H40" i="9"/>
  <c r="K41" i="9" s="1"/>
  <c r="G40" i="9"/>
  <c r="J41" i="9" s="1"/>
  <c r="O39" i="9"/>
  <c r="N39" i="9"/>
  <c r="M39" i="9"/>
  <c r="I39" i="9"/>
  <c r="L40" i="9" s="1"/>
  <c r="H39" i="9"/>
  <c r="K40" i="9" s="1"/>
  <c r="G39" i="9"/>
  <c r="J40" i="9" s="1"/>
  <c r="O38" i="9"/>
  <c r="N38" i="9"/>
  <c r="M38" i="9"/>
  <c r="I38" i="9"/>
  <c r="L39" i="9" s="1"/>
  <c r="H38" i="9"/>
  <c r="K39" i="9" s="1"/>
  <c r="G38" i="9"/>
  <c r="J39" i="9" s="1"/>
  <c r="O37" i="9"/>
  <c r="N37" i="9"/>
  <c r="M37" i="9"/>
  <c r="I37" i="9"/>
  <c r="L38" i="9" s="1"/>
  <c r="H37" i="9"/>
  <c r="K38" i="9" s="1"/>
  <c r="G37" i="9"/>
  <c r="J38" i="9" s="1"/>
  <c r="O36" i="9"/>
  <c r="N36" i="9"/>
  <c r="M36" i="9"/>
  <c r="I36" i="9"/>
  <c r="L37" i="9" s="1"/>
  <c r="H36" i="9"/>
  <c r="K37" i="9" s="1"/>
  <c r="G36" i="9"/>
  <c r="J37" i="9" s="1"/>
  <c r="O35" i="9"/>
  <c r="N35" i="9"/>
  <c r="M35" i="9"/>
  <c r="I35" i="9"/>
  <c r="L36" i="9" s="1"/>
  <c r="H35" i="9"/>
  <c r="K36" i="9" s="1"/>
  <c r="G35" i="9"/>
  <c r="J36" i="9" s="1"/>
  <c r="O34" i="9"/>
  <c r="N34" i="9"/>
  <c r="M34" i="9"/>
  <c r="I34" i="9"/>
  <c r="L35" i="9" s="1"/>
  <c r="H34" i="9"/>
  <c r="K35" i="9" s="1"/>
  <c r="G34" i="9"/>
  <c r="J35" i="9" s="1"/>
  <c r="O33" i="9"/>
  <c r="N33" i="9"/>
  <c r="M33" i="9"/>
  <c r="I33" i="9"/>
  <c r="L34" i="9" s="1"/>
  <c r="H33" i="9"/>
  <c r="K34" i="9" s="1"/>
  <c r="G33" i="9"/>
  <c r="J34" i="9" s="1"/>
  <c r="O32" i="9"/>
  <c r="N32" i="9"/>
  <c r="M32" i="9"/>
  <c r="I32" i="9"/>
  <c r="L33" i="9" s="1"/>
  <c r="H32" i="9"/>
  <c r="K33" i="9" s="1"/>
  <c r="G32" i="9"/>
  <c r="J33" i="9" s="1"/>
  <c r="O31" i="9"/>
  <c r="N31" i="9"/>
  <c r="M31" i="9"/>
  <c r="I31" i="9"/>
  <c r="L32" i="9" s="1"/>
  <c r="H31" i="9"/>
  <c r="K32" i="9" s="1"/>
  <c r="G31" i="9"/>
  <c r="J32" i="9" s="1"/>
  <c r="O30" i="9"/>
  <c r="N30" i="9"/>
  <c r="M30" i="9"/>
  <c r="I30" i="9"/>
  <c r="L31" i="9" s="1"/>
  <c r="H30" i="9"/>
  <c r="K31" i="9" s="1"/>
  <c r="G30" i="9"/>
  <c r="J31" i="9" s="1"/>
  <c r="O29" i="9"/>
  <c r="N29" i="9"/>
  <c r="M29" i="9"/>
  <c r="I29" i="9"/>
  <c r="L30" i="9" s="1"/>
  <c r="H29" i="9"/>
  <c r="K30" i="9" s="1"/>
  <c r="G29" i="9"/>
  <c r="J30" i="9" s="1"/>
  <c r="O28" i="9"/>
  <c r="N28" i="9"/>
  <c r="M28" i="9"/>
  <c r="I28" i="9"/>
  <c r="L29" i="9" s="1"/>
  <c r="H28" i="9"/>
  <c r="K29" i="9" s="1"/>
  <c r="G28" i="9"/>
  <c r="J29" i="9" s="1"/>
  <c r="O27" i="9"/>
  <c r="N27" i="9"/>
  <c r="M27" i="9"/>
  <c r="I27" i="9"/>
  <c r="L28" i="9" s="1"/>
  <c r="H27" i="9"/>
  <c r="K28" i="9" s="1"/>
  <c r="G27" i="9"/>
  <c r="J28" i="9" s="1"/>
  <c r="O26" i="9"/>
  <c r="N26" i="9"/>
  <c r="M26" i="9"/>
  <c r="I26" i="9"/>
  <c r="L27" i="9" s="1"/>
  <c r="H26" i="9"/>
  <c r="K27" i="9" s="1"/>
  <c r="G26" i="9"/>
  <c r="J27" i="9" s="1"/>
  <c r="O25" i="9"/>
  <c r="N25" i="9"/>
  <c r="M25" i="9"/>
  <c r="I25" i="9"/>
  <c r="L26" i="9" s="1"/>
  <c r="H25" i="9"/>
  <c r="K26" i="9" s="1"/>
  <c r="G25" i="9"/>
  <c r="J26" i="9" s="1"/>
  <c r="O24" i="9"/>
  <c r="N24" i="9"/>
  <c r="M24" i="9"/>
  <c r="I24" i="9"/>
  <c r="L25" i="9" s="1"/>
  <c r="H24" i="9"/>
  <c r="K25" i="9" s="1"/>
  <c r="G24" i="9"/>
  <c r="J25" i="9" s="1"/>
  <c r="O23" i="9"/>
  <c r="N23" i="9"/>
  <c r="M23" i="9"/>
  <c r="I23" i="9"/>
  <c r="L24" i="9" s="1"/>
  <c r="H23" i="9"/>
  <c r="K24" i="9" s="1"/>
  <c r="G23" i="9"/>
  <c r="J24" i="9" s="1"/>
  <c r="O22" i="9"/>
  <c r="N22" i="9"/>
  <c r="M22" i="9"/>
  <c r="I22" i="9"/>
  <c r="L23" i="9" s="1"/>
  <c r="H22" i="9"/>
  <c r="K23" i="9" s="1"/>
  <c r="G22" i="9"/>
  <c r="J23" i="9" s="1"/>
  <c r="O21" i="9"/>
  <c r="N21" i="9"/>
  <c r="M21" i="9"/>
  <c r="I21" i="9"/>
  <c r="L22" i="9" s="1"/>
  <c r="H21" i="9"/>
  <c r="K22" i="9" s="1"/>
  <c r="G21" i="9"/>
  <c r="J22" i="9" s="1"/>
  <c r="O20" i="9"/>
  <c r="N20" i="9"/>
  <c r="M20" i="9"/>
  <c r="I20" i="9"/>
  <c r="L21" i="9" s="1"/>
  <c r="H20" i="9"/>
  <c r="K21" i="9" s="1"/>
  <c r="G20" i="9"/>
  <c r="J21" i="9" s="1"/>
  <c r="O19" i="9"/>
  <c r="N19" i="9"/>
  <c r="M19" i="9"/>
  <c r="I19" i="9"/>
  <c r="L20" i="9" s="1"/>
  <c r="H19" i="9"/>
  <c r="K20" i="9" s="1"/>
  <c r="G19" i="9"/>
  <c r="J20" i="9" s="1"/>
  <c r="O18" i="9"/>
  <c r="N18" i="9"/>
  <c r="M18" i="9"/>
  <c r="I18" i="9"/>
  <c r="L19" i="9" s="1"/>
  <c r="H18" i="9"/>
  <c r="K19" i="9" s="1"/>
  <c r="G18" i="9"/>
  <c r="J19" i="9" s="1"/>
  <c r="O17" i="9"/>
  <c r="N17" i="9"/>
  <c r="M17" i="9"/>
  <c r="I17" i="9"/>
  <c r="L18" i="9" s="1"/>
  <c r="H17" i="9"/>
  <c r="K18" i="9" s="1"/>
  <c r="G17" i="9"/>
  <c r="J18" i="9" s="1"/>
  <c r="O16" i="9"/>
  <c r="N16" i="9"/>
  <c r="M16" i="9"/>
  <c r="I16" i="9"/>
  <c r="L17" i="9" s="1"/>
  <c r="H16" i="9"/>
  <c r="K17" i="9" s="1"/>
  <c r="G16" i="9"/>
  <c r="J17" i="9" s="1"/>
  <c r="I9" i="9"/>
  <c r="L10" i="9" s="1"/>
  <c r="O10" i="9" s="1"/>
  <c r="H9" i="9"/>
  <c r="G9" i="9"/>
  <c r="J10" i="9" s="1"/>
  <c r="M10" i="9" s="1"/>
  <c r="F62" i="7"/>
  <c r="E62" i="7"/>
  <c r="D62" i="7"/>
  <c r="F61" i="7"/>
  <c r="E61" i="7"/>
  <c r="D61" i="7"/>
  <c r="K60" i="7"/>
  <c r="F60" i="7"/>
  <c r="E60" i="7"/>
  <c r="D60" i="7"/>
  <c r="O59" i="7"/>
  <c r="N59" i="7"/>
  <c r="M59" i="7"/>
  <c r="I59" i="7"/>
  <c r="H59" i="7"/>
  <c r="G59" i="7"/>
  <c r="O58" i="7"/>
  <c r="N58" i="7"/>
  <c r="M58" i="7"/>
  <c r="I58" i="7"/>
  <c r="L59" i="7" s="1"/>
  <c r="H58" i="7"/>
  <c r="K59" i="7" s="1"/>
  <c r="G58" i="7"/>
  <c r="J59" i="7" s="1"/>
  <c r="O57" i="7"/>
  <c r="N57" i="7"/>
  <c r="M57" i="7"/>
  <c r="I57" i="7"/>
  <c r="L58" i="7" s="1"/>
  <c r="H57" i="7"/>
  <c r="K58" i="7" s="1"/>
  <c r="G57" i="7"/>
  <c r="J58" i="7" s="1"/>
  <c r="O56" i="7"/>
  <c r="N56" i="7"/>
  <c r="M56" i="7"/>
  <c r="I56" i="7"/>
  <c r="L57" i="7" s="1"/>
  <c r="H56" i="7"/>
  <c r="K57" i="7" s="1"/>
  <c r="G56" i="7"/>
  <c r="J57" i="7" s="1"/>
  <c r="O55" i="7"/>
  <c r="N55" i="7"/>
  <c r="M55" i="7"/>
  <c r="I55" i="7"/>
  <c r="L56" i="7" s="1"/>
  <c r="H55" i="7"/>
  <c r="K56" i="7" s="1"/>
  <c r="G55" i="7"/>
  <c r="J56" i="7" s="1"/>
  <c r="O54" i="7"/>
  <c r="N54" i="7"/>
  <c r="M54" i="7"/>
  <c r="I54" i="7"/>
  <c r="L55" i="7" s="1"/>
  <c r="H54" i="7"/>
  <c r="K55" i="7" s="1"/>
  <c r="G54" i="7"/>
  <c r="J55" i="7" s="1"/>
  <c r="O53" i="7"/>
  <c r="N53" i="7"/>
  <c r="M53" i="7"/>
  <c r="I53" i="7"/>
  <c r="L54" i="7" s="1"/>
  <c r="H53" i="7"/>
  <c r="K54" i="7" s="1"/>
  <c r="G53" i="7"/>
  <c r="J54" i="7" s="1"/>
  <c r="O52" i="7"/>
  <c r="N52" i="7"/>
  <c r="M52" i="7"/>
  <c r="I52" i="7"/>
  <c r="L53" i="7" s="1"/>
  <c r="H52" i="7"/>
  <c r="K53" i="7" s="1"/>
  <c r="G52" i="7"/>
  <c r="J53" i="7" s="1"/>
  <c r="O51" i="7"/>
  <c r="N51" i="7"/>
  <c r="M51" i="7"/>
  <c r="I51" i="7"/>
  <c r="L52" i="7" s="1"/>
  <c r="H51" i="7"/>
  <c r="K52" i="7" s="1"/>
  <c r="G51" i="7"/>
  <c r="J52" i="7" s="1"/>
  <c r="O50" i="7"/>
  <c r="N50" i="7"/>
  <c r="M50" i="7"/>
  <c r="I50" i="7"/>
  <c r="L51" i="7" s="1"/>
  <c r="H50" i="7"/>
  <c r="K51" i="7" s="1"/>
  <c r="G50" i="7"/>
  <c r="J51" i="7" s="1"/>
  <c r="O49" i="7"/>
  <c r="N49" i="7"/>
  <c r="M49" i="7"/>
  <c r="I49" i="7"/>
  <c r="L50" i="7" s="1"/>
  <c r="H49" i="7"/>
  <c r="K50" i="7" s="1"/>
  <c r="G49" i="7"/>
  <c r="J50" i="7" s="1"/>
  <c r="O48" i="7"/>
  <c r="N48" i="7"/>
  <c r="M48" i="7"/>
  <c r="I48" i="7"/>
  <c r="L49" i="7" s="1"/>
  <c r="H48" i="7"/>
  <c r="K49" i="7" s="1"/>
  <c r="G48" i="7"/>
  <c r="J49" i="7" s="1"/>
  <c r="O47" i="7"/>
  <c r="N47" i="7"/>
  <c r="M47" i="7"/>
  <c r="I47" i="7"/>
  <c r="L48" i="7" s="1"/>
  <c r="H47" i="7"/>
  <c r="K48" i="7" s="1"/>
  <c r="G47" i="7"/>
  <c r="J48" i="7" s="1"/>
  <c r="O46" i="7"/>
  <c r="N46" i="7"/>
  <c r="M46" i="7"/>
  <c r="I46" i="7"/>
  <c r="L47" i="7" s="1"/>
  <c r="H46" i="7"/>
  <c r="K47" i="7" s="1"/>
  <c r="G46" i="7"/>
  <c r="J47" i="7" s="1"/>
  <c r="O45" i="7"/>
  <c r="N45" i="7"/>
  <c r="M45" i="7"/>
  <c r="I45" i="7"/>
  <c r="L46" i="7" s="1"/>
  <c r="H45" i="7"/>
  <c r="K46" i="7" s="1"/>
  <c r="G45" i="7"/>
  <c r="J46" i="7" s="1"/>
  <c r="O44" i="7"/>
  <c r="N44" i="7"/>
  <c r="M44" i="7"/>
  <c r="I44" i="7"/>
  <c r="L45" i="7" s="1"/>
  <c r="H44" i="7"/>
  <c r="K45" i="7" s="1"/>
  <c r="G44" i="7"/>
  <c r="J45" i="7" s="1"/>
  <c r="O43" i="7"/>
  <c r="N43" i="7"/>
  <c r="M43" i="7"/>
  <c r="I43" i="7"/>
  <c r="L44" i="7" s="1"/>
  <c r="H43" i="7"/>
  <c r="K44" i="7" s="1"/>
  <c r="G43" i="7"/>
  <c r="J44" i="7" s="1"/>
  <c r="O42" i="7"/>
  <c r="N42" i="7"/>
  <c r="M42" i="7"/>
  <c r="I42" i="7"/>
  <c r="L43" i="7" s="1"/>
  <c r="H42" i="7"/>
  <c r="K43" i="7" s="1"/>
  <c r="G42" i="7"/>
  <c r="J43" i="7" s="1"/>
  <c r="O41" i="7"/>
  <c r="N41" i="7"/>
  <c r="M41" i="7"/>
  <c r="I41" i="7"/>
  <c r="L42" i="7" s="1"/>
  <c r="H41" i="7"/>
  <c r="K42" i="7" s="1"/>
  <c r="G41" i="7"/>
  <c r="J42" i="7" s="1"/>
  <c r="O40" i="7"/>
  <c r="N40" i="7"/>
  <c r="M40" i="7"/>
  <c r="I40" i="7"/>
  <c r="L41" i="7" s="1"/>
  <c r="H40" i="7"/>
  <c r="K41" i="7" s="1"/>
  <c r="G40" i="7"/>
  <c r="J41" i="7" s="1"/>
  <c r="O39" i="7"/>
  <c r="N39" i="7"/>
  <c r="M39" i="7"/>
  <c r="I39" i="7"/>
  <c r="L40" i="7" s="1"/>
  <c r="H39" i="7"/>
  <c r="K40" i="7" s="1"/>
  <c r="G39" i="7"/>
  <c r="J40" i="7" s="1"/>
  <c r="O38" i="7"/>
  <c r="N38" i="7"/>
  <c r="M38" i="7"/>
  <c r="I38" i="7"/>
  <c r="L39" i="7" s="1"/>
  <c r="H38" i="7"/>
  <c r="K39" i="7" s="1"/>
  <c r="G38" i="7"/>
  <c r="J39" i="7" s="1"/>
  <c r="O37" i="7"/>
  <c r="N37" i="7"/>
  <c r="M37" i="7"/>
  <c r="I37" i="7"/>
  <c r="L38" i="7" s="1"/>
  <c r="H37" i="7"/>
  <c r="K38" i="7" s="1"/>
  <c r="G37" i="7"/>
  <c r="J38" i="7" s="1"/>
  <c r="O36" i="7"/>
  <c r="N36" i="7"/>
  <c r="M36" i="7"/>
  <c r="I36" i="7"/>
  <c r="L37" i="7" s="1"/>
  <c r="H36" i="7"/>
  <c r="K37" i="7" s="1"/>
  <c r="G36" i="7"/>
  <c r="J37" i="7" s="1"/>
  <c r="O35" i="7"/>
  <c r="N35" i="7"/>
  <c r="M35" i="7"/>
  <c r="I35" i="7"/>
  <c r="L36" i="7" s="1"/>
  <c r="H35" i="7"/>
  <c r="K36" i="7" s="1"/>
  <c r="G35" i="7"/>
  <c r="J36" i="7" s="1"/>
  <c r="O34" i="7"/>
  <c r="N34" i="7"/>
  <c r="M34" i="7"/>
  <c r="I34" i="7"/>
  <c r="L35" i="7" s="1"/>
  <c r="H34" i="7"/>
  <c r="K35" i="7" s="1"/>
  <c r="G34" i="7"/>
  <c r="J35" i="7" s="1"/>
  <c r="O33" i="7"/>
  <c r="N33" i="7"/>
  <c r="M33" i="7"/>
  <c r="I33" i="7"/>
  <c r="L34" i="7" s="1"/>
  <c r="H33" i="7"/>
  <c r="K34" i="7" s="1"/>
  <c r="G33" i="7"/>
  <c r="J34" i="7" s="1"/>
  <c r="O32" i="7"/>
  <c r="N32" i="7"/>
  <c r="M32" i="7"/>
  <c r="I32" i="7"/>
  <c r="L33" i="7" s="1"/>
  <c r="H32" i="7"/>
  <c r="K33" i="7" s="1"/>
  <c r="G32" i="7"/>
  <c r="J33" i="7" s="1"/>
  <c r="O31" i="7"/>
  <c r="N31" i="7"/>
  <c r="M31" i="7"/>
  <c r="I31" i="7"/>
  <c r="L32" i="7" s="1"/>
  <c r="H31" i="7"/>
  <c r="K32" i="7" s="1"/>
  <c r="G31" i="7"/>
  <c r="J32" i="7" s="1"/>
  <c r="O30" i="7"/>
  <c r="N30" i="7"/>
  <c r="M30" i="7"/>
  <c r="I30" i="7"/>
  <c r="L31" i="7" s="1"/>
  <c r="H30" i="7"/>
  <c r="K31" i="7" s="1"/>
  <c r="G30" i="7"/>
  <c r="J31" i="7" s="1"/>
  <c r="O29" i="7"/>
  <c r="N29" i="7"/>
  <c r="M29" i="7"/>
  <c r="I29" i="7"/>
  <c r="L30" i="7" s="1"/>
  <c r="H29" i="7"/>
  <c r="K30" i="7" s="1"/>
  <c r="G29" i="7"/>
  <c r="J30" i="7" s="1"/>
  <c r="O28" i="7"/>
  <c r="N28" i="7"/>
  <c r="M28" i="7"/>
  <c r="I28" i="7"/>
  <c r="L29" i="7" s="1"/>
  <c r="H28" i="7"/>
  <c r="K29" i="7" s="1"/>
  <c r="G28" i="7"/>
  <c r="J29" i="7" s="1"/>
  <c r="O27" i="7"/>
  <c r="N27" i="7"/>
  <c r="M27" i="7"/>
  <c r="I27" i="7"/>
  <c r="L28" i="7" s="1"/>
  <c r="H27" i="7"/>
  <c r="K28" i="7" s="1"/>
  <c r="G27" i="7"/>
  <c r="J28" i="7" s="1"/>
  <c r="O26" i="7"/>
  <c r="N26" i="7"/>
  <c r="M26" i="7"/>
  <c r="I26" i="7"/>
  <c r="L27" i="7" s="1"/>
  <c r="H26" i="7"/>
  <c r="K27" i="7" s="1"/>
  <c r="G26" i="7"/>
  <c r="J27" i="7" s="1"/>
  <c r="O25" i="7"/>
  <c r="N25" i="7"/>
  <c r="M25" i="7"/>
  <c r="I25" i="7"/>
  <c r="L26" i="7" s="1"/>
  <c r="H25" i="7"/>
  <c r="K26" i="7" s="1"/>
  <c r="G25" i="7"/>
  <c r="J26" i="7" s="1"/>
  <c r="O24" i="7"/>
  <c r="N24" i="7"/>
  <c r="M24" i="7"/>
  <c r="I24" i="7"/>
  <c r="L25" i="7" s="1"/>
  <c r="H24" i="7"/>
  <c r="K25" i="7" s="1"/>
  <c r="G24" i="7"/>
  <c r="J25" i="7" s="1"/>
  <c r="O23" i="7"/>
  <c r="N23" i="7"/>
  <c r="M23" i="7"/>
  <c r="I23" i="7"/>
  <c r="L24" i="7" s="1"/>
  <c r="H23" i="7"/>
  <c r="K24" i="7" s="1"/>
  <c r="G23" i="7"/>
  <c r="J24" i="7" s="1"/>
  <c r="O22" i="7"/>
  <c r="N22" i="7"/>
  <c r="M22" i="7"/>
  <c r="I22" i="7"/>
  <c r="L23" i="7" s="1"/>
  <c r="H22" i="7"/>
  <c r="K23" i="7" s="1"/>
  <c r="G22" i="7"/>
  <c r="J23" i="7" s="1"/>
  <c r="O21" i="7"/>
  <c r="N21" i="7"/>
  <c r="M21" i="7"/>
  <c r="I21" i="7"/>
  <c r="L22" i="7" s="1"/>
  <c r="H21" i="7"/>
  <c r="K22" i="7" s="1"/>
  <c r="G21" i="7"/>
  <c r="J22" i="7" s="1"/>
  <c r="O20" i="7"/>
  <c r="N20" i="7"/>
  <c r="M20" i="7"/>
  <c r="I20" i="7"/>
  <c r="L21" i="7" s="1"/>
  <c r="H20" i="7"/>
  <c r="K21" i="7" s="1"/>
  <c r="G20" i="7"/>
  <c r="J21" i="7" s="1"/>
  <c r="N10" i="7"/>
  <c r="I9" i="7"/>
  <c r="H9" i="7"/>
  <c r="K10" i="7" s="1"/>
  <c r="G9" i="7"/>
  <c r="F62" i="1"/>
  <c r="D62" i="1"/>
  <c r="F63" i="11" l="1"/>
  <c r="E63" i="11"/>
  <c r="D63" i="11"/>
  <c r="F63" i="9"/>
  <c r="E63" i="9"/>
  <c r="D63" i="9"/>
  <c r="F63" i="7"/>
  <c r="E63" i="7"/>
  <c r="D63" i="7"/>
  <c r="H10" i="11"/>
  <c r="L10" i="11"/>
  <c r="O10" i="11" s="1"/>
  <c r="I10" i="11" s="1"/>
  <c r="J10" i="11"/>
  <c r="M10" i="11" s="1"/>
  <c r="G10" i="9"/>
  <c r="I10" i="9"/>
  <c r="K10" i="9"/>
  <c r="N10" i="9" s="1"/>
  <c r="J10" i="7"/>
  <c r="M10" i="7" s="1"/>
  <c r="H10" i="7"/>
  <c r="L10" i="7"/>
  <c r="O10" i="7" s="1"/>
  <c r="D64" i="1"/>
  <c r="E64" i="1"/>
  <c r="F64" i="1"/>
  <c r="K62" i="1"/>
  <c r="E62" i="1"/>
  <c r="L11" i="11" l="1"/>
  <c r="O11" i="11" s="1"/>
  <c r="I11" i="11" s="1"/>
  <c r="K11" i="11"/>
  <c r="N11" i="11" s="1"/>
  <c r="H11" i="11" s="1"/>
  <c r="G10" i="11"/>
  <c r="L11" i="9"/>
  <c r="O11" i="9" s="1"/>
  <c r="I11" i="9" s="1"/>
  <c r="J11" i="9"/>
  <c r="M11" i="9" s="1"/>
  <c r="G11" i="9" s="1"/>
  <c r="H10" i="9"/>
  <c r="K11" i="7"/>
  <c r="N11" i="7" s="1"/>
  <c r="H11" i="7" s="1"/>
  <c r="G10" i="7"/>
  <c r="I10" i="7"/>
  <c r="I11" i="1"/>
  <c r="H11" i="1"/>
  <c r="G11" i="1"/>
  <c r="F63" i="1"/>
  <c r="F65" i="1" s="1"/>
  <c r="E63" i="1"/>
  <c r="E65" i="1" s="1"/>
  <c r="D63" i="1"/>
  <c r="D65" i="1" s="1"/>
  <c r="K12" i="11" l="1"/>
  <c r="N12" i="11" s="1"/>
  <c r="H12" i="11" s="1"/>
  <c r="L12" i="11"/>
  <c r="O12" i="11" s="1"/>
  <c r="I12" i="11" s="1"/>
  <c r="J11" i="11"/>
  <c r="M11" i="11" s="1"/>
  <c r="G11" i="11" s="1"/>
  <c r="K11" i="9"/>
  <c r="N11" i="9" s="1"/>
  <c r="H11" i="9" s="1"/>
  <c r="J12" i="9"/>
  <c r="M12" i="9" s="1"/>
  <c r="G12" i="9" s="1"/>
  <c r="L12" i="9"/>
  <c r="O12" i="9" s="1"/>
  <c r="I12" i="9" s="1"/>
  <c r="K12" i="7"/>
  <c r="N12" i="7" s="1"/>
  <c r="H12" i="7" s="1"/>
  <c r="L11" i="7"/>
  <c r="O11" i="7" s="1"/>
  <c r="J11" i="7"/>
  <c r="M11" i="7" s="1"/>
  <c r="J12" i="1"/>
  <c r="M12" i="1" s="1"/>
  <c r="K12" i="1"/>
  <c r="N12" i="1" s="1"/>
  <c r="L12" i="1"/>
  <c r="O12" i="1" s="1"/>
  <c r="J12" i="11" l="1"/>
  <c r="M12" i="11" s="1"/>
  <c r="G12" i="11" s="1"/>
  <c r="K13" i="11"/>
  <c r="N13" i="11" s="1"/>
  <c r="L13" i="11"/>
  <c r="O13" i="11" s="1"/>
  <c r="I13" i="11" s="1"/>
  <c r="L13" i="9"/>
  <c r="O13" i="9" s="1"/>
  <c r="J13" i="9"/>
  <c r="M13" i="9" s="1"/>
  <c r="K12" i="9"/>
  <c r="N12" i="9" s="1"/>
  <c r="H12" i="9" s="1"/>
  <c r="K13" i="7"/>
  <c r="N13" i="7" s="1"/>
  <c r="G11" i="7"/>
  <c r="I11" i="7"/>
  <c r="G12" i="1"/>
  <c r="J13" i="1" s="1"/>
  <c r="M13" i="1" s="1"/>
  <c r="I12" i="1"/>
  <c r="L13" i="1" s="1"/>
  <c r="O13" i="1" s="1"/>
  <c r="H12" i="1"/>
  <c r="K13" i="1" s="1"/>
  <c r="N13" i="1" s="1"/>
  <c r="H13" i="1" s="1"/>
  <c r="J13" i="11" l="1"/>
  <c r="M13" i="11" s="1"/>
  <c r="G13" i="11" s="1"/>
  <c r="L14" i="11"/>
  <c r="O14" i="11" s="1"/>
  <c r="I14" i="11" s="1"/>
  <c r="H13" i="11"/>
  <c r="K13" i="9"/>
  <c r="N13" i="9" s="1"/>
  <c r="H13" i="9" s="1"/>
  <c r="G13" i="9"/>
  <c r="I13" i="9"/>
  <c r="L12" i="7"/>
  <c r="O12" i="7" s="1"/>
  <c r="J12" i="7"/>
  <c r="M12" i="7" s="1"/>
  <c r="H13" i="7"/>
  <c r="G13" i="1"/>
  <c r="J14" i="1" s="1"/>
  <c r="M14" i="1" s="1"/>
  <c r="I13" i="1"/>
  <c r="L15" i="11" l="1"/>
  <c r="O15" i="11" s="1"/>
  <c r="I15" i="11" s="1"/>
  <c r="K14" i="11"/>
  <c r="N14" i="11" s="1"/>
  <c r="H14" i="11" s="1"/>
  <c r="J14" i="11"/>
  <c r="M14" i="11" s="1"/>
  <c r="G14" i="11" s="1"/>
  <c r="J14" i="9"/>
  <c r="M14" i="9" s="1"/>
  <c r="G14" i="9" s="1"/>
  <c r="K14" i="9"/>
  <c r="N14" i="9" s="1"/>
  <c r="H14" i="9" s="1"/>
  <c r="L14" i="9"/>
  <c r="O14" i="9" s="1"/>
  <c r="I14" i="9"/>
  <c r="K14" i="7"/>
  <c r="N14" i="7" s="1"/>
  <c r="H14" i="7" s="1"/>
  <c r="G12" i="7"/>
  <c r="I12" i="7"/>
  <c r="L14" i="1"/>
  <c r="O14" i="1" s="1"/>
  <c r="G14" i="1"/>
  <c r="K14" i="1"/>
  <c r="N14" i="1" s="1"/>
  <c r="J15" i="11" l="1"/>
  <c r="M15" i="11" s="1"/>
  <c r="G15" i="11" s="1"/>
  <c r="L16" i="11"/>
  <c r="O16" i="11" s="1"/>
  <c r="I16" i="11" s="1"/>
  <c r="K15" i="11"/>
  <c r="N15" i="11" s="1"/>
  <c r="H15" i="11" s="1"/>
  <c r="K15" i="9"/>
  <c r="N15" i="9" s="1"/>
  <c r="N60" i="9" s="1"/>
  <c r="H60" i="9" s="1"/>
  <c r="H62" i="9" s="1"/>
  <c r="K62" i="9" s="1"/>
  <c r="L15" i="9"/>
  <c r="O15" i="9" s="1"/>
  <c r="O60" i="9" s="1"/>
  <c r="I60" i="9" s="1"/>
  <c r="I62" i="9" s="1"/>
  <c r="L62" i="9" s="1"/>
  <c r="J15" i="9"/>
  <c r="M15" i="9" s="1"/>
  <c r="M60" i="9" s="1"/>
  <c r="G60" i="9" s="1"/>
  <c r="G62" i="9" s="1"/>
  <c r="J62" i="9" s="1"/>
  <c r="K15" i="7"/>
  <c r="N15" i="7" s="1"/>
  <c r="H15" i="7" s="1"/>
  <c r="L13" i="7"/>
  <c r="O13" i="7" s="1"/>
  <c r="I13" i="7" s="1"/>
  <c r="J13" i="7"/>
  <c r="M13" i="7" s="1"/>
  <c r="G13" i="7" s="1"/>
  <c r="H14" i="1"/>
  <c r="K15" i="1" s="1"/>
  <c r="N15" i="1" s="1"/>
  <c r="H15" i="1" s="1"/>
  <c r="I14" i="1"/>
  <c r="L15" i="1" s="1"/>
  <c r="O15" i="1" s="1"/>
  <c r="I15" i="1" s="1"/>
  <c r="J15" i="1"/>
  <c r="M15" i="1" s="1"/>
  <c r="H15" i="9" l="1"/>
  <c r="K16" i="9" s="1"/>
  <c r="K16" i="11"/>
  <c r="N16" i="11" s="1"/>
  <c r="H16" i="11" s="1"/>
  <c r="L17" i="11"/>
  <c r="O17" i="11" s="1"/>
  <c r="I17" i="11" s="1"/>
  <c r="J16" i="11"/>
  <c r="M16" i="11" s="1"/>
  <c r="G16" i="11" s="1"/>
  <c r="G15" i="9"/>
  <c r="J16" i="9" s="1"/>
  <c r="I15" i="9"/>
  <c r="L16" i="9" s="1"/>
  <c r="K16" i="7"/>
  <c r="N16" i="7" s="1"/>
  <c r="H16" i="7" s="1"/>
  <c r="J14" i="7"/>
  <c r="M14" i="7" s="1"/>
  <c r="G14" i="7" s="1"/>
  <c r="L14" i="7"/>
  <c r="O14" i="7" s="1"/>
  <c r="I14" i="7" s="1"/>
  <c r="G15" i="1"/>
  <c r="L16" i="1"/>
  <c r="O16" i="1" s="1"/>
  <c r="I16" i="1" s="1"/>
  <c r="K16" i="1"/>
  <c r="N16" i="1" s="1"/>
  <c r="J17" i="11" l="1"/>
  <c r="M17" i="11" s="1"/>
  <c r="G17" i="11" s="1"/>
  <c r="L18" i="11"/>
  <c r="O18" i="11" s="1"/>
  <c r="I18" i="11" s="1"/>
  <c r="K17" i="11"/>
  <c r="N17" i="11" s="1"/>
  <c r="H17" i="11" s="1"/>
  <c r="L15" i="7"/>
  <c r="O15" i="7" s="1"/>
  <c r="I15" i="7" s="1"/>
  <c r="J15" i="7"/>
  <c r="M15" i="7" s="1"/>
  <c r="G15" i="7" s="1"/>
  <c r="K17" i="7"/>
  <c r="N17" i="7" s="1"/>
  <c r="H17" i="7" s="1"/>
  <c r="L17" i="1"/>
  <c r="O17" i="1" s="1"/>
  <c r="I17" i="1" s="1"/>
  <c r="J16" i="1"/>
  <c r="M16" i="1" s="1"/>
  <c r="H16" i="1"/>
  <c r="K18" i="11" l="1"/>
  <c r="N18" i="11" s="1"/>
  <c r="H18" i="11" s="1"/>
  <c r="L19" i="11"/>
  <c r="O19" i="11" s="1"/>
  <c r="I19" i="11" s="1"/>
  <c r="J18" i="11"/>
  <c r="M18" i="11" s="1"/>
  <c r="G18" i="11" s="1"/>
  <c r="K18" i="7"/>
  <c r="N18" i="7" s="1"/>
  <c r="H18" i="7" s="1"/>
  <c r="J16" i="7"/>
  <c r="M16" i="7" s="1"/>
  <c r="G16" i="7" s="1"/>
  <c r="L16" i="7"/>
  <c r="O16" i="7" s="1"/>
  <c r="I16" i="7" s="1"/>
  <c r="G16" i="1"/>
  <c r="J17" i="1" s="1"/>
  <c r="M17" i="1" s="1"/>
  <c r="G17" i="1" s="1"/>
  <c r="L18" i="1"/>
  <c r="O18" i="1" s="1"/>
  <c r="I18" i="1" s="1"/>
  <c r="K17" i="1"/>
  <c r="N17" i="1" s="1"/>
  <c r="J19" i="11" l="1"/>
  <c r="M19" i="11" s="1"/>
  <c r="G19" i="11" s="1"/>
  <c r="L20" i="11"/>
  <c r="O20" i="11" s="1"/>
  <c r="I20" i="11" s="1"/>
  <c r="K19" i="11"/>
  <c r="N19" i="11" s="1"/>
  <c r="H19" i="11" s="1"/>
  <c r="L17" i="7"/>
  <c r="O17" i="7" s="1"/>
  <c r="I17" i="7" s="1"/>
  <c r="J17" i="7"/>
  <c r="M17" i="7" s="1"/>
  <c r="G17" i="7" s="1"/>
  <c r="K19" i="7"/>
  <c r="N19" i="7" s="1"/>
  <c r="N60" i="7" s="1"/>
  <c r="H60" i="7" s="1"/>
  <c r="H62" i="7" s="1"/>
  <c r="K62" i="7" s="1"/>
  <c r="H17" i="1"/>
  <c r="K18" i="1" s="1"/>
  <c r="N18" i="1" s="1"/>
  <c r="H18" i="1" s="1"/>
  <c r="L19" i="1"/>
  <c r="O19" i="1" s="1"/>
  <c r="I19" i="1" s="1"/>
  <c r="J18" i="1"/>
  <c r="M18" i="1" s="1"/>
  <c r="G18" i="1" s="1"/>
  <c r="J20" i="11" l="1"/>
  <c r="M20" i="11" s="1"/>
  <c r="G20" i="11" s="1"/>
  <c r="K20" i="11"/>
  <c r="N20" i="11" s="1"/>
  <c r="H20" i="11" s="1"/>
  <c r="L21" i="11"/>
  <c r="O21" i="11" s="1"/>
  <c r="I21" i="11" s="1"/>
  <c r="J18" i="7"/>
  <c r="M18" i="7" s="1"/>
  <c r="G18" i="7" s="1"/>
  <c r="L18" i="7"/>
  <c r="O18" i="7" s="1"/>
  <c r="I18" i="7" s="1"/>
  <c r="H19" i="7"/>
  <c r="K20" i="7" s="1"/>
  <c r="J19" i="1"/>
  <c r="M19" i="1" s="1"/>
  <c r="G19" i="1" s="1"/>
  <c r="K19" i="1"/>
  <c r="N19" i="1" s="1"/>
  <c r="H19" i="1" s="1"/>
  <c r="L20" i="1"/>
  <c r="O20" i="1" s="1"/>
  <c r="I20" i="1" s="1"/>
  <c r="L22" i="11" l="1"/>
  <c r="O22" i="11" s="1"/>
  <c r="I22" i="11" s="1"/>
  <c r="K21" i="11"/>
  <c r="N21" i="11" s="1"/>
  <c r="H21" i="11" s="1"/>
  <c r="J21" i="11"/>
  <c r="M21" i="11" s="1"/>
  <c r="G21" i="11" s="1"/>
  <c r="L19" i="7"/>
  <c r="O19" i="7" s="1"/>
  <c r="O60" i="7" s="1"/>
  <c r="I60" i="7" s="1"/>
  <c r="I62" i="7" s="1"/>
  <c r="L62" i="7" s="1"/>
  <c r="J19" i="7"/>
  <c r="M19" i="7" s="1"/>
  <c r="M60" i="7" s="1"/>
  <c r="G60" i="7" s="1"/>
  <c r="G62" i="7" s="1"/>
  <c r="J62" i="7" s="1"/>
  <c r="L21" i="1"/>
  <c r="O21" i="1" s="1"/>
  <c r="I21" i="1" s="1"/>
  <c r="K20" i="1"/>
  <c r="N20" i="1" s="1"/>
  <c r="H20" i="1" s="1"/>
  <c r="J20" i="1"/>
  <c r="M20" i="1" s="1"/>
  <c r="G20" i="1" s="1"/>
  <c r="I19" i="7" l="1"/>
  <c r="L20" i="7" s="1"/>
  <c r="G19" i="7"/>
  <c r="J20" i="7" s="1"/>
  <c r="J22" i="11"/>
  <c r="M22" i="11" s="1"/>
  <c r="G22" i="11" s="1"/>
  <c r="L23" i="11"/>
  <c r="O23" i="11" s="1"/>
  <c r="O60" i="11" s="1"/>
  <c r="I60" i="11" s="1"/>
  <c r="I62" i="11" s="1"/>
  <c r="L62" i="11" s="1"/>
  <c r="K22" i="11"/>
  <c r="N22" i="11" s="1"/>
  <c r="H22" i="11" s="1"/>
  <c r="J21" i="1"/>
  <c r="M21" i="1" s="1"/>
  <c r="G21" i="1" s="1"/>
  <c r="K21" i="1"/>
  <c r="N21" i="1" s="1"/>
  <c r="H21" i="1" s="1"/>
  <c r="L22" i="1"/>
  <c r="O22" i="1" s="1"/>
  <c r="I22" i="1" s="1"/>
  <c r="I23" i="11" l="1"/>
  <c r="L24" i="11" s="1"/>
  <c r="K23" i="11"/>
  <c r="N23" i="11" s="1"/>
  <c r="N60" i="11" s="1"/>
  <c r="H60" i="11" s="1"/>
  <c r="H62" i="11" s="1"/>
  <c r="K62" i="11" s="1"/>
  <c r="J23" i="11"/>
  <c r="M23" i="11" s="1"/>
  <c r="M60" i="11" s="1"/>
  <c r="G60" i="11" s="1"/>
  <c r="G62" i="11" s="1"/>
  <c r="J62" i="11" s="1"/>
  <c r="L23" i="1"/>
  <c r="O23" i="1" s="1"/>
  <c r="I23" i="1" s="1"/>
  <c r="K22" i="1"/>
  <c r="N22" i="1" s="1"/>
  <c r="H22" i="1" s="1"/>
  <c r="J22" i="1"/>
  <c r="M22" i="1" s="1"/>
  <c r="G22" i="1" s="1"/>
  <c r="G23" i="11" l="1"/>
  <c r="J24" i="11" s="1"/>
  <c r="H23" i="11"/>
  <c r="K24" i="11" s="1"/>
  <c r="J23" i="1"/>
  <c r="M23" i="1" s="1"/>
  <c r="G23" i="1" s="1"/>
  <c r="K23" i="1"/>
  <c r="N23" i="1" s="1"/>
  <c r="H23" i="1" s="1"/>
  <c r="L24" i="1"/>
  <c r="O24" i="1" s="1"/>
  <c r="I24" i="1" s="1"/>
  <c r="L25" i="1" l="1"/>
  <c r="O25" i="1" s="1"/>
  <c r="I25" i="1" s="1"/>
  <c r="K24" i="1"/>
  <c r="N24" i="1" s="1"/>
  <c r="H24" i="1" s="1"/>
  <c r="J24" i="1"/>
  <c r="M24" i="1" s="1"/>
  <c r="G24" i="1" s="1"/>
  <c r="J25" i="1" l="1"/>
  <c r="M25" i="1" s="1"/>
  <c r="G25" i="1" s="1"/>
  <c r="K25" i="1"/>
  <c r="N25" i="1" s="1"/>
  <c r="H25" i="1" s="1"/>
  <c r="L26" i="1"/>
  <c r="O26" i="1" s="1"/>
  <c r="I26" i="1" s="1"/>
  <c r="L27" i="1" l="1"/>
  <c r="O27" i="1" s="1"/>
  <c r="I27" i="1" s="1"/>
  <c r="K26" i="1"/>
  <c r="N26" i="1" s="1"/>
  <c r="H26" i="1" s="1"/>
  <c r="J26" i="1"/>
  <c r="M26" i="1" s="1"/>
  <c r="G26" i="1" s="1"/>
  <c r="J27" i="1" l="1"/>
  <c r="M27" i="1" s="1"/>
  <c r="G27" i="1" s="1"/>
  <c r="K27" i="1"/>
  <c r="N27" i="1" s="1"/>
  <c r="H27" i="1" s="1"/>
  <c r="L28" i="1"/>
  <c r="O28" i="1" s="1"/>
  <c r="I28" i="1" s="1"/>
  <c r="L29" i="1" l="1"/>
  <c r="O29" i="1" s="1"/>
  <c r="I29" i="1" s="1"/>
  <c r="K28" i="1"/>
  <c r="N28" i="1" s="1"/>
  <c r="H28" i="1" s="1"/>
  <c r="J28" i="1"/>
  <c r="M28" i="1" s="1"/>
  <c r="G28" i="1" s="1"/>
  <c r="J29" i="1" l="1"/>
  <c r="M29" i="1" s="1"/>
  <c r="G29" i="1" s="1"/>
  <c r="K29" i="1"/>
  <c r="N29" i="1" s="1"/>
  <c r="H29" i="1" s="1"/>
  <c r="L30" i="1"/>
  <c r="O30" i="1" s="1"/>
  <c r="I30" i="1" s="1"/>
  <c r="L31" i="1" l="1"/>
  <c r="O31" i="1" s="1"/>
  <c r="I31" i="1" s="1"/>
  <c r="K30" i="1"/>
  <c r="N30" i="1" s="1"/>
  <c r="H30" i="1" s="1"/>
  <c r="J30" i="1"/>
  <c r="M30" i="1" s="1"/>
  <c r="G30" i="1" s="1"/>
  <c r="J31" i="1" l="1"/>
  <c r="M31" i="1" s="1"/>
  <c r="G31" i="1" s="1"/>
  <c r="K31" i="1"/>
  <c r="N31" i="1" s="1"/>
  <c r="H31" i="1" s="1"/>
  <c r="L32" i="1"/>
  <c r="O32" i="1" s="1"/>
  <c r="I32" i="1" s="1"/>
  <c r="L33" i="1" l="1"/>
  <c r="O33" i="1" s="1"/>
  <c r="I33" i="1" s="1"/>
  <c r="K32" i="1"/>
  <c r="N32" i="1" s="1"/>
  <c r="H32" i="1" s="1"/>
  <c r="J32" i="1"/>
  <c r="M32" i="1" s="1"/>
  <c r="G32" i="1" s="1"/>
  <c r="J33" i="1" l="1"/>
  <c r="M33" i="1" s="1"/>
  <c r="G33" i="1" s="1"/>
  <c r="K33" i="1"/>
  <c r="N33" i="1" s="1"/>
  <c r="H33" i="1" s="1"/>
  <c r="L34" i="1"/>
  <c r="O34" i="1" s="1"/>
  <c r="I34" i="1" s="1"/>
  <c r="L35" i="1" l="1"/>
  <c r="O35" i="1" s="1"/>
  <c r="I35" i="1" s="1"/>
  <c r="K34" i="1"/>
  <c r="N34" i="1" s="1"/>
  <c r="H34" i="1" s="1"/>
  <c r="J34" i="1"/>
  <c r="M34" i="1" s="1"/>
  <c r="G34" i="1" s="1"/>
  <c r="J35" i="1" l="1"/>
  <c r="M35" i="1" s="1"/>
  <c r="G35" i="1" s="1"/>
  <c r="K35" i="1"/>
  <c r="N35" i="1" s="1"/>
  <c r="H35" i="1" s="1"/>
  <c r="L36" i="1"/>
  <c r="O36" i="1" s="1"/>
  <c r="I36" i="1" s="1"/>
  <c r="L37" i="1" l="1"/>
  <c r="O37" i="1" s="1"/>
  <c r="I37" i="1" s="1"/>
  <c r="K36" i="1"/>
  <c r="N36" i="1" s="1"/>
  <c r="H36" i="1" s="1"/>
  <c r="J36" i="1"/>
  <c r="M36" i="1" s="1"/>
  <c r="G36" i="1" s="1"/>
  <c r="J37" i="1" l="1"/>
  <c r="M37" i="1" s="1"/>
  <c r="G37" i="1" s="1"/>
  <c r="K37" i="1"/>
  <c r="N37" i="1" s="1"/>
  <c r="H37" i="1" s="1"/>
  <c r="L38" i="1"/>
  <c r="O38" i="1" s="1"/>
  <c r="I38" i="1" s="1"/>
  <c r="L39" i="1" l="1"/>
  <c r="O39" i="1" s="1"/>
  <c r="I39" i="1" s="1"/>
  <c r="K38" i="1"/>
  <c r="N38" i="1" s="1"/>
  <c r="H38" i="1" s="1"/>
  <c r="J38" i="1"/>
  <c r="M38" i="1" s="1"/>
  <c r="G38" i="1" s="1"/>
  <c r="J39" i="1" l="1"/>
  <c r="M39" i="1" s="1"/>
  <c r="G39" i="1" s="1"/>
  <c r="K39" i="1"/>
  <c r="N39" i="1" s="1"/>
  <c r="H39" i="1" s="1"/>
  <c r="L40" i="1"/>
  <c r="O40" i="1" s="1"/>
  <c r="I40" i="1" s="1"/>
  <c r="L41" i="1" l="1"/>
  <c r="O41" i="1" s="1"/>
  <c r="I41" i="1" s="1"/>
  <c r="K40" i="1"/>
  <c r="N40" i="1" s="1"/>
  <c r="H40" i="1" s="1"/>
  <c r="J40" i="1"/>
  <c r="M40" i="1" s="1"/>
  <c r="G40" i="1" s="1"/>
  <c r="J41" i="1" l="1"/>
  <c r="M41" i="1" s="1"/>
  <c r="G41" i="1" s="1"/>
  <c r="K41" i="1"/>
  <c r="N41" i="1" s="1"/>
  <c r="H41" i="1" s="1"/>
  <c r="L42" i="1"/>
  <c r="O42" i="1" s="1"/>
  <c r="I42" i="1" s="1"/>
  <c r="L43" i="1" l="1"/>
  <c r="O43" i="1" s="1"/>
  <c r="I43" i="1" s="1"/>
  <c r="K42" i="1"/>
  <c r="N42" i="1" s="1"/>
  <c r="H42" i="1" s="1"/>
  <c r="J42" i="1"/>
  <c r="M42" i="1" s="1"/>
  <c r="G42" i="1" s="1"/>
  <c r="J43" i="1" l="1"/>
  <c r="M43" i="1" s="1"/>
  <c r="G43" i="1" s="1"/>
  <c r="K43" i="1"/>
  <c r="N43" i="1" s="1"/>
  <c r="H43" i="1" s="1"/>
  <c r="L44" i="1"/>
  <c r="O44" i="1" s="1"/>
  <c r="I44" i="1" s="1"/>
  <c r="L45" i="1" l="1"/>
  <c r="O45" i="1" s="1"/>
  <c r="I45" i="1" s="1"/>
  <c r="L46" i="1" s="1"/>
  <c r="O46" i="1" s="1"/>
  <c r="I46" i="1" s="1"/>
  <c r="L47" i="1" s="1"/>
  <c r="O47" i="1" s="1"/>
  <c r="I47" i="1" s="1"/>
  <c r="K44" i="1"/>
  <c r="N44" i="1" s="1"/>
  <c r="H44" i="1" s="1"/>
  <c r="J44" i="1"/>
  <c r="M44" i="1" s="1"/>
  <c r="G44" i="1" s="1"/>
  <c r="K45" i="1" l="1"/>
  <c r="N45" i="1" s="1"/>
  <c r="H45" i="1" s="1"/>
  <c r="K46" i="1" s="1"/>
  <c r="N46" i="1" s="1"/>
  <c r="H46" i="1" s="1"/>
  <c r="J45" i="1"/>
  <c r="M45" i="1" s="1"/>
  <c r="G45" i="1" s="1"/>
  <c r="L48" i="1"/>
  <c r="O48" i="1" s="1"/>
  <c r="I48" i="1" s="1"/>
  <c r="J46" i="1" l="1"/>
  <c r="M46" i="1" s="1"/>
  <c r="G46" i="1" s="1"/>
  <c r="K47" i="1"/>
  <c r="N47" i="1" s="1"/>
  <c r="H47" i="1" s="1"/>
  <c r="K48" i="1" s="1"/>
  <c r="N48" i="1" s="1"/>
  <c r="H48" i="1" s="1"/>
  <c r="L49" i="1"/>
  <c r="O49" i="1" s="1"/>
  <c r="I49" i="1" s="1"/>
  <c r="J47" i="1" l="1"/>
  <c r="M47" i="1" s="1"/>
  <c r="G47" i="1" s="1"/>
  <c r="K49" i="1"/>
  <c r="N49" i="1" s="1"/>
  <c r="H49" i="1" s="1"/>
  <c r="K50" i="1" s="1"/>
  <c r="N50" i="1" s="1"/>
  <c r="H50" i="1" s="1"/>
  <c r="L50" i="1"/>
  <c r="O50" i="1" s="1"/>
  <c r="I50" i="1" s="1"/>
  <c r="J48" i="1" l="1"/>
  <c r="M48" i="1" s="1"/>
  <c r="G48" i="1" s="1"/>
  <c r="K51" i="1"/>
  <c r="N51" i="1" s="1"/>
  <c r="H51" i="1" s="1"/>
  <c r="L51" i="1"/>
  <c r="O51" i="1" s="1"/>
  <c r="I51" i="1" s="1"/>
  <c r="J49" i="1" l="1"/>
  <c r="M49" i="1" s="1"/>
  <c r="G49" i="1" s="1"/>
  <c r="K52" i="1"/>
  <c r="N52" i="1" s="1"/>
  <c r="H52" i="1" s="1"/>
  <c r="L52" i="1"/>
  <c r="O52" i="1" s="1"/>
  <c r="I52" i="1" s="1"/>
  <c r="J50" i="1" l="1"/>
  <c r="M50" i="1" s="1"/>
  <c r="G50" i="1" s="1"/>
  <c r="K53" i="1"/>
  <c r="N53" i="1" s="1"/>
  <c r="H53" i="1" s="1"/>
  <c r="L53" i="1"/>
  <c r="O53" i="1" s="1"/>
  <c r="I53" i="1" s="1"/>
  <c r="J51" i="1" l="1"/>
  <c r="M51" i="1" s="1"/>
  <c r="G51" i="1" s="1"/>
  <c r="K54" i="1"/>
  <c r="N54" i="1" s="1"/>
  <c r="H54" i="1" s="1"/>
  <c r="L54" i="1"/>
  <c r="O54" i="1" s="1"/>
  <c r="I54" i="1" s="1"/>
  <c r="J52" i="1" l="1"/>
  <c r="M52" i="1" s="1"/>
  <c r="G52" i="1" s="1"/>
  <c r="K55" i="1"/>
  <c r="N55" i="1" s="1"/>
  <c r="H55" i="1" s="1"/>
  <c r="L55" i="1"/>
  <c r="O55" i="1" s="1"/>
  <c r="I55" i="1" s="1"/>
  <c r="J53" i="1" l="1"/>
  <c r="M53" i="1" s="1"/>
  <c r="G53" i="1" s="1"/>
  <c r="K56" i="1"/>
  <c r="N56" i="1" s="1"/>
  <c r="H56" i="1" s="1"/>
  <c r="L56" i="1"/>
  <c r="O56" i="1" s="1"/>
  <c r="I56" i="1" s="1"/>
  <c r="J54" i="1" l="1"/>
  <c r="M54" i="1" s="1"/>
  <c r="G54" i="1" s="1"/>
  <c r="K57" i="1"/>
  <c r="N57" i="1" s="1"/>
  <c r="H57" i="1" s="1"/>
  <c r="L57" i="1"/>
  <c r="O57" i="1" s="1"/>
  <c r="I57" i="1" s="1"/>
  <c r="J55" i="1" l="1"/>
  <c r="M55" i="1" s="1"/>
  <c r="G55" i="1" s="1"/>
  <c r="K58" i="1"/>
  <c r="N58" i="1" s="1"/>
  <c r="H58" i="1" s="1"/>
  <c r="L58" i="1"/>
  <c r="O58" i="1" s="1"/>
  <c r="I58" i="1" s="1"/>
  <c r="J56" i="1" l="1"/>
  <c r="M56" i="1" s="1"/>
  <c r="G56" i="1" s="1"/>
  <c r="K59" i="1"/>
  <c r="N59" i="1" s="1"/>
  <c r="H59" i="1" s="1"/>
  <c r="L59" i="1"/>
  <c r="O59" i="1" s="1"/>
  <c r="I59" i="1" s="1"/>
  <c r="J57" i="1" l="1"/>
  <c r="M57" i="1" s="1"/>
  <c r="G57" i="1" s="1"/>
  <c r="K60" i="1"/>
  <c r="N60" i="1" s="1"/>
  <c r="H60" i="1" s="1"/>
  <c r="L60" i="1"/>
  <c r="O60" i="1" s="1"/>
  <c r="I60" i="1" s="1"/>
  <c r="J58" i="1" l="1"/>
  <c r="M58" i="1" s="1"/>
  <c r="G58" i="1" s="1"/>
  <c r="K61" i="1"/>
  <c r="N61" i="1" s="1"/>
  <c r="L61" i="1"/>
  <c r="O61" i="1" s="1"/>
  <c r="H61" i="1" l="1"/>
  <c r="N62" i="1"/>
  <c r="H62" i="1" s="1"/>
  <c r="I61" i="1"/>
  <c r="O62" i="1"/>
  <c r="I62" i="1" s="1"/>
  <c r="I64" i="1" s="1"/>
  <c r="J59" i="1"/>
  <c r="M59" i="1" s="1"/>
  <c r="G59" i="1" s="1"/>
  <c r="H64" i="1" l="1"/>
  <c r="K64" i="1" s="1"/>
  <c r="L64" i="1"/>
  <c r="J60" i="1"/>
  <c r="M60" i="1" s="1"/>
  <c r="G60" i="1" s="1"/>
  <c r="J61" i="1" l="1"/>
  <c r="M61" i="1" s="1"/>
  <c r="G61" i="1" l="1"/>
  <c r="M62" i="1"/>
  <c r="G62" i="1" s="1"/>
  <c r="G64" i="1" s="1"/>
  <c r="J64" i="1" s="1"/>
</calcChain>
</file>

<file path=xl/sharedStrings.xml><?xml version="1.0" encoding="utf-8"?>
<sst xmlns="http://schemas.openxmlformats.org/spreadsheetml/2006/main" count="162" uniqueCount="68">
  <si>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</si>
  <si>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</si>
  <si>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</si>
  <si>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</si>
  <si>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</si>
  <si>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</si>
  <si>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</si>
  <si>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</si>
  <si>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</si>
  <si>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</si>
  <si>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</si>
  <si>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</si>
  <si>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</si>
  <si>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</si>
  <si>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</si>
  <si>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</si>
  <si>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</si>
  <si>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</si>
  <si>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</si>
  <si>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</si>
  <si>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</si>
  <si>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</si>
  <si>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</si>
  <si>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</si>
  <si>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</si>
  <si>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</si>
  <si>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</si>
  <si>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</si>
  <si>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</si>
  <si>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</si>
  <si>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</si>
  <si>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</si>
  <si>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USDJPY</t>
    <phoneticPr fontId="1"/>
  </si>
  <si>
    <t>25回</t>
    <rPh sb="2" eb="3">
      <t>カイ</t>
    </rPh>
    <phoneticPr fontId="1"/>
  </si>
  <si>
    <t>｝</t>
    <phoneticPr fontId="1"/>
  </si>
  <si>
    <t>画像１</t>
    <rPh sb="0" eb="2">
      <t>ガゾウ</t>
    </rPh>
    <phoneticPr fontId="1"/>
  </si>
  <si>
    <t>USDJPY</t>
    <phoneticPr fontId="5"/>
  </si>
  <si>
    <t>1H足</t>
    <rPh sb="2" eb="3">
      <t>アシ</t>
    </rPh>
    <phoneticPr fontId="1"/>
  </si>
  <si>
    <t>PB検証１～MAが水平方向になっていてローソク足が横並びになっているところ</t>
    <rPh sb="2" eb="4">
      <t>ケンショウ</t>
    </rPh>
    <rPh sb="9" eb="13">
      <t>スイヘイホウコウ</t>
    </rPh>
    <rPh sb="23" eb="24">
      <t>アシ</t>
    </rPh>
    <rPh sb="25" eb="27">
      <t>ヨコナラ</t>
    </rPh>
    <phoneticPr fontId="1"/>
  </si>
  <si>
    <t>１H足</t>
    <rPh sb="2" eb="3">
      <t>アシ</t>
    </rPh>
    <phoneticPr fontId="1"/>
  </si>
  <si>
    <t>PB検証２～MAが大きく乖離していてローソク足とMAも大きく乖離しているところからの戻り</t>
    <rPh sb="2" eb="4">
      <t>ケンショウ</t>
    </rPh>
    <phoneticPr fontId="1"/>
  </si>
  <si>
    <t>PB検証３～２つのMAが大きく乖離しているところ</t>
    <rPh sb="2" eb="4">
      <t>ケンショウ</t>
    </rPh>
    <rPh sb="12" eb="13">
      <t>オオ</t>
    </rPh>
    <rPh sb="15" eb="17">
      <t>カイリ</t>
    </rPh>
    <phoneticPr fontId="1"/>
  </si>
  <si>
    <t>画像１</t>
    <rPh sb="0" eb="2">
      <t>ガゾウ</t>
    </rPh>
    <phoneticPr fontId="1"/>
  </si>
  <si>
    <t>PB検証４～勝ちやすい場面の検証</t>
    <rPh sb="2" eb="4">
      <t>ケンショウ</t>
    </rPh>
    <rPh sb="6" eb="7">
      <t>カ</t>
    </rPh>
    <rPh sb="11" eb="13">
      <t>バメン</t>
    </rPh>
    <rPh sb="14" eb="16">
      <t>ケンショウ</t>
    </rPh>
    <phoneticPr fontId="1"/>
  </si>
  <si>
    <t>画像２</t>
    <rPh sb="0" eb="2">
      <t>ガゾウ</t>
    </rPh>
    <phoneticPr fontId="1"/>
  </si>
  <si>
    <t>画像１</t>
    <rPh sb="0" eb="2">
      <t>ガゾウ</t>
    </rPh>
    <phoneticPr fontId="1"/>
  </si>
  <si>
    <t>気づき　質問</t>
    <rPh sb="0" eb="1">
      <t>キ</t>
    </rPh>
    <rPh sb="4" eb="6">
      <t>シツモン</t>
    </rPh>
    <phoneticPr fontId="1"/>
  </si>
  <si>
    <t>感想</t>
    <rPh sb="0" eb="2">
      <t>カンソウ</t>
    </rPh>
    <phoneticPr fontId="1"/>
  </si>
  <si>
    <t>今後</t>
    <rPh sb="0" eb="2">
      <t>コンゴ</t>
    </rPh>
    <phoneticPr fontId="1"/>
  </si>
  <si>
    <t>「買いで見るときは、MAの下で推移していたローソク足がMAの上に抜けてMAに戻ってきてからタッチするPB、売りの場合はその逆。</t>
    <phoneticPr fontId="1"/>
  </si>
  <si>
    <t>　ゴールデン・デットクロスした後からの戻りの、スイングのあるところ」</t>
    <phoneticPr fontId="1"/>
  </si>
  <si>
    <t>200/4/10/18</t>
    <phoneticPr fontId="1"/>
  </si>
  <si>
    <t>2004/11.10</t>
    <phoneticPr fontId="1"/>
  </si>
  <si>
    <t>2005.2/1</t>
    <phoneticPr fontId="1"/>
  </si>
  <si>
    <t>画像2</t>
    <rPh sb="0" eb="2">
      <t>ガゾウ</t>
    </rPh>
    <phoneticPr fontId="1"/>
  </si>
  <si>
    <t>画像３</t>
    <rPh sb="0" eb="2">
      <t>ガゾウ</t>
    </rPh>
    <phoneticPr fontId="1"/>
  </si>
  <si>
    <t>画像４</t>
    <rPh sb="0" eb="2">
      <t>ガゾウ</t>
    </rPh>
    <phoneticPr fontId="1"/>
  </si>
  <si>
    <t>画像５</t>
    <rPh sb="0" eb="2">
      <t>ガゾウ</t>
    </rPh>
    <phoneticPr fontId="1"/>
  </si>
  <si>
    <t>画像６</t>
    <rPh sb="0" eb="2">
      <t>ガゾウ</t>
    </rPh>
    <phoneticPr fontId="1"/>
  </si>
  <si>
    <t>画像２</t>
    <rPh sb="0" eb="2">
      <t>ガゾウ</t>
    </rPh>
    <phoneticPr fontId="1"/>
  </si>
  <si>
    <t>USDJPY１時間足、PB検証確認よろしくお願いいたします。</t>
    <rPh sb="7" eb="10">
      <t>ジカンアシ</t>
    </rPh>
    <rPh sb="13" eb="15">
      <t>ケンショウ</t>
    </rPh>
    <rPh sb="15" eb="17">
      <t>カクニン</t>
    </rPh>
    <rPh sb="22" eb="23">
      <t>ネガ</t>
    </rPh>
    <phoneticPr fontId="1"/>
  </si>
  <si>
    <t>１時間足のトレードの画像に、それぞれ日足、４時間足の画像添付してあります。</t>
    <rPh sb="1" eb="3">
      <t>ジカン</t>
    </rPh>
    <rPh sb="3" eb="4">
      <t>アシ</t>
    </rPh>
    <rPh sb="10" eb="12">
      <t>ガゾウ</t>
    </rPh>
    <rPh sb="18" eb="20">
      <t>ヒアシ</t>
    </rPh>
    <rPh sb="22" eb="24">
      <t>ジカン</t>
    </rPh>
    <rPh sb="24" eb="25">
      <t>アシ</t>
    </rPh>
    <rPh sb="26" eb="28">
      <t>ガゾウ</t>
    </rPh>
    <rPh sb="28" eb="30">
      <t>テンプ</t>
    </rPh>
    <phoneticPr fontId="1"/>
  </si>
  <si>
    <t>今日は、上位足見てみましたが効いていると思えるラインが引けずにいました。</t>
    <rPh sb="0" eb="2">
      <t>キョウ</t>
    </rPh>
    <rPh sb="4" eb="7">
      <t>ジョウイアシ</t>
    </rPh>
    <rPh sb="7" eb="8">
      <t>ミ</t>
    </rPh>
    <rPh sb="14" eb="15">
      <t>キ</t>
    </rPh>
    <rPh sb="20" eb="21">
      <t>オモ</t>
    </rPh>
    <rPh sb="27" eb="28">
      <t>ヒ</t>
    </rPh>
    <phoneticPr fontId="1"/>
  </si>
  <si>
    <t>今日は、スイングのあるところを意識してエントリーしてみました。</t>
    <rPh sb="0" eb="2">
      <t>キョウ</t>
    </rPh>
    <rPh sb="15" eb="17">
      <t>イシキ</t>
    </rPh>
    <phoneticPr fontId="1"/>
  </si>
  <si>
    <t>ローソク足が横並びのところは、微妙だなと思いながらエントリーしたらやはり損切でした。</t>
    <rPh sb="4" eb="5">
      <t>アシ</t>
    </rPh>
    <rPh sb="6" eb="8">
      <t>ヨコナラ</t>
    </rPh>
    <rPh sb="15" eb="17">
      <t>ビミョウ</t>
    </rPh>
    <rPh sb="20" eb="21">
      <t>オモ</t>
    </rPh>
    <rPh sb="36" eb="38">
      <t>ソンギリ</t>
    </rPh>
    <phoneticPr fontId="1"/>
  </si>
  <si>
    <t>今日は、ローソク足の戻りはスイングのあるところ、大きさに注目したのですが</t>
    <rPh sb="0" eb="2">
      <t>キョウ</t>
    </rPh>
    <rPh sb="8" eb="9">
      <t>アシ</t>
    </rPh>
    <rPh sb="10" eb="11">
      <t>モド</t>
    </rPh>
    <rPh sb="24" eb="25">
      <t>オオ</t>
    </rPh>
    <rPh sb="28" eb="30">
      <t>チュウモク</t>
    </rPh>
    <phoneticPr fontId="1"/>
  </si>
  <si>
    <t>探すのが大変でした。</t>
    <rPh sb="0" eb="1">
      <t>サガ</t>
    </rPh>
    <rPh sb="4" eb="6">
      <t>タイヘン</t>
    </rPh>
    <phoneticPr fontId="1"/>
  </si>
  <si>
    <t>デモトレード目指して、検証がんばります！</t>
    <rPh sb="6" eb="8">
      <t>メザ</t>
    </rPh>
    <rPh sb="11" eb="13">
      <t>ケンショウ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</si>
</sst>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Red]\(#,##0\)"/>
    <numFmt numFmtId="178" formatCode="#,##0_ "/>
    <numFmt numFmtId="179" formatCode="0.0%"/>
  </numFmts>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
      <sz val="16"/>
      <color theme="1"/>
      <name val="游ゴシック"/>
      <family val="2"/>
      <charset val="128"/>
      <scheme val="minor"/>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113">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3" xfId="0" applyNumberFormat="1" applyFont="1" applyBorder="1">
      <alignment vertical="center"/>
    </xf>
    <xf numFmtId="0" fontId="12" fillId="0" borderId="4" xfId="0" applyNumberFormat="1" applyFont="1" applyBorder="1">
      <alignment vertical="center"/>
    </xf>
    <xf numFmtId="0" fontId="12" fillId="0" borderId="5" xfId="0" applyNumberFormat="1" applyFont="1" applyBorder="1">
      <alignment vertical="center"/>
    </xf>
    <xf numFmtId="0" fontId="12" fillId="0" borderId="8" xfId="0" applyNumberFormat="1" applyFont="1" applyBorder="1">
      <alignment vertical="center"/>
    </xf>
    <xf numFmtId="0" fontId="12" fillId="0" borderId="0" xfId="0" applyNumberFormat="1" applyFont="1" applyBorder="1">
      <alignment vertical="center"/>
    </xf>
    <xf numFmtId="0" fontId="12" fillId="0" borderId="9" xfId="0" applyNumberFormat="1" applyFont="1" applyBorder="1">
      <alignment vertical="center"/>
    </xf>
    <xf numFmtId="0" fontId="12" fillId="0" borderId="0" xfId="0" applyNumberFormat="1" applyFont="1" applyFill="1" applyBorder="1">
      <alignment vertical="center"/>
    </xf>
    <xf numFmtId="0" fontId="12" fillId="0" borderId="6" xfId="0" applyNumberFormat="1" applyFont="1" applyBorder="1">
      <alignment vertical="center"/>
    </xf>
    <xf numFmtId="0" fontId="12" fillId="0" borderId="1" xfId="0" applyNumberFormat="1" applyFont="1" applyBorder="1">
      <alignment vertical="center"/>
    </xf>
    <xf numFmtId="0" fontId="12" fillId="0" borderId="7" xfId="0" applyNumberFormat="1" applyFont="1" applyBorder="1">
      <alignment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3" borderId="9" xfId="0" applyNumberFormat="1" applyFont="1" applyFill="1" applyBorder="1">
      <alignment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0" fontId="12" fillId="0" borderId="9" xfId="0" applyNumberFormat="1" applyFont="1" applyFill="1" applyBorder="1">
      <alignment vertical="center"/>
    </xf>
    <xf numFmtId="0" fontId="14" fillId="0" borderId="0" xfId="0" applyFont="1" applyBorder="1">
      <alignment vertical="center"/>
    </xf>
    <xf numFmtId="0" fontId="14" fillId="0" borderId="0" xfId="0" applyFont="1">
      <alignment vertical="center"/>
    </xf>
    <xf numFmtId="0" fontId="12" fillId="0" borderId="3"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8" xfId="0" applyFont="1" applyBorder="1">
      <alignment vertical="center"/>
    </xf>
    <xf numFmtId="0" fontId="12" fillId="0" borderId="0" xfId="0" applyFont="1">
      <alignment vertical="center"/>
    </xf>
    <xf numFmtId="0" fontId="12" fillId="0" borderId="9" xfId="0" applyFont="1" applyBorder="1">
      <alignment vertical="center"/>
    </xf>
    <xf numFmtId="0" fontId="12" fillId="3" borderId="9" xfId="0" applyFont="1" applyFill="1" applyBorder="1">
      <alignment vertical="center"/>
    </xf>
    <xf numFmtId="0" fontId="12" fillId="0" borderId="6" xfId="0" applyFont="1" applyBorder="1">
      <alignment vertical="center"/>
    </xf>
    <xf numFmtId="0" fontId="12" fillId="0" borderId="1" xfId="0" applyFont="1" applyBorder="1">
      <alignment vertical="center"/>
    </xf>
    <xf numFmtId="0" fontId="12" fillId="0" borderId="7" xfId="0" applyFont="1" applyBorder="1">
      <alignment vertical="center"/>
    </xf>
    <xf numFmtId="177" fontId="0" fillId="0" borderId="13" xfId="0" applyNumberFormat="1" applyBorder="1">
      <alignment vertical="center"/>
    </xf>
    <xf numFmtId="9" fontId="2" fillId="0" borderId="0" xfId="0" applyNumberFormat="1" applyFont="1">
      <alignment vertical="center"/>
    </xf>
    <xf numFmtId="0" fontId="12" fillId="0" borderId="9" xfId="0" applyFont="1" applyFill="1" applyBorder="1">
      <alignment vertical="center"/>
    </xf>
    <xf numFmtId="0" fontId="12" fillId="4" borderId="9" xfId="0" applyNumberFormat="1" applyFont="1" applyFill="1" applyBorder="1">
      <alignment vertical="center"/>
    </xf>
    <xf numFmtId="176" fontId="0" fillId="0" borderId="12" xfId="0" applyNumberFormat="1" applyBorder="1" applyAlignment="1">
      <alignment horizontal="right" vertical="center"/>
    </xf>
    <xf numFmtId="0" fontId="11" fillId="0" borderId="0" xfId="2" applyFont="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image" Target="../media/image20.png"/><Relationship Id="rId1" Type="http://schemas.openxmlformats.org/officeDocument/2006/relationships/image" Target="../media/image19.png"/><Relationship Id="rId6" Type="http://schemas.openxmlformats.org/officeDocument/2006/relationships/image" Target="../media/image24.png"/><Relationship Id="rId5" Type="http://schemas.openxmlformats.org/officeDocument/2006/relationships/image" Target="../media/image23.png"/><Relationship Id="rId4"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0</xdr:col>
      <xdr:colOff>0</xdr:colOff>
      <xdr:row>25</xdr:row>
      <xdr:rowOff>0</xdr:rowOff>
    </xdr:from>
    <xdr:to>
      <xdr:col>17</xdr:col>
      <xdr:colOff>51823</xdr:colOff>
      <xdr:row>48</xdr:row>
      <xdr:rowOff>104096</xdr:rowOff>
    </xdr:to>
    <xdr:pic>
      <xdr:nvPicPr>
        <xdr:cNvPr id="33" name="図 32">
          <a:extLst>
            <a:ext uri="{FF2B5EF4-FFF2-40B4-BE49-F238E27FC236}">
              <a16:creationId xmlns:a16="http://schemas.microsoft.com/office/drawing/2014/main" id="{05E72F7A-5EA5-4614-A77C-1B39E8DDEBE3}"/>
            </a:ext>
          </a:extLst>
        </xdr:cNvPr>
        <xdr:cNvPicPr>
          <a:picLocks noChangeAspect="1"/>
        </xdr:cNvPicPr>
      </xdr:nvPicPr>
      <xdr:blipFill>
        <a:blip xmlns:r="http://schemas.openxmlformats.org/officeDocument/2006/relationships" r:embed="rId1"/>
        <a:stretch>
          <a:fillRect/>
        </a:stretch>
      </xdr:blipFill>
      <xdr:spPr>
        <a:xfrm>
          <a:off x="0" y="4464844"/>
          <a:ext cx="10386448" cy="4211752"/>
        </a:xfrm>
        <a:prstGeom prst="rect">
          <a:avLst/>
        </a:prstGeom>
      </xdr:spPr>
    </xdr:pic>
    <xdr:clientData/>
  </xdr:twoCellAnchor>
  <xdr:twoCellAnchor editAs="oneCell">
    <xdr:from>
      <xdr:col>0</xdr:col>
      <xdr:colOff>0</xdr:colOff>
      <xdr:row>49</xdr:row>
      <xdr:rowOff>0</xdr:rowOff>
    </xdr:from>
    <xdr:to>
      <xdr:col>17</xdr:col>
      <xdr:colOff>51823</xdr:colOff>
      <xdr:row>72</xdr:row>
      <xdr:rowOff>116002</xdr:rowOff>
    </xdr:to>
    <xdr:pic>
      <xdr:nvPicPr>
        <xdr:cNvPr id="34" name="図 33">
          <a:extLst>
            <a:ext uri="{FF2B5EF4-FFF2-40B4-BE49-F238E27FC236}">
              <a16:creationId xmlns:a16="http://schemas.microsoft.com/office/drawing/2014/main" id="{C0D9A2B6-9A5E-41D9-BB72-3A1A9ADA4C3F}"/>
            </a:ext>
          </a:extLst>
        </xdr:cNvPr>
        <xdr:cNvPicPr>
          <a:picLocks noChangeAspect="1"/>
        </xdr:cNvPicPr>
      </xdr:nvPicPr>
      <xdr:blipFill>
        <a:blip xmlns:r="http://schemas.openxmlformats.org/officeDocument/2006/relationships" r:embed="rId2"/>
        <a:stretch>
          <a:fillRect/>
        </a:stretch>
      </xdr:blipFill>
      <xdr:spPr>
        <a:xfrm>
          <a:off x="0" y="8751094"/>
          <a:ext cx="10386448" cy="4211752"/>
        </a:xfrm>
        <a:prstGeom prst="rect">
          <a:avLst/>
        </a:prstGeom>
      </xdr:spPr>
    </xdr:pic>
    <xdr:clientData/>
  </xdr:twoCellAnchor>
  <xdr:twoCellAnchor editAs="oneCell">
    <xdr:from>
      <xdr:col>0</xdr:col>
      <xdr:colOff>0</xdr:colOff>
      <xdr:row>1</xdr:row>
      <xdr:rowOff>0</xdr:rowOff>
    </xdr:from>
    <xdr:to>
      <xdr:col>17</xdr:col>
      <xdr:colOff>51823</xdr:colOff>
      <xdr:row>24</xdr:row>
      <xdr:rowOff>104096</xdr:rowOff>
    </xdr:to>
    <xdr:pic>
      <xdr:nvPicPr>
        <xdr:cNvPr id="36" name="図 35">
          <a:extLst>
            <a:ext uri="{FF2B5EF4-FFF2-40B4-BE49-F238E27FC236}">
              <a16:creationId xmlns:a16="http://schemas.microsoft.com/office/drawing/2014/main" id="{57CE84DF-FF09-4E66-B8CE-3EF812A4D7F8}"/>
            </a:ext>
          </a:extLst>
        </xdr:cNvPr>
        <xdr:cNvPicPr>
          <a:picLocks noChangeAspect="1"/>
        </xdr:cNvPicPr>
      </xdr:nvPicPr>
      <xdr:blipFill>
        <a:blip xmlns:r="http://schemas.openxmlformats.org/officeDocument/2006/relationships" r:embed="rId3"/>
        <a:stretch>
          <a:fillRect/>
        </a:stretch>
      </xdr:blipFill>
      <xdr:spPr>
        <a:xfrm>
          <a:off x="0" y="178594"/>
          <a:ext cx="10386448" cy="4211752"/>
        </a:xfrm>
        <a:prstGeom prst="rect">
          <a:avLst/>
        </a:prstGeom>
      </xdr:spPr>
    </xdr:pic>
    <xdr:clientData/>
  </xdr:twoCellAnchor>
  <xdr:twoCellAnchor editAs="oneCell">
    <xdr:from>
      <xdr:col>0</xdr:col>
      <xdr:colOff>0</xdr:colOff>
      <xdr:row>74</xdr:row>
      <xdr:rowOff>0</xdr:rowOff>
    </xdr:from>
    <xdr:to>
      <xdr:col>17</xdr:col>
      <xdr:colOff>51823</xdr:colOff>
      <xdr:row>97</xdr:row>
      <xdr:rowOff>104095</xdr:rowOff>
    </xdr:to>
    <xdr:pic>
      <xdr:nvPicPr>
        <xdr:cNvPr id="26" name="図 25">
          <a:extLst>
            <a:ext uri="{FF2B5EF4-FFF2-40B4-BE49-F238E27FC236}">
              <a16:creationId xmlns:a16="http://schemas.microsoft.com/office/drawing/2014/main" id="{2FF1D5FF-22EB-41F7-8492-8B00114199BD}"/>
            </a:ext>
          </a:extLst>
        </xdr:cNvPr>
        <xdr:cNvPicPr>
          <a:picLocks noChangeAspect="1"/>
        </xdr:cNvPicPr>
      </xdr:nvPicPr>
      <xdr:blipFill>
        <a:blip xmlns:r="http://schemas.openxmlformats.org/officeDocument/2006/relationships" r:embed="rId4"/>
        <a:stretch>
          <a:fillRect/>
        </a:stretch>
      </xdr:blipFill>
      <xdr:spPr>
        <a:xfrm>
          <a:off x="0" y="13204031"/>
          <a:ext cx="10386448" cy="4211752"/>
        </a:xfrm>
        <a:prstGeom prst="rect">
          <a:avLst/>
        </a:prstGeom>
      </xdr:spPr>
    </xdr:pic>
    <xdr:clientData/>
  </xdr:twoCellAnchor>
  <xdr:twoCellAnchor editAs="oneCell">
    <xdr:from>
      <xdr:col>0</xdr:col>
      <xdr:colOff>0</xdr:colOff>
      <xdr:row>98</xdr:row>
      <xdr:rowOff>0</xdr:rowOff>
    </xdr:from>
    <xdr:to>
      <xdr:col>17</xdr:col>
      <xdr:colOff>51823</xdr:colOff>
      <xdr:row>121</xdr:row>
      <xdr:rowOff>104095</xdr:rowOff>
    </xdr:to>
    <xdr:pic>
      <xdr:nvPicPr>
        <xdr:cNvPr id="28" name="図 27">
          <a:extLst>
            <a:ext uri="{FF2B5EF4-FFF2-40B4-BE49-F238E27FC236}">
              <a16:creationId xmlns:a16="http://schemas.microsoft.com/office/drawing/2014/main" id="{36FCA872-6FBE-432C-BFC3-FBE16CB9172D}"/>
            </a:ext>
          </a:extLst>
        </xdr:cNvPr>
        <xdr:cNvPicPr>
          <a:picLocks noChangeAspect="1"/>
        </xdr:cNvPicPr>
      </xdr:nvPicPr>
      <xdr:blipFill>
        <a:blip xmlns:r="http://schemas.openxmlformats.org/officeDocument/2006/relationships" r:embed="rId5"/>
        <a:stretch>
          <a:fillRect/>
        </a:stretch>
      </xdr:blipFill>
      <xdr:spPr>
        <a:xfrm>
          <a:off x="0" y="17490281"/>
          <a:ext cx="10386448" cy="4211752"/>
        </a:xfrm>
        <a:prstGeom prst="rect">
          <a:avLst/>
        </a:prstGeom>
      </xdr:spPr>
    </xdr:pic>
    <xdr:clientData/>
  </xdr:twoCellAnchor>
  <xdr:twoCellAnchor editAs="oneCell">
    <xdr:from>
      <xdr:col>0</xdr:col>
      <xdr:colOff>0</xdr:colOff>
      <xdr:row>122</xdr:row>
      <xdr:rowOff>0</xdr:rowOff>
    </xdr:from>
    <xdr:to>
      <xdr:col>17</xdr:col>
      <xdr:colOff>54573</xdr:colOff>
      <xdr:row>145</xdr:row>
      <xdr:rowOff>105210</xdr:rowOff>
    </xdr:to>
    <xdr:pic>
      <xdr:nvPicPr>
        <xdr:cNvPr id="32" name="図 31">
          <a:extLst>
            <a:ext uri="{FF2B5EF4-FFF2-40B4-BE49-F238E27FC236}">
              <a16:creationId xmlns:a16="http://schemas.microsoft.com/office/drawing/2014/main" id="{1D1F9172-46D6-4F36-A11B-07B8D85AD0AF}"/>
            </a:ext>
          </a:extLst>
        </xdr:cNvPr>
        <xdr:cNvPicPr>
          <a:picLocks noChangeAspect="1"/>
        </xdr:cNvPicPr>
      </xdr:nvPicPr>
      <xdr:blipFill>
        <a:blip xmlns:r="http://schemas.openxmlformats.org/officeDocument/2006/relationships" r:embed="rId6"/>
        <a:stretch>
          <a:fillRect/>
        </a:stretch>
      </xdr:blipFill>
      <xdr:spPr>
        <a:xfrm>
          <a:off x="0" y="21776531"/>
          <a:ext cx="10389198" cy="4212867"/>
        </a:xfrm>
        <a:prstGeom prst="rect">
          <a:avLst/>
        </a:prstGeom>
      </xdr:spPr>
    </xdr:pic>
    <xdr:clientData/>
  </xdr:twoCellAnchor>
  <xdr:twoCellAnchor editAs="oneCell">
    <xdr:from>
      <xdr:col>0</xdr:col>
      <xdr:colOff>0</xdr:colOff>
      <xdr:row>148</xdr:row>
      <xdr:rowOff>95250</xdr:rowOff>
    </xdr:from>
    <xdr:to>
      <xdr:col>17</xdr:col>
      <xdr:colOff>51823</xdr:colOff>
      <xdr:row>172</xdr:row>
      <xdr:rowOff>20752</xdr:rowOff>
    </xdr:to>
    <xdr:pic>
      <xdr:nvPicPr>
        <xdr:cNvPr id="35" name="図 34">
          <a:extLst>
            <a:ext uri="{FF2B5EF4-FFF2-40B4-BE49-F238E27FC236}">
              <a16:creationId xmlns:a16="http://schemas.microsoft.com/office/drawing/2014/main" id="{5A995D35-8CC5-4EB7-BD28-3DDA0901D0BB}"/>
            </a:ext>
          </a:extLst>
        </xdr:cNvPr>
        <xdr:cNvPicPr>
          <a:picLocks noChangeAspect="1"/>
        </xdr:cNvPicPr>
      </xdr:nvPicPr>
      <xdr:blipFill>
        <a:blip xmlns:r="http://schemas.openxmlformats.org/officeDocument/2006/relationships" r:embed="rId7"/>
        <a:stretch>
          <a:fillRect/>
        </a:stretch>
      </xdr:blipFill>
      <xdr:spPr>
        <a:xfrm>
          <a:off x="0" y="26515219"/>
          <a:ext cx="10386448" cy="4211752"/>
        </a:xfrm>
        <a:prstGeom prst="rect">
          <a:avLst/>
        </a:prstGeom>
      </xdr:spPr>
    </xdr:pic>
    <xdr:clientData/>
  </xdr:twoCellAnchor>
  <xdr:twoCellAnchor editAs="oneCell">
    <xdr:from>
      <xdr:col>0</xdr:col>
      <xdr:colOff>0</xdr:colOff>
      <xdr:row>173</xdr:row>
      <xdr:rowOff>0</xdr:rowOff>
    </xdr:from>
    <xdr:to>
      <xdr:col>17</xdr:col>
      <xdr:colOff>51823</xdr:colOff>
      <xdr:row>196</xdr:row>
      <xdr:rowOff>104096</xdr:rowOff>
    </xdr:to>
    <xdr:pic>
      <xdr:nvPicPr>
        <xdr:cNvPr id="37" name="図 36">
          <a:extLst>
            <a:ext uri="{FF2B5EF4-FFF2-40B4-BE49-F238E27FC236}">
              <a16:creationId xmlns:a16="http://schemas.microsoft.com/office/drawing/2014/main" id="{5DDF9121-7A6E-4DE8-8536-7176BB1EE0CD}"/>
            </a:ext>
          </a:extLst>
        </xdr:cNvPr>
        <xdr:cNvPicPr>
          <a:picLocks noChangeAspect="1"/>
        </xdr:cNvPicPr>
      </xdr:nvPicPr>
      <xdr:blipFill>
        <a:blip xmlns:r="http://schemas.openxmlformats.org/officeDocument/2006/relationships" r:embed="rId8"/>
        <a:stretch>
          <a:fillRect/>
        </a:stretch>
      </xdr:blipFill>
      <xdr:spPr>
        <a:xfrm>
          <a:off x="0" y="30884813"/>
          <a:ext cx="10386448" cy="4211752"/>
        </a:xfrm>
        <a:prstGeom prst="rect">
          <a:avLst/>
        </a:prstGeom>
      </xdr:spPr>
    </xdr:pic>
    <xdr:clientData/>
  </xdr:twoCellAnchor>
  <xdr:twoCellAnchor editAs="oneCell">
    <xdr:from>
      <xdr:col>0</xdr:col>
      <xdr:colOff>0</xdr:colOff>
      <xdr:row>197</xdr:row>
      <xdr:rowOff>0</xdr:rowOff>
    </xdr:from>
    <xdr:to>
      <xdr:col>17</xdr:col>
      <xdr:colOff>51823</xdr:colOff>
      <xdr:row>220</xdr:row>
      <xdr:rowOff>104096</xdr:rowOff>
    </xdr:to>
    <xdr:pic>
      <xdr:nvPicPr>
        <xdr:cNvPr id="39" name="図 38">
          <a:extLst>
            <a:ext uri="{FF2B5EF4-FFF2-40B4-BE49-F238E27FC236}">
              <a16:creationId xmlns:a16="http://schemas.microsoft.com/office/drawing/2014/main" id="{1203B9A1-D10F-414A-B9AD-70FF703843FE}"/>
            </a:ext>
          </a:extLst>
        </xdr:cNvPr>
        <xdr:cNvPicPr>
          <a:picLocks noChangeAspect="1"/>
        </xdr:cNvPicPr>
      </xdr:nvPicPr>
      <xdr:blipFill>
        <a:blip xmlns:r="http://schemas.openxmlformats.org/officeDocument/2006/relationships" r:embed="rId9"/>
        <a:stretch>
          <a:fillRect/>
        </a:stretch>
      </xdr:blipFill>
      <xdr:spPr>
        <a:xfrm>
          <a:off x="0" y="35171063"/>
          <a:ext cx="10386448" cy="4211752"/>
        </a:xfrm>
        <a:prstGeom prst="rect">
          <a:avLst/>
        </a:prstGeom>
      </xdr:spPr>
    </xdr:pic>
    <xdr:clientData/>
  </xdr:twoCellAnchor>
  <xdr:twoCellAnchor editAs="oneCell">
    <xdr:from>
      <xdr:col>0</xdr:col>
      <xdr:colOff>0</xdr:colOff>
      <xdr:row>222</xdr:row>
      <xdr:rowOff>83344</xdr:rowOff>
    </xdr:from>
    <xdr:to>
      <xdr:col>17</xdr:col>
      <xdr:colOff>51823</xdr:colOff>
      <xdr:row>246</xdr:row>
      <xdr:rowOff>8846</xdr:rowOff>
    </xdr:to>
    <xdr:pic>
      <xdr:nvPicPr>
        <xdr:cNvPr id="40" name="図 39">
          <a:extLst>
            <a:ext uri="{FF2B5EF4-FFF2-40B4-BE49-F238E27FC236}">
              <a16:creationId xmlns:a16="http://schemas.microsoft.com/office/drawing/2014/main" id="{498EE823-9F83-435A-BAA8-573176414A6F}"/>
            </a:ext>
          </a:extLst>
        </xdr:cNvPr>
        <xdr:cNvPicPr>
          <a:picLocks noChangeAspect="1"/>
        </xdr:cNvPicPr>
      </xdr:nvPicPr>
      <xdr:blipFill>
        <a:blip xmlns:r="http://schemas.openxmlformats.org/officeDocument/2006/relationships" r:embed="rId10"/>
        <a:stretch>
          <a:fillRect/>
        </a:stretch>
      </xdr:blipFill>
      <xdr:spPr>
        <a:xfrm>
          <a:off x="0" y="39719250"/>
          <a:ext cx="10386448" cy="4211752"/>
        </a:xfrm>
        <a:prstGeom prst="rect">
          <a:avLst/>
        </a:prstGeom>
      </xdr:spPr>
    </xdr:pic>
    <xdr:clientData/>
  </xdr:twoCellAnchor>
  <xdr:twoCellAnchor editAs="oneCell">
    <xdr:from>
      <xdr:col>0</xdr:col>
      <xdr:colOff>0</xdr:colOff>
      <xdr:row>247</xdr:row>
      <xdr:rowOff>0</xdr:rowOff>
    </xdr:from>
    <xdr:to>
      <xdr:col>17</xdr:col>
      <xdr:colOff>51823</xdr:colOff>
      <xdr:row>270</xdr:row>
      <xdr:rowOff>104096</xdr:rowOff>
    </xdr:to>
    <xdr:pic>
      <xdr:nvPicPr>
        <xdr:cNvPr id="42" name="図 41">
          <a:extLst>
            <a:ext uri="{FF2B5EF4-FFF2-40B4-BE49-F238E27FC236}">
              <a16:creationId xmlns:a16="http://schemas.microsoft.com/office/drawing/2014/main" id="{28E51ED3-418C-4226-84D8-CE7DB79505DC}"/>
            </a:ext>
          </a:extLst>
        </xdr:cNvPr>
        <xdr:cNvPicPr>
          <a:picLocks noChangeAspect="1"/>
        </xdr:cNvPicPr>
      </xdr:nvPicPr>
      <xdr:blipFill>
        <a:blip xmlns:r="http://schemas.openxmlformats.org/officeDocument/2006/relationships" r:embed="rId11"/>
        <a:stretch>
          <a:fillRect/>
        </a:stretch>
      </xdr:blipFill>
      <xdr:spPr>
        <a:xfrm>
          <a:off x="0" y="44100750"/>
          <a:ext cx="10386448" cy="4211752"/>
        </a:xfrm>
        <a:prstGeom prst="rect">
          <a:avLst/>
        </a:prstGeom>
      </xdr:spPr>
    </xdr:pic>
    <xdr:clientData/>
  </xdr:twoCellAnchor>
  <xdr:twoCellAnchor editAs="oneCell">
    <xdr:from>
      <xdr:col>0</xdr:col>
      <xdr:colOff>0</xdr:colOff>
      <xdr:row>271</xdr:row>
      <xdr:rowOff>0</xdr:rowOff>
    </xdr:from>
    <xdr:to>
      <xdr:col>17</xdr:col>
      <xdr:colOff>51823</xdr:colOff>
      <xdr:row>294</xdr:row>
      <xdr:rowOff>104096</xdr:rowOff>
    </xdr:to>
    <xdr:pic>
      <xdr:nvPicPr>
        <xdr:cNvPr id="44" name="図 43">
          <a:extLst>
            <a:ext uri="{FF2B5EF4-FFF2-40B4-BE49-F238E27FC236}">
              <a16:creationId xmlns:a16="http://schemas.microsoft.com/office/drawing/2014/main" id="{1E8DDFC7-A73B-42BF-8168-EE140CCEBF91}"/>
            </a:ext>
          </a:extLst>
        </xdr:cNvPr>
        <xdr:cNvPicPr>
          <a:picLocks noChangeAspect="1"/>
        </xdr:cNvPicPr>
      </xdr:nvPicPr>
      <xdr:blipFill>
        <a:blip xmlns:r="http://schemas.openxmlformats.org/officeDocument/2006/relationships" r:embed="rId12"/>
        <a:stretch>
          <a:fillRect/>
        </a:stretch>
      </xdr:blipFill>
      <xdr:spPr>
        <a:xfrm>
          <a:off x="0" y="48387000"/>
          <a:ext cx="10386448" cy="4211752"/>
        </a:xfrm>
        <a:prstGeom prst="rect">
          <a:avLst/>
        </a:prstGeom>
      </xdr:spPr>
    </xdr:pic>
    <xdr:clientData/>
  </xdr:twoCellAnchor>
  <xdr:twoCellAnchor editAs="oneCell">
    <xdr:from>
      <xdr:col>0</xdr:col>
      <xdr:colOff>0</xdr:colOff>
      <xdr:row>296</xdr:row>
      <xdr:rowOff>107156</xdr:rowOff>
    </xdr:from>
    <xdr:to>
      <xdr:col>17</xdr:col>
      <xdr:colOff>51823</xdr:colOff>
      <xdr:row>320</xdr:row>
      <xdr:rowOff>32658</xdr:rowOff>
    </xdr:to>
    <xdr:pic>
      <xdr:nvPicPr>
        <xdr:cNvPr id="45" name="図 44">
          <a:extLst>
            <a:ext uri="{FF2B5EF4-FFF2-40B4-BE49-F238E27FC236}">
              <a16:creationId xmlns:a16="http://schemas.microsoft.com/office/drawing/2014/main" id="{83E54443-C014-4AA3-A1BC-29D3FAC0BAFA}"/>
            </a:ext>
          </a:extLst>
        </xdr:cNvPr>
        <xdr:cNvPicPr>
          <a:picLocks noChangeAspect="1"/>
        </xdr:cNvPicPr>
      </xdr:nvPicPr>
      <xdr:blipFill>
        <a:blip xmlns:r="http://schemas.openxmlformats.org/officeDocument/2006/relationships" r:embed="rId13"/>
        <a:stretch>
          <a:fillRect/>
        </a:stretch>
      </xdr:blipFill>
      <xdr:spPr>
        <a:xfrm>
          <a:off x="0" y="52959000"/>
          <a:ext cx="10386448" cy="4211752"/>
        </a:xfrm>
        <a:prstGeom prst="rect">
          <a:avLst/>
        </a:prstGeom>
      </xdr:spPr>
    </xdr:pic>
    <xdr:clientData/>
  </xdr:twoCellAnchor>
  <xdr:twoCellAnchor editAs="oneCell">
    <xdr:from>
      <xdr:col>0</xdr:col>
      <xdr:colOff>0</xdr:colOff>
      <xdr:row>321</xdr:row>
      <xdr:rowOff>0</xdr:rowOff>
    </xdr:from>
    <xdr:to>
      <xdr:col>17</xdr:col>
      <xdr:colOff>51823</xdr:colOff>
      <xdr:row>344</xdr:row>
      <xdr:rowOff>104096</xdr:rowOff>
    </xdr:to>
    <xdr:pic>
      <xdr:nvPicPr>
        <xdr:cNvPr id="47" name="図 46">
          <a:extLst>
            <a:ext uri="{FF2B5EF4-FFF2-40B4-BE49-F238E27FC236}">
              <a16:creationId xmlns:a16="http://schemas.microsoft.com/office/drawing/2014/main" id="{26996387-29A6-4D8B-B90B-24997CC9BB7B}"/>
            </a:ext>
          </a:extLst>
        </xdr:cNvPr>
        <xdr:cNvPicPr>
          <a:picLocks noChangeAspect="1"/>
        </xdr:cNvPicPr>
      </xdr:nvPicPr>
      <xdr:blipFill>
        <a:blip xmlns:r="http://schemas.openxmlformats.org/officeDocument/2006/relationships" r:embed="rId14"/>
        <a:stretch>
          <a:fillRect/>
        </a:stretch>
      </xdr:blipFill>
      <xdr:spPr>
        <a:xfrm>
          <a:off x="0" y="57316688"/>
          <a:ext cx="10386448" cy="4211752"/>
        </a:xfrm>
        <a:prstGeom prst="rect">
          <a:avLst/>
        </a:prstGeom>
      </xdr:spPr>
    </xdr:pic>
    <xdr:clientData/>
  </xdr:twoCellAnchor>
  <xdr:twoCellAnchor editAs="oneCell">
    <xdr:from>
      <xdr:col>0</xdr:col>
      <xdr:colOff>0</xdr:colOff>
      <xdr:row>345</xdr:row>
      <xdr:rowOff>0</xdr:rowOff>
    </xdr:from>
    <xdr:to>
      <xdr:col>17</xdr:col>
      <xdr:colOff>51823</xdr:colOff>
      <xdr:row>368</xdr:row>
      <xdr:rowOff>104096</xdr:rowOff>
    </xdr:to>
    <xdr:pic>
      <xdr:nvPicPr>
        <xdr:cNvPr id="49" name="図 48">
          <a:extLst>
            <a:ext uri="{FF2B5EF4-FFF2-40B4-BE49-F238E27FC236}">
              <a16:creationId xmlns:a16="http://schemas.microsoft.com/office/drawing/2014/main" id="{2B3CCDD0-8A7F-45E9-9AFC-5DC75631DFAE}"/>
            </a:ext>
          </a:extLst>
        </xdr:cNvPr>
        <xdr:cNvPicPr>
          <a:picLocks noChangeAspect="1"/>
        </xdr:cNvPicPr>
      </xdr:nvPicPr>
      <xdr:blipFill>
        <a:blip xmlns:r="http://schemas.openxmlformats.org/officeDocument/2006/relationships" r:embed="rId15"/>
        <a:stretch>
          <a:fillRect/>
        </a:stretch>
      </xdr:blipFill>
      <xdr:spPr>
        <a:xfrm>
          <a:off x="0" y="61602938"/>
          <a:ext cx="10386448" cy="4211752"/>
        </a:xfrm>
        <a:prstGeom prst="rect">
          <a:avLst/>
        </a:prstGeom>
      </xdr:spPr>
    </xdr:pic>
    <xdr:clientData/>
  </xdr:twoCellAnchor>
  <xdr:twoCellAnchor editAs="oneCell">
    <xdr:from>
      <xdr:col>0</xdr:col>
      <xdr:colOff>0</xdr:colOff>
      <xdr:row>370</xdr:row>
      <xdr:rowOff>0</xdr:rowOff>
    </xdr:from>
    <xdr:to>
      <xdr:col>17</xdr:col>
      <xdr:colOff>51823</xdr:colOff>
      <xdr:row>393</xdr:row>
      <xdr:rowOff>104095</xdr:rowOff>
    </xdr:to>
    <xdr:pic>
      <xdr:nvPicPr>
        <xdr:cNvPr id="51" name="図 50">
          <a:extLst>
            <a:ext uri="{FF2B5EF4-FFF2-40B4-BE49-F238E27FC236}">
              <a16:creationId xmlns:a16="http://schemas.microsoft.com/office/drawing/2014/main" id="{1CB3E9AA-EC5B-42FA-A5E0-9870852663A6}"/>
            </a:ext>
          </a:extLst>
        </xdr:cNvPr>
        <xdr:cNvPicPr>
          <a:picLocks noChangeAspect="1"/>
        </xdr:cNvPicPr>
      </xdr:nvPicPr>
      <xdr:blipFill>
        <a:blip xmlns:r="http://schemas.openxmlformats.org/officeDocument/2006/relationships" r:embed="rId16"/>
        <a:stretch>
          <a:fillRect/>
        </a:stretch>
      </xdr:blipFill>
      <xdr:spPr>
        <a:xfrm>
          <a:off x="0" y="66067781"/>
          <a:ext cx="10386448" cy="4211752"/>
        </a:xfrm>
        <a:prstGeom prst="rect">
          <a:avLst/>
        </a:prstGeom>
      </xdr:spPr>
    </xdr:pic>
    <xdr:clientData/>
  </xdr:twoCellAnchor>
  <xdr:twoCellAnchor editAs="oneCell">
    <xdr:from>
      <xdr:col>0</xdr:col>
      <xdr:colOff>0</xdr:colOff>
      <xdr:row>394</xdr:row>
      <xdr:rowOff>0</xdr:rowOff>
    </xdr:from>
    <xdr:to>
      <xdr:col>17</xdr:col>
      <xdr:colOff>51823</xdr:colOff>
      <xdr:row>417</xdr:row>
      <xdr:rowOff>104095</xdr:rowOff>
    </xdr:to>
    <xdr:pic>
      <xdr:nvPicPr>
        <xdr:cNvPr id="53" name="図 52">
          <a:extLst>
            <a:ext uri="{FF2B5EF4-FFF2-40B4-BE49-F238E27FC236}">
              <a16:creationId xmlns:a16="http://schemas.microsoft.com/office/drawing/2014/main" id="{FB76F496-2ADB-40DD-B037-E8EA82438569}"/>
            </a:ext>
          </a:extLst>
        </xdr:cNvPr>
        <xdr:cNvPicPr>
          <a:picLocks noChangeAspect="1"/>
        </xdr:cNvPicPr>
      </xdr:nvPicPr>
      <xdr:blipFill>
        <a:blip xmlns:r="http://schemas.openxmlformats.org/officeDocument/2006/relationships" r:embed="rId17"/>
        <a:stretch>
          <a:fillRect/>
        </a:stretch>
      </xdr:blipFill>
      <xdr:spPr>
        <a:xfrm>
          <a:off x="0" y="70354031"/>
          <a:ext cx="10386448" cy="4211752"/>
        </a:xfrm>
        <a:prstGeom prst="rect">
          <a:avLst/>
        </a:prstGeom>
      </xdr:spPr>
    </xdr:pic>
    <xdr:clientData/>
  </xdr:twoCellAnchor>
  <xdr:twoCellAnchor editAs="oneCell">
    <xdr:from>
      <xdr:col>0</xdr:col>
      <xdr:colOff>0</xdr:colOff>
      <xdr:row>418</xdr:row>
      <xdr:rowOff>0</xdr:rowOff>
    </xdr:from>
    <xdr:to>
      <xdr:col>17</xdr:col>
      <xdr:colOff>51823</xdr:colOff>
      <xdr:row>441</xdr:row>
      <xdr:rowOff>104095</xdr:rowOff>
    </xdr:to>
    <xdr:pic>
      <xdr:nvPicPr>
        <xdr:cNvPr id="55" name="図 54">
          <a:extLst>
            <a:ext uri="{FF2B5EF4-FFF2-40B4-BE49-F238E27FC236}">
              <a16:creationId xmlns:a16="http://schemas.microsoft.com/office/drawing/2014/main" id="{DFA67990-3ED5-4F1A-BD3C-B4BF7AE92E26}"/>
            </a:ext>
          </a:extLst>
        </xdr:cNvPr>
        <xdr:cNvPicPr>
          <a:picLocks noChangeAspect="1"/>
        </xdr:cNvPicPr>
      </xdr:nvPicPr>
      <xdr:blipFill>
        <a:blip xmlns:r="http://schemas.openxmlformats.org/officeDocument/2006/relationships" r:embed="rId18"/>
        <a:stretch>
          <a:fillRect/>
        </a:stretch>
      </xdr:blipFill>
      <xdr:spPr>
        <a:xfrm>
          <a:off x="0" y="74640281"/>
          <a:ext cx="10386448" cy="42117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15</xdr:col>
      <xdr:colOff>99448</xdr:colOff>
      <xdr:row>18</xdr:row>
      <xdr:rowOff>163627</xdr:rowOff>
    </xdr:to>
    <xdr:pic>
      <xdr:nvPicPr>
        <xdr:cNvPr id="3" name="図 2">
          <a:extLst>
            <a:ext uri="{FF2B5EF4-FFF2-40B4-BE49-F238E27FC236}">
              <a16:creationId xmlns:a16="http://schemas.microsoft.com/office/drawing/2014/main" id="{6640EF54-0810-4554-A631-C59B0050902B}"/>
            </a:ext>
          </a:extLst>
        </xdr:cNvPr>
        <xdr:cNvPicPr>
          <a:picLocks noChangeAspect="1"/>
        </xdr:cNvPicPr>
      </xdr:nvPicPr>
      <xdr:blipFill>
        <a:blip xmlns:r="http://schemas.openxmlformats.org/officeDocument/2006/relationships" r:embed="rId1"/>
        <a:stretch>
          <a:fillRect/>
        </a:stretch>
      </xdr:blipFill>
      <xdr:spPr>
        <a:xfrm>
          <a:off x="0" y="238125"/>
          <a:ext cx="10386448" cy="4211752"/>
        </a:xfrm>
        <a:prstGeom prst="rect">
          <a:avLst/>
        </a:prstGeom>
      </xdr:spPr>
    </xdr:pic>
    <xdr:clientData/>
  </xdr:twoCellAnchor>
  <xdr:twoCellAnchor editAs="oneCell">
    <xdr:from>
      <xdr:col>0</xdr:col>
      <xdr:colOff>0</xdr:colOff>
      <xdr:row>19</xdr:row>
      <xdr:rowOff>0</xdr:rowOff>
    </xdr:from>
    <xdr:to>
      <xdr:col>15</xdr:col>
      <xdr:colOff>99448</xdr:colOff>
      <xdr:row>36</xdr:row>
      <xdr:rowOff>163627</xdr:rowOff>
    </xdr:to>
    <xdr:pic>
      <xdr:nvPicPr>
        <xdr:cNvPr id="5" name="図 4">
          <a:extLst>
            <a:ext uri="{FF2B5EF4-FFF2-40B4-BE49-F238E27FC236}">
              <a16:creationId xmlns:a16="http://schemas.microsoft.com/office/drawing/2014/main" id="{E9592DC6-3521-4FF3-B24A-0859295BD3F5}"/>
            </a:ext>
          </a:extLst>
        </xdr:cNvPr>
        <xdr:cNvPicPr>
          <a:picLocks noChangeAspect="1"/>
        </xdr:cNvPicPr>
      </xdr:nvPicPr>
      <xdr:blipFill>
        <a:blip xmlns:r="http://schemas.openxmlformats.org/officeDocument/2006/relationships" r:embed="rId2"/>
        <a:stretch>
          <a:fillRect/>
        </a:stretch>
      </xdr:blipFill>
      <xdr:spPr>
        <a:xfrm>
          <a:off x="0" y="4524375"/>
          <a:ext cx="10386448" cy="4211752"/>
        </a:xfrm>
        <a:prstGeom prst="rect">
          <a:avLst/>
        </a:prstGeom>
      </xdr:spPr>
    </xdr:pic>
    <xdr:clientData/>
  </xdr:twoCellAnchor>
  <xdr:twoCellAnchor editAs="oneCell">
    <xdr:from>
      <xdr:col>0</xdr:col>
      <xdr:colOff>0</xdr:colOff>
      <xdr:row>37</xdr:row>
      <xdr:rowOff>0</xdr:rowOff>
    </xdr:from>
    <xdr:to>
      <xdr:col>15</xdr:col>
      <xdr:colOff>99448</xdr:colOff>
      <xdr:row>54</xdr:row>
      <xdr:rowOff>163627</xdr:rowOff>
    </xdr:to>
    <xdr:pic>
      <xdr:nvPicPr>
        <xdr:cNvPr id="7" name="図 6">
          <a:extLst>
            <a:ext uri="{FF2B5EF4-FFF2-40B4-BE49-F238E27FC236}">
              <a16:creationId xmlns:a16="http://schemas.microsoft.com/office/drawing/2014/main" id="{AE444868-CDEA-401D-A2B0-FEB7AE5E24B9}"/>
            </a:ext>
          </a:extLst>
        </xdr:cNvPr>
        <xdr:cNvPicPr>
          <a:picLocks noChangeAspect="1"/>
        </xdr:cNvPicPr>
      </xdr:nvPicPr>
      <xdr:blipFill>
        <a:blip xmlns:r="http://schemas.openxmlformats.org/officeDocument/2006/relationships" r:embed="rId3"/>
        <a:stretch>
          <a:fillRect/>
        </a:stretch>
      </xdr:blipFill>
      <xdr:spPr>
        <a:xfrm>
          <a:off x="0" y="8810625"/>
          <a:ext cx="10386448" cy="4211752"/>
        </a:xfrm>
        <a:prstGeom prst="rect">
          <a:avLst/>
        </a:prstGeom>
      </xdr:spPr>
    </xdr:pic>
    <xdr:clientData/>
  </xdr:twoCellAnchor>
  <xdr:twoCellAnchor editAs="oneCell">
    <xdr:from>
      <xdr:col>0</xdr:col>
      <xdr:colOff>0</xdr:colOff>
      <xdr:row>56</xdr:row>
      <xdr:rowOff>0</xdr:rowOff>
    </xdr:from>
    <xdr:to>
      <xdr:col>15</xdr:col>
      <xdr:colOff>99448</xdr:colOff>
      <xdr:row>73</xdr:row>
      <xdr:rowOff>163627</xdr:rowOff>
    </xdr:to>
    <xdr:pic>
      <xdr:nvPicPr>
        <xdr:cNvPr id="8" name="図 7">
          <a:extLst>
            <a:ext uri="{FF2B5EF4-FFF2-40B4-BE49-F238E27FC236}">
              <a16:creationId xmlns:a16="http://schemas.microsoft.com/office/drawing/2014/main" id="{382CC631-5E51-48D0-8428-9D3FFC0D49F8}"/>
            </a:ext>
          </a:extLst>
        </xdr:cNvPr>
        <xdr:cNvPicPr>
          <a:picLocks noChangeAspect="1"/>
        </xdr:cNvPicPr>
      </xdr:nvPicPr>
      <xdr:blipFill>
        <a:blip xmlns:r="http://schemas.openxmlformats.org/officeDocument/2006/relationships" r:embed="rId4"/>
        <a:stretch>
          <a:fillRect/>
        </a:stretch>
      </xdr:blipFill>
      <xdr:spPr>
        <a:xfrm>
          <a:off x="0" y="13335000"/>
          <a:ext cx="10386448" cy="4211752"/>
        </a:xfrm>
        <a:prstGeom prst="rect">
          <a:avLst/>
        </a:prstGeom>
      </xdr:spPr>
    </xdr:pic>
    <xdr:clientData/>
  </xdr:twoCellAnchor>
  <xdr:twoCellAnchor editAs="oneCell">
    <xdr:from>
      <xdr:col>0</xdr:col>
      <xdr:colOff>0</xdr:colOff>
      <xdr:row>74</xdr:row>
      <xdr:rowOff>0</xdr:rowOff>
    </xdr:from>
    <xdr:to>
      <xdr:col>15</xdr:col>
      <xdr:colOff>99448</xdr:colOff>
      <xdr:row>91</xdr:row>
      <xdr:rowOff>163627</xdr:rowOff>
    </xdr:to>
    <xdr:pic>
      <xdr:nvPicPr>
        <xdr:cNvPr id="10" name="図 9">
          <a:extLst>
            <a:ext uri="{FF2B5EF4-FFF2-40B4-BE49-F238E27FC236}">
              <a16:creationId xmlns:a16="http://schemas.microsoft.com/office/drawing/2014/main" id="{5B5EFF07-1A70-43B5-956F-6D7943227D14}"/>
            </a:ext>
          </a:extLst>
        </xdr:cNvPr>
        <xdr:cNvPicPr>
          <a:picLocks noChangeAspect="1"/>
        </xdr:cNvPicPr>
      </xdr:nvPicPr>
      <xdr:blipFill>
        <a:blip xmlns:r="http://schemas.openxmlformats.org/officeDocument/2006/relationships" r:embed="rId5"/>
        <a:stretch>
          <a:fillRect/>
        </a:stretch>
      </xdr:blipFill>
      <xdr:spPr>
        <a:xfrm>
          <a:off x="0" y="17621250"/>
          <a:ext cx="10386448" cy="4211752"/>
        </a:xfrm>
        <a:prstGeom prst="rect">
          <a:avLst/>
        </a:prstGeom>
      </xdr:spPr>
    </xdr:pic>
    <xdr:clientData/>
  </xdr:twoCellAnchor>
  <xdr:twoCellAnchor editAs="oneCell">
    <xdr:from>
      <xdr:col>0</xdr:col>
      <xdr:colOff>0</xdr:colOff>
      <xdr:row>92</xdr:row>
      <xdr:rowOff>0</xdr:rowOff>
    </xdr:from>
    <xdr:to>
      <xdr:col>15</xdr:col>
      <xdr:colOff>99448</xdr:colOff>
      <xdr:row>109</xdr:row>
      <xdr:rowOff>163627</xdr:rowOff>
    </xdr:to>
    <xdr:pic>
      <xdr:nvPicPr>
        <xdr:cNvPr id="12" name="図 11">
          <a:extLst>
            <a:ext uri="{FF2B5EF4-FFF2-40B4-BE49-F238E27FC236}">
              <a16:creationId xmlns:a16="http://schemas.microsoft.com/office/drawing/2014/main" id="{92C11475-3402-49BC-99DE-2646D7FDD629}"/>
            </a:ext>
          </a:extLst>
        </xdr:cNvPr>
        <xdr:cNvPicPr>
          <a:picLocks noChangeAspect="1"/>
        </xdr:cNvPicPr>
      </xdr:nvPicPr>
      <xdr:blipFill>
        <a:blip xmlns:r="http://schemas.openxmlformats.org/officeDocument/2006/relationships" r:embed="rId6"/>
        <a:stretch>
          <a:fillRect/>
        </a:stretch>
      </xdr:blipFill>
      <xdr:spPr>
        <a:xfrm>
          <a:off x="0" y="21907500"/>
          <a:ext cx="10386448" cy="42117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7"/>
  <sheetViews>
    <sheetView zoomScaleNormal="100" workbookViewId="0">
      <pane xSplit="1" ySplit="11" topLeftCell="B38" activePane="bottomRight" state="frozen"/>
      <selection pane="topRight" activeCell="B1" sqref="B1"/>
      <selection pane="bottomLeft" activeCell="A9" sqref="A9"/>
      <selection pane="bottomRight" activeCell="B44" sqref="B44"/>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ht="30.75" customHeight="1" x14ac:dyDescent="0.4">
      <c r="A1" s="85" t="s">
        <v>43</v>
      </c>
      <c r="B1" s="3"/>
      <c r="C1" s="3"/>
      <c r="D1" s="3"/>
      <c r="E1" s="3"/>
      <c r="F1" s="3"/>
      <c r="G1" s="3"/>
      <c r="H1" s="3"/>
      <c r="I1" s="3"/>
      <c r="J1" s="3"/>
      <c r="K1" s="3"/>
    </row>
    <row r="2" spans="1:18" ht="30.75" customHeight="1" x14ac:dyDescent="0.4">
      <c r="A2" s="85" t="s">
        <v>49</v>
      </c>
      <c r="B2" s="3"/>
      <c r="C2" s="3"/>
      <c r="D2" s="3"/>
      <c r="E2" s="3"/>
      <c r="F2" s="3"/>
      <c r="G2" s="3"/>
      <c r="H2" s="3"/>
      <c r="I2" s="3"/>
      <c r="J2" s="3"/>
      <c r="K2" s="3"/>
    </row>
    <row r="3" spans="1:18" ht="30.75" customHeight="1" x14ac:dyDescent="0.4">
      <c r="A3" s="85" t="s">
        <v>50</v>
      </c>
      <c r="B3" s="3"/>
      <c r="C3" s="3"/>
      <c r="D3" s="3"/>
      <c r="E3" s="3"/>
      <c r="F3" s="3"/>
      <c r="G3" s="3"/>
      <c r="H3" s="3"/>
      <c r="I3" s="3"/>
      <c r="J3" s="3"/>
      <c r="K3" s="3"/>
    </row>
    <row r="4" spans="1:18" x14ac:dyDescent="0.4">
      <c r="A4" s="1" t="s">
        <v>7</v>
      </c>
      <c r="C4" t="s">
        <v>32</v>
      </c>
    </row>
    <row r="5" spans="1:18" x14ac:dyDescent="0.4">
      <c r="A5" s="1" t="s">
        <v>8</v>
      </c>
      <c r="C5" t="s">
        <v>37</v>
      </c>
    </row>
    <row r="6" spans="1:18" x14ac:dyDescent="0.4">
      <c r="A6" s="1" t="s">
        <v>10</v>
      </c>
      <c r="C6" s="29">
        <v>300000</v>
      </c>
    </row>
    <row r="7" spans="1:18" x14ac:dyDescent="0.4">
      <c r="A7" s="1" t="s">
        <v>11</v>
      </c>
      <c r="C7" s="29" t="s">
        <v>13</v>
      </c>
    </row>
    <row r="8" spans="1:18" ht="19.5" thickBot="1" x14ac:dyDescent="0.45">
      <c r="A8" s="1" t="s">
        <v>12</v>
      </c>
      <c r="C8" s="29" t="s">
        <v>30</v>
      </c>
    </row>
    <row r="9" spans="1:18" ht="19.5" thickBot="1" x14ac:dyDescent="0.45">
      <c r="A9" s="24" t="s">
        <v>0</v>
      </c>
      <c r="B9" s="24" t="s">
        <v>1</v>
      </c>
      <c r="C9" s="24" t="s">
        <v>1</v>
      </c>
      <c r="D9" s="48" t="s">
        <v>24</v>
      </c>
      <c r="E9" s="25"/>
      <c r="F9" s="26"/>
      <c r="G9" s="103" t="s">
        <v>3</v>
      </c>
      <c r="H9" s="104"/>
      <c r="I9" s="110"/>
      <c r="J9" s="103" t="s">
        <v>22</v>
      </c>
      <c r="K9" s="104"/>
      <c r="L9" s="110"/>
      <c r="M9" s="103" t="s">
        <v>23</v>
      </c>
      <c r="N9" s="104"/>
      <c r="O9" s="110"/>
    </row>
    <row r="10" spans="1:18" ht="19.5" thickBot="1" x14ac:dyDescent="0.45">
      <c r="A10" s="27"/>
      <c r="B10" s="27" t="s">
        <v>2</v>
      </c>
      <c r="C10" s="64" t="s">
        <v>25</v>
      </c>
      <c r="D10" s="13">
        <v>1.27</v>
      </c>
      <c r="E10" s="14">
        <v>1.5</v>
      </c>
      <c r="F10" s="15">
        <v>2</v>
      </c>
      <c r="G10" s="13">
        <v>1.27</v>
      </c>
      <c r="H10" s="14">
        <v>1.5</v>
      </c>
      <c r="I10" s="15">
        <v>2</v>
      </c>
      <c r="J10" s="13">
        <v>1.27</v>
      </c>
      <c r="K10" s="14">
        <v>1.5</v>
      </c>
      <c r="L10" s="15">
        <v>2</v>
      </c>
      <c r="M10" s="13">
        <v>1.27</v>
      </c>
      <c r="N10" s="14">
        <v>1.5</v>
      </c>
      <c r="O10" s="15">
        <v>2</v>
      </c>
    </row>
    <row r="11" spans="1:18" ht="19.5" thickBot="1" x14ac:dyDescent="0.45">
      <c r="A11" s="28" t="s">
        <v>9</v>
      </c>
      <c r="B11" s="12"/>
      <c r="C11" s="49"/>
      <c r="D11" s="17"/>
      <c r="E11" s="16"/>
      <c r="F11" s="18"/>
      <c r="G11" s="19">
        <f>C6</f>
        <v>300000</v>
      </c>
      <c r="H11" s="20">
        <f>C6</f>
        <v>300000</v>
      </c>
      <c r="I11" s="21">
        <f>C6</f>
        <v>300000</v>
      </c>
      <c r="J11" s="107" t="s">
        <v>22</v>
      </c>
      <c r="K11" s="108"/>
      <c r="L11" s="109"/>
      <c r="M11" s="107"/>
      <c r="N11" s="108"/>
      <c r="O11" s="109"/>
    </row>
    <row r="12" spans="1:18" x14ac:dyDescent="0.4">
      <c r="A12" s="9">
        <v>1</v>
      </c>
      <c r="B12" s="23">
        <v>37757</v>
      </c>
      <c r="C12" s="50">
        <v>2</v>
      </c>
      <c r="D12" s="54">
        <v>1.27</v>
      </c>
      <c r="E12" s="55">
        <v>1.5</v>
      </c>
      <c r="F12" s="56">
        <v>2</v>
      </c>
      <c r="G12" s="22">
        <f>IF(D12="","",G11+M12)</f>
        <v>311430</v>
      </c>
      <c r="H12" s="22">
        <f t="shared" ref="H12" si="0">IF(E12="","",H11+N12)</f>
        <v>313500</v>
      </c>
      <c r="I12" s="22">
        <f t="shared" ref="I12" si="1">IF(F12="","",I11+O12)</f>
        <v>318000</v>
      </c>
      <c r="J12" s="41">
        <f>IF(G11="","",G11*0.03)</f>
        <v>9000</v>
      </c>
      <c r="K12" s="42">
        <f>IF(H11="","",H11*0.03)</f>
        <v>9000</v>
      </c>
      <c r="L12" s="43">
        <f>IF(I11="","",I11*0.03)</f>
        <v>9000</v>
      </c>
      <c r="M12" s="41">
        <f>IF(D12="","",J12*D12)</f>
        <v>11430</v>
      </c>
      <c r="N12" s="42">
        <f>IF(E12="","",K12*E12)</f>
        <v>13500</v>
      </c>
      <c r="O12" s="43">
        <f>IF(F12="","",L12*F12)</f>
        <v>18000</v>
      </c>
      <c r="P12" s="40"/>
      <c r="Q12" s="40"/>
      <c r="R12" s="40"/>
    </row>
    <row r="13" spans="1:18" x14ac:dyDescent="0.4">
      <c r="A13" s="9">
        <v>2</v>
      </c>
      <c r="B13" s="5">
        <v>37781</v>
      </c>
      <c r="C13" s="47">
        <v>2</v>
      </c>
      <c r="D13" s="57">
        <v>1.27</v>
      </c>
      <c r="E13" s="58">
        <v>1.5</v>
      </c>
      <c r="F13" s="100">
        <v>2</v>
      </c>
      <c r="G13" s="22">
        <f t="shared" ref="G13:G45" si="2">IF(D13="","",G12+M13)</f>
        <v>323295.48300000001</v>
      </c>
      <c r="H13" s="22">
        <f t="shared" ref="H13:H45" si="3">IF(E13="","",H12+N13)</f>
        <v>327607.5</v>
      </c>
      <c r="I13" s="22">
        <f t="shared" ref="I13:I45" si="4">IF(F13="","",I12+O13)</f>
        <v>337080</v>
      </c>
      <c r="J13" s="44">
        <f t="shared" ref="J13:J15" si="5">IF(G12="","",G12*0.03)</f>
        <v>9342.9</v>
      </c>
      <c r="K13" s="45">
        <f t="shared" ref="K13:K15" si="6">IF(H12="","",H12*0.03)</f>
        <v>9405</v>
      </c>
      <c r="L13" s="46">
        <f t="shared" ref="L13:L15" si="7">IF(I12="","",I12*0.03)</f>
        <v>9540</v>
      </c>
      <c r="M13" s="44">
        <f t="shared" ref="M13:M15" si="8">IF(D13="","",J13*D13)</f>
        <v>11865.483</v>
      </c>
      <c r="N13" s="45">
        <f t="shared" ref="N13:N15" si="9">IF(E13="","",K13*E13)</f>
        <v>14107.5</v>
      </c>
      <c r="O13" s="46">
        <f t="shared" ref="O13:O15" si="10">IF(F13="","",L13*F13)</f>
        <v>19080</v>
      </c>
      <c r="P13" s="40"/>
      <c r="Q13" s="40"/>
      <c r="R13" s="40"/>
    </row>
    <row r="14" spans="1:18" x14ac:dyDescent="0.4">
      <c r="A14" s="9">
        <v>3</v>
      </c>
      <c r="B14" s="5">
        <v>37795</v>
      </c>
      <c r="C14" s="47">
        <v>2</v>
      </c>
      <c r="D14" s="57">
        <v>1.27</v>
      </c>
      <c r="E14" s="58">
        <v>1.5</v>
      </c>
      <c r="F14" s="84">
        <v>2</v>
      </c>
      <c r="G14" s="22">
        <f t="shared" si="2"/>
        <v>335613.04090229998</v>
      </c>
      <c r="H14" s="22">
        <f t="shared" si="3"/>
        <v>342349.83750000002</v>
      </c>
      <c r="I14" s="22">
        <f t="shared" si="4"/>
        <v>357304.8</v>
      </c>
      <c r="J14" s="44">
        <f t="shared" si="5"/>
        <v>9698.8644899999999</v>
      </c>
      <c r="K14" s="45">
        <f t="shared" si="6"/>
        <v>9828.2250000000004</v>
      </c>
      <c r="L14" s="46">
        <f t="shared" si="7"/>
        <v>10112.4</v>
      </c>
      <c r="M14" s="44">
        <f t="shared" si="8"/>
        <v>12317.557902300001</v>
      </c>
      <c r="N14" s="45">
        <f t="shared" si="9"/>
        <v>14742.337500000001</v>
      </c>
      <c r="O14" s="46">
        <f t="shared" si="10"/>
        <v>20224.8</v>
      </c>
      <c r="P14" s="40"/>
      <c r="Q14" s="40"/>
      <c r="R14" s="40"/>
    </row>
    <row r="15" spans="1:18" x14ac:dyDescent="0.4">
      <c r="A15" s="9">
        <v>4</v>
      </c>
      <c r="B15" s="5">
        <v>37819</v>
      </c>
      <c r="C15" s="47">
        <v>1</v>
      </c>
      <c r="D15" s="57">
        <v>1.27</v>
      </c>
      <c r="E15" s="58">
        <v>-1</v>
      </c>
      <c r="F15" s="84">
        <v>-1</v>
      </c>
      <c r="G15" s="22">
        <f t="shared" si="2"/>
        <v>348399.89776067762</v>
      </c>
      <c r="H15" s="22">
        <f t="shared" si="3"/>
        <v>332079.34237500001</v>
      </c>
      <c r="I15" s="22">
        <f t="shared" si="4"/>
        <v>346585.65600000002</v>
      </c>
      <c r="J15" s="44">
        <f t="shared" si="5"/>
        <v>10068.391227069</v>
      </c>
      <c r="K15" s="45">
        <f t="shared" si="6"/>
        <v>10270.495124999999</v>
      </c>
      <c r="L15" s="46">
        <f t="shared" si="7"/>
        <v>10719.143999999998</v>
      </c>
      <c r="M15" s="44">
        <f t="shared" si="8"/>
        <v>12786.85685837763</v>
      </c>
      <c r="N15" s="45">
        <f t="shared" si="9"/>
        <v>-10270.495124999999</v>
      </c>
      <c r="O15" s="46">
        <f t="shared" si="10"/>
        <v>-10719.143999999998</v>
      </c>
      <c r="P15" s="40"/>
      <c r="Q15" s="40"/>
      <c r="R15" s="40"/>
    </row>
    <row r="16" spans="1:18" x14ac:dyDescent="0.4">
      <c r="A16" s="9">
        <v>5</v>
      </c>
      <c r="B16" s="5">
        <v>37830</v>
      </c>
      <c r="C16" s="47">
        <v>1</v>
      </c>
      <c r="D16" s="57">
        <v>1.27</v>
      </c>
      <c r="E16" s="58">
        <v>1.5</v>
      </c>
      <c r="F16" s="100">
        <v>2</v>
      </c>
      <c r="G16" s="22">
        <f t="shared" si="2"/>
        <v>361673.93386535946</v>
      </c>
      <c r="H16" s="22">
        <f t="shared" si="3"/>
        <v>347022.912781875</v>
      </c>
      <c r="I16" s="22">
        <f t="shared" si="4"/>
        <v>367380.79535999999</v>
      </c>
      <c r="J16" s="44">
        <f t="shared" ref="J16:J61" si="11">IF(G15="","",G15*0.03)</f>
        <v>10451.996932820328</v>
      </c>
      <c r="K16" s="45">
        <f t="shared" ref="K16:K61" si="12">IF(H15="","",H15*0.03)</f>
        <v>9962.3802712500001</v>
      </c>
      <c r="L16" s="46">
        <f t="shared" ref="L16:L61" si="13">IF(I15="","",I15*0.03)</f>
        <v>10397.569680000001</v>
      </c>
      <c r="M16" s="44">
        <f t="shared" ref="M16:M61" si="14">IF(D16="","",J16*D16)</f>
        <v>13274.036104681816</v>
      </c>
      <c r="N16" s="45">
        <f t="shared" ref="N16:N61" si="15">IF(E16="","",K16*E16)</f>
        <v>14943.570406875</v>
      </c>
      <c r="O16" s="46">
        <f t="shared" ref="O16:O61" si="16">IF(F16="","",L16*F16)</f>
        <v>20795.139360000001</v>
      </c>
      <c r="P16" s="40"/>
      <c r="Q16" s="40"/>
      <c r="R16" s="40"/>
    </row>
    <row r="17" spans="1:18" x14ac:dyDescent="0.4">
      <c r="A17" s="9">
        <v>6</v>
      </c>
      <c r="B17" s="5">
        <v>37861</v>
      </c>
      <c r="C17" s="47">
        <v>2</v>
      </c>
      <c r="D17" s="57">
        <v>1.27</v>
      </c>
      <c r="E17" s="58">
        <v>1.5</v>
      </c>
      <c r="F17" s="100">
        <v>2</v>
      </c>
      <c r="G17" s="22">
        <f t="shared" si="2"/>
        <v>375453.71074562968</v>
      </c>
      <c r="H17" s="22">
        <f t="shared" si="3"/>
        <v>362638.94385705935</v>
      </c>
      <c r="I17" s="22">
        <f t="shared" si="4"/>
        <v>389423.64308159996</v>
      </c>
      <c r="J17" s="44">
        <f t="shared" si="11"/>
        <v>10850.218015960783</v>
      </c>
      <c r="K17" s="45">
        <f t="shared" si="12"/>
        <v>10410.68738345625</v>
      </c>
      <c r="L17" s="46">
        <f t="shared" si="13"/>
        <v>11021.4238608</v>
      </c>
      <c r="M17" s="44">
        <f t="shared" si="14"/>
        <v>13779.776880270196</v>
      </c>
      <c r="N17" s="45">
        <f t="shared" si="15"/>
        <v>15616.031075184375</v>
      </c>
      <c r="O17" s="46">
        <f t="shared" si="16"/>
        <v>22042.847721599999</v>
      </c>
      <c r="P17" s="40"/>
      <c r="Q17" s="40"/>
      <c r="R17" s="40"/>
    </row>
    <row r="18" spans="1:18" x14ac:dyDescent="0.4">
      <c r="A18" s="9">
        <v>7</v>
      </c>
      <c r="B18" s="5">
        <v>37915</v>
      </c>
      <c r="C18" s="47">
        <v>2</v>
      </c>
      <c r="D18" s="57">
        <v>1.27</v>
      </c>
      <c r="E18" s="58">
        <v>-1</v>
      </c>
      <c r="F18" s="84">
        <v>-1</v>
      </c>
      <c r="G18" s="22">
        <f t="shared" si="2"/>
        <v>389758.49712503818</v>
      </c>
      <c r="H18" s="22">
        <f t="shared" si="3"/>
        <v>351759.77554134757</v>
      </c>
      <c r="I18" s="22">
        <f t="shared" si="4"/>
        <v>377740.93378915195</v>
      </c>
      <c r="J18" s="44">
        <f t="shared" si="11"/>
        <v>11263.61132236889</v>
      </c>
      <c r="K18" s="45">
        <f t="shared" si="12"/>
        <v>10879.16831571178</v>
      </c>
      <c r="L18" s="46">
        <f t="shared" si="13"/>
        <v>11682.709292447998</v>
      </c>
      <c r="M18" s="44">
        <f t="shared" si="14"/>
        <v>14304.78637940849</v>
      </c>
      <c r="N18" s="45">
        <f t="shared" si="15"/>
        <v>-10879.16831571178</v>
      </c>
      <c r="O18" s="46">
        <f t="shared" si="16"/>
        <v>-11682.709292447998</v>
      </c>
      <c r="P18" s="40"/>
      <c r="Q18" s="40"/>
      <c r="R18" s="40"/>
    </row>
    <row r="19" spans="1:18" x14ac:dyDescent="0.4">
      <c r="A19" s="9">
        <v>8</v>
      </c>
      <c r="B19" s="5">
        <v>37939</v>
      </c>
      <c r="C19" s="47">
        <v>1</v>
      </c>
      <c r="D19" s="57">
        <v>1.27</v>
      </c>
      <c r="E19" s="58">
        <v>1.5</v>
      </c>
      <c r="F19" s="100">
        <v>2</v>
      </c>
      <c r="G19" s="22">
        <f t="shared" si="2"/>
        <v>404608.29586550215</v>
      </c>
      <c r="H19" s="22">
        <f t="shared" si="3"/>
        <v>367588.96544070821</v>
      </c>
      <c r="I19" s="22">
        <f t="shared" si="4"/>
        <v>400405.38981650106</v>
      </c>
      <c r="J19" s="44">
        <f t="shared" si="11"/>
        <v>11692.754913751145</v>
      </c>
      <c r="K19" s="45">
        <f t="shared" si="12"/>
        <v>10552.793266240427</v>
      </c>
      <c r="L19" s="46">
        <f t="shared" si="13"/>
        <v>11332.228013674558</v>
      </c>
      <c r="M19" s="44">
        <f t="shared" si="14"/>
        <v>14849.798740463955</v>
      </c>
      <c r="N19" s="45">
        <f t="shared" si="15"/>
        <v>15829.189899360641</v>
      </c>
      <c r="O19" s="46">
        <f t="shared" si="16"/>
        <v>22664.456027349115</v>
      </c>
      <c r="P19" s="40"/>
      <c r="Q19" s="40"/>
      <c r="R19" s="40"/>
    </row>
    <row r="20" spans="1:18" x14ac:dyDescent="0.4">
      <c r="A20" s="9">
        <v>9</v>
      </c>
      <c r="B20" s="5">
        <v>37668</v>
      </c>
      <c r="C20" s="47">
        <v>2</v>
      </c>
      <c r="D20" s="57">
        <v>1.27</v>
      </c>
      <c r="E20" s="58">
        <v>1.5</v>
      </c>
      <c r="F20" s="84">
        <v>-1</v>
      </c>
      <c r="G20" s="22">
        <f t="shared" si="2"/>
        <v>420023.87193797779</v>
      </c>
      <c r="H20" s="22">
        <f t="shared" si="3"/>
        <v>384130.46888554009</v>
      </c>
      <c r="I20" s="22">
        <f t="shared" si="4"/>
        <v>388393.22812200605</v>
      </c>
      <c r="J20" s="44">
        <f t="shared" si="11"/>
        <v>12138.248875965064</v>
      </c>
      <c r="K20" s="45">
        <f t="shared" si="12"/>
        <v>11027.668963221246</v>
      </c>
      <c r="L20" s="46">
        <f t="shared" si="13"/>
        <v>12012.161694495031</v>
      </c>
      <c r="M20" s="44">
        <f t="shared" si="14"/>
        <v>15415.576072475631</v>
      </c>
      <c r="N20" s="45">
        <f t="shared" si="15"/>
        <v>16541.503444831869</v>
      </c>
      <c r="O20" s="46">
        <f t="shared" si="16"/>
        <v>-12012.161694495031</v>
      </c>
      <c r="P20" s="40"/>
      <c r="Q20" s="40"/>
      <c r="R20" s="40"/>
    </row>
    <row r="21" spans="1:18" x14ac:dyDescent="0.4">
      <c r="A21" s="9">
        <v>10</v>
      </c>
      <c r="B21" s="5">
        <v>38016</v>
      </c>
      <c r="C21" s="47">
        <v>2</v>
      </c>
      <c r="D21" s="57">
        <v>1.27</v>
      </c>
      <c r="E21" s="58">
        <v>1.5</v>
      </c>
      <c r="F21" s="59">
        <v>2</v>
      </c>
      <c r="G21" s="22">
        <f t="shared" si="2"/>
        <v>436026.78145881474</v>
      </c>
      <c r="H21" s="22">
        <f t="shared" si="3"/>
        <v>401416.33998538938</v>
      </c>
      <c r="I21" s="22">
        <f t="shared" si="4"/>
        <v>411696.82180932641</v>
      </c>
      <c r="J21" s="44">
        <f t="shared" si="11"/>
        <v>12600.716158139334</v>
      </c>
      <c r="K21" s="45">
        <f t="shared" si="12"/>
        <v>11523.914066566202</v>
      </c>
      <c r="L21" s="46">
        <f t="shared" si="13"/>
        <v>11651.79684366018</v>
      </c>
      <c r="M21" s="44">
        <f t="shared" si="14"/>
        <v>16002.909520836954</v>
      </c>
      <c r="N21" s="45">
        <f t="shared" si="15"/>
        <v>17285.871099849304</v>
      </c>
      <c r="O21" s="46">
        <f t="shared" si="16"/>
        <v>23303.593687320361</v>
      </c>
      <c r="P21" s="40"/>
      <c r="Q21" s="40"/>
      <c r="R21" s="40"/>
    </row>
    <row r="22" spans="1:18" x14ac:dyDescent="0.4">
      <c r="A22" s="9">
        <v>11</v>
      </c>
      <c r="B22" s="5">
        <v>38058</v>
      </c>
      <c r="C22" s="47">
        <v>1</v>
      </c>
      <c r="D22" s="57">
        <v>1.27</v>
      </c>
      <c r="E22" s="58">
        <v>1.5</v>
      </c>
      <c r="F22" s="59">
        <v>2</v>
      </c>
      <c r="G22" s="22">
        <f t="shared" si="2"/>
        <v>452639.40183239558</v>
      </c>
      <c r="H22" s="22">
        <f t="shared" si="3"/>
        <v>419480.07528473192</v>
      </c>
      <c r="I22" s="22">
        <f t="shared" si="4"/>
        <v>436398.63111788599</v>
      </c>
      <c r="J22" s="44">
        <f t="shared" si="11"/>
        <v>13080.803443764442</v>
      </c>
      <c r="K22" s="45">
        <f t="shared" si="12"/>
        <v>12042.49019956168</v>
      </c>
      <c r="L22" s="46">
        <f t="shared" si="13"/>
        <v>12350.904654279791</v>
      </c>
      <c r="M22" s="44">
        <f t="shared" si="14"/>
        <v>16612.620373580841</v>
      </c>
      <c r="N22" s="45">
        <f t="shared" si="15"/>
        <v>18063.735299342519</v>
      </c>
      <c r="O22" s="46">
        <f t="shared" si="16"/>
        <v>24701.809308559583</v>
      </c>
      <c r="P22" s="40"/>
      <c r="Q22" s="40"/>
      <c r="R22" s="40"/>
    </row>
    <row r="23" spans="1:18" x14ac:dyDescent="0.4">
      <c r="A23" s="9">
        <v>12</v>
      </c>
      <c r="B23" s="5">
        <v>38105</v>
      </c>
      <c r="C23" s="47">
        <v>2</v>
      </c>
      <c r="D23" s="57">
        <v>1.27</v>
      </c>
      <c r="E23" s="58">
        <v>1.5</v>
      </c>
      <c r="F23" s="59">
        <v>2</v>
      </c>
      <c r="G23" s="22">
        <f t="shared" si="2"/>
        <v>469884.96304220986</v>
      </c>
      <c r="H23" s="22">
        <f t="shared" si="3"/>
        <v>438356.67867254483</v>
      </c>
      <c r="I23" s="22">
        <f t="shared" si="4"/>
        <v>462582.54898495914</v>
      </c>
      <c r="J23" s="44">
        <f t="shared" si="11"/>
        <v>13579.182054971867</v>
      </c>
      <c r="K23" s="45">
        <f t="shared" si="12"/>
        <v>12584.402258541957</v>
      </c>
      <c r="L23" s="46">
        <f t="shared" si="13"/>
        <v>13091.95893353658</v>
      </c>
      <c r="M23" s="44">
        <f t="shared" si="14"/>
        <v>17245.56120981427</v>
      </c>
      <c r="N23" s="45">
        <f t="shared" si="15"/>
        <v>18876.603387812935</v>
      </c>
      <c r="O23" s="46">
        <f t="shared" si="16"/>
        <v>26183.91786707316</v>
      </c>
      <c r="P23" s="40"/>
      <c r="Q23" s="40"/>
      <c r="R23" s="40"/>
    </row>
    <row r="24" spans="1:18" x14ac:dyDescent="0.4">
      <c r="A24" s="9">
        <v>13</v>
      </c>
      <c r="B24" s="5">
        <v>38132</v>
      </c>
      <c r="C24" s="47">
        <v>2</v>
      </c>
      <c r="D24" s="57">
        <v>1.27</v>
      </c>
      <c r="E24" s="58">
        <v>1.5</v>
      </c>
      <c r="F24" s="100">
        <v>2</v>
      </c>
      <c r="G24" s="22">
        <f t="shared" si="2"/>
        <v>487787.58013411803</v>
      </c>
      <c r="H24" s="22">
        <f t="shared" si="3"/>
        <v>458082.72921280935</v>
      </c>
      <c r="I24" s="22">
        <f t="shared" si="4"/>
        <v>490337.50192405668</v>
      </c>
      <c r="J24" s="44">
        <f t="shared" si="11"/>
        <v>14096.548891266295</v>
      </c>
      <c r="K24" s="45">
        <f t="shared" si="12"/>
        <v>13150.700360176344</v>
      </c>
      <c r="L24" s="46">
        <f t="shared" si="13"/>
        <v>13877.476469548774</v>
      </c>
      <c r="M24" s="44">
        <f t="shared" si="14"/>
        <v>17902.617091908196</v>
      </c>
      <c r="N24" s="45">
        <f t="shared" si="15"/>
        <v>19726.050540264518</v>
      </c>
      <c r="O24" s="46">
        <f t="shared" si="16"/>
        <v>27754.952939097548</v>
      </c>
      <c r="P24" s="40"/>
      <c r="Q24" s="40"/>
      <c r="R24" s="40"/>
    </row>
    <row r="25" spans="1:18" x14ac:dyDescent="0.4">
      <c r="A25" s="9">
        <v>14</v>
      </c>
      <c r="B25" s="5">
        <v>38188</v>
      </c>
      <c r="C25" s="47">
        <v>1</v>
      </c>
      <c r="D25" s="57">
        <v>-1</v>
      </c>
      <c r="E25" s="58">
        <v>-1</v>
      </c>
      <c r="F25" s="59">
        <v>-1</v>
      </c>
      <c r="G25" s="22">
        <f t="shared" si="2"/>
        <v>473153.95273009449</v>
      </c>
      <c r="H25" s="22">
        <f t="shared" si="3"/>
        <v>444340.24733642506</v>
      </c>
      <c r="I25" s="22">
        <f t="shared" si="4"/>
        <v>475627.37686633499</v>
      </c>
      <c r="J25" s="44">
        <f t="shared" si="11"/>
        <v>14633.62740402354</v>
      </c>
      <c r="K25" s="45">
        <f t="shared" si="12"/>
        <v>13742.48187638428</v>
      </c>
      <c r="L25" s="46">
        <f t="shared" si="13"/>
        <v>14710.1250577217</v>
      </c>
      <c r="M25" s="44">
        <f t="shared" si="14"/>
        <v>-14633.62740402354</v>
      </c>
      <c r="N25" s="45">
        <f t="shared" si="15"/>
        <v>-13742.48187638428</v>
      </c>
      <c r="O25" s="46">
        <f t="shared" si="16"/>
        <v>-14710.1250577217</v>
      </c>
      <c r="P25" s="40"/>
      <c r="Q25" s="40"/>
      <c r="R25" s="40"/>
    </row>
    <row r="26" spans="1:18" x14ac:dyDescent="0.4">
      <c r="A26" s="9">
        <v>15</v>
      </c>
      <c r="B26" s="5">
        <v>38218</v>
      </c>
      <c r="C26" s="47">
        <v>1</v>
      </c>
      <c r="D26" s="57">
        <v>1.27</v>
      </c>
      <c r="E26" s="58">
        <v>-1</v>
      </c>
      <c r="F26" s="80">
        <v>-1</v>
      </c>
      <c r="G26" s="22">
        <f t="shared" si="2"/>
        <v>491181.11832911108</v>
      </c>
      <c r="H26" s="22">
        <f t="shared" si="3"/>
        <v>431010.03991633229</v>
      </c>
      <c r="I26" s="22">
        <f t="shared" si="4"/>
        <v>461358.55556034495</v>
      </c>
      <c r="J26" s="44">
        <f t="shared" si="11"/>
        <v>14194.618581902834</v>
      </c>
      <c r="K26" s="45">
        <f t="shared" si="12"/>
        <v>13330.207420092751</v>
      </c>
      <c r="L26" s="46">
        <f t="shared" si="13"/>
        <v>14268.82130599005</v>
      </c>
      <c r="M26" s="44">
        <f t="shared" si="14"/>
        <v>18027.1655990166</v>
      </c>
      <c r="N26" s="45">
        <f t="shared" si="15"/>
        <v>-13330.207420092751</v>
      </c>
      <c r="O26" s="46">
        <f t="shared" si="16"/>
        <v>-14268.82130599005</v>
      </c>
      <c r="P26" s="40"/>
      <c r="Q26" s="40"/>
      <c r="R26" s="40"/>
    </row>
    <row r="27" spans="1:18" x14ac:dyDescent="0.4">
      <c r="A27" s="9">
        <v>16</v>
      </c>
      <c r="B27" s="5">
        <v>38209</v>
      </c>
      <c r="C27" s="47">
        <v>1</v>
      </c>
      <c r="D27" s="57">
        <v>1.27</v>
      </c>
      <c r="E27" s="58">
        <v>1.5</v>
      </c>
      <c r="F27" s="59">
        <v>2</v>
      </c>
      <c r="G27" s="22">
        <f t="shared" si="2"/>
        <v>509895.11893745023</v>
      </c>
      <c r="H27" s="22">
        <f t="shared" si="3"/>
        <v>450405.49171256722</v>
      </c>
      <c r="I27" s="22">
        <f t="shared" si="4"/>
        <v>489040.06889396562</v>
      </c>
      <c r="J27" s="44">
        <f t="shared" si="11"/>
        <v>14735.433549873333</v>
      </c>
      <c r="K27" s="45">
        <f t="shared" si="12"/>
        <v>12930.301197489967</v>
      </c>
      <c r="L27" s="46">
        <f t="shared" si="13"/>
        <v>13840.756666810348</v>
      </c>
      <c r="M27" s="44">
        <f t="shared" si="14"/>
        <v>18714.000608339131</v>
      </c>
      <c r="N27" s="45">
        <f t="shared" si="15"/>
        <v>19395.451796234949</v>
      </c>
      <c r="O27" s="46">
        <f t="shared" si="16"/>
        <v>27681.513333620696</v>
      </c>
      <c r="P27" s="40"/>
      <c r="Q27" s="40"/>
      <c r="R27" s="40"/>
    </row>
    <row r="28" spans="1:18" x14ac:dyDescent="0.4">
      <c r="A28" s="9">
        <v>17</v>
      </c>
      <c r="B28" s="5">
        <v>38293</v>
      </c>
      <c r="C28" s="47">
        <v>2</v>
      </c>
      <c r="D28" s="57">
        <v>1.27</v>
      </c>
      <c r="E28" s="58">
        <v>1.5</v>
      </c>
      <c r="F28" s="59">
        <v>2</v>
      </c>
      <c r="G28" s="22">
        <f t="shared" si="2"/>
        <v>529322.12296896707</v>
      </c>
      <c r="H28" s="22">
        <f t="shared" si="3"/>
        <v>470673.73883963277</v>
      </c>
      <c r="I28" s="22">
        <f t="shared" si="4"/>
        <v>518382.47302760358</v>
      </c>
      <c r="J28" s="44">
        <f t="shared" si="11"/>
        <v>15296.853568123506</v>
      </c>
      <c r="K28" s="45">
        <f t="shared" si="12"/>
        <v>13512.164751377017</v>
      </c>
      <c r="L28" s="46">
        <f t="shared" si="13"/>
        <v>14671.202066818969</v>
      </c>
      <c r="M28" s="44">
        <f t="shared" si="14"/>
        <v>19427.004031516852</v>
      </c>
      <c r="N28" s="45">
        <f t="shared" si="15"/>
        <v>20268.247127065526</v>
      </c>
      <c r="O28" s="46">
        <f t="shared" si="16"/>
        <v>29342.404133637938</v>
      </c>
      <c r="P28" s="40"/>
      <c r="Q28" s="40"/>
      <c r="R28" s="40"/>
    </row>
    <row r="29" spans="1:18" x14ac:dyDescent="0.4">
      <c r="A29" s="9">
        <v>18</v>
      </c>
      <c r="B29" s="5">
        <v>38301</v>
      </c>
      <c r="C29" s="47">
        <v>1</v>
      </c>
      <c r="D29" s="57">
        <v>1.27</v>
      </c>
      <c r="E29" s="58">
        <v>1.5</v>
      </c>
      <c r="F29" s="100">
        <v>2</v>
      </c>
      <c r="G29" s="22">
        <f t="shared" si="2"/>
        <v>549489.29585408466</v>
      </c>
      <c r="H29" s="22">
        <f t="shared" si="3"/>
        <v>491854.05708741624</v>
      </c>
      <c r="I29" s="22">
        <f t="shared" si="4"/>
        <v>549485.42140925978</v>
      </c>
      <c r="J29" s="44">
        <f t="shared" si="11"/>
        <v>15879.663689069012</v>
      </c>
      <c r="K29" s="45">
        <f t="shared" si="12"/>
        <v>14120.212165188983</v>
      </c>
      <c r="L29" s="46">
        <f t="shared" si="13"/>
        <v>15551.474190828107</v>
      </c>
      <c r="M29" s="44">
        <f t="shared" si="14"/>
        <v>20167.172885117645</v>
      </c>
      <c r="N29" s="45">
        <f t="shared" si="15"/>
        <v>21180.318247783474</v>
      </c>
      <c r="O29" s="46">
        <f t="shared" si="16"/>
        <v>31102.948381656213</v>
      </c>
      <c r="P29" s="40"/>
      <c r="Q29" s="40"/>
      <c r="R29" s="40"/>
    </row>
    <row r="30" spans="1:18" x14ac:dyDescent="0.4">
      <c r="A30" s="9">
        <v>19</v>
      </c>
      <c r="B30" s="101" t="s">
        <v>52</v>
      </c>
      <c r="C30" s="47">
        <v>1</v>
      </c>
      <c r="D30" s="57">
        <v>1.27</v>
      </c>
      <c r="E30" s="58">
        <v>1.5</v>
      </c>
      <c r="F30" s="100">
        <v>2</v>
      </c>
      <c r="G30" s="22">
        <f t="shared" si="2"/>
        <v>570424.83802612533</v>
      </c>
      <c r="H30" s="22">
        <f t="shared" si="3"/>
        <v>513987.48965634999</v>
      </c>
      <c r="I30" s="22">
        <f t="shared" si="4"/>
        <v>582454.54669381538</v>
      </c>
      <c r="J30" s="44">
        <f t="shared" si="11"/>
        <v>16484.67887562254</v>
      </c>
      <c r="K30" s="45">
        <f t="shared" si="12"/>
        <v>14755.621712622487</v>
      </c>
      <c r="L30" s="46">
        <f t="shared" si="13"/>
        <v>16484.562642277793</v>
      </c>
      <c r="M30" s="44">
        <f t="shared" si="14"/>
        <v>20935.542172040627</v>
      </c>
      <c r="N30" s="45">
        <f t="shared" si="15"/>
        <v>22133.432568933731</v>
      </c>
      <c r="O30" s="46">
        <f t="shared" si="16"/>
        <v>32969.125284555586</v>
      </c>
      <c r="P30" s="40"/>
      <c r="Q30" s="40"/>
      <c r="R30" s="40"/>
    </row>
    <row r="31" spans="1:18" x14ac:dyDescent="0.4">
      <c r="A31" s="9">
        <v>20</v>
      </c>
      <c r="B31" s="5">
        <v>38378</v>
      </c>
      <c r="C31" s="47">
        <v>2</v>
      </c>
      <c r="D31" s="57">
        <v>1.27</v>
      </c>
      <c r="E31" s="58">
        <v>1.5</v>
      </c>
      <c r="F31" s="59">
        <v>2</v>
      </c>
      <c r="G31" s="22">
        <f t="shared" si="2"/>
        <v>592158.02435492072</v>
      </c>
      <c r="H31" s="22">
        <f t="shared" si="3"/>
        <v>537116.9266908858</v>
      </c>
      <c r="I31" s="22">
        <f t="shared" si="4"/>
        <v>617401.8194954443</v>
      </c>
      <c r="J31" s="44">
        <f t="shared" si="11"/>
        <v>17112.745140783758</v>
      </c>
      <c r="K31" s="45">
        <f t="shared" si="12"/>
        <v>15419.6246896905</v>
      </c>
      <c r="L31" s="46">
        <f t="shared" si="13"/>
        <v>17473.636400814459</v>
      </c>
      <c r="M31" s="44">
        <f t="shared" si="14"/>
        <v>21733.186328795375</v>
      </c>
      <c r="N31" s="45">
        <f t="shared" si="15"/>
        <v>23129.437034535749</v>
      </c>
      <c r="O31" s="46">
        <f t="shared" si="16"/>
        <v>34947.272801628918</v>
      </c>
      <c r="P31" s="40"/>
      <c r="Q31" s="40"/>
      <c r="R31" s="40"/>
    </row>
    <row r="32" spans="1:18" x14ac:dyDescent="0.4">
      <c r="A32" s="9">
        <v>21</v>
      </c>
      <c r="B32" s="101" t="s">
        <v>53</v>
      </c>
      <c r="C32" s="47">
        <v>2</v>
      </c>
      <c r="D32" s="57">
        <v>-1</v>
      </c>
      <c r="E32" s="58">
        <v>-1</v>
      </c>
      <c r="F32" s="80">
        <v>-1</v>
      </c>
      <c r="G32" s="22">
        <f t="shared" si="2"/>
        <v>574393.28362427314</v>
      </c>
      <c r="H32" s="22">
        <f t="shared" si="3"/>
        <v>521003.41889015923</v>
      </c>
      <c r="I32" s="22">
        <f t="shared" si="4"/>
        <v>598879.76491058094</v>
      </c>
      <c r="J32" s="44">
        <f t="shared" si="11"/>
        <v>17764.74073064762</v>
      </c>
      <c r="K32" s="45">
        <f t="shared" si="12"/>
        <v>16113.507800726573</v>
      </c>
      <c r="L32" s="46">
        <f t="shared" si="13"/>
        <v>18522.05458486333</v>
      </c>
      <c r="M32" s="44">
        <f t="shared" si="14"/>
        <v>-17764.74073064762</v>
      </c>
      <c r="N32" s="45">
        <f t="shared" si="15"/>
        <v>-16113.507800726573</v>
      </c>
      <c r="O32" s="46">
        <f t="shared" si="16"/>
        <v>-18522.05458486333</v>
      </c>
      <c r="P32" s="40"/>
      <c r="Q32" s="40"/>
      <c r="R32" s="40"/>
    </row>
    <row r="33" spans="1:18" x14ac:dyDescent="0.4">
      <c r="A33" s="9">
        <v>22</v>
      </c>
      <c r="B33" s="5">
        <v>38397</v>
      </c>
      <c r="C33" s="47">
        <v>1</v>
      </c>
      <c r="D33" s="57">
        <v>1.27</v>
      </c>
      <c r="E33" s="58">
        <v>1.5</v>
      </c>
      <c r="F33" s="80">
        <v>-1</v>
      </c>
      <c r="G33" s="22">
        <f t="shared" si="2"/>
        <v>596277.66773035796</v>
      </c>
      <c r="H33" s="22">
        <f t="shared" si="3"/>
        <v>544448.57274021639</v>
      </c>
      <c r="I33" s="22">
        <f t="shared" si="4"/>
        <v>580913.37196326349</v>
      </c>
      <c r="J33" s="44">
        <f t="shared" si="11"/>
        <v>17231.798508728192</v>
      </c>
      <c r="K33" s="45">
        <f t="shared" si="12"/>
        <v>15630.102566704776</v>
      </c>
      <c r="L33" s="46">
        <f t="shared" si="13"/>
        <v>17966.392947317428</v>
      </c>
      <c r="M33" s="44">
        <f t="shared" si="14"/>
        <v>21884.384106084806</v>
      </c>
      <c r="N33" s="45">
        <f t="shared" si="15"/>
        <v>23445.153850057162</v>
      </c>
      <c r="O33" s="46">
        <f t="shared" si="16"/>
        <v>-17966.392947317428</v>
      </c>
      <c r="P33" s="40"/>
      <c r="Q33" s="40"/>
      <c r="R33" s="40"/>
    </row>
    <row r="34" spans="1:18" x14ac:dyDescent="0.4">
      <c r="A34" s="9">
        <v>23</v>
      </c>
      <c r="B34" s="5">
        <v>38406</v>
      </c>
      <c r="C34" s="47">
        <v>1</v>
      </c>
      <c r="D34" s="57">
        <v>1.27</v>
      </c>
      <c r="E34" s="58">
        <v>1.5</v>
      </c>
      <c r="F34" s="59">
        <v>-1</v>
      </c>
      <c r="G34" s="22">
        <f t="shared" si="2"/>
        <v>618995.84687088465</v>
      </c>
      <c r="H34" s="22">
        <f t="shared" si="3"/>
        <v>568948.75851352618</v>
      </c>
      <c r="I34" s="22">
        <f t="shared" si="4"/>
        <v>563485.97080436558</v>
      </c>
      <c r="J34" s="44">
        <f t="shared" si="11"/>
        <v>17888.330031910737</v>
      </c>
      <c r="K34" s="45">
        <f t="shared" si="12"/>
        <v>16333.457182206492</v>
      </c>
      <c r="L34" s="46">
        <f t="shared" si="13"/>
        <v>17427.401158897905</v>
      </c>
      <c r="M34" s="44">
        <f t="shared" si="14"/>
        <v>22718.179140526634</v>
      </c>
      <c r="N34" s="45">
        <f t="shared" si="15"/>
        <v>24500.185773309739</v>
      </c>
      <c r="O34" s="46">
        <f t="shared" si="16"/>
        <v>-17427.401158897905</v>
      </c>
      <c r="P34" s="40"/>
      <c r="Q34" s="40"/>
      <c r="R34" s="40"/>
    </row>
    <row r="35" spans="1:18" x14ac:dyDescent="0.4">
      <c r="A35" s="9">
        <v>24</v>
      </c>
      <c r="B35" s="5">
        <v>38421</v>
      </c>
      <c r="C35" s="47">
        <v>1</v>
      </c>
      <c r="D35" s="57">
        <v>-1</v>
      </c>
      <c r="E35" s="58">
        <v>-1</v>
      </c>
      <c r="F35" s="59">
        <v>-1</v>
      </c>
      <c r="G35" s="22">
        <f t="shared" si="2"/>
        <v>600425.97146475816</v>
      </c>
      <c r="H35" s="22">
        <f t="shared" si="3"/>
        <v>551880.29575812037</v>
      </c>
      <c r="I35" s="22">
        <f t="shared" si="4"/>
        <v>546581.39168023458</v>
      </c>
      <c r="J35" s="44">
        <f t="shared" si="11"/>
        <v>18569.875406126539</v>
      </c>
      <c r="K35" s="45">
        <f t="shared" si="12"/>
        <v>17068.462755405784</v>
      </c>
      <c r="L35" s="46">
        <f t="shared" si="13"/>
        <v>16904.579124130967</v>
      </c>
      <c r="M35" s="44">
        <f t="shared" si="14"/>
        <v>-18569.875406126539</v>
      </c>
      <c r="N35" s="45">
        <f t="shared" si="15"/>
        <v>-17068.462755405784</v>
      </c>
      <c r="O35" s="46">
        <f t="shared" si="16"/>
        <v>-16904.579124130967</v>
      </c>
      <c r="P35" s="40"/>
      <c r="Q35" s="40"/>
      <c r="R35" s="40"/>
    </row>
    <row r="36" spans="1:18" x14ac:dyDescent="0.4">
      <c r="A36" s="9">
        <v>25</v>
      </c>
      <c r="B36" s="5">
        <v>38433</v>
      </c>
      <c r="C36" s="47">
        <v>2</v>
      </c>
      <c r="D36" s="57">
        <v>-1</v>
      </c>
      <c r="E36" s="58">
        <v>-1</v>
      </c>
      <c r="F36" s="59">
        <v>-1</v>
      </c>
      <c r="G36" s="22">
        <f t="shared" si="2"/>
        <v>582413.1923208154</v>
      </c>
      <c r="H36" s="22">
        <f t="shared" si="3"/>
        <v>535323.88688537676</v>
      </c>
      <c r="I36" s="22">
        <f t="shared" si="4"/>
        <v>530183.94992982759</v>
      </c>
      <c r="J36" s="44">
        <f t="shared" si="11"/>
        <v>18012.779143942746</v>
      </c>
      <c r="K36" s="45">
        <f t="shared" si="12"/>
        <v>16556.40887274361</v>
      </c>
      <c r="L36" s="46">
        <f t="shared" si="13"/>
        <v>16397.441750407037</v>
      </c>
      <c r="M36" s="44">
        <f t="shared" si="14"/>
        <v>-18012.779143942746</v>
      </c>
      <c r="N36" s="45">
        <f t="shared" si="15"/>
        <v>-16556.40887274361</v>
      </c>
      <c r="O36" s="46">
        <f t="shared" si="16"/>
        <v>-16397.441750407037</v>
      </c>
      <c r="P36" s="40"/>
      <c r="Q36" s="40"/>
      <c r="R36" s="40"/>
    </row>
    <row r="37" spans="1:18" x14ac:dyDescent="0.4">
      <c r="A37" s="9">
        <v>26</v>
      </c>
      <c r="B37" s="5">
        <v>38491</v>
      </c>
      <c r="C37" s="47">
        <v>1</v>
      </c>
      <c r="D37" s="57">
        <v>1.27</v>
      </c>
      <c r="E37" s="58">
        <v>1.5</v>
      </c>
      <c r="F37" s="100">
        <v>2</v>
      </c>
      <c r="G37" s="22">
        <f t="shared" si="2"/>
        <v>604603.1349482385</v>
      </c>
      <c r="H37" s="22">
        <f t="shared" si="3"/>
        <v>559413.46179521875</v>
      </c>
      <c r="I37" s="22">
        <f t="shared" si="4"/>
        <v>561994.98692561721</v>
      </c>
      <c r="J37" s="44">
        <f t="shared" si="11"/>
        <v>17472.395769624462</v>
      </c>
      <c r="K37" s="45">
        <f t="shared" si="12"/>
        <v>16059.716606561302</v>
      </c>
      <c r="L37" s="46">
        <f t="shared" si="13"/>
        <v>15905.518497894827</v>
      </c>
      <c r="M37" s="44">
        <f t="shared" si="14"/>
        <v>22189.942627423068</v>
      </c>
      <c r="N37" s="45">
        <f t="shared" si="15"/>
        <v>24089.574909841955</v>
      </c>
      <c r="O37" s="46">
        <f t="shared" si="16"/>
        <v>31811.036995789655</v>
      </c>
      <c r="P37" s="40"/>
      <c r="Q37" s="40"/>
      <c r="R37" s="40"/>
    </row>
    <row r="38" spans="1:18" x14ac:dyDescent="0.4">
      <c r="A38" s="9">
        <v>27</v>
      </c>
      <c r="B38" s="5">
        <v>38580</v>
      </c>
      <c r="C38" s="47">
        <v>1</v>
      </c>
      <c r="D38" s="57">
        <v>-1</v>
      </c>
      <c r="E38" s="58">
        <v>-1</v>
      </c>
      <c r="F38" s="80">
        <v>-1</v>
      </c>
      <c r="G38" s="22">
        <f t="shared" si="2"/>
        <v>586465.04089979129</v>
      </c>
      <c r="H38" s="22">
        <f t="shared" si="3"/>
        <v>542631.05794136215</v>
      </c>
      <c r="I38" s="22">
        <f t="shared" si="4"/>
        <v>545135.13731784874</v>
      </c>
      <c r="J38" s="44">
        <f t="shared" si="11"/>
        <v>18138.094048447154</v>
      </c>
      <c r="K38" s="45">
        <f t="shared" si="12"/>
        <v>16782.403853856562</v>
      </c>
      <c r="L38" s="46">
        <f t="shared" si="13"/>
        <v>16859.849607768516</v>
      </c>
      <c r="M38" s="44">
        <f t="shared" si="14"/>
        <v>-18138.094048447154</v>
      </c>
      <c r="N38" s="45">
        <f t="shared" si="15"/>
        <v>-16782.403853856562</v>
      </c>
      <c r="O38" s="46">
        <f t="shared" si="16"/>
        <v>-16859.849607768516</v>
      </c>
      <c r="P38" s="40"/>
      <c r="Q38" s="40"/>
      <c r="R38" s="40"/>
    </row>
    <row r="39" spans="1:18" x14ac:dyDescent="0.4">
      <c r="A39" s="9">
        <v>28</v>
      </c>
      <c r="B39" s="5">
        <v>38593</v>
      </c>
      <c r="C39" s="47">
        <v>1</v>
      </c>
      <c r="D39" s="57">
        <v>1.27</v>
      </c>
      <c r="E39" s="58">
        <v>1.5</v>
      </c>
      <c r="F39" s="59">
        <v>2</v>
      </c>
      <c r="G39" s="22">
        <f t="shared" si="2"/>
        <v>608809.35895807331</v>
      </c>
      <c r="H39" s="22">
        <f t="shared" si="3"/>
        <v>567049.45554872346</v>
      </c>
      <c r="I39" s="22">
        <f t="shared" si="4"/>
        <v>577843.24555691972</v>
      </c>
      <c r="J39" s="44">
        <f t="shared" si="11"/>
        <v>17593.951226993737</v>
      </c>
      <c r="K39" s="45">
        <f t="shared" si="12"/>
        <v>16278.931738240864</v>
      </c>
      <c r="L39" s="46">
        <f t="shared" si="13"/>
        <v>16354.054119535462</v>
      </c>
      <c r="M39" s="44">
        <f t="shared" si="14"/>
        <v>22344.318058282046</v>
      </c>
      <c r="N39" s="45">
        <f t="shared" si="15"/>
        <v>24418.397607361298</v>
      </c>
      <c r="O39" s="46">
        <f t="shared" si="16"/>
        <v>32708.108239070923</v>
      </c>
      <c r="P39" s="40"/>
      <c r="Q39" s="40"/>
      <c r="R39" s="40"/>
    </row>
    <row r="40" spans="1:18" x14ac:dyDescent="0.4">
      <c r="A40" s="9">
        <v>29</v>
      </c>
      <c r="B40" s="5">
        <v>38644</v>
      </c>
      <c r="C40" s="47">
        <v>2</v>
      </c>
      <c r="D40" s="57">
        <v>1.27</v>
      </c>
      <c r="E40" s="58">
        <v>1.5</v>
      </c>
      <c r="F40" s="59">
        <v>2</v>
      </c>
      <c r="G40" s="22">
        <f t="shared" si="2"/>
        <v>632004.99553437589</v>
      </c>
      <c r="H40" s="22">
        <f t="shared" si="3"/>
        <v>592566.68104841607</v>
      </c>
      <c r="I40" s="22">
        <f t="shared" si="4"/>
        <v>612513.84029033489</v>
      </c>
      <c r="J40" s="44">
        <f t="shared" si="11"/>
        <v>18264.280768742199</v>
      </c>
      <c r="K40" s="45">
        <f t="shared" si="12"/>
        <v>17011.483666461703</v>
      </c>
      <c r="L40" s="46">
        <f t="shared" si="13"/>
        <v>17335.297366707589</v>
      </c>
      <c r="M40" s="44">
        <f t="shared" si="14"/>
        <v>23195.636576302593</v>
      </c>
      <c r="N40" s="45">
        <f t="shared" si="15"/>
        <v>25517.225499692555</v>
      </c>
      <c r="O40" s="46">
        <f t="shared" si="16"/>
        <v>34670.594733415179</v>
      </c>
      <c r="P40" s="40"/>
      <c r="Q40" s="40"/>
      <c r="R40" s="40"/>
    </row>
    <row r="41" spans="1:18" x14ac:dyDescent="0.4">
      <c r="A41" s="9">
        <v>30</v>
      </c>
      <c r="B41" s="5">
        <v>38852</v>
      </c>
      <c r="C41" s="47">
        <v>1</v>
      </c>
      <c r="D41" s="57">
        <v>1.27</v>
      </c>
      <c r="E41" s="58">
        <v>1.5</v>
      </c>
      <c r="F41" s="59">
        <v>2</v>
      </c>
      <c r="G41" s="22">
        <f t="shared" si="2"/>
        <v>656084.38586423558</v>
      </c>
      <c r="H41" s="22">
        <f t="shared" si="3"/>
        <v>619232.1816955948</v>
      </c>
      <c r="I41" s="22">
        <f t="shared" si="4"/>
        <v>649264.67070775502</v>
      </c>
      <c r="J41" s="44">
        <f t="shared" si="11"/>
        <v>18960.149866031275</v>
      </c>
      <c r="K41" s="45">
        <f t="shared" si="12"/>
        <v>17777.000431452481</v>
      </c>
      <c r="L41" s="46">
        <f t="shared" si="13"/>
        <v>18375.415208710045</v>
      </c>
      <c r="M41" s="44">
        <f t="shared" si="14"/>
        <v>24079.390329859722</v>
      </c>
      <c r="N41" s="45">
        <f t="shared" si="15"/>
        <v>26665.50064717872</v>
      </c>
      <c r="O41" s="46">
        <f t="shared" si="16"/>
        <v>36750.830417420089</v>
      </c>
      <c r="P41" s="40"/>
      <c r="Q41" s="40"/>
      <c r="R41" s="40"/>
    </row>
    <row r="42" spans="1:18" x14ac:dyDescent="0.4">
      <c r="A42" s="9">
        <v>31</v>
      </c>
      <c r="B42" s="5">
        <v>38884</v>
      </c>
      <c r="C42" s="47">
        <v>1</v>
      </c>
      <c r="D42" s="57">
        <v>1.27</v>
      </c>
      <c r="E42" s="60">
        <v>1.5</v>
      </c>
      <c r="F42" s="59">
        <v>2</v>
      </c>
      <c r="G42" s="22">
        <f t="shared" si="2"/>
        <v>681081.20096566295</v>
      </c>
      <c r="H42" s="22">
        <f t="shared" si="3"/>
        <v>647097.62987189658</v>
      </c>
      <c r="I42" s="22">
        <f t="shared" si="4"/>
        <v>688220.55095022032</v>
      </c>
      <c r="J42" s="44">
        <f t="shared" si="11"/>
        <v>19682.531575927067</v>
      </c>
      <c r="K42" s="45">
        <f t="shared" si="12"/>
        <v>18576.965450867843</v>
      </c>
      <c r="L42" s="46">
        <f t="shared" si="13"/>
        <v>19477.940121232648</v>
      </c>
      <c r="M42" s="44">
        <f t="shared" si="14"/>
        <v>24996.815101427375</v>
      </c>
      <c r="N42" s="45">
        <f t="shared" si="15"/>
        <v>27865.448176301765</v>
      </c>
      <c r="O42" s="46">
        <f t="shared" si="16"/>
        <v>38955.880242465297</v>
      </c>
      <c r="P42" s="40"/>
      <c r="Q42" s="40"/>
      <c r="R42" s="40"/>
    </row>
    <row r="43" spans="1:18" x14ac:dyDescent="0.4">
      <c r="A43" s="9">
        <v>32</v>
      </c>
      <c r="B43" s="5">
        <v>38959</v>
      </c>
      <c r="C43" s="47">
        <v>1</v>
      </c>
      <c r="D43" s="57">
        <v>1.27</v>
      </c>
      <c r="E43" s="60">
        <v>1.5</v>
      </c>
      <c r="F43" s="59">
        <v>2</v>
      </c>
      <c r="G43" s="22">
        <f t="shared" si="2"/>
        <v>707030.39472245472</v>
      </c>
      <c r="H43" s="22">
        <f t="shared" si="3"/>
        <v>676217.02321613196</v>
      </c>
      <c r="I43" s="22">
        <f t="shared" si="4"/>
        <v>729513.78400723357</v>
      </c>
      <c r="J43" s="44">
        <f t="shared" si="11"/>
        <v>20432.436028969889</v>
      </c>
      <c r="K43" s="45">
        <f t="shared" si="12"/>
        <v>19412.928896156896</v>
      </c>
      <c r="L43" s="46">
        <f t="shared" si="13"/>
        <v>20646.616528506609</v>
      </c>
      <c r="M43" s="44">
        <f t="shared" si="14"/>
        <v>25949.193756791759</v>
      </c>
      <c r="N43" s="45">
        <f t="shared" si="15"/>
        <v>29119.393344235345</v>
      </c>
      <c r="O43" s="46">
        <f t="shared" si="16"/>
        <v>41293.233057013218</v>
      </c>
      <c r="P43" s="40"/>
      <c r="Q43" s="40"/>
      <c r="R43" s="40"/>
    </row>
    <row r="44" spans="1:18" x14ac:dyDescent="0.4">
      <c r="A44" s="9">
        <v>33</v>
      </c>
      <c r="B44" s="5"/>
      <c r="C44" s="47"/>
      <c r="D44" s="57"/>
      <c r="E44" s="60"/>
      <c r="F44" s="80"/>
      <c r="G44" s="22" t="str">
        <f t="shared" si="2"/>
        <v/>
      </c>
      <c r="H44" s="22" t="str">
        <f t="shared" si="3"/>
        <v/>
      </c>
      <c r="I44" s="22" t="str">
        <f t="shared" si="4"/>
        <v/>
      </c>
      <c r="J44" s="44">
        <f t="shared" si="11"/>
        <v>21210.911841673642</v>
      </c>
      <c r="K44" s="45">
        <f t="shared" si="12"/>
        <v>20286.510696483958</v>
      </c>
      <c r="L44" s="46">
        <f t="shared" si="13"/>
        <v>21885.413520217007</v>
      </c>
      <c r="M44" s="44" t="str">
        <f t="shared" si="14"/>
        <v/>
      </c>
      <c r="N44" s="45" t="str">
        <f t="shared" si="15"/>
        <v/>
      </c>
      <c r="O44" s="46" t="str">
        <f t="shared" si="16"/>
        <v/>
      </c>
      <c r="P44" s="40"/>
      <c r="Q44" s="40"/>
      <c r="R44" s="40"/>
    </row>
    <row r="45" spans="1:18" x14ac:dyDescent="0.4">
      <c r="A45" s="9">
        <v>34</v>
      </c>
      <c r="B45" s="5"/>
      <c r="C45" s="47"/>
      <c r="D45" s="57"/>
      <c r="E45" s="60"/>
      <c r="F45" s="80"/>
      <c r="G45" s="22" t="str">
        <f t="shared" si="2"/>
        <v/>
      </c>
      <c r="H45" s="22" t="str">
        <f t="shared" si="3"/>
        <v/>
      </c>
      <c r="I45" s="22" t="str">
        <f t="shared" si="4"/>
        <v/>
      </c>
      <c r="J45" s="44" t="str">
        <f t="shared" si="11"/>
        <v/>
      </c>
      <c r="K45" s="45" t="str">
        <f t="shared" si="12"/>
        <v/>
      </c>
      <c r="L45" s="46" t="str">
        <f t="shared" si="13"/>
        <v/>
      </c>
      <c r="M45" s="44" t="str">
        <f>IF(D45="","",J45*D45)</f>
        <v/>
      </c>
      <c r="N45" s="45" t="str">
        <f t="shared" si="15"/>
        <v/>
      </c>
      <c r="O45" s="46" t="str">
        <f t="shared" si="16"/>
        <v/>
      </c>
      <c r="P45" s="40"/>
      <c r="Q45" s="40"/>
      <c r="R45" s="40"/>
    </row>
    <row r="46" spans="1:18" x14ac:dyDescent="0.4">
      <c r="A46" s="3">
        <v>35</v>
      </c>
      <c r="B46" s="5"/>
      <c r="C46" s="47"/>
      <c r="D46" s="57"/>
      <c r="E46" s="60"/>
      <c r="F46" s="59"/>
      <c r="G46" s="22" t="str">
        <f>IF(D46="","",G45+M46)</f>
        <v/>
      </c>
      <c r="H46" s="22" t="str">
        <f t="shared" ref="H46:I46" si="17">IF(E46="","",H45+N46)</f>
        <v/>
      </c>
      <c r="I46" s="22" t="str">
        <f t="shared" si="17"/>
        <v/>
      </c>
      <c r="J46" s="44" t="str">
        <f t="shared" si="11"/>
        <v/>
      </c>
      <c r="K46" s="45" t="str">
        <f t="shared" si="12"/>
        <v/>
      </c>
      <c r="L46" s="46" t="str">
        <f t="shared" si="13"/>
        <v/>
      </c>
      <c r="M46" s="44" t="str">
        <f t="shared" si="14"/>
        <v/>
      </c>
      <c r="N46" s="45" t="str">
        <f t="shared" si="15"/>
        <v/>
      </c>
      <c r="O46" s="46" t="str">
        <f t="shared" si="16"/>
        <v/>
      </c>
    </row>
    <row r="47" spans="1:18" x14ac:dyDescent="0.4">
      <c r="A47" s="9">
        <v>36</v>
      </c>
      <c r="B47" s="5"/>
      <c r="C47" s="47"/>
      <c r="D47" s="57"/>
      <c r="E47" s="60"/>
      <c r="F47" s="59"/>
      <c r="G47" s="22" t="str">
        <f t="shared" ref="G47:G61" si="18">IF(D47="","",G46+M47)</f>
        <v/>
      </c>
      <c r="H47" s="22" t="str">
        <f t="shared" ref="H47:H61" si="19">IF(E47="","",H46+N47)</f>
        <v/>
      </c>
      <c r="I47" s="22" t="str">
        <f t="shared" ref="I47:I61" si="20">IF(F47="","",I46+O47)</f>
        <v/>
      </c>
      <c r="J47" s="44" t="str">
        <f>IF(G46="","",G46*0.03)</f>
        <v/>
      </c>
      <c r="K47" s="45" t="str">
        <f t="shared" si="12"/>
        <v/>
      </c>
      <c r="L47" s="46" t="str">
        <f t="shared" si="13"/>
        <v/>
      </c>
      <c r="M47" s="44" t="str">
        <f>IF(D47="","",J47*D47)</f>
        <v/>
      </c>
      <c r="N47" s="45" t="str">
        <f t="shared" si="15"/>
        <v/>
      </c>
      <c r="O47" s="46" t="str">
        <f t="shared" si="16"/>
        <v/>
      </c>
    </row>
    <row r="48" spans="1:18" x14ac:dyDescent="0.4">
      <c r="A48" s="9">
        <v>37</v>
      </c>
      <c r="B48" s="5"/>
      <c r="C48" s="47"/>
      <c r="D48" s="57"/>
      <c r="E48" s="58"/>
      <c r="F48" s="59"/>
      <c r="G48" s="22" t="str">
        <f t="shared" si="18"/>
        <v/>
      </c>
      <c r="H48" s="22" t="str">
        <f t="shared" si="19"/>
        <v/>
      </c>
      <c r="I48" s="22" t="str">
        <f t="shared" si="20"/>
        <v/>
      </c>
      <c r="J48" s="44" t="str">
        <f t="shared" si="11"/>
        <v/>
      </c>
      <c r="K48" s="45" t="str">
        <f t="shared" si="12"/>
        <v/>
      </c>
      <c r="L48" s="46" t="str">
        <f t="shared" si="13"/>
        <v/>
      </c>
      <c r="M48" s="44" t="str">
        <f t="shared" si="14"/>
        <v/>
      </c>
      <c r="N48" s="45" t="str">
        <f t="shared" si="15"/>
        <v/>
      </c>
      <c r="O48" s="46" t="str">
        <f t="shared" si="16"/>
        <v/>
      </c>
    </row>
    <row r="49" spans="1:15" x14ac:dyDescent="0.4">
      <c r="A49" s="9">
        <v>38</v>
      </c>
      <c r="B49" s="5"/>
      <c r="C49" s="47"/>
      <c r="D49" s="57"/>
      <c r="E49" s="58"/>
      <c r="F49" s="59"/>
      <c r="G49" s="22" t="str">
        <f t="shared" si="18"/>
        <v/>
      </c>
      <c r="H49" s="22" t="str">
        <f t="shared" si="19"/>
        <v/>
      </c>
      <c r="I49" s="22" t="str">
        <f t="shared" si="20"/>
        <v/>
      </c>
      <c r="J49" s="44" t="str">
        <f t="shared" si="11"/>
        <v/>
      </c>
      <c r="K49" s="45" t="str">
        <f t="shared" si="12"/>
        <v/>
      </c>
      <c r="L49" s="46" t="str">
        <f t="shared" si="13"/>
        <v/>
      </c>
      <c r="M49" s="44" t="str">
        <f t="shared" si="14"/>
        <v/>
      </c>
      <c r="N49" s="45" t="str">
        <f t="shared" si="15"/>
        <v/>
      </c>
      <c r="O49" s="46" t="str">
        <f t="shared" si="16"/>
        <v/>
      </c>
    </row>
    <row r="50" spans="1:15" x14ac:dyDescent="0.4">
      <c r="A50" s="9">
        <v>39</v>
      </c>
      <c r="B50" s="5"/>
      <c r="C50" s="47"/>
      <c r="D50" s="57"/>
      <c r="E50" s="58"/>
      <c r="F50" s="59"/>
      <c r="G50" s="22" t="str">
        <f t="shared" si="18"/>
        <v/>
      </c>
      <c r="H50" s="22" t="str">
        <f t="shared" si="19"/>
        <v/>
      </c>
      <c r="I50" s="22" t="str">
        <f t="shared" si="20"/>
        <v/>
      </c>
      <c r="J50" s="44" t="str">
        <f t="shared" si="11"/>
        <v/>
      </c>
      <c r="K50" s="45" t="str">
        <f t="shared" si="12"/>
        <v/>
      </c>
      <c r="L50" s="46" t="str">
        <f t="shared" si="13"/>
        <v/>
      </c>
      <c r="M50" s="44" t="str">
        <f t="shared" si="14"/>
        <v/>
      </c>
      <c r="N50" s="45" t="str">
        <f t="shared" si="15"/>
        <v/>
      </c>
      <c r="O50" s="46" t="str">
        <f t="shared" si="16"/>
        <v/>
      </c>
    </row>
    <row r="51" spans="1:15" x14ac:dyDescent="0.4">
      <c r="A51" s="9">
        <v>40</v>
      </c>
      <c r="B51" s="5"/>
      <c r="C51" s="47"/>
      <c r="D51" s="57"/>
      <c r="E51" s="58"/>
      <c r="F51" s="59"/>
      <c r="G51" s="22" t="str">
        <f t="shared" si="18"/>
        <v/>
      </c>
      <c r="H51" s="22" t="str">
        <f t="shared" si="19"/>
        <v/>
      </c>
      <c r="I51" s="22" t="str">
        <f t="shared" si="20"/>
        <v/>
      </c>
      <c r="J51" s="44" t="str">
        <f t="shared" si="11"/>
        <v/>
      </c>
      <c r="K51" s="45" t="str">
        <f t="shared" si="12"/>
        <v/>
      </c>
      <c r="L51" s="46" t="str">
        <f t="shared" si="13"/>
        <v/>
      </c>
      <c r="M51" s="44" t="str">
        <f t="shared" si="14"/>
        <v/>
      </c>
      <c r="N51" s="45" t="str">
        <f t="shared" si="15"/>
        <v/>
      </c>
      <c r="O51" s="46" t="str">
        <f t="shared" si="16"/>
        <v/>
      </c>
    </row>
    <row r="52" spans="1:15" x14ac:dyDescent="0.4">
      <c r="A52" s="9">
        <v>41</v>
      </c>
      <c r="B52" s="5"/>
      <c r="C52" s="47"/>
      <c r="D52" s="57"/>
      <c r="E52" s="58"/>
      <c r="F52" s="59"/>
      <c r="G52" s="22" t="str">
        <f t="shared" si="18"/>
        <v/>
      </c>
      <c r="H52" s="22" t="str">
        <f t="shared" si="19"/>
        <v/>
      </c>
      <c r="I52" s="22" t="str">
        <f t="shared" si="20"/>
        <v/>
      </c>
      <c r="J52" s="44" t="str">
        <f t="shared" si="11"/>
        <v/>
      </c>
      <c r="K52" s="45" t="str">
        <f t="shared" si="12"/>
        <v/>
      </c>
      <c r="L52" s="46" t="str">
        <f t="shared" si="13"/>
        <v/>
      </c>
      <c r="M52" s="44" t="str">
        <f t="shared" si="14"/>
        <v/>
      </c>
      <c r="N52" s="45" t="str">
        <f t="shared" si="15"/>
        <v/>
      </c>
      <c r="O52" s="46" t="str">
        <f t="shared" si="16"/>
        <v/>
      </c>
    </row>
    <row r="53" spans="1:15" x14ac:dyDescent="0.4">
      <c r="A53" s="9">
        <v>42</v>
      </c>
      <c r="B53" s="5"/>
      <c r="C53" s="47"/>
      <c r="D53" s="57"/>
      <c r="E53" s="58"/>
      <c r="F53" s="59"/>
      <c r="G53" s="22" t="str">
        <f t="shared" si="18"/>
        <v/>
      </c>
      <c r="H53" s="22" t="str">
        <f t="shared" si="19"/>
        <v/>
      </c>
      <c r="I53" s="22" t="str">
        <f t="shared" si="20"/>
        <v/>
      </c>
      <c r="J53" s="44" t="str">
        <f t="shared" si="11"/>
        <v/>
      </c>
      <c r="K53" s="45" t="str">
        <f t="shared" si="12"/>
        <v/>
      </c>
      <c r="L53" s="46" t="str">
        <f t="shared" si="13"/>
        <v/>
      </c>
      <c r="M53" s="44" t="str">
        <f t="shared" si="14"/>
        <v/>
      </c>
      <c r="N53" s="45" t="str">
        <f t="shared" si="15"/>
        <v/>
      </c>
      <c r="O53" s="46" t="str">
        <f t="shared" si="16"/>
        <v/>
      </c>
    </row>
    <row r="54" spans="1:15" x14ac:dyDescent="0.4">
      <c r="A54" s="9">
        <v>43</v>
      </c>
      <c r="B54" s="5"/>
      <c r="C54" s="47"/>
      <c r="D54" s="57"/>
      <c r="E54" s="58"/>
      <c r="F54" s="80"/>
      <c r="G54" s="22" t="str">
        <f t="shared" si="18"/>
        <v/>
      </c>
      <c r="H54" s="22" t="str">
        <f t="shared" si="19"/>
        <v/>
      </c>
      <c r="I54" s="22" t="str">
        <f t="shared" si="20"/>
        <v/>
      </c>
      <c r="J54" s="44" t="str">
        <f t="shared" si="11"/>
        <v/>
      </c>
      <c r="K54" s="45" t="str">
        <f t="shared" si="12"/>
        <v/>
      </c>
      <c r="L54" s="46" t="str">
        <f t="shared" si="13"/>
        <v/>
      </c>
      <c r="M54" s="44" t="str">
        <f t="shared" si="14"/>
        <v/>
      </c>
      <c r="N54" s="45" t="str">
        <f t="shared" si="15"/>
        <v/>
      </c>
      <c r="O54" s="46" t="str">
        <f t="shared" si="16"/>
        <v/>
      </c>
    </row>
    <row r="55" spans="1:15" x14ac:dyDescent="0.4">
      <c r="A55" s="9">
        <v>44</v>
      </c>
      <c r="B55" s="5"/>
      <c r="C55" s="47"/>
      <c r="D55" s="57"/>
      <c r="E55" s="58"/>
      <c r="F55" s="59"/>
      <c r="G55" s="22" t="str">
        <f t="shared" si="18"/>
        <v/>
      </c>
      <c r="H55" s="22" t="str">
        <f t="shared" si="19"/>
        <v/>
      </c>
      <c r="I55" s="22" t="str">
        <f t="shared" si="20"/>
        <v/>
      </c>
      <c r="J55" s="44" t="str">
        <f t="shared" si="11"/>
        <v/>
      </c>
      <c r="K55" s="45" t="str">
        <f t="shared" si="12"/>
        <v/>
      </c>
      <c r="L55" s="46" t="str">
        <f t="shared" si="13"/>
        <v/>
      </c>
      <c r="M55" s="44" t="str">
        <f t="shared" si="14"/>
        <v/>
      </c>
      <c r="N55" s="45" t="str">
        <f t="shared" si="15"/>
        <v/>
      </c>
      <c r="O55" s="46" t="str">
        <f t="shared" si="16"/>
        <v/>
      </c>
    </row>
    <row r="56" spans="1:15" x14ac:dyDescent="0.4">
      <c r="A56" s="9">
        <v>45</v>
      </c>
      <c r="B56" s="5"/>
      <c r="C56" s="47"/>
      <c r="D56" s="57"/>
      <c r="E56" s="58"/>
      <c r="F56" s="59"/>
      <c r="G56" s="22" t="str">
        <f t="shared" si="18"/>
        <v/>
      </c>
      <c r="H56" s="22" t="str">
        <f t="shared" si="19"/>
        <v/>
      </c>
      <c r="I56" s="22" t="str">
        <f t="shared" si="20"/>
        <v/>
      </c>
      <c r="J56" s="44" t="str">
        <f t="shared" si="11"/>
        <v/>
      </c>
      <c r="K56" s="45" t="str">
        <f t="shared" si="12"/>
        <v/>
      </c>
      <c r="L56" s="46" t="str">
        <f t="shared" si="13"/>
        <v/>
      </c>
      <c r="M56" s="44" t="str">
        <f t="shared" si="14"/>
        <v/>
      </c>
      <c r="N56" s="45" t="str">
        <f t="shared" si="15"/>
        <v/>
      </c>
      <c r="O56" s="46" t="str">
        <f t="shared" si="16"/>
        <v/>
      </c>
    </row>
    <row r="57" spans="1:15" x14ac:dyDescent="0.4">
      <c r="A57" s="9">
        <v>46</v>
      </c>
      <c r="B57" s="5"/>
      <c r="C57" s="47"/>
      <c r="D57" s="57"/>
      <c r="E57" s="58"/>
      <c r="F57" s="59"/>
      <c r="G57" s="22" t="str">
        <f t="shared" si="18"/>
        <v/>
      </c>
      <c r="H57" s="22" t="str">
        <f t="shared" si="19"/>
        <v/>
      </c>
      <c r="I57" s="22" t="str">
        <f t="shared" si="20"/>
        <v/>
      </c>
      <c r="J57" s="44" t="str">
        <f t="shared" si="11"/>
        <v/>
      </c>
      <c r="K57" s="45" t="str">
        <f t="shared" si="12"/>
        <v/>
      </c>
      <c r="L57" s="46" t="str">
        <f t="shared" si="13"/>
        <v/>
      </c>
      <c r="M57" s="44" t="str">
        <f t="shared" si="14"/>
        <v/>
      </c>
      <c r="N57" s="45" t="str">
        <f t="shared" si="15"/>
        <v/>
      </c>
      <c r="O57" s="46" t="str">
        <f t="shared" si="16"/>
        <v/>
      </c>
    </row>
    <row r="58" spans="1:15" x14ac:dyDescent="0.4">
      <c r="A58" s="9">
        <v>47</v>
      </c>
      <c r="B58" s="5"/>
      <c r="C58" s="47"/>
      <c r="D58" s="57"/>
      <c r="E58" s="58"/>
      <c r="F58" s="59"/>
      <c r="G58" s="22" t="str">
        <f t="shared" si="18"/>
        <v/>
      </c>
      <c r="H58" s="22" t="str">
        <f t="shared" si="19"/>
        <v/>
      </c>
      <c r="I58" s="22" t="str">
        <f t="shared" si="20"/>
        <v/>
      </c>
      <c r="J58" s="44" t="str">
        <f t="shared" si="11"/>
        <v/>
      </c>
      <c r="K58" s="45" t="str">
        <f t="shared" si="12"/>
        <v/>
      </c>
      <c r="L58" s="46" t="str">
        <f t="shared" si="13"/>
        <v/>
      </c>
      <c r="M58" s="44" t="str">
        <f t="shared" si="14"/>
        <v/>
      </c>
      <c r="N58" s="45" t="str">
        <f t="shared" si="15"/>
        <v/>
      </c>
      <c r="O58" s="46" t="str">
        <f t="shared" si="16"/>
        <v/>
      </c>
    </row>
    <row r="59" spans="1:15" x14ac:dyDescent="0.4">
      <c r="A59" s="9">
        <v>48</v>
      </c>
      <c r="B59" s="5"/>
      <c r="C59" s="47"/>
      <c r="D59" s="57"/>
      <c r="E59" s="58"/>
      <c r="F59" s="59"/>
      <c r="G59" s="22" t="str">
        <f t="shared" si="18"/>
        <v/>
      </c>
      <c r="H59" s="22" t="str">
        <f t="shared" si="19"/>
        <v/>
      </c>
      <c r="I59" s="22" t="str">
        <f t="shared" si="20"/>
        <v/>
      </c>
      <c r="J59" s="44" t="str">
        <f t="shared" si="11"/>
        <v/>
      </c>
      <c r="K59" s="45" t="str">
        <f t="shared" si="12"/>
        <v/>
      </c>
      <c r="L59" s="46" t="str">
        <f t="shared" si="13"/>
        <v/>
      </c>
      <c r="M59" s="44" t="str">
        <f t="shared" si="14"/>
        <v/>
      </c>
      <c r="N59" s="45" t="str">
        <f t="shared" si="15"/>
        <v/>
      </c>
      <c r="O59" s="46" t="str">
        <f t="shared" si="16"/>
        <v/>
      </c>
    </row>
    <row r="60" spans="1:15" x14ac:dyDescent="0.4">
      <c r="A60" s="9">
        <v>49</v>
      </c>
      <c r="B60" s="5"/>
      <c r="C60" s="47"/>
      <c r="D60" s="57"/>
      <c r="E60" s="58"/>
      <c r="F60" s="59"/>
      <c r="G60" s="22" t="str">
        <f t="shared" si="18"/>
        <v/>
      </c>
      <c r="H60" s="22" t="str">
        <f t="shared" si="19"/>
        <v/>
      </c>
      <c r="I60" s="22" t="str">
        <f t="shared" si="20"/>
        <v/>
      </c>
      <c r="J60" s="44" t="str">
        <f t="shared" si="11"/>
        <v/>
      </c>
      <c r="K60" s="45" t="str">
        <f t="shared" si="12"/>
        <v/>
      </c>
      <c r="L60" s="46" t="str">
        <f t="shared" si="13"/>
        <v/>
      </c>
      <c r="M60" s="44" t="str">
        <f t="shared" si="14"/>
        <v/>
      </c>
      <c r="N60" s="45" t="str">
        <f t="shared" si="15"/>
        <v/>
      </c>
      <c r="O60" s="46" t="str">
        <f t="shared" si="16"/>
        <v/>
      </c>
    </row>
    <row r="61" spans="1:15" ht="19.5" thickBot="1" x14ac:dyDescent="0.45">
      <c r="A61" s="9">
        <v>50</v>
      </c>
      <c r="B61" s="6"/>
      <c r="C61" s="51"/>
      <c r="D61" s="61"/>
      <c r="E61" s="62"/>
      <c r="F61" s="63"/>
      <c r="G61" s="22" t="str">
        <f t="shared" si="18"/>
        <v/>
      </c>
      <c r="H61" s="22" t="str">
        <f t="shared" si="19"/>
        <v/>
      </c>
      <c r="I61" s="22" t="str">
        <f t="shared" si="20"/>
        <v/>
      </c>
      <c r="J61" s="44" t="str">
        <f t="shared" si="11"/>
        <v/>
      </c>
      <c r="K61" s="45" t="str">
        <f t="shared" si="12"/>
        <v/>
      </c>
      <c r="L61" s="46" t="str">
        <f t="shared" si="13"/>
        <v/>
      </c>
      <c r="M61" s="44" t="str">
        <f t="shared" si="14"/>
        <v/>
      </c>
      <c r="N61" s="45" t="str">
        <f t="shared" si="15"/>
        <v/>
      </c>
      <c r="O61" s="46" t="str">
        <f t="shared" si="16"/>
        <v/>
      </c>
    </row>
    <row r="62" spans="1:15" ht="19.5" thickBot="1" x14ac:dyDescent="0.45">
      <c r="A62" s="9"/>
      <c r="B62" s="111" t="s">
        <v>5</v>
      </c>
      <c r="C62" s="112"/>
      <c r="D62" s="7">
        <f>COUNTIF(D12:D61,1.27)</f>
        <v>27</v>
      </c>
      <c r="E62" s="7">
        <f>COUNTIF(E12:E61,1.5)</f>
        <v>24</v>
      </c>
      <c r="F62" s="8">
        <f>COUNTIF(F12:F61,2)</f>
        <v>21</v>
      </c>
      <c r="G62" s="70">
        <f>M62+G11</f>
        <v>707030.3947224546</v>
      </c>
      <c r="H62" s="71">
        <f>N62+H11</f>
        <v>676217.02321613184</v>
      </c>
      <c r="I62" s="72">
        <f>O62+I11</f>
        <v>729513.78400723345</v>
      </c>
      <c r="J62" s="67" t="s">
        <v>27</v>
      </c>
      <c r="K62" s="68">
        <f>B61-B12</f>
        <v>-37757</v>
      </c>
      <c r="L62" s="69" t="s">
        <v>28</v>
      </c>
      <c r="M62" s="81">
        <f>SUM(M12:M61)</f>
        <v>407030.3947224546</v>
      </c>
      <c r="N62" s="82">
        <f>SUM(N12:N61)</f>
        <v>376217.02321613184</v>
      </c>
      <c r="O62" s="83">
        <f>SUM(O12:O61)</f>
        <v>429513.78400723345</v>
      </c>
    </row>
    <row r="63" spans="1:15" ht="19.5" thickBot="1" x14ac:dyDescent="0.45">
      <c r="A63" s="9"/>
      <c r="B63" s="105" t="s">
        <v>6</v>
      </c>
      <c r="C63" s="106"/>
      <c r="D63" s="7">
        <f>COUNTIF(D12:D61,-1)</f>
        <v>5</v>
      </c>
      <c r="E63" s="7">
        <f>COUNTIF(E12:E61,-1)</f>
        <v>8</v>
      </c>
      <c r="F63" s="8">
        <f>COUNTIF(F12:F61,-1)</f>
        <v>11</v>
      </c>
      <c r="G63" s="103" t="s">
        <v>26</v>
      </c>
      <c r="H63" s="104"/>
      <c r="I63" s="110"/>
      <c r="J63" s="103" t="s">
        <v>29</v>
      </c>
      <c r="K63" s="104"/>
      <c r="L63" s="110"/>
      <c r="M63" s="9"/>
      <c r="N63" s="3"/>
      <c r="O63" s="4"/>
    </row>
    <row r="64" spans="1:15" ht="19.5" thickBot="1" x14ac:dyDescent="0.45">
      <c r="A64" s="9"/>
      <c r="B64" s="105" t="s">
        <v>31</v>
      </c>
      <c r="C64" s="106"/>
      <c r="D64" s="7">
        <f>COUNTIF(D12:D61,0)</f>
        <v>0</v>
      </c>
      <c r="E64" s="7">
        <f>COUNTIF(E12:E61,0)</f>
        <v>0</v>
      </c>
      <c r="F64" s="7">
        <f>COUNTIF(F12:F61,0)</f>
        <v>0</v>
      </c>
      <c r="G64" s="76">
        <f>G62/G11</f>
        <v>2.356767982408182</v>
      </c>
      <c r="H64" s="77">
        <f t="shared" ref="H64" si="21">H62/H11</f>
        <v>2.2540567440537727</v>
      </c>
      <c r="I64" s="78">
        <f>I62/I11</f>
        <v>2.4317126133574449</v>
      </c>
      <c r="J64" s="65">
        <f>(G64-100%)*30/K62</f>
        <v>-1.0780263122664793E-3</v>
      </c>
      <c r="K64" s="65">
        <f>(H64-100%)*30/K62</f>
        <v>-9.9641662000723519E-4</v>
      </c>
      <c r="L64" s="66">
        <f>(I64-100%)*30/K62</f>
        <v>-1.1375739174384445E-3</v>
      </c>
      <c r="M64" s="10"/>
      <c r="N64" s="2"/>
      <c r="O64" s="11"/>
    </row>
    <row r="65" spans="1:6" ht="19.5" thickBot="1" x14ac:dyDescent="0.45">
      <c r="A65" s="3"/>
      <c r="B65" s="103" t="s">
        <v>4</v>
      </c>
      <c r="C65" s="104"/>
      <c r="D65" s="79">
        <f t="shared" ref="D65:E65" si="22">D62/(D62+D63+D64)</f>
        <v>0.84375</v>
      </c>
      <c r="E65" s="74">
        <f t="shared" si="22"/>
        <v>0.75</v>
      </c>
      <c r="F65" s="75">
        <f>F62/(F62+F63+F64)</f>
        <v>0.65625</v>
      </c>
    </row>
    <row r="67" spans="1:6" x14ac:dyDescent="0.4">
      <c r="D67" s="73"/>
      <c r="E67" s="73"/>
      <c r="F67" s="73"/>
    </row>
  </sheetData>
  <mergeCells count="11">
    <mergeCell ref="B65:C65"/>
    <mergeCell ref="B64:C64"/>
    <mergeCell ref="J11:L11"/>
    <mergeCell ref="J9:L9"/>
    <mergeCell ref="M9:O9"/>
    <mergeCell ref="G9:I9"/>
    <mergeCell ref="M11:O11"/>
    <mergeCell ref="B62:C62"/>
    <mergeCell ref="B63:C63"/>
    <mergeCell ref="G63:I63"/>
    <mergeCell ref="J63:L63"/>
  </mergeCells>
  <phoneticPr fontId="1"/>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80" zoomScaleNormal="80" workbookViewId="0">
      <selection activeCell="B5" sqref="B5"/>
    </sheetView>
  </sheetViews>
  <sheetFormatPr defaultRowHeight="18.75" x14ac:dyDescent="0.4"/>
  <cols>
    <col min="1" max="1" width="14" customWidth="1"/>
    <col min="2" max="2" width="13.25" customWidth="1"/>
    <col min="4" max="4" width="14.75" customWidth="1"/>
    <col min="6" max="6" width="14.25" customWidth="1"/>
    <col min="8" max="8" width="15.625" customWidth="1"/>
  </cols>
  <sheetData>
    <row r="1" spans="1:8" x14ac:dyDescent="0.4">
      <c r="A1" s="30" t="s">
        <v>14</v>
      </c>
      <c r="B1" s="31"/>
      <c r="C1" s="32"/>
      <c r="D1" s="33"/>
      <c r="E1" s="32" t="s">
        <v>34</v>
      </c>
      <c r="F1" s="33"/>
      <c r="G1" s="32"/>
      <c r="H1" s="33"/>
    </row>
    <row r="2" spans="1:8" x14ac:dyDescent="0.4">
      <c r="A2" s="34"/>
      <c r="B2" s="32"/>
      <c r="C2" s="32"/>
      <c r="D2" s="33"/>
      <c r="E2" s="32"/>
      <c r="F2" s="33"/>
      <c r="G2" s="32"/>
      <c r="H2" s="33"/>
    </row>
    <row r="3" spans="1:8" x14ac:dyDescent="0.4">
      <c r="A3" s="35" t="s">
        <v>15</v>
      </c>
      <c r="B3" s="35" t="s">
        <v>16</v>
      </c>
      <c r="C3" s="35" t="s">
        <v>17</v>
      </c>
      <c r="D3" s="36" t="s">
        <v>18</v>
      </c>
      <c r="E3" s="35" t="s">
        <v>19</v>
      </c>
      <c r="F3" s="36" t="s">
        <v>18</v>
      </c>
      <c r="G3" s="35" t="s">
        <v>20</v>
      </c>
      <c r="H3" s="36" t="s">
        <v>18</v>
      </c>
    </row>
    <row r="4" spans="1:8" x14ac:dyDescent="0.4">
      <c r="A4" s="37" t="s">
        <v>21</v>
      </c>
      <c r="B4" s="37" t="s">
        <v>36</v>
      </c>
      <c r="C4" s="37" t="s">
        <v>33</v>
      </c>
      <c r="D4" s="38">
        <v>44231</v>
      </c>
      <c r="E4" s="37">
        <v>40</v>
      </c>
      <c r="F4" s="38">
        <v>44236</v>
      </c>
      <c r="G4" s="37"/>
      <c r="H4" s="38"/>
    </row>
    <row r="5" spans="1:8" x14ac:dyDescent="0.4">
      <c r="A5" s="37" t="s">
        <v>21</v>
      </c>
      <c r="B5" s="37"/>
      <c r="C5" s="37"/>
      <c r="D5" s="38"/>
      <c r="E5" s="37"/>
      <c r="F5" s="39"/>
      <c r="G5" s="37"/>
      <c r="H5" s="39"/>
    </row>
    <row r="6" spans="1:8" x14ac:dyDescent="0.4">
      <c r="A6" s="37" t="s">
        <v>21</v>
      </c>
      <c r="B6" s="37"/>
      <c r="C6" s="37"/>
      <c r="D6" s="39"/>
      <c r="E6" s="37"/>
      <c r="F6" s="39"/>
      <c r="G6" s="37"/>
      <c r="H6" s="39"/>
    </row>
    <row r="7" spans="1:8" x14ac:dyDescent="0.4">
      <c r="A7" s="37" t="s">
        <v>21</v>
      </c>
      <c r="B7" s="37"/>
      <c r="C7" s="37"/>
      <c r="D7" s="39"/>
      <c r="E7" s="37"/>
      <c r="F7" s="39"/>
      <c r="G7" s="37"/>
      <c r="H7" s="39"/>
    </row>
    <row r="8" spans="1:8" x14ac:dyDescent="0.4">
      <c r="A8" s="37" t="s">
        <v>21</v>
      </c>
      <c r="B8" s="37"/>
      <c r="C8" s="37"/>
      <c r="D8" s="39"/>
      <c r="E8" s="37"/>
      <c r="F8" s="39"/>
      <c r="G8" s="37"/>
      <c r="H8" s="39"/>
    </row>
    <row r="9" spans="1:8" x14ac:dyDescent="0.4">
      <c r="A9" s="37" t="s">
        <v>21</v>
      </c>
      <c r="B9" s="37"/>
      <c r="C9" s="37"/>
      <c r="D9" s="39"/>
      <c r="E9" s="37"/>
      <c r="F9" s="39"/>
      <c r="G9" s="37"/>
      <c r="H9" s="39"/>
    </row>
    <row r="10" spans="1:8" x14ac:dyDescent="0.4">
      <c r="A10" s="37" t="s">
        <v>21</v>
      </c>
      <c r="B10" s="37"/>
      <c r="C10" s="37"/>
      <c r="D10" s="39"/>
      <c r="E10" s="37"/>
      <c r="F10" s="39"/>
      <c r="G10" s="37"/>
      <c r="H10" s="39"/>
    </row>
    <row r="11" spans="1:8" x14ac:dyDescent="0.4">
      <c r="A11" s="37" t="s">
        <v>21</v>
      </c>
      <c r="B11" s="37"/>
      <c r="C11" s="37"/>
      <c r="D11" s="39"/>
      <c r="E11" s="37"/>
      <c r="F11" s="39"/>
      <c r="G11" s="37"/>
      <c r="H11" s="39"/>
    </row>
    <row r="12" spans="1:8" x14ac:dyDescent="0.4">
      <c r="A12" s="34"/>
      <c r="B12" s="32"/>
      <c r="C12" s="32"/>
      <c r="D12" s="33"/>
      <c r="E12" s="32"/>
      <c r="F12" s="33"/>
      <c r="G12" s="32"/>
      <c r="H12" s="33"/>
    </row>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1:A370"/>
  <sheetViews>
    <sheetView topLeftCell="A104" zoomScale="80" zoomScaleNormal="80" workbookViewId="0">
      <selection activeCell="T420" sqref="T420"/>
    </sheetView>
  </sheetViews>
  <sheetFormatPr defaultColWidth="8.125" defaultRowHeight="14.25" x14ac:dyDescent="0.4"/>
  <cols>
    <col min="1" max="1" width="6.625" style="53" customWidth="1"/>
    <col min="2" max="2" width="7.25" style="52" customWidth="1"/>
    <col min="3" max="256" width="8.125" style="52"/>
    <col min="257" max="257" width="6.625" style="52" customWidth="1"/>
    <col min="258" max="258" width="7.25" style="52" customWidth="1"/>
    <col min="259" max="512" width="8.125" style="52"/>
    <col min="513" max="513" width="6.625" style="52" customWidth="1"/>
    <col min="514" max="514" width="7.25" style="52" customWidth="1"/>
    <col min="515" max="768" width="8.125" style="52"/>
    <col min="769" max="769" width="6.625" style="52" customWidth="1"/>
    <col min="770" max="770" width="7.25" style="52" customWidth="1"/>
    <col min="771" max="1024" width="8.125" style="52"/>
    <col min="1025" max="1025" width="6.625" style="52" customWidth="1"/>
    <col min="1026" max="1026" width="7.25" style="52" customWidth="1"/>
    <col min="1027" max="1280" width="8.125" style="52"/>
    <col min="1281" max="1281" width="6.625" style="52" customWidth="1"/>
    <col min="1282" max="1282" width="7.25" style="52" customWidth="1"/>
    <col min="1283" max="1536" width="8.125" style="52"/>
    <col min="1537" max="1537" width="6.625" style="52" customWidth="1"/>
    <col min="1538" max="1538" width="7.25" style="52" customWidth="1"/>
    <col min="1539" max="1792" width="8.125" style="52"/>
    <col min="1793" max="1793" width="6.625" style="52" customWidth="1"/>
    <col min="1794" max="1794" width="7.25" style="52" customWidth="1"/>
    <col min="1795" max="2048" width="8.125" style="52"/>
    <col min="2049" max="2049" width="6.625" style="52" customWidth="1"/>
    <col min="2050" max="2050" width="7.25" style="52" customWidth="1"/>
    <col min="2051" max="2304" width="8.125" style="52"/>
    <col min="2305" max="2305" width="6.625" style="52" customWidth="1"/>
    <col min="2306" max="2306" width="7.25" style="52" customWidth="1"/>
    <col min="2307" max="2560" width="8.125" style="52"/>
    <col min="2561" max="2561" width="6.625" style="52" customWidth="1"/>
    <col min="2562" max="2562" width="7.25" style="52" customWidth="1"/>
    <col min="2563" max="2816" width="8.125" style="52"/>
    <col min="2817" max="2817" width="6.625" style="52" customWidth="1"/>
    <col min="2818" max="2818" width="7.25" style="52" customWidth="1"/>
    <col min="2819" max="3072" width="8.125" style="52"/>
    <col min="3073" max="3073" width="6.625" style="52" customWidth="1"/>
    <col min="3074" max="3074" width="7.25" style="52" customWidth="1"/>
    <col min="3075" max="3328" width="8.125" style="52"/>
    <col min="3329" max="3329" width="6.625" style="52" customWidth="1"/>
    <col min="3330" max="3330" width="7.25" style="52" customWidth="1"/>
    <col min="3331" max="3584" width="8.125" style="52"/>
    <col min="3585" max="3585" width="6.625" style="52" customWidth="1"/>
    <col min="3586" max="3586" width="7.25" style="52" customWidth="1"/>
    <col min="3587" max="3840" width="8.125" style="52"/>
    <col min="3841" max="3841" width="6.625" style="52" customWidth="1"/>
    <col min="3842" max="3842" width="7.25" style="52" customWidth="1"/>
    <col min="3843" max="4096" width="8.125" style="52"/>
    <col min="4097" max="4097" width="6.625" style="52" customWidth="1"/>
    <col min="4098" max="4098" width="7.25" style="52" customWidth="1"/>
    <col min="4099" max="4352" width="8.125" style="52"/>
    <col min="4353" max="4353" width="6.625" style="52" customWidth="1"/>
    <col min="4354" max="4354" width="7.25" style="52" customWidth="1"/>
    <col min="4355" max="4608" width="8.125" style="52"/>
    <col min="4609" max="4609" width="6.625" style="52" customWidth="1"/>
    <col min="4610" max="4610" width="7.25" style="52" customWidth="1"/>
    <col min="4611" max="4864" width="8.125" style="52"/>
    <col min="4865" max="4865" width="6.625" style="52" customWidth="1"/>
    <col min="4866" max="4866" width="7.25" style="52" customWidth="1"/>
    <col min="4867" max="5120" width="8.125" style="52"/>
    <col min="5121" max="5121" width="6.625" style="52" customWidth="1"/>
    <col min="5122" max="5122" width="7.25" style="52" customWidth="1"/>
    <col min="5123" max="5376" width="8.125" style="52"/>
    <col min="5377" max="5377" width="6.625" style="52" customWidth="1"/>
    <col min="5378" max="5378" width="7.25" style="52" customWidth="1"/>
    <col min="5379" max="5632" width="8.125" style="52"/>
    <col min="5633" max="5633" width="6.625" style="52" customWidth="1"/>
    <col min="5634" max="5634" width="7.25" style="52" customWidth="1"/>
    <col min="5635" max="5888" width="8.125" style="52"/>
    <col min="5889" max="5889" width="6.625" style="52" customWidth="1"/>
    <col min="5890" max="5890" width="7.25" style="52" customWidth="1"/>
    <col min="5891" max="6144" width="8.125" style="52"/>
    <col min="6145" max="6145" width="6.625" style="52" customWidth="1"/>
    <col min="6146" max="6146" width="7.25" style="52" customWidth="1"/>
    <col min="6147" max="6400" width="8.125" style="52"/>
    <col min="6401" max="6401" width="6.625" style="52" customWidth="1"/>
    <col min="6402" max="6402" width="7.25" style="52" customWidth="1"/>
    <col min="6403" max="6656" width="8.125" style="52"/>
    <col min="6657" max="6657" width="6.625" style="52" customWidth="1"/>
    <col min="6658" max="6658" width="7.25" style="52" customWidth="1"/>
    <col min="6659" max="6912" width="8.125" style="52"/>
    <col min="6913" max="6913" width="6.625" style="52" customWidth="1"/>
    <col min="6914" max="6914" width="7.25" style="52" customWidth="1"/>
    <col min="6915" max="7168" width="8.125" style="52"/>
    <col min="7169" max="7169" width="6.625" style="52" customWidth="1"/>
    <col min="7170" max="7170" width="7.25" style="52" customWidth="1"/>
    <col min="7171" max="7424" width="8.125" style="52"/>
    <col min="7425" max="7425" width="6.625" style="52" customWidth="1"/>
    <col min="7426" max="7426" width="7.25" style="52" customWidth="1"/>
    <col min="7427" max="7680" width="8.125" style="52"/>
    <col min="7681" max="7681" width="6.625" style="52" customWidth="1"/>
    <col min="7682" max="7682" width="7.25" style="52" customWidth="1"/>
    <col min="7683" max="7936" width="8.125" style="52"/>
    <col min="7937" max="7937" width="6.625" style="52" customWidth="1"/>
    <col min="7938" max="7938" width="7.25" style="52" customWidth="1"/>
    <col min="7939" max="8192" width="8.125" style="52"/>
    <col min="8193" max="8193" width="6.625" style="52" customWidth="1"/>
    <col min="8194" max="8194" width="7.25" style="52" customWidth="1"/>
    <col min="8195" max="8448" width="8.125" style="52"/>
    <col min="8449" max="8449" width="6.625" style="52" customWidth="1"/>
    <col min="8450" max="8450" width="7.25" style="52" customWidth="1"/>
    <col min="8451" max="8704" width="8.125" style="52"/>
    <col min="8705" max="8705" width="6.625" style="52" customWidth="1"/>
    <col min="8706" max="8706" width="7.25" style="52" customWidth="1"/>
    <col min="8707" max="8960" width="8.125" style="52"/>
    <col min="8961" max="8961" width="6.625" style="52" customWidth="1"/>
    <col min="8962" max="8962" width="7.25" style="52" customWidth="1"/>
    <col min="8963" max="9216" width="8.125" style="52"/>
    <col min="9217" max="9217" width="6.625" style="52" customWidth="1"/>
    <col min="9218" max="9218" width="7.25" style="52" customWidth="1"/>
    <col min="9219" max="9472" width="8.125" style="52"/>
    <col min="9473" max="9473" width="6.625" style="52" customWidth="1"/>
    <col min="9474" max="9474" width="7.25" style="52" customWidth="1"/>
    <col min="9475" max="9728" width="8.125" style="52"/>
    <col min="9729" max="9729" width="6.625" style="52" customWidth="1"/>
    <col min="9730" max="9730" width="7.25" style="52" customWidth="1"/>
    <col min="9731" max="9984" width="8.125" style="52"/>
    <col min="9985" max="9985" width="6.625" style="52" customWidth="1"/>
    <col min="9986" max="9986" width="7.25" style="52" customWidth="1"/>
    <col min="9987" max="10240" width="8.125" style="52"/>
    <col min="10241" max="10241" width="6.625" style="52" customWidth="1"/>
    <col min="10242" max="10242" width="7.25" style="52" customWidth="1"/>
    <col min="10243" max="10496" width="8.125" style="52"/>
    <col min="10497" max="10497" width="6.625" style="52" customWidth="1"/>
    <col min="10498" max="10498" width="7.25" style="52" customWidth="1"/>
    <col min="10499" max="10752" width="8.125" style="52"/>
    <col min="10753" max="10753" width="6.625" style="52" customWidth="1"/>
    <col min="10754" max="10754" width="7.25" style="52" customWidth="1"/>
    <col min="10755" max="11008" width="8.125" style="52"/>
    <col min="11009" max="11009" width="6.625" style="52" customWidth="1"/>
    <col min="11010" max="11010" width="7.25" style="52" customWidth="1"/>
    <col min="11011" max="11264" width="8.125" style="52"/>
    <col min="11265" max="11265" width="6.625" style="52" customWidth="1"/>
    <col min="11266" max="11266" width="7.25" style="52" customWidth="1"/>
    <col min="11267" max="11520" width="8.125" style="52"/>
    <col min="11521" max="11521" width="6.625" style="52" customWidth="1"/>
    <col min="11522" max="11522" width="7.25" style="52" customWidth="1"/>
    <col min="11523" max="11776" width="8.125" style="52"/>
    <col min="11777" max="11777" width="6.625" style="52" customWidth="1"/>
    <col min="11778" max="11778" width="7.25" style="52" customWidth="1"/>
    <col min="11779" max="12032" width="8.125" style="52"/>
    <col min="12033" max="12033" width="6.625" style="52" customWidth="1"/>
    <col min="12034" max="12034" width="7.25" style="52" customWidth="1"/>
    <col min="12035" max="12288" width="8.125" style="52"/>
    <col min="12289" max="12289" width="6.625" style="52" customWidth="1"/>
    <col min="12290" max="12290" width="7.25" style="52" customWidth="1"/>
    <col min="12291" max="12544" width="8.125" style="52"/>
    <col min="12545" max="12545" width="6.625" style="52" customWidth="1"/>
    <col min="12546" max="12546" width="7.25" style="52" customWidth="1"/>
    <col min="12547" max="12800" width="8.125" style="52"/>
    <col min="12801" max="12801" width="6.625" style="52" customWidth="1"/>
    <col min="12802" max="12802" width="7.25" style="52" customWidth="1"/>
    <col min="12803" max="13056" width="8.125" style="52"/>
    <col min="13057" max="13057" width="6.625" style="52" customWidth="1"/>
    <col min="13058" max="13058" width="7.25" style="52" customWidth="1"/>
    <col min="13059" max="13312" width="8.125" style="52"/>
    <col min="13313" max="13313" width="6.625" style="52" customWidth="1"/>
    <col min="13314" max="13314" width="7.25" style="52" customWidth="1"/>
    <col min="13315" max="13568" width="8.125" style="52"/>
    <col min="13569" max="13569" width="6.625" style="52" customWidth="1"/>
    <col min="13570" max="13570" width="7.25" style="52" customWidth="1"/>
    <col min="13571" max="13824" width="8.125" style="52"/>
    <col min="13825" max="13825" width="6.625" style="52" customWidth="1"/>
    <col min="13826" max="13826" width="7.25" style="52" customWidth="1"/>
    <col min="13827" max="14080" width="8.125" style="52"/>
    <col min="14081" max="14081" width="6.625" style="52" customWidth="1"/>
    <col min="14082" max="14082" width="7.25" style="52" customWidth="1"/>
    <col min="14083" max="14336" width="8.125" style="52"/>
    <col min="14337" max="14337" width="6.625" style="52" customWidth="1"/>
    <col min="14338" max="14338" width="7.25" style="52" customWidth="1"/>
    <col min="14339" max="14592" width="8.125" style="52"/>
    <col min="14593" max="14593" width="6.625" style="52" customWidth="1"/>
    <col min="14594" max="14594" width="7.25" style="52" customWidth="1"/>
    <col min="14595" max="14848" width="8.125" style="52"/>
    <col min="14849" max="14849" width="6.625" style="52" customWidth="1"/>
    <col min="14850" max="14850" width="7.25" style="52" customWidth="1"/>
    <col min="14851" max="15104" width="8.125" style="52"/>
    <col min="15105" max="15105" width="6.625" style="52" customWidth="1"/>
    <col min="15106" max="15106" width="7.25" style="52" customWidth="1"/>
    <col min="15107" max="15360" width="8.125" style="52"/>
    <col min="15361" max="15361" width="6.625" style="52" customWidth="1"/>
    <col min="15362" max="15362" width="7.25" style="52" customWidth="1"/>
    <col min="15363" max="15616" width="8.125" style="52"/>
    <col min="15617" max="15617" width="6.625" style="52" customWidth="1"/>
    <col min="15618" max="15618" width="7.25" style="52" customWidth="1"/>
    <col min="15619" max="15872" width="8.125" style="52"/>
    <col min="15873" max="15873" width="6.625" style="52" customWidth="1"/>
    <col min="15874" max="15874" width="7.25" style="52" customWidth="1"/>
    <col min="15875" max="16128" width="8.125" style="52"/>
    <col min="16129" max="16129" width="6.625" style="52" customWidth="1"/>
    <col min="16130" max="16130" width="7.25" style="52" customWidth="1"/>
    <col min="16131" max="16384" width="8.125" style="52"/>
  </cols>
  <sheetData>
    <row r="1" spans="1:1" x14ac:dyDescent="0.4">
      <c r="A1" s="53" t="s">
        <v>35</v>
      </c>
    </row>
    <row r="52" spans="1:1" ht="13.5" x14ac:dyDescent="0.4">
      <c r="A52" s="52"/>
    </row>
    <row r="74" spans="1:1" x14ac:dyDescent="0.4">
      <c r="A74" s="53" t="s">
        <v>54</v>
      </c>
    </row>
    <row r="100" spans="1:1" x14ac:dyDescent="0.4">
      <c r="A100" s="102"/>
    </row>
    <row r="148" spans="1:1" x14ac:dyDescent="0.4">
      <c r="A148" s="53" t="s">
        <v>55</v>
      </c>
    </row>
    <row r="222" spans="1:1" x14ac:dyDescent="0.4">
      <c r="A222" s="53" t="s">
        <v>56</v>
      </c>
    </row>
    <row r="296" spans="1:1" x14ac:dyDescent="0.4">
      <c r="A296" s="53" t="s">
        <v>57</v>
      </c>
    </row>
    <row r="370" spans="1:1" x14ac:dyDescent="0.4">
      <c r="A370" s="53" t="s">
        <v>58</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92930-E2E8-4D3A-85C9-89629695822F}">
  <dimension ref="A1:R65"/>
  <sheetViews>
    <sheetView topLeftCell="A4" workbookViewId="0">
      <selection activeCell="F20" sqref="F20"/>
    </sheetView>
  </sheetViews>
  <sheetFormatPr defaultRowHeight="18.75" x14ac:dyDescent="0.4"/>
  <cols>
    <col min="1" max="1" width="5.375" customWidth="1"/>
    <col min="2" max="2" width="11.75" customWidth="1"/>
  </cols>
  <sheetData>
    <row r="1" spans="1:18" ht="25.5" x14ac:dyDescent="0.4">
      <c r="A1" s="86" t="s">
        <v>38</v>
      </c>
    </row>
    <row r="2" spans="1:18" x14ac:dyDescent="0.4">
      <c r="A2" s="1" t="s">
        <v>7</v>
      </c>
      <c r="C2" t="s">
        <v>32</v>
      </c>
    </row>
    <row r="3" spans="1:18" x14ac:dyDescent="0.4">
      <c r="A3" s="1" t="s">
        <v>8</v>
      </c>
      <c r="C3" t="s">
        <v>39</v>
      </c>
    </row>
    <row r="4" spans="1:18" x14ac:dyDescent="0.4">
      <c r="A4" s="1" t="s">
        <v>10</v>
      </c>
      <c r="C4" s="29">
        <v>300000</v>
      </c>
    </row>
    <row r="5" spans="1:18" x14ac:dyDescent="0.4">
      <c r="A5" s="1" t="s">
        <v>11</v>
      </c>
      <c r="C5" s="29" t="s">
        <v>13</v>
      </c>
    </row>
    <row r="6" spans="1:18" ht="19.5" thickBot="1" x14ac:dyDescent="0.45">
      <c r="A6" s="1" t="s">
        <v>12</v>
      </c>
      <c r="C6" s="29" t="s">
        <v>30</v>
      </c>
    </row>
    <row r="7" spans="1:18" ht="19.5" thickBot="1" x14ac:dyDescent="0.45">
      <c r="A7" s="24" t="s">
        <v>0</v>
      </c>
      <c r="B7" s="24" t="s">
        <v>1</v>
      </c>
      <c r="C7" s="24" t="s">
        <v>1</v>
      </c>
      <c r="D7" s="48" t="s">
        <v>24</v>
      </c>
      <c r="E7" s="25"/>
      <c r="F7" s="26"/>
      <c r="G7" s="103" t="s">
        <v>3</v>
      </c>
      <c r="H7" s="104"/>
      <c r="I7" s="110"/>
      <c r="J7" s="103" t="s">
        <v>22</v>
      </c>
      <c r="K7" s="104"/>
      <c r="L7" s="110"/>
      <c r="M7" s="103" t="s">
        <v>23</v>
      </c>
      <c r="N7" s="104"/>
      <c r="O7" s="110"/>
    </row>
    <row r="8" spans="1:18" ht="19.5" thickBot="1" x14ac:dyDescent="0.45">
      <c r="A8" s="27"/>
      <c r="B8" s="27" t="s">
        <v>2</v>
      </c>
      <c r="C8" s="64" t="s">
        <v>25</v>
      </c>
      <c r="D8" s="13">
        <v>1.27</v>
      </c>
      <c r="E8" s="14">
        <v>1.5</v>
      </c>
      <c r="F8" s="15">
        <v>2</v>
      </c>
      <c r="G8" s="13">
        <v>1.27</v>
      </c>
      <c r="H8" s="14">
        <v>1.5</v>
      </c>
      <c r="I8" s="15">
        <v>2</v>
      </c>
      <c r="J8" s="13">
        <v>1.27</v>
      </c>
      <c r="K8" s="14">
        <v>1.5</v>
      </c>
      <c r="L8" s="15">
        <v>2</v>
      </c>
      <c r="M8" s="13">
        <v>1.27</v>
      </c>
      <c r="N8" s="14">
        <v>1.5</v>
      </c>
      <c r="O8" s="15">
        <v>2</v>
      </c>
    </row>
    <row r="9" spans="1:18" ht="19.5" thickBot="1" x14ac:dyDescent="0.45">
      <c r="A9" s="28" t="s">
        <v>9</v>
      </c>
      <c r="B9" s="12"/>
      <c r="C9" s="49"/>
      <c r="D9" s="17"/>
      <c r="E9" s="16"/>
      <c r="F9" s="18"/>
      <c r="G9" s="19">
        <f>C4</f>
        <v>300000</v>
      </c>
      <c r="H9" s="20">
        <f>C4</f>
        <v>300000</v>
      </c>
      <c r="I9" s="21">
        <f>C4</f>
        <v>300000</v>
      </c>
      <c r="J9" s="107" t="s">
        <v>22</v>
      </c>
      <c r="K9" s="108"/>
      <c r="L9" s="109"/>
      <c r="M9" s="107"/>
      <c r="N9" s="108"/>
      <c r="O9" s="109"/>
    </row>
    <row r="10" spans="1:18" x14ac:dyDescent="0.4">
      <c r="A10" s="9">
        <v>1</v>
      </c>
      <c r="B10" s="23">
        <v>37788</v>
      </c>
      <c r="C10" s="50">
        <v>1</v>
      </c>
      <c r="D10" s="87">
        <v>-1</v>
      </c>
      <c r="E10" s="88">
        <v>-1</v>
      </c>
      <c r="F10" s="89">
        <v>-1</v>
      </c>
      <c r="G10" s="40">
        <f>IF(D10="","",G9+M10)</f>
        <v>291000</v>
      </c>
      <c r="H10" s="40">
        <f t="shared" ref="H10:I25" si="0">IF(E10="","",H9+N10)</f>
        <v>291000</v>
      </c>
      <c r="I10" s="40">
        <f t="shared" si="0"/>
        <v>291000</v>
      </c>
      <c r="J10" s="41">
        <f>IF(G9="","",G9*0.03)</f>
        <v>9000</v>
      </c>
      <c r="K10" s="42">
        <f>IF(H9="","",H9*0.03)</f>
        <v>9000</v>
      </c>
      <c r="L10" s="43">
        <f>IF(I9="","",I9*0.03)</f>
        <v>9000</v>
      </c>
      <c r="M10" s="41">
        <f>IF(D10="","",J10*D10)</f>
        <v>-9000</v>
      </c>
      <c r="N10" s="42">
        <f>IF(E10="","",K10*E10)</f>
        <v>-9000</v>
      </c>
      <c r="O10" s="43">
        <f>IF(F10="","",L10*F10)</f>
        <v>-9000</v>
      </c>
      <c r="P10" s="40"/>
      <c r="Q10" s="40"/>
      <c r="R10" s="40"/>
    </row>
    <row r="11" spans="1:18" x14ac:dyDescent="0.4">
      <c r="A11" s="9">
        <v>2</v>
      </c>
      <c r="B11" s="5">
        <v>37825</v>
      </c>
      <c r="C11" s="47">
        <v>2</v>
      </c>
      <c r="D11" s="90">
        <v>-1</v>
      </c>
      <c r="E11" s="91">
        <v>-1</v>
      </c>
      <c r="F11" s="92">
        <v>-1</v>
      </c>
      <c r="G11" s="40">
        <f t="shared" ref="G11:I26" si="1">IF(D11="","",G10+M11)</f>
        <v>282270</v>
      </c>
      <c r="H11" s="40">
        <f t="shared" si="0"/>
        <v>282270</v>
      </c>
      <c r="I11" s="40">
        <f t="shared" si="0"/>
        <v>282270</v>
      </c>
      <c r="J11" s="44">
        <f t="shared" ref="J11:L26" si="2">IF(G10="","",G10*0.03)</f>
        <v>8730</v>
      </c>
      <c r="K11" s="45">
        <f t="shared" si="2"/>
        <v>8730</v>
      </c>
      <c r="L11" s="46">
        <f t="shared" si="2"/>
        <v>8730</v>
      </c>
      <c r="M11" s="44">
        <f t="shared" ref="M11:O26" si="3">IF(D11="","",J11*D11)</f>
        <v>-8730</v>
      </c>
      <c r="N11" s="45">
        <f t="shared" si="3"/>
        <v>-8730</v>
      </c>
      <c r="O11" s="46">
        <f t="shared" si="3"/>
        <v>-8730</v>
      </c>
      <c r="P11" s="40"/>
      <c r="Q11" s="40"/>
      <c r="R11" s="40"/>
    </row>
    <row r="12" spans="1:18" x14ac:dyDescent="0.4">
      <c r="A12" s="9">
        <v>3</v>
      </c>
      <c r="B12" s="5">
        <v>37827</v>
      </c>
      <c r="C12" s="47">
        <v>2</v>
      </c>
      <c r="D12" s="90">
        <v>-1</v>
      </c>
      <c r="E12" s="91">
        <v>-1</v>
      </c>
      <c r="F12" s="93">
        <v>-1</v>
      </c>
      <c r="G12" s="40">
        <f t="shared" si="1"/>
        <v>273801.90000000002</v>
      </c>
      <c r="H12" s="40">
        <f t="shared" si="0"/>
        <v>273801.90000000002</v>
      </c>
      <c r="I12" s="40">
        <f t="shared" si="0"/>
        <v>273801.90000000002</v>
      </c>
      <c r="J12" s="44">
        <f t="shared" si="2"/>
        <v>8468.1</v>
      </c>
      <c r="K12" s="45">
        <f t="shared" si="2"/>
        <v>8468.1</v>
      </c>
      <c r="L12" s="46">
        <f t="shared" si="2"/>
        <v>8468.1</v>
      </c>
      <c r="M12" s="44">
        <f t="shared" si="3"/>
        <v>-8468.1</v>
      </c>
      <c r="N12" s="45">
        <f t="shared" si="3"/>
        <v>-8468.1</v>
      </c>
      <c r="O12" s="46">
        <f t="shared" si="3"/>
        <v>-8468.1</v>
      </c>
      <c r="P12" s="40"/>
      <c r="Q12" s="40"/>
      <c r="R12" s="40"/>
    </row>
    <row r="13" spans="1:18" x14ac:dyDescent="0.4">
      <c r="A13" s="9">
        <v>4</v>
      </c>
      <c r="B13" s="5">
        <v>37970</v>
      </c>
      <c r="C13" s="47">
        <v>1</v>
      </c>
      <c r="D13" s="90">
        <v>-1</v>
      </c>
      <c r="E13" s="91">
        <v>-1</v>
      </c>
      <c r="F13" s="99">
        <v>-1</v>
      </c>
      <c r="G13" s="40">
        <f t="shared" si="1"/>
        <v>265587.84299999999</v>
      </c>
      <c r="H13" s="40">
        <f t="shared" si="0"/>
        <v>265587.84299999999</v>
      </c>
      <c r="I13" s="40">
        <f t="shared" si="0"/>
        <v>265587.84299999999</v>
      </c>
      <c r="J13" s="44">
        <f t="shared" si="2"/>
        <v>8214.0570000000007</v>
      </c>
      <c r="K13" s="45">
        <f t="shared" si="2"/>
        <v>8214.0570000000007</v>
      </c>
      <c r="L13" s="46">
        <f t="shared" si="2"/>
        <v>8214.0570000000007</v>
      </c>
      <c r="M13" s="44">
        <f t="shared" si="3"/>
        <v>-8214.0570000000007</v>
      </c>
      <c r="N13" s="45">
        <f t="shared" si="3"/>
        <v>-8214.0570000000007</v>
      </c>
      <c r="O13" s="46">
        <f t="shared" si="3"/>
        <v>-8214.0570000000007</v>
      </c>
      <c r="P13" s="40"/>
      <c r="Q13" s="40"/>
      <c r="R13" s="40"/>
    </row>
    <row r="14" spans="1:18" x14ac:dyDescent="0.4">
      <c r="A14" s="9">
        <v>5</v>
      </c>
      <c r="B14" s="5">
        <v>37985</v>
      </c>
      <c r="C14" s="47">
        <v>1</v>
      </c>
      <c r="D14" s="90">
        <v>-1</v>
      </c>
      <c r="E14" s="91">
        <v>-1</v>
      </c>
      <c r="F14" s="93">
        <v>-1</v>
      </c>
      <c r="G14" s="40">
        <f t="shared" si="1"/>
        <v>257620.20770999999</v>
      </c>
      <c r="H14" s="40">
        <f t="shared" si="0"/>
        <v>257620.20770999999</v>
      </c>
      <c r="I14" s="40">
        <f t="shared" si="0"/>
        <v>257620.20770999999</v>
      </c>
      <c r="J14" s="44">
        <f t="shared" si="2"/>
        <v>7967.6352899999993</v>
      </c>
      <c r="K14" s="45">
        <f t="shared" si="2"/>
        <v>7967.6352899999993</v>
      </c>
      <c r="L14" s="46">
        <f t="shared" si="2"/>
        <v>7967.6352899999993</v>
      </c>
      <c r="M14" s="44">
        <f t="shared" si="3"/>
        <v>-7967.6352899999993</v>
      </c>
      <c r="N14" s="45">
        <f t="shared" si="3"/>
        <v>-7967.6352899999993</v>
      </c>
      <c r="O14" s="46">
        <f t="shared" si="3"/>
        <v>-7967.6352899999993</v>
      </c>
      <c r="P14" s="40"/>
      <c r="Q14" s="40"/>
      <c r="R14" s="40"/>
    </row>
    <row r="15" spans="1:18" x14ac:dyDescent="0.4">
      <c r="A15" s="9">
        <v>6</v>
      </c>
      <c r="B15" s="5">
        <v>38020</v>
      </c>
      <c r="C15" s="47">
        <v>2</v>
      </c>
      <c r="D15" s="90">
        <v>1.27</v>
      </c>
      <c r="E15" s="91">
        <v>1.5</v>
      </c>
      <c r="F15" s="92">
        <v>-1</v>
      </c>
      <c r="G15" s="40">
        <f t="shared" si="1"/>
        <v>267435.53762375098</v>
      </c>
      <c r="H15" s="40">
        <f t="shared" si="0"/>
        <v>269213.11705695</v>
      </c>
      <c r="I15" s="40">
        <f t="shared" si="0"/>
        <v>249891.6014787</v>
      </c>
      <c r="J15" s="44">
        <f t="shared" si="2"/>
        <v>7728.6062312999993</v>
      </c>
      <c r="K15" s="45">
        <f t="shared" si="2"/>
        <v>7728.6062312999993</v>
      </c>
      <c r="L15" s="46">
        <f t="shared" si="2"/>
        <v>7728.6062312999993</v>
      </c>
      <c r="M15" s="44">
        <f t="shared" si="3"/>
        <v>9815.3299137509985</v>
      </c>
      <c r="N15" s="45">
        <f t="shared" si="3"/>
        <v>11592.909346949999</v>
      </c>
      <c r="O15" s="46">
        <f t="shared" si="3"/>
        <v>-7728.6062312999993</v>
      </c>
      <c r="P15" s="40"/>
      <c r="Q15" s="40"/>
      <c r="R15" s="40"/>
    </row>
    <row r="16" spans="1:18" x14ac:dyDescent="0.4">
      <c r="A16" s="9">
        <v>7</v>
      </c>
      <c r="B16" s="5">
        <v>38233</v>
      </c>
      <c r="C16" s="47">
        <v>1</v>
      </c>
      <c r="D16" s="90">
        <v>1.27</v>
      </c>
      <c r="E16" s="91">
        <v>1.5</v>
      </c>
      <c r="F16" s="92">
        <v>2</v>
      </c>
      <c r="G16" s="40">
        <f t="shared" si="1"/>
        <v>277624.83160721586</v>
      </c>
      <c r="H16" s="40">
        <f t="shared" si="0"/>
        <v>281327.70732451277</v>
      </c>
      <c r="I16" s="40">
        <f t="shared" si="0"/>
        <v>264885.09756742202</v>
      </c>
      <c r="J16" s="44">
        <f t="shared" si="2"/>
        <v>8023.0661287125295</v>
      </c>
      <c r="K16" s="45">
        <f t="shared" si="2"/>
        <v>8076.3935117084993</v>
      </c>
      <c r="L16" s="46">
        <f t="shared" si="2"/>
        <v>7496.7480443610002</v>
      </c>
      <c r="M16" s="44">
        <f t="shared" si="3"/>
        <v>10189.293983464913</v>
      </c>
      <c r="N16" s="45">
        <f t="shared" si="3"/>
        <v>12114.590267562749</v>
      </c>
      <c r="O16" s="46">
        <f t="shared" si="3"/>
        <v>14993.496088722</v>
      </c>
      <c r="P16" s="40"/>
      <c r="Q16" s="40"/>
      <c r="R16" s="40"/>
    </row>
    <row r="17" spans="1:18" x14ac:dyDescent="0.4">
      <c r="A17" s="9">
        <v>8</v>
      </c>
      <c r="B17" s="5" t="s">
        <v>51</v>
      </c>
      <c r="C17" s="47">
        <v>1</v>
      </c>
      <c r="D17" s="90">
        <v>-1</v>
      </c>
      <c r="E17" s="91">
        <v>-1</v>
      </c>
      <c r="F17" s="92">
        <v>-1</v>
      </c>
      <c r="G17" s="40">
        <f t="shared" si="1"/>
        <v>269296.08665899938</v>
      </c>
      <c r="H17" s="40">
        <f>IF(E17="","",H16+N17)</f>
        <v>272887.87610477739</v>
      </c>
      <c r="I17" s="40">
        <f t="shared" si="0"/>
        <v>256938.54464039937</v>
      </c>
      <c r="J17" s="44">
        <f t="shared" si="2"/>
        <v>8328.7449482164757</v>
      </c>
      <c r="K17" s="45">
        <f t="shared" si="2"/>
        <v>8439.8312197353825</v>
      </c>
      <c r="L17" s="46">
        <f t="shared" si="2"/>
        <v>7946.5529270226607</v>
      </c>
      <c r="M17" s="44">
        <f t="shared" si="3"/>
        <v>-8328.7449482164757</v>
      </c>
      <c r="N17" s="45">
        <f t="shared" si="3"/>
        <v>-8439.8312197353825</v>
      </c>
      <c r="O17" s="46">
        <f t="shared" si="3"/>
        <v>-7946.5529270226607</v>
      </c>
      <c r="P17" s="40"/>
      <c r="Q17" s="40"/>
      <c r="R17" s="40"/>
    </row>
    <row r="18" spans="1:18" x14ac:dyDescent="0.4">
      <c r="A18" s="9">
        <v>9</v>
      </c>
      <c r="B18" s="5">
        <v>38300</v>
      </c>
      <c r="C18" s="47">
        <v>1</v>
      </c>
      <c r="D18" s="90">
        <v>-1</v>
      </c>
      <c r="E18" s="91">
        <v>-1</v>
      </c>
      <c r="F18" s="99">
        <v>-1</v>
      </c>
      <c r="G18" s="40">
        <f t="shared" si="1"/>
        <v>261217.20405922941</v>
      </c>
      <c r="H18" s="40">
        <f t="shared" si="0"/>
        <v>264701.23982163408</v>
      </c>
      <c r="I18" s="40">
        <f t="shared" si="0"/>
        <v>249230.3883011874</v>
      </c>
      <c r="J18" s="44">
        <f t="shared" si="2"/>
        <v>8078.8825997699814</v>
      </c>
      <c r="K18" s="45">
        <f t="shared" si="2"/>
        <v>8186.6362831433216</v>
      </c>
      <c r="L18" s="46">
        <f t="shared" si="2"/>
        <v>7708.1563392119806</v>
      </c>
      <c r="M18" s="44">
        <f t="shared" si="3"/>
        <v>-8078.8825997699814</v>
      </c>
      <c r="N18" s="45">
        <f t="shared" si="3"/>
        <v>-8186.6362831433216</v>
      </c>
      <c r="O18" s="46">
        <f t="shared" si="3"/>
        <v>-7708.1563392119806</v>
      </c>
      <c r="P18" s="40"/>
      <c r="Q18" s="40"/>
      <c r="R18" s="40"/>
    </row>
    <row r="19" spans="1:18" x14ac:dyDescent="0.4">
      <c r="A19" s="9">
        <v>10</v>
      </c>
      <c r="B19" s="5">
        <v>38618</v>
      </c>
      <c r="C19" s="47">
        <v>1</v>
      </c>
      <c r="D19" s="90">
        <v>-1</v>
      </c>
      <c r="E19" s="91">
        <v>-1</v>
      </c>
      <c r="F19" s="92">
        <v>-1</v>
      </c>
      <c r="G19" s="40">
        <f t="shared" si="1"/>
        <v>253380.68793745252</v>
      </c>
      <c r="H19" s="40">
        <f t="shared" si="0"/>
        <v>256760.20262698506</v>
      </c>
      <c r="I19" s="40">
        <f t="shared" si="0"/>
        <v>241753.47665215179</v>
      </c>
      <c r="J19" s="44">
        <f t="shared" si="2"/>
        <v>7836.5161217768818</v>
      </c>
      <c r="K19" s="45">
        <f t="shared" si="2"/>
        <v>7941.0371946490222</v>
      </c>
      <c r="L19" s="46">
        <f t="shared" si="2"/>
        <v>7476.9116490356218</v>
      </c>
      <c r="M19" s="44">
        <f t="shared" si="3"/>
        <v>-7836.5161217768818</v>
      </c>
      <c r="N19" s="45">
        <f t="shared" si="3"/>
        <v>-7941.0371946490222</v>
      </c>
      <c r="O19" s="46">
        <f t="shared" si="3"/>
        <v>-7476.9116490356218</v>
      </c>
      <c r="P19" s="40"/>
      <c r="Q19" s="40"/>
      <c r="R19" s="40"/>
    </row>
    <row r="20" spans="1:18" x14ac:dyDescent="0.4">
      <c r="A20" s="9">
        <v>11</v>
      </c>
      <c r="B20" s="5"/>
      <c r="C20" s="47"/>
      <c r="D20" s="90"/>
      <c r="E20" s="91"/>
      <c r="F20" s="92"/>
      <c r="G20" s="40" t="str">
        <f t="shared" si="1"/>
        <v/>
      </c>
      <c r="H20" s="40" t="str">
        <f t="shared" si="0"/>
        <v/>
      </c>
      <c r="I20" s="40" t="str">
        <f t="shared" si="0"/>
        <v/>
      </c>
      <c r="J20" s="44">
        <f t="shared" si="2"/>
        <v>7601.4206381235754</v>
      </c>
      <c r="K20" s="45">
        <f t="shared" si="2"/>
        <v>7702.8060788095518</v>
      </c>
      <c r="L20" s="46">
        <f t="shared" si="2"/>
        <v>7252.604299564553</v>
      </c>
      <c r="M20" s="44" t="str">
        <f t="shared" si="3"/>
        <v/>
      </c>
      <c r="N20" s="45" t="str">
        <f t="shared" si="3"/>
        <v/>
      </c>
      <c r="O20" s="46" t="str">
        <f t="shared" si="3"/>
        <v/>
      </c>
      <c r="P20" s="40"/>
      <c r="Q20" s="40"/>
      <c r="R20" s="40"/>
    </row>
    <row r="21" spans="1:18" x14ac:dyDescent="0.4">
      <c r="A21" s="9">
        <v>12</v>
      </c>
      <c r="B21" s="5"/>
      <c r="C21" s="47"/>
      <c r="D21" s="90"/>
      <c r="E21" s="91"/>
      <c r="F21" s="92"/>
      <c r="G21" s="40" t="str">
        <f t="shared" si="1"/>
        <v/>
      </c>
      <c r="H21" s="40" t="str">
        <f t="shared" si="0"/>
        <v/>
      </c>
      <c r="I21" s="40" t="str">
        <f t="shared" si="0"/>
        <v/>
      </c>
      <c r="J21" s="44" t="str">
        <f t="shared" si="2"/>
        <v/>
      </c>
      <c r="K21" s="45" t="str">
        <f t="shared" si="2"/>
        <v/>
      </c>
      <c r="L21" s="46" t="str">
        <f t="shared" si="2"/>
        <v/>
      </c>
      <c r="M21" s="44" t="str">
        <f t="shared" si="3"/>
        <v/>
      </c>
      <c r="N21" s="45" t="str">
        <f t="shared" si="3"/>
        <v/>
      </c>
      <c r="O21" s="46" t="str">
        <f t="shared" si="3"/>
        <v/>
      </c>
      <c r="P21" s="40"/>
      <c r="Q21" s="40"/>
      <c r="R21" s="40"/>
    </row>
    <row r="22" spans="1:18" x14ac:dyDescent="0.4">
      <c r="A22" s="9">
        <v>13</v>
      </c>
      <c r="B22" s="5"/>
      <c r="C22" s="47"/>
      <c r="D22" s="90"/>
      <c r="E22" s="91"/>
      <c r="F22" s="92"/>
      <c r="G22" s="40" t="str">
        <f t="shared" si="1"/>
        <v/>
      </c>
      <c r="H22" s="40" t="str">
        <f t="shared" si="0"/>
        <v/>
      </c>
      <c r="I22" s="40" t="str">
        <f t="shared" si="0"/>
        <v/>
      </c>
      <c r="J22" s="44" t="str">
        <f t="shared" si="2"/>
        <v/>
      </c>
      <c r="K22" s="45" t="str">
        <f t="shared" si="2"/>
        <v/>
      </c>
      <c r="L22" s="46" t="str">
        <f t="shared" si="2"/>
        <v/>
      </c>
      <c r="M22" s="44" t="str">
        <f t="shared" si="3"/>
        <v/>
      </c>
      <c r="N22" s="45" t="str">
        <f t="shared" si="3"/>
        <v/>
      </c>
      <c r="O22" s="46" t="str">
        <f t="shared" si="3"/>
        <v/>
      </c>
      <c r="P22" s="40"/>
      <c r="Q22" s="40"/>
      <c r="R22" s="40"/>
    </row>
    <row r="23" spans="1:18" x14ac:dyDescent="0.4">
      <c r="A23" s="9">
        <v>14</v>
      </c>
      <c r="B23" s="5"/>
      <c r="C23" s="47"/>
      <c r="D23" s="90"/>
      <c r="E23" s="91"/>
      <c r="F23" s="92"/>
      <c r="G23" s="40" t="str">
        <f t="shared" si="1"/>
        <v/>
      </c>
      <c r="H23" s="40" t="str">
        <f t="shared" si="0"/>
        <v/>
      </c>
      <c r="I23" s="40" t="str">
        <f t="shared" si="0"/>
        <v/>
      </c>
      <c r="J23" s="44" t="str">
        <f t="shared" si="2"/>
        <v/>
      </c>
      <c r="K23" s="45" t="str">
        <f t="shared" si="2"/>
        <v/>
      </c>
      <c r="L23" s="46" t="str">
        <f t="shared" si="2"/>
        <v/>
      </c>
      <c r="M23" s="44" t="str">
        <f t="shared" si="3"/>
        <v/>
      </c>
      <c r="N23" s="45" t="str">
        <f t="shared" si="3"/>
        <v/>
      </c>
      <c r="O23" s="46" t="str">
        <f t="shared" si="3"/>
        <v/>
      </c>
      <c r="P23" s="40"/>
      <c r="Q23" s="40"/>
      <c r="R23" s="40"/>
    </row>
    <row r="24" spans="1:18" x14ac:dyDescent="0.4">
      <c r="A24" s="9">
        <v>15</v>
      </c>
      <c r="B24" s="5"/>
      <c r="C24" s="47"/>
      <c r="D24" s="90"/>
      <c r="E24" s="91"/>
      <c r="F24" s="93"/>
      <c r="G24" s="40" t="str">
        <f t="shared" si="1"/>
        <v/>
      </c>
      <c r="H24" s="40" t="str">
        <f t="shared" si="0"/>
        <v/>
      </c>
      <c r="I24" s="40" t="str">
        <f t="shared" si="0"/>
        <v/>
      </c>
      <c r="J24" s="44" t="str">
        <f t="shared" si="2"/>
        <v/>
      </c>
      <c r="K24" s="45" t="str">
        <f t="shared" si="2"/>
        <v/>
      </c>
      <c r="L24" s="46" t="str">
        <f t="shared" si="2"/>
        <v/>
      </c>
      <c r="M24" s="44" t="str">
        <f t="shared" si="3"/>
        <v/>
      </c>
      <c r="N24" s="45" t="str">
        <f t="shared" si="3"/>
        <v/>
      </c>
      <c r="O24" s="46" t="str">
        <f t="shared" si="3"/>
        <v/>
      </c>
      <c r="P24" s="40"/>
      <c r="Q24" s="40"/>
      <c r="R24" s="40"/>
    </row>
    <row r="25" spans="1:18" x14ac:dyDescent="0.4">
      <c r="A25" s="9">
        <v>16</v>
      </c>
      <c r="B25" s="5"/>
      <c r="C25" s="47"/>
      <c r="D25" s="90"/>
      <c r="E25" s="91"/>
      <c r="F25" s="92"/>
      <c r="G25" s="40" t="str">
        <f t="shared" si="1"/>
        <v/>
      </c>
      <c r="H25" s="40" t="str">
        <f t="shared" si="0"/>
        <v/>
      </c>
      <c r="I25" s="40" t="str">
        <f t="shared" si="0"/>
        <v/>
      </c>
      <c r="J25" s="44" t="str">
        <f t="shared" si="2"/>
        <v/>
      </c>
      <c r="K25" s="45" t="str">
        <f t="shared" si="2"/>
        <v/>
      </c>
      <c r="L25" s="46" t="str">
        <f t="shared" si="2"/>
        <v/>
      </c>
      <c r="M25" s="44" t="str">
        <f t="shared" si="3"/>
        <v/>
      </c>
      <c r="N25" s="45" t="str">
        <f t="shared" si="3"/>
        <v/>
      </c>
      <c r="O25" s="46" t="str">
        <f t="shared" si="3"/>
        <v/>
      </c>
      <c r="P25" s="40"/>
      <c r="Q25" s="40"/>
      <c r="R25" s="40"/>
    </row>
    <row r="26" spans="1:18" x14ac:dyDescent="0.4">
      <c r="A26" s="9">
        <v>17</v>
      </c>
      <c r="B26" s="5"/>
      <c r="C26" s="47"/>
      <c r="D26" s="90"/>
      <c r="E26" s="91"/>
      <c r="F26" s="92"/>
      <c r="G26" s="40" t="str">
        <f t="shared" si="1"/>
        <v/>
      </c>
      <c r="H26" s="40" t="str">
        <f t="shared" si="1"/>
        <v/>
      </c>
      <c r="I26" s="40" t="str">
        <f t="shared" si="1"/>
        <v/>
      </c>
      <c r="J26" s="44" t="str">
        <f t="shared" si="2"/>
        <v/>
      </c>
      <c r="K26" s="45" t="str">
        <f t="shared" si="2"/>
        <v/>
      </c>
      <c r="L26" s="46" t="str">
        <f t="shared" si="2"/>
        <v/>
      </c>
      <c r="M26" s="44" t="str">
        <f t="shared" si="3"/>
        <v/>
      </c>
      <c r="N26" s="45" t="str">
        <f t="shared" si="3"/>
        <v/>
      </c>
      <c r="O26" s="46" t="str">
        <f t="shared" si="3"/>
        <v/>
      </c>
      <c r="P26" s="40"/>
      <c r="Q26" s="40"/>
      <c r="R26" s="40"/>
    </row>
    <row r="27" spans="1:18" x14ac:dyDescent="0.4">
      <c r="A27" s="9">
        <v>18</v>
      </c>
      <c r="B27" s="5"/>
      <c r="C27" s="47"/>
      <c r="D27" s="90"/>
      <c r="E27" s="91"/>
      <c r="F27" s="92"/>
      <c r="G27" s="40" t="str">
        <f t="shared" ref="G27:I42" si="4">IF(D27="","",G26+M27)</f>
        <v/>
      </c>
      <c r="H27" s="40" t="str">
        <f t="shared" si="4"/>
        <v/>
      </c>
      <c r="I27" s="40" t="str">
        <f t="shared" si="4"/>
        <v/>
      </c>
      <c r="J27" s="44" t="str">
        <f t="shared" ref="J27:L59" si="5">IF(G26="","",G26*0.03)</f>
        <v/>
      </c>
      <c r="K27" s="45" t="str">
        <f t="shared" si="5"/>
        <v/>
      </c>
      <c r="L27" s="46" t="str">
        <f t="shared" si="5"/>
        <v/>
      </c>
      <c r="M27" s="44" t="str">
        <f t="shared" ref="M27:O59" si="6">IF(D27="","",J27*D27)</f>
        <v/>
      </c>
      <c r="N27" s="45" t="str">
        <f t="shared" si="6"/>
        <v/>
      </c>
      <c r="O27" s="46" t="str">
        <f t="shared" si="6"/>
        <v/>
      </c>
      <c r="P27" s="40"/>
      <c r="Q27" s="40"/>
      <c r="R27" s="40"/>
    </row>
    <row r="28" spans="1:18" x14ac:dyDescent="0.4">
      <c r="A28" s="9">
        <v>19</v>
      </c>
      <c r="B28" s="5"/>
      <c r="C28" s="47"/>
      <c r="D28" s="90"/>
      <c r="E28" s="91"/>
      <c r="F28" s="92"/>
      <c r="G28" s="40" t="str">
        <f t="shared" si="4"/>
        <v/>
      </c>
      <c r="H28" s="40" t="str">
        <f t="shared" si="4"/>
        <v/>
      </c>
      <c r="I28" s="40" t="str">
        <f t="shared" si="4"/>
        <v/>
      </c>
      <c r="J28" s="44" t="str">
        <f t="shared" si="5"/>
        <v/>
      </c>
      <c r="K28" s="45" t="str">
        <f t="shared" si="5"/>
        <v/>
      </c>
      <c r="L28" s="46" t="str">
        <f t="shared" si="5"/>
        <v/>
      </c>
      <c r="M28" s="44" t="str">
        <f t="shared" si="6"/>
        <v/>
      </c>
      <c r="N28" s="45" t="str">
        <f t="shared" si="6"/>
        <v/>
      </c>
      <c r="O28" s="46" t="str">
        <f t="shared" si="6"/>
        <v/>
      </c>
      <c r="P28" s="40"/>
      <c r="Q28" s="40"/>
      <c r="R28" s="40"/>
    </row>
    <row r="29" spans="1:18" x14ac:dyDescent="0.4">
      <c r="A29" s="9">
        <v>20</v>
      </c>
      <c r="B29" s="5"/>
      <c r="C29" s="47"/>
      <c r="D29" s="90"/>
      <c r="E29" s="91"/>
      <c r="F29" s="92"/>
      <c r="G29" s="40" t="str">
        <f t="shared" si="4"/>
        <v/>
      </c>
      <c r="H29" s="40" t="str">
        <f t="shared" si="4"/>
        <v/>
      </c>
      <c r="I29" s="40" t="str">
        <f t="shared" si="4"/>
        <v/>
      </c>
      <c r="J29" s="44" t="str">
        <f t="shared" si="5"/>
        <v/>
      </c>
      <c r="K29" s="45" t="str">
        <f t="shared" si="5"/>
        <v/>
      </c>
      <c r="L29" s="46" t="str">
        <f t="shared" si="5"/>
        <v/>
      </c>
      <c r="M29" s="44" t="str">
        <f t="shared" si="6"/>
        <v/>
      </c>
      <c r="N29" s="45" t="str">
        <f t="shared" si="6"/>
        <v/>
      </c>
      <c r="O29" s="46" t="str">
        <f t="shared" si="6"/>
        <v/>
      </c>
      <c r="P29" s="40"/>
      <c r="Q29" s="40"/>
      <c r="R29" s="40"/>
    </row>
    <row r="30" spans="1:18" x14ac:dyDescent="0.4">
      <c r="A30" s="9">
        <v>21</v>
      </c>
      <c r="B30" s="5"/>
      <c r="C30" s="47"/>
      <c r="D30" s="90"/>
      <c r="E30" s="91"/>
      <c r="F30" s="93"/>
      <c r="G30" s="40" t="str">
        <f t="shared" si="4"/>
        <v/>
      </c>
      <c r="H30" s="40" t="str">
        <f t="shared" si="4"/>
        <v/>
      </c>
      <c r="I30" s="40" t="str">
        <f t="shared" si="4"/>
        <v/>
      </c>
      <c r="J30" s="44" t="str">
        <f t="shared" si="5"/>
        <v/>
      </c>
      <c r="K30" s="45" t="str">
        <f t="shared" si="5"/>
        <v/>
      </c>
      <c r="L30" s="46" t="str">
        <f t="shared" si="5"/>
        <v/>
      </c>
      <c r="M30" s="44" t="str">
        <f t="shared" si="6"/>
        <v/>
      </c>
      <c r="N30" s="45" t="str">
        <f t="shared" si="6"/>
        <v/>
      </c>
      <c r="O30" s="46" t="str">
        <f t="shared" si="6"/>
        <v/>
      </c>
      <c r="P30" s="40"/>
      <c r="Q30" s="40"/>
      <c r="R30" s="40"/>
    </row>
    <row r="31" spans="1:18" x14ac:dyDescent="0.4">
      <c r="A31" s="9">
        <v>22</v>
      </c>
      <c r="B31" s="5"/>
      <c r="C31" s="47"/>
      <c r="D31" s="90"/>
      <c r="E31" s="91"/>
      <c r="F31" s="93"/>
      <c r="G31" s="40" t="str">
        <f t="shared" si="4"/>
        <v/>
      </c>
      <c r="H31" s="40" t="str">
        <f t="shared" si="4"/>
        <v/>
      </c>
      <c r="I31" s="40" t="str">
        <f t="shared" si="4"/>
        <v/>
      </c>
      <c r="J31" s="44" t="str">
        <f t="shared" si="5"/>
        <v/>
      </c>
      <c r="K31" s="45" t="str">
        <f t="shared" si="5"/>
        <v/>
      </c>
      <c r="L31" s="46" t="str">
        <f t="shared" si="5"/>
        <v/>
      </c>
      <c r="M31" s="44" t="str">
        <f t="shared" si="6"/>
        <v/>
      </c>
      <c r="N31" s="45" t="str">
        <f t="shared" si="6"/>
        <v/>
      </c>
      <c r="O31" s="46" t="str">
        <f t="shared" si="6"/>
        <v/>
      </c>
      <c r="P31" s="40"/>
      <c r="Q31" s="40"/>
      <c r="R31" s="40"/>
    </row>
    <row r="32" spans="1:18" x14ac:dyDescent="0.4">
      <c r="A32" s="9">
        <v>23</v>
      </c>
      <c r="B32" s="5"/>
      <c r="C32" s="47"/>
      <c r="D32" s="90"/>
      <c r="E32" s="91"/>
      <c r="F32" s="92"/>
      <c r="G32" s="40" t="str">
        <f t="shared" si="4"/>
        <v/>
      </c>
      <c r="H32" s="40" t="str">
        <f t="shared" si="4"/>
        <v/>
      </c>
      <c r="I32" s="40" t="str">
        <f t="shared" si="4"/>
        <v/>
      </c>
      <c r="J32" s="44" t="str">
        <f t="shared" si="5"/>
        <v/>
      </c>
      <c r="K32" s="45" t="str">
        <f t="shared" si="5"/>
        <v/>
      </c>
      <c r="L32" s="46" t="str">
        <f t="shared" si="5"/>
        <v/>
      </c>
      <c r="M32" s="44" t="str">
        <f t="shared" si="6"/>
        <v/>
      </c>
      <c r="N32" s="45" t="str">
        <f t="shared" si="6"/>
        <v/>
      </c>
      <c r="O32" s="46" t="str">
        <f t="shared" si="6"/>
        <v/>
      </c>
      <c r="P32" s="40"/>
      <c r="Q32" s="40"/>
      <c r="R32" s="40"/>
    </row>
    <row r="33" spans="1:18" x14ac:dyDescent="0.4">
      <c r="A33" s="9">
        <v>24</v>
      </c>
      <c r="B33" s="5"/>
      <c r="C33" s="47"/>
      <c r="D33" s="90"/>
      <c r="E33" s="91"/>
      <c r="F33" s="92"/>
      <c r="G33" s="40" t="str">
        <f t="shared" si="4"/>
        <v/>
      </c>
      <c r="H33" s="40" t="str">
        <f t="shared" si="4"/>
        <v/>
      </c>
      <c r="I33" s="40" t="str">
        <f t="shared" si="4"/>
        <v/>
      </c>
      <c r="J33" s="44" t="str">
        <f t="shared" si="5"/>
        <v/>
      </c>
      <c r="K33" s="45" t="str">
        <f t="shared" si="5"/>
        <v/>
      </c>
      <c r="L33" s="46" t="str">
        <f t="shared" si="5"/>
        <v/>
      </c>
      <c r="M33" s="44" t="str">
        <f t="shared" si="6"/>
        <v/>
      </c>
      <c r="N33" s="45" t="str">
        <f t="shared" si="6"/>
        <v/>
      </c>
      <c r="O33" s="46" t="str">
        <f t="shared" si="6"/>
        <v/>
      </c>
      <c r="P33" s="40"/>
      <c r="Q33" s="40"/>
      <c r="R33" s="40"/>
    </row>
    <row r="34" spans="1:18" x14ac:dyDescent="0.4">
      <c r="A34" s="9">
        <v>25</v>
      </c>
      <c r="B34" s="5"/>
      <c r="C34" s="47"/>
      <c r="D34" s="90"/>
      <c r="E34" s="91"/>
      <c r="F34" s="92"/>
      <c r="G34" s="40" t="str">
        <f t="shared" si="4"/>
        <v/>
      </c>
      <c r="H34" s="40" t="str">
        <f t="shared" si="4"/>
        <v/>
      </c>
      <c r="I34" s="40" t="str">
        <f t="shared" si="4"/>
        <v/>
      </c>
      <c r="J34" s="44" t="str">
        <f t="shared" si="5"/>
        <v/>
      </c>
      <c r="K34" s="45" t="str">
        <f t="shared" si="5"/>
        <v/>
      </c>
      <c r="L34" s="46" t="str">
        <f t="shared" si="5"/>
        <v/>
      </c>
      <c r="M34" s="44" t="str">
        <f t="shared" si="6"/>
        <v/>
      </c>
      <c r="N34" s="45" t="str">
        <f t="shared" si="6"/>
        <v/>
      </c>
      <c r="O34" s="46" t="str">
        <f t="shared" si="6"/>
        <v/>
      </c>
      <c r="P34" s="40"/>
      <c r="Q34" s="40"/>
      <c r="R34" s="40"/>
    </row>
    <row r="35" spans="1:18" x14ac:dyDescent="0.4">
      <c r="A35" s="9">
        <v>26</v>
      </c>
      <c r="B35" s="5"/>
      <c r="C35" s="47"/>
      <c r="D35" s="90"/>
      <c r="E35" s="91"/>
      <c r="F35" s="93"/>
      <c r="G35" s="40" t="str">
        <f t="shared" si="4"/>
        <v/>
      </c>
      <c r="H35" s="40" t="str">
        <f t="shared" si="4"/>
        <v/>
      </c>
      <c r="I35" s="40" t="str">
        <f t="shared" si="4"/>
        <v/>
      </c>
      <c r="J35" s="44" t="str">
        <f t="shared" si="5"/>
        <v/>
      </c>
      <c r="K35" s="45" t="str">
        <f t="shared" si="5"/>
        <v/>
      </c>
      <c r="L35" s="46" t="str">
        <f t="shared" si="5"/>
        <v/>
      </c>
      <c r="M35" s="44" t="str">
        <f t="shared" si="6"/>
        <v/>
      </c>
      <c r="N35" s="45" t="str">
        <f t="shared" si="6"/>
        <v/>
      </c>
      <c r="O35" s="46" t="str">
        <f t="shared" si="6"/>
        <v/>
      </c>
      <c r="P35" s="40"/>
      <c r="Q35" s="40"/>
      <c r="R35" s="40"/>
    </row>
    <row r="36" spans="1:18" x14ac:dyDescent="0.4">
      <c r="A36" s="9">
        <v>27</v>
      </c>
      <c r="B36" s="5"/>
      <c r="C36" s="47"/>
      <c r="D36" s="90"/>
      <c r="E36" s="91"/>
      <c r="F36" s="93"/>
      <c r="G36" s="40" t="str">
        <f t="shared" si="4"/>
        <v/>
      </c>
      <c r="H36" s="40" t="str">
        <f t="shared" si="4"/>
        <v/>
      </c>
      <c r="I36" s="40" t="str">
        <f t="shared" si="4"/>
        <v/>
      </c>
      <c r="J36" s="44" t="str">
        <f t="shared" si="5"/>
        <v/>
      </c>
      <c r="K36" s="45" t="str">
        <f t="shared" si="5"/>
        <v/>
      </c>
      <c r="L36" s="46" t="str">
        <f t="shared" si="5"/>
        <v/>
      </c>
      <c r="M36" s="44" t="str">
        <f t="shared" si="6"/>
        <v/>
      </c>
      <c r="N36" s="45" t="str">
        <f t="shared" si="6"/>
        <v/>
      </c>
      <c r="O36" s="46" t="str">
        <f t="shared" si="6"/>
        <v/>
      </c>
      <c r="P36" s="40"/>
      <c r="Q36" s="40"/>
      <c r="R36" s="40"/>
    </row>
    <row r="37" spans="1:18" x14ac:dyDescent="0.4">
      <c r="A37" s="9">
        <v>28</v>
      </c>
      <c r="B37" s="5"/>
      <c r="C37" s="47"/>
      <c r="D37" s="90"/>
      <c r="E37" s="91"/>
      <c r="F37" s="92"/>
      <c r="G37" s="40" t="str">
        <f t="shared" si="4"/>
        <v/>
      </c>
      <c r="H37" s="40" t="str">
        <f t="shared" si="4"/>
        <v/>
      </c>
      <c r="I37" s="40" t="str">
        <f t="shared" si="4"/>
        <v/>
      </c>
      <c r="J37" s="44" t="str">
        <f t="shared" si="5"/>
        <v/>
      </c>
      <c r="K37" s="45" t="str">
        <f t="shared" si="5"/>
        <v/>
      </c>
      <c r="L37" s="46" t="str">
        <f t="shared" si="5"/>
        <v/>
      </c>
      <c r="M37" s="44" t="str">
        <f t="shared" si="6"/>
        <v/>
      </c>
      <c r="N37" s="45" t="str">
        <f t="shared" si="6"/>
        <v/>
      </c>
      <c r="O37" s="46" t="str">
        <f t="shared" si="6"/>
        <v/>
      </c>
      <c r="P37" s="40"/>
      <c r="Q37" s="40"/>
      <c r="R37" s="40"/>
    </row>
    <row r="38" spans="1:18" x14ac:dyDescent="0.4">
      <c r="A38" s="9">
        <v>29</v>
      </c>
      <c r="B38" s="5"/>
      <c r="C38" s="47"/>
      <c r="D38" s="90"/>
      <c r="E38" s="91"/>
      <c r="F38" s="92"/>
      <c r="G38" s="40" t="str">
        <f t="shared" si="4"/>
        <v/>
      </c>
      <c r="H38" s="40" t="str">
        <f t="shared" si="4"/>
        <v/>
      </c>
      <c r="I38" s="40" t="str">
        <f t="shared" si="4"/>
        <v/>
      </c>
      <c r="J38" s="44" t="str">
        <f t="shared" si="5"/>
        <v/>
      </c>
      <c r="K38" s="45" t="str">
        <f t="shared" si="5"/>
        <v/>
      </c>
      <c r="L38" s="46" t="str">
        <f t="shared" si="5"/>
        <v/>
      </c>
      <c r="M38" s="44" t="str">
        <f t="shared" si="6"/>
        <v/>
      </c>
      <c r="N38" s="45" t="str">
        <f t="shared" si="6"/>
        <v/>
      </c>
      <c r="O38" s="46" t="str">
        <f t="shared" si="6"/>
        <v/>
      </c>
      <c r="P38" s="40"/>
      <c r="Q38" s="40"/>
      <c r="R38" s="40"/>
    </row>
    <row r="39" spans="1:18" x14ac:dyDescent="0.4">
      <c r="A39" s="9">
        <v>30</v>
      </c>
      <c r="B39" s="5"/>
      <c r="C39" s="47"/>
      <c r="D39" s="90"/>
      <c r="E39" s="91"/>
      <c r="F39" s="92"/>
      <c r="G39" s="40" t="str">
        <f t="shared" si="4"/>
        <v/>
      </c>
      <c r="H39" s="40" t="str">
        <f t="shared" si="4"/>
        <v/>
      </c>
      <c r="I39" s="40" t="str">
        <f t="shared" si="4"/>
        <v/>
      </c>
      <c r="J39" s="44" t="str">
        <f t="shared" si="5"/>
        <v/>
      </c>
      <c r="K39" s="45" t="str">
        <f t="shared" si="5"/>
        <v/>
      </c>
      <c r="L39" s="46" t="str">
        <f t="shared" si="5"/>
        <v/>
      </c>
      <c r="M39" s="44" t="str">
        <f t="shared" si="6"/>
        <v/>
      </c>
      <c r="N39" s="45" t="str">
        <f t="shared" si="6"/>
        <v/>
      </c>
      <c r="O39" s="46" t="str">
        <f t="shared" si="6"/>
        <v/>
      </c>
      <c r="P39" s="40"/>
      <c r="Q39" s="40"/>
      <c r="R39" s="40"/>
    </row>
    <row r="40" spans="1:18" x14ac:dyDescent="0.4">
      <c r="A40" s="9">
        <v>31</v>
      </c>
      <c r="B40" s="5"/>
      <c r="C40" s="47"/>
      <c r="D40" s="90"/>
      <c r="E40" s="91"/>
      <c r="F40" s="92"/>
      <c r="G40" s="40" t="str">
        <f t="shared" si="4"/>
        <v/>
      </c>
      <c r="H40" s="40" t="str">
        <f t="shared" si="4"/>
        <v/>
      </c>
      <c r="I40" s="40" t="str">
        <f t="shared" si="4"/>
        <v/>
      </c>
      <c r="J40" s="44" t="str">
        <f t="shared" si="5"/>
        <v/>
      </c>
      <c r="K40" s="45" t="str">
        <f t="shared" si="5"/>
        <v/>
      </c>
      <c r="L40" s="46" t="str">
        <f t="shared" si="5"/>
        <v/>
      </c>
      <c r="M40" s="44" t="str">
        <f t="shared" si="6"/>
        <v/>
      </c>
      <c r="N40" s="45" t="str">
        <f t="shared" si="6"/>
        <v/>
      </c>
      <c r="O40" s="46" t="str">
        <f t="shared" si="6"/>
        <v/>
      </c>
      <c r="P40" s="40"/>
      <c r="Q40" s="40"/>
      <c r="R40" s="40"/>
    </row>
    <row r="41" spans="1:18" x14ac:dyDescent="0.4">
      <c r="A41" s="9">
        <v>32</v>
      </c>
      <c r="B41" s="5"/>
      <c r="C41" s="47"/>
      <c r="D41" s="90"/>
      <c r="E41" s="91"/>
      <c r="F41" s="92"/>
      <c r="G41" s="40" t="str">
        <f t="shared" si="4"/>
        <v/>
      </c>
      <c r="H41" s="40" t="str">
        <f t="shared" si="4"/>
        <v/>
      </c>
      <c r="I41" s="40" t="str">
        <f t="shared" si="4"/>
        <v/>
      </c>
      <c r="J41" s="44" t="str">
        <f t="shared" si="5"/>
        <v/>
      </c>
      <c r="K41" s="45" t="str">
        <f t="shared" si="5"/>
        <v/>
      </c>
      <c r="L41" s="46" t="str">
        <f t="shared" si="5"/>
        <v/>
      </c>
      <c r="M41" s="44" t="str">
        <f t="shared" si="6"/>
        <v/>
      </c>
      <c r="N41" s="45" t="str">
        <f t="shared" si="6"/>
        <v/>
      </c>
      <c r="O41" s="46" t="str">
        <f t="shared" si="6"/>
        <v/>
      </c>
      <c r="P41" s="40"/>
      <c r="Q41" s="40"/>
      <c r="R41" s="40"/>
    </row>
    <row r="42" spans="1:18" x14ac:dyDescent="0.4">
      <c r="A42" s="9">
        <v>33</v>
      </c>
      <c r="B42" s="5"/>
      <c r="C42" s="47"/>
      <c r="D42" s="90"/>
      <c r="E42" s="91"/>
      <c r="F42" s="93"/>
      <c r="G42" s="40" t="str">
        <f t="shared" si="4"/>
        <v/>
      </c>
      <c r="H42" s="40" t="str">
        <f t="shared" si="4"/>
        <v/>
      </c>
      <c r="I42" s="40" t="str">
        <f t="shared" si="4"/>
        <v/>
      </c>
      <c r="J42" s="44" t="str">
        <f t="shared" si="5"/>
        <v/>
      </c>
      <c r="K42" s="45" t="str">
        <f t="shared" si="5"/>
        <v/>
      </c>
      <c r="L42" s="46" t="str">
        <f t="shared" si="5"/>
        <v/>
      </c>
      <c r="M42" s="44" t="str">
        <f t="shared" si="6"/>
        <v/>
      </c>
      <c r="N42" s="45" t="str">
        <f t="shared" si="6"/>
        <v/>
      </c>
      <c r="O42" s="46" t="str">
        <f t="shared" si="6"/>
        <v/>
      </c>
      <c r="P42" s="40"/>
      <c r="Q42" s="40"/>
      <c r="R42" s="40"/>
    </row>
    <row r="43" spans="1:18" x14ac:dyDescent="0.4">
      <c r="A43" s="9">
        <v>34</v>
      </c>
      <c r="B43" s="5"/>
      <c r="C43" s="47"/>
      <c r="D43" s="90"/>
      <c r="E43" s="91"/>
      <c r="F43" s="93"/>
      <c r="G43" s="40" t="str">
        <f t="shared" ref="G43:I58" si="7">IF(D43="","",G42+M43)</f>
        <v/>
      </c>
      <c r="H43" s="40" t="str">
        <f t="shared" si="7"/>
        <v/>
      </c>
      <c r="I43" s="40" t="str">
        <f t="shared" si="7"/>
        <v/>
      </c>
      <c r="J43" s="44" t="str">
        <f t="shared" si="5"/>
        <v/>
      </c>
      <c r="K43" s="45" t="str">
        <f t="shared" si="5"/>
        <v/>
      </c>
      <c r="L43" s="46" t="str">
        <f t="shared" si="5"/>
        <v/>
      </c>
      <c r="M43" s="44" t="str">
        <f>IF(D43="","",J43*D43)</f>
        <v/>
      </c>
      <c r="N43" s="45" t="str">
        <f t="shared" si="6"/>
        <v/>
      </c>
      <c r="O43" s="46" t="str">
        <f t="shared" si="6"/>
        <v/>
      </c>
      <c r="P43" s="40"/>
      <c r="Q43" s="40"/>
      <c r="R43" s="40"/>
    </row>
    <row r="44" spans="1:18" x14ac:dyDescent="0.4">
      <c r="A44">
        <v>35</v>
      </c>
      <c r="B44" s="5"/>
      <c r="C44" s="47"/>
      <c r="D44" s="90"/>
      <c r="E44" s="91"/>
      <c r="F44" s="92"/>
      <c r="G44" s="40" t="str">
        <f>IF(D44="","",G43+M44)</f>
        <v/>
      </c>
      <c r="H44" s="40" t="str">
        <f t="shared" si="7"/>
        <v/>
      </c>
      <c r="I44" s="40" t="str">
        <f t="shared" si="7"/>
        <v/>
      </c>
      <c r="J44" s="44" t="str">
        <f t="shared" si="5"/>
        <v/>
      </c>
      <c r="K44" s="45" t="str">
        <f t="shared" si="5"/>
        <v/>
      </c>
      <c r="L44" s="46" t="str">
        <f t="shared" si="5"/>
        <v/>
      </c>
      <c r="M44" s="44" t="str">
        <f t="shared" si="6"/>
        <v/>
      </c>
      <c r="N44" s="45" t="str">
        <f t="shared" si="6"/>
        <v/>
      </c>
      <c r="O44" s="46" t="str">
        <f t="shared" si="6"/>
        <v/>
      </c>
    </row>
    <row r="45" spans="1:18" x14ac:dyDescent="0.4">
      <c r="A45" s="9">
        <v>36</v>
      </c>
      <c r="B45" s="5"/>
      <c r="C45" s="47"/>
      <c r="D45" s="90"/>
      <c r="E45" s="91"/>
      <c r="F45" s="92"/>
      <c r="G45" s="40" t="str">
        <f t="shared" ref="G45:I59" si="8">IF(D45="","",G44+M45)</f>
        <v/>
      </c>
      <c r="H45" s="40" t="str">
        <f t="shared" si="7"/>
        <v/>
      </c>
      <c r="I45" s="40" t="str">
        <f t="shared" si="7"/>
        <v/>
      </c>
      <c r="J45" s="44" t="str">
        <f>IF(G44="","",G44*0.03)</f>
        <v/>
      </c>
      <c r="K45" s="45" t="str">
        <f t="shared" si="5"/>
        <v/>
      </c>
      <c r="L45" s="46" t="str">
        <f t="shared" si="5"/>
        <v/>
      </c>
      <c r="M45" s="44" t="str">
        <f>IF(D45="","",J45*D45)</f>
        <v/>
      </c>
      <c r="N45" s="45" t="str">
        <f t="shared" si="6"/>
        <v/>
      </c>
      <c r="O45" s="46" t="str">
        <f t="shared" si="6"/>
        <v/>
      </c>
    </row>
    <row r="46" spans="1:18" x14ac:dyDescent="0.4">
      <c r="A46" s="9">
        <v>37</v>
      </c>
      <c r="B46" s="5"/>
      <c r="C46" s="47"/>
      <c r="D46" s="90"/>
      <c r="E46" s="91"/>
      <c r="F46" s="92"/>
      <c r="G46" s="40" t="str">
        <f t="shared" si="8"/>
        <v/>
      </c>
      <c r="H46" s="40" t="str">
        <f t="shared" si="7"/>
        <v/>
      </c>
      <c r="I46" s="40" t="str">
        <f t="shared" si="7"/>
        <v/>
      </c>
      <c r="J46" s="44" t="str">
        <f t="shared" si="5"/>
        <v/>
      </c>
      <c r="K46" s="45" t="str">
        <f t="shared" si="5"/>
        <v/>
      </c>
      <c r="L46" s="46" t="str">
        <f t="shared" si="5"/>
        <v/>
      </c>
      <c r="M46" s="44" t="str">
        <f t="shared" si="6"/>
        <v/>
      </c>
      <c r="N46" s="45" t="str">
        <f t="shared" si="6"/>
        <v/>
      </c>
      <c r="O46" s="46" t="str">
        <f t="shared" si="6"/>
        <v/>
      </c>
    </row>
    <row r="47" spans="1:18" x14ac:dyDescent="0.4">
      <c r="A47" s="9">
        <v>38</v>
      </c>
      <c r="B47" s="5"/>
      <c r="C47" s="47"/>
      <c r="D47" s="90"/>
      <c r="E47" s="91"/>
      <c r="F47" s="92"/>
      <c r="G47" s="40" t="str">
        <f t="shared" si="8"/>
        <v/>
      </c>
      <c r="H47" s="40" t="str">
        <f t="shared" si="7"/>
        <v/>
      </c>
      <c r="I47" s="40" t="str">
        <f t="shared" si="7"/>
        <v/>
      </c>
      <c r="J47" s="44" t="str">
        <f t="shared" si="5"/>
        <v/>
      </c>
      <c r="K47" s="45" t="str">
        <f t="shared" si="5"/>
        <v/>
      </c>
      <c r="L47" s="46" t="str">
        <f t="shared" si="5"/>
        <v/>
      </c>
      <c r="M47" s="44" t="str">
        <f t="shared" si="6"/>
        <v/>
      </c>
      <c r="N47" s="45" t="str">
        <f t="shared" si="6"/>
        <v/>
      </c>
      <c r="O47" s="46" t="str">
        <f t="shared" si="6"/>
        <v/>
      </c>
    </row>
    <row r="48" spans="1:18" x14ac:dyDescent="0.4">
      <c r="A48" s="9">
        <v>39</v>
      </c>
      <c r="B48" s="5"/>
      <c r="C48" s="47"/>
      <c r="D48" s="90"/>
      <c r="E48" s="91"/>
      <c r="F48" s="92"/>
      <c r="G48" s="40" t="str">
        <f t="shared" si="8"/>
        <v/>
      </c>
      <c r="H48" s="40" t="str">
        <f t="shared" si="7"/>
        <v/>
      </c>
      <c r="I48" s="40" t="str">
        <f t="shared" si="7"/>
        <v/>
      </c>
      <c r="J48" s="44" t="str">
        <f t="shared" si="5"/>
        <v/>
      </c>
      <c r="K48" s="45" t="str">
        <f t="shared" si="5"/>
        <v/>
      </c>
      <c r="L48" s="46" t="str">
        <f t="shared" si="5"/>
        <v/>
      </c>
      <c r="M48" s="44" t="str">
        <f t="shared" si="6"/>
        <v/>
      </c>
      <c r="N48" s="45" t="str">
        <f t="shared" si="6"/>
        <v/>
      </c>
      <c r="O48" s="46" t="str">
        <f t="shared" si="6"/>
        <v/>
      </c>
    </row>
    <row r="49" spans="1:15" x14ac:dyDescent="0.4">
      <c r="A49" s="9">
        <v>40</v>
      </c>
      <c r="B49" s="5"/>
      <c r="C49" s="47"/>
      <c r="D49" s="90"/>
      <c r="E49" s="91"/>
      <c r="F49" s="92"/>
      <c r="G49" s="40" t="str">
        <f t="shared" si="8"/>
        <v/>
      </c>
      <c r="H49" s="40" t="str">
        <f t="shared" si="7"/>
        <v/>
      </c>
      <c r="I49" s="40" t="str">
        <f t="shared" si="7"/>
        <v/>
      </c>
      <c r="J49" s="44" t="str">
        <f t="shared" si="5"/>
        <v/>
      </c>
      <c r="K49" s="45" t="str">
        <f t="shared" si="5"/>
        <v/>
      </c>
      <c r="L49" s="46" t="str">
        <f t="shared" si="5"/>
        <v/>
      </c>
      <c r="M49" s="44" t="str">
        <f t="shared" si="6"/>
        <v/>
      </c>
      <c r="N49" s="45" t="str">
        <f t="shared" si="6"/>
        <v/>
      </c>
      <c r="O49" s="46" t="str">
        <f t="shared" si="6"/>
        <v/>
      </c>
    </row>
    <row r="50" spans="1:15" x14ac:dyDescent="0.4">
      <c r="A50" s="9">
        <v>41</v>
      </c>
      <c r="B50" s="5"/>
      <c r="C50" s="47"/>
      <c r="D50" s="90"/>
      <c r="E50" s="91"/>
      <c r="F50" s="92"/>
      <c r="G50" s="40" t="str">
        <f t="shared" si="8"/>
        <v/>
      </c>
      <c r="H50" s="40" t="str">
        <f t="shared" si="7"/>
        <v/>
      </c>
      <c r="I50" s="40" t="str">
        <f t="shared" si="7"/>
        <v/>
      </c>
      <c r="J50" s="44" t="str">
        <f t="shared" si="5"/>
        <v/>
      </c>
      <c r="K50" s="45" t="str">
        <f t="shared" si="5"/>
        <v/>
      </c>
      <c r="L50" s="46" t="str">
        <f t="shared" si="5"/>
        <v/>
      </c>
      <c r="M50" s="44" t="str">
        <f t="shared" si="6"/>
        <v/>
      </c>
      <c r="N50" s="45" t="str">
        <f t="shared" si="6"/>
        <v/>
      </c>
      <c r="O50" s="46" t="str">
        <f t="shared" si="6"/>
        <v/>
      </c>
    </row>
    <row r="51" spans="1:15" x14ac:dyDescent="0.4">
      <c r="A51" s="9">
        <v>42</v>
      </c>
      <c r="B51" s="5"/>
      <c r="C51" s="47"/>
      <c r="D51" s="90"/>
      <c r="E51" s="91"/>
      <c r="F51" s="92"/>
      <c r="G51" s="40" t="str">
        <f t="shared" si="8"/>
        <v/>
      </c>
      <c r="H51" s="40" t="str">
        <f t="shared" si="7"/>
        <v/>
      </c>
      <c r="I51" s="40" t="str">
        <f t="shared" si="7"/>
        <v/>
      </c>
      <c r="J51" s="44" t="str">
        <f t="shared" si="5"/>
        <v/>
      </c>
      <c r="K51" s="45" t="str">
        <f t="shared" si="5"/>
        <v/>
      </c>
      <c r="L51" s="46" t="str">
        <f t="shared" si="5"/>
        <v/>
      </c>
      <c r="M51" s="44" t="str">
        <f t="shared" si="6"/>
        <v/>
      </c>
      <c r="N51" s="45" t="str">
        <f t="shared" si="6"/>
        <v/>
      </c>
      <c r="O51" s="46" t="str">
        <f t="shared" si="6"/>
        <v/>
      </c>
    </row>
    <row r="52" spans="1:15" x14ac:dyDescent="0.4">
      <c r="A52" s="9">
        <v>43</v>
      </c>
      <c r="B52" s="5"/>
      <c r="C52" s="47"/>
      <c r="D52" s="90"/>
      <c r="E52" s="91"/>
      <c r="F52" s="93"/>
      <c r="G52" s="40" t="str">
        <f t="shared" si="8"/>
        <v/>
      </c>
      <c r="H52" s="40" t="str">
        <f t="shared" si="7"/>
        <v/>
      </c>
      <c r="I52" s="40" t="str">
        <f t="shared" si="7"/>
        <v/>
      </c>
      <c r="J52" s="44" t="str">
        <f t="shared" si="5"/>
        <v/>
      </c>
      <c r="K52" s="45" t="str">
        <f t="shared" si="5"/>
        <v/>
      </c>
      <c r="L52" s="46" t="str">
        <f t="shared" si="5"/>
        <v/>
      </c>
      <c r="M52" s="44" t="str">
        <f t="shared" si="6"/>
        <v/>
      </c>
      <c r="N52" s="45" t="str">
        <f t="shared" si="6"/>
        <v/>
      </c>
      <c r="O52" s="46" t="str">
        <f t="shared" si="6"/>
        <v/>
      </c>
    </row>
    <row r="53" spans="1:15" x14ac:dyDescent="0.4">
      <c r="A53" s="9">
        <v>44</v>
      </c>
      <c r="B53" s="5"/>
      <c r="C53" s="47"/>
      <c r="D53" s="90"/>
      <c r="E53" s="91"/>
      <c r="F53" s="92"/>
      <c r="G53" s="40" t="str">
        <f t="shared" si="8"/>
        <v/>
      </c>
      <c r="H53" s="40" t="str">
        <f t="shared" si="7"/>
        <v/>
      </c>
      <c r="I53" s="40" t="str">
        <f t="shared" si="7"/>
        <v/>
      </c>
      <c r="J53" s="44" t="str">
        <f t="shared" si="5"/>
        <v/>
      </c>
      <c r="K53" s="45" t="str">
        <f t="shared" si="5"/>
        <v/>
      </c>
      <c r="L53" s="46" t="str">
        <f t="shared" si="5"/>
        <v/>
      </c>
      <c r="M53" s="44" t="str">
        <f t="shared" si="6"/>
        <v/>
      </c>
      <c r="N53" s="45" t="str">
        <f t="shared" si="6"/>
        <v/>
      </c>
      <c r="O53" s="46" t="str">
        <f t="shared" si="6"/>
        <v/>
      </c>
    </row>
    <row r="54" spans="1:15" x14ac:dyDescent="0.4">
      <c r="A54" s="9">
        <v>45</v>
      </c>
      <c r="B54" s="5"/>
      <c r="C54" s="47"/>
      <c r="D54" s="90"/>
      <c r="E54" s="91"/>
      <c r="F54" s="92"/>
      <c r="G54" s="40" t="str">
        <f t="shared" si="8"/>
        <v/>
      </c>
      <c r="H54" s="40" t="str">
        <f t="shared" si="7"/>
        <v/>
      </c>
      <c r="I54" s="40" t="str">
        <f t="shared" si="7"/>
        <v/>
      </c>
      <c r="J54" s="44" t="str">
        <f t="shared" si="5"/>
        <v/>
      </c>
      <c r="K54" s="45" t="str">
        <f t="shared" si="5"/>
        <v/>
      </c>
      <c r="L54" s="46" t="str">
        <f t="shared" si="5"/>
        <v/>
      </c>
      <c r="M54" s="44" t="str">
        <f t="shared" si="6"/>
        <v/>
      </c>
      <c r="N54" s="45" t="str">
        <f t="shared" si="6"/>
        <v/>
      </c>
      <c r="O54" s="46" t="str">
        <f t="shared" si="6"/>
        <v/>
      </c>
    </row>
    <row r="55" spans="1:15" x14ac:dyDescent="0.4">
      <c r="A55" s="9">
        <v>46</v>
      </c>
      <c r="B55" s="5"/>
      <c r="C55" s="47"/>
      <c r="D55" s="90"/>
      <c r="E55" s="91"/>
      <c r="F55" s="92"/>
      <c r="G55" s="40" t="str">
        <f t="shared" si="8"/>
        <v/>
      </c>
      <c r="H55" s="40" t="str">
        <f t="shared" si="7"/>
        <v/>
      </c>
      <c r="I55" s="40" t="str">
        <f t="shared" si="7"/>
        <v/>
      </c>
      <c r="J55" s="44" t="str">
        <f t="shared" si="5"/>
        <v/>
      </c>
      <c r="K55" s="45" t="str">
        <f t="shared" si="5"/>
        <v/>
      </c>
      <c r="L55" s="46" t="str">
        <f t="shared" si="5"/>
        <v/>
      </c>
      <c r="M55" s="44" t="str">
        <f t="shared" si="6"/>
        <v/>
      </c>
      <c r="N55" s="45" t="str">
        <f t="shared" si="6"/>
        <v/>
      </c>
      <c r="O55" s="46" t="str">
        <f t="shared" si="6"/>
        <v/>
      </c>
    </row>
    <row r="56" spans="1:15" x14ac:dyDescent="0.4">
      <c r="A56" s="9">
        <v>47</v>
      </c>
      <c r="B56" s="5"/>
      <c r="C56" s="47"/>
      <c r="D56" s="90"/>
      <c r="E56" s="91"/>
      <c r="F56" s="92"/>
      <c r="G56" s="40" t="str">
        <f t="shared" si="8"/>
        <v/>
      </c>
      <c r="H56" s="40" t="str">
        <f t="shared" si="7"/>
        <v/>
      </c>
      <c r="I56" s="40" t="str">
        <f t="shared" si="7"/>
        <v/>
      </c>
      <c r="J56" s="44" t="str">
        <f t="shared" si="5"/>
        <v/>
      </c>
      <c r="K56" s="45" t="str">
        <f t="shared" si="5"/>
        <v/>
      </c>
      <c r="L56" s="46" t="str">
        <f t="shared" si="5"/>
        <v/>
      </c>
      <c r="M56" s="44" t="str">
        <f t="shared" si="6"/>
        <v/>
      </c>
      <c r="N56" s="45" t="str">
        <f t="shared" si="6"/>
        <v/>
      </c>
      <c r="O56" s="46" t="str">
        <f t="shared" si="6"/>
        <v/>
      </c>
    </row>
    <row r="57" spans="1:15" x14ac:dyDescent="0.4">
      <c r="A57" s="9">
        <v>48</v>
      </c>
      <c r="B57" s="5"/>
      <c r="C57" s="47"/>
      <c r="D57" s="90"/>
      <c r="E57" s="91"/>
      <c r="F57" s="92"/>
      <c r="G57" s="40" t="str">
        <f t="shared" si="8"/>
        <v/>
      </c>
      <c r="H57" s="40" t="str">
        <f t="shared" si="7"/>
        <v/>
      </c>
      <c r="I57" s="40" t="str">
        <f t="shared" si="7"/>
        <v/>
      </c>
      <c r="J57" s="44" t="str">
        <f t="shared" si="5"/>
        <v/>
      </c>
      <c r="K57" s="45" t="str">
        <f t="shared" si="5"/>
        <v/>
      </c>
      <c r="L57" s="46" t="str">
        <f t="shared" si="5"/>
        <v/>
      </c>
      <c r="M57" s="44" t="str">
        <f t="shared" si="6"/>
        <v/>
      </c>
      <c r="N57" s="45" t="str">
        <f t="shared" si="6"/>
        <v/>
      </c>
      <c r="O57" s="46" t="str">
        <f t="shared" si="6"/>
        <v/>
      </c>
    </row>
    <row r="58" spans="1:15" x14ac:dyDescent="0.4">
      <c r="A58" s="9">
        <v>49</v>
      </c>
      <c r="B58" s="5"/>
      <c r="C58" s="47"/>
      <c r="D58" s="90"/>
      <c r="E58" s="91"/>
      <c r="F58" s="92"/>
      <c r="G58" s="40" t="str">
        <f t="shared" si="8"/>
        <v/>
      </c>
      <c r="H58" s="40" t="str">
        <f t="shared" si="7"/>
        <v/>
      </c>
      <c r="I58" s="40" t="str">
        <f t="shared" si="7"/>
        <v/>
      </c>
      <c r="J58" s="44" t="str">
        <f t="shared" si="5"/>
        <v/>
      </c>
      <c r="K58" s="45" t="str">
        <f t="shared" si="5"/>
        <v/>
      </c>
      <c r="L58" s="46" t="str">
        <f t="shared" si="5"/>
        <v/>
      </c>
      <c r="M58" s="44" t="str">
        <f t="shared" si="6"/>
        <v/>
      </c>
      <c r="N58" s="45" t="str">
        <f t="shared" si="6"/>
        <v/>
      </c>
      <c r="O58" s="46" t="str">
        <f t="shared" si="6"/>
        <v/>
      </c>
    </row>
    <row r="59" spans="1:15" ht="19.5" thickBot="1" x14ac:dyDescent="0.45">
      <c r="A59" s="9">
        <v>50</v>
      </c>
      <c r="B59" s="6"/>
      <c r="C59" s="51"/>
      <c r="D59" s="94"/>
      <c r="E59" s="95"/>
      <c r="F59" s="96"/>
      <c r="G59" s="40" t="str">
        <f t="shared" si="8"/>
        <v/>
      </c>
      <c r="H59" s="40" t="str">
        <f t="shared" si="8"/>
        <v/>
      </c>
      <c r="I59" s="40" t="str">
        <f t="shared" si="8"/>
        <v/>
      </c>
      <c r="J59" s="44" t="str">
        <f t="shared" si="5"/>
        <v/>
      </c>
      <c r="K59" s="45" t="str">
        <f t="shared" si="5"/>
        <v/>
      </c>
      <c r="L59" s="46" t="str">
        <f t="shared" si="5"/>
        <v/>
      </c>
      <c r="M59" s="44" t="str">
        <f t="shared" si="6"/>
        <v/>
      </c>
      <c r="N59" s="45" t="str">
        <f t="shared" si="6"/>
        <v/>
      </c>
      <c r="O59" s="46" t="str">
        <f t="shared" si="6"/>
        <v/>
      </c>
    </row>
    <row r="60" spans="1:15" ht="19.5" thickBot="1" x14ac:dyDescent="0.45">
      <c r="A60" s="9"/>
      <c r="B60" s="111" t="s">
        <v>5</v>
      </c>
      <c r="C60" s="112"/>
      <c r="D60" s="1">
        <f>COUNTIF(D10:D59,1.27)</f>
        <v>2</v>
      </c>
      <c r="E60" s="1">
        <f>COUNTIF(E10:E59,1.5)</f>
        <v>2</v>
      </c>
      <c r="F60" s="8">
        <f>COUNTIF(F10:F59,2)</f>
        <v>1</v>
      </c>
      <c r="G60" s="97">
        <f>M60+G9</f>
        <v>253380.68793745257</v>
      </c>
      <c r="H60" s="20">
        <f>N60+H9</f>
        <v>256760.20262698503</v>
      </c>
      <c r="I60" s="21">
        <f>O60+I9</f>
        <v>241753.47665215173</v>
      </c>
      <c r="J60" s="67" t="s">
        <v>27</v>
      </c>
      <c r="K60" s="68">
        <f>B59-B10</f>
        <v>-37788</v>
      </c>
      <c r="L60" s="69" t="s">
        <v>28</v>
      </c>
      <c r="M60" s="81">
        <f>SUM(M10:M59)</f>
        <v>-46619.312062547426</v>
      </c>
      <c r="N60" s="82">
        <f>SUM(N10:N59)</f>
        <v>-43239.797373014968</v>
      </c>
      <c r="O60" s="83">
        <f>SUM(O10:O59)</f>
        <v>-58246.523347848262</v>
      </c>
    </row>
    <row r="61" spans="1:15" ht="19.5" thickBot="1" x14ac:dyDescent="0.45">
      <c r="A61" s="9"/>
      <c r="B61" s="105" t="s">
        <v>6</v>
      </c>
      <c r="C61" s="106"/>
      <c r="D61" s="1">
        <f>COUNTIF(D10:D59,-1)</f>
        <v>8</v>
      </c>
      <c r="E61" s="1">
        <f>COUNTIF(E10:E59,-1)</f>
        <v>8</v>
      </c>
      <c r="F61" s="8">
        <f>COUNTIF(F10:F59,-1)</f>
        <v>9</v>
      </c>
      <c r="G61" s="103" t="s">
        <v>26</v>
      </c>
      <c r="H61" s="104"/>
      <c r="I61" s="110"/>
      <c r="J61" s="103" t="s">
        <v>29</v>
      </c>
      <c r="K61" s="104"/>
      <c r="L61" s="110"/>
      <c r="M61" s="9"/>
      <c r="O61" s="4"/>
    </row>
    <row r="62" spans="1:15" ht="19.5" thickBot="1" x14ac:dyDescent="0.45">
      <c r="A62" s="9"/>
      <c r="B62" s="105" t="s">
        <v>31</v>
      </c>
      <c r="C62" s="106"/>
      <c r="D62" s="1">
        <f>COUNTIF(D10:D59,0)</f>
        <v>0</v>
      </c>
      <c r="E62" s="1">
        <f>COUNTIF(E10:E59,0)</f>
        <v>0</v>
      </c>
      <c r="F62" s="1">
        <f>COUNTIF(F10:F59,0)</f>
        <v>0</v>
      </c>
      <c r="G62" s="76">
        <f>G60/G9</f>
        <v>0.84460229312484192</v>
      </c>
      <c r="H62" s="77">
        <f t="shared" ref="H62" si="9">H60/H9</f>
        <v>0.85586734208995008</v>
      </c>
      <c r="I62" s="78">
        <f>I60/I9</f>
        <v>0.80584492217383907</v>
      </c>
      <c r="J62" s="65">
        <f>(G62-100%)*30/K60</f>
        <v>1.2337067868780412E-4</v>
      </c>
      <c r="K62" s="65">
        <f>(H62-100%)*30/K60</f>
        <v>1.1442732447606377E-4</v>
      </c>
      <c r="L62" s="66">
        <f>(I62-100%)*30/K60</f>
        <v>1.5414026502553265E-4</v>
      </c>
      <c r="M62" s="10"/>
      <c r="N62" s="2"/>
      <c r="O62" s="11"/>
    </row>
    <row r="63" spans="1:15" ht="19.5" thickBot="1" x14ac:dyDescent="0.45">
      <c r="B63" s="103" t="s">
        <v>4</v>
      </c>
      <c r="C63" s="104"/>
      <c r="D63" s="79">
        <f t="shared" ref="D63:E63" si="10">D60/(D60+D61+D62)</f>
        <v>0.2</v>
      </c>
      <c r="E63" s="74">
        <f t="shared" si="10"/>
        <v>0.2</v>
      </c>
      <c r="F63" s="75">
        <f>F60/(F60+F61+F62)</f>
        <v>0.1</v>
      </c>
    </row>
    <row r="65" spans="4:6" x14ac:dyDescent="0.4">
      <c r="D65" s="98"/>
      <c r="E65" s="98"/>
      <c r="F65" s="98"/>
    </row>
  </sheetData>
  <mergeCells count="11">
    <mergeCell ref="B61:C61"/>
    <mergeCell ref="G61:I61"/>
    <mergeCell ref="J61:L61"/>
    <mergeCell ref="B62:C62"/>
    <mergeCell ref="B63:C63"/>
    <mergeCell ref="B60:C60"/>
    <mergeCell ref="G7:I7"/>
    <mergeCell ref="J7:L7"/>
    <mergeCell ref="M7:O7"/>
    <mergeCell ref="J9:L9"/>
    <mergeCell ref="M9:O9"/>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E8825-C523-4D62-B2E6-A4A4C36E5D0E}">
  <dimension ref="A1:A56"/>
  <sheetViews>
    <sheetView topLeftCell="A78" workbookViewId="0">
      <selection activeCell="A93" sqref="A93"/>
    </sheetView>
  </sheetViews>
  <sheetFormatPr defaultRowHeight="18.75" x14ac:dyDescent="0.4"/>
  <sheetData>
    <row r="1" spans="1:1" x14ac:dyDescent="0.4">
      <c r="A1" t="s">
        <v>45</v>
      </c>
    </row>
    <row r="56" spans="1:1" x14ac:dyDescent="0.4">
      <c r="A56" t="s">
        <v>59</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930CD-3211-4709-8120-C72C85756EE9}">
  <dimension ref="A1:R65"/>
  <sheetViews>
    <sheetView workbookViewId="0">
      <selection activeCell="F15" sqref="F15"/>
    </sheetView>
  </sheetViews>
  <sheetFormatPr defaultRowHeight="18.75" x14ac:dyDescent="0.4"/>
  <cols>
    <col min="1" max="1" width="5.5" customWidth="1"/>
    <col min="2" max="3" width="11.125" customWidth="1"/>
  </cols>
  <sheetData>
    <row r="1" spans="1:18" ht="25.5" x14ac:dyDescent="0.4">
      <c r="A1" s="86" t="s">
        <v>40</v>
      </c>
    </row>
    <row r="2" spans="1:18" x14ac:dyDescent="0.4">
      <c r="A2" s="1" t="s">
        <v>7</v>
      </c>
      <c r="C2" t="s">
        <v>32</v>
      </c>
    </row>
    <row r="3" spans="1:18" x14ac:dyDescent="0.4">
      <c r="A3" s="1" t="s">
        <v>8</v>
      </c>
      <c r="C3" t="s">
        <v>39</v>
      </c>
    </row>
    <row r="4" spans="1:18" x14ac:dyDescent="0.4">
      <c r="A4" s="1" t="s">
        <v>10</v>
      </c>
      <c r="C4" s="29">
        <v>300000</v>
      </c>
    </row>
    <row r="5" spans="1:18" x14ac:dyDescent="0.4">
      <c r="A5" s="1" t="s">
        <v>11</v>
      </c>
      <c r="C5" s="29" t="s">
        <v>13</v>
      </c>
    </row>
    <row r="6" spans="1:18" ht="19.5" thickBot="1" x14ac:dyDescent="0.45">
      <c r="A6" s="1" t="s">
        <v>12</v>
      </c>
      <c r="C6" s="29" t="s">
        <v>30</v>
      </c>
    </row>
    <row r="7" spans="1:18" ht="19.5" thickBot="1" x14ac:dyDescent="0.45">
      <c r="A7" s="24" t="s">
        <v>0</v>
      </c>
      <c r="B7" s="24" t="s">
        <v>1</v>
      </c>
      <c r="C7" s="24" t="s">
        <v>1</v>
      </c>
      <c r="D7" s="48" t="s">
        <v>24</v>
      </c>
      <c r="E7" s="25"/>
      <c r="F7" s="26"/>
      <c r="G7" s="103" t="s">
        <v>3</v>
      </c>
      <c r="H7" s="104"/>
      <c r="I7" s="110"/>
      <c r="J7" s="103" t="s">
        <v>22</v>
      </c>
      <c r="K7" s="104"/>
      <c r="L7" s="110"/>
      <c r="M7" s="103" t="s">
        <v>23</v>
      </c>
      <c r="N7" s="104"/>
      <c r="O7" s="110"/>
    </row>
    <row r="8" spans="1:18" ht="19.5" thickBot="1" x14ac:dyDescent="0.45">
      <c r="A8" s="27"/>
      <c r="B8" s="27" t="s">
        <v>2</v>
      </c>
      <c r="C8" s="64" t="s">
        <v>25</v>
      </c>
      <c r="D8" s="13">
        <v>1.27</v>
      </c>
      <c r="E8" s="14">
        <v>1.5</v>
      </c>
      <c r="F8" s="15">
        <v>2</v>
      </c>
      <c r="G8" s="13">
        <v>1.27</v>
      </c>
      <c r="H8" s="14">
        <v>1.5</v>
      </c>
      <c r="I8" s="15">
        <v>2</v>
      </c>
      <c r="J8" s="13">
        <v>1.27</v>
      </c>
      <c r="K8" s="14">
        <v>1.5</v>
      </c>
      <c r="L8" s="15">
        <v>2</v>
      </c>
      <c r="M8" s="13">
        <v>1.27</v>
      </c>
      <c r="N8" s="14">
        <v>1.5</v>
      </c>
      <c r="O8" s="15">
        <v>2</v>
      </c>
    </row>
    <row r="9" spans="1:18" ht="19.5" thickBot="1" x14ac:dyDescent="0.45">
      <c r="A9" s="28" t="s">
        <v>9</v>
      </c>
      <c r="B9" s="12"/>
      <c r="C9" s="49"/>
      <c r="D9" s="17"/>
      <c r="E9" s="16"/>
      <c r="F9" s="18"/>
      <c r="G9" s="19">
        <f>C4</f>
        <v>300000</v>
      </c>
      <c r="H9" s="20">
        <f>C4</f>
        <v>300000</v>
      </c>
      <c r="I9" s="21">
        <f>C4</f>
        <v>300000</v>
      </c>
      <c r="J9" s="107" t="s">
        <v>22</v>
      </c>
      <c r="K9" s="108"/>
      <c r="L9" s="109"/>
      <c r="M9" s="107"/>
      <c r="N9" s="108"/>
      <c r="O9" s="109"/>
    </row>
    <row r="10" spans="1:18" x14ac:dyDescent="0.4">
      <c r="A10" s="9">
        <v>1</v>
      </c>
      <c r="B10" s="23"/>
      <c r="C10" s="50"/>
      <c r="D10" s="87"/>
      <c r="E10" s="88"/>
      <c r="F10" s="89"/>
      <c r="G10" s="40" t="str">
        <f>IF(D10="","",G9+M10)</f>
        <v/>
      </c>
      <c r="H10" s="40" t="str">
        <f t="shared" ref="H10:I25" si="0">IF(E10="","",H9+N10)</f>
        <v/>
      </c>
      <c r="I10" s="40" t="str">
        <f t="shared" si="0"/>
        <v/>
      </c>
      <c r="J10" s="41">
        <f>IF(G9="","",G9*0.03)</f>
        <v>9000</v>
      </c>
      <c r="K10" s="42">
        <f>IF(H9="","",H9*0.03)</f>
        <v>9000</v>
      </c>
      <c r="L10" s="43">
        <f>IF(I9="","",I9*0.03)</f>
        <v>9000</v>
      </c>
      <c r="M10" s="41" t="str">
        <f>IF(D10="","",J10*D10)</f>
        <v/>
      </c>
      <c r="N10" s="42" t="str">
        <f>IF(E10="","",K10*E10)</f>
        <v/>
      </c>
      <c r="O10" s="43" t="str">
        <f>IF(F10="","",L10*F10)</f>
        <v/>
      </c>
      <c r="P10" s="40"/>
      <c r="Q10" s="40"/>
      <c r="R10" s="40"/>
    </row>
    <row r="11" spans="1:18" x14ac:dyDescent="0.4">
      <c r="A11" s="9">
        <v>2</v>
      </c>
      <c r="B11" s="5"/>
      <c r="C11" s="47"/>
      <c r="D11" s="90"/>
      <c r="E11" s="91"/>
      <c r="F11" s="92"/>
      <c r="G11" s="40" t="str">
        <f t="shared" ref="G11:I26" si="1">IF(D11="","",G10+M11)</f>
        <v/>
      </c>
      <c r="H11" s="40" t="str">
        <f t="shared" si="0"/>
        <v/>
      </c>
      <c r="I11" s="40" t="str">
        <f t="shared" si="0"/>
        <v/>
      </c>
      <c r="J11" s="44" t="str">
        <f t="shared" ref="J11:L26" si="2">IF(G10="","",G10*0.03)</f>
        <v/>
      </c>
      <c r="K11" s="45" t="str">
        <f t="shared" si="2"/>
        <v/>
      </c>
      <c r="L11" s="46" t="str">
        <f t="shared" si="2"/>
        <v/>
      </c>
      <c r="M11" s="44" t="str">
        <f t="shared" ref="M11:O26" si="3">IF(D11="","",J11*D11)</f>
        <v/>
      </c>
      <c r="N11" s="45" t="str">
        <f t="shared" si="3"/>
        <v/>
      </c>
      <c r="O11" s="46" t="str">
        <f t="shared" si="3"/>
        <v/>
      </c>
      <c r="P11" s="40"/>
      <c r="Q11" s="40"/>
      <c r="R11" s="40"/>
    </row>
    <row r="12" spans="1:18" x14ac:dyDescent="0.4">
      <c r="A12" s="9">
        <v>3</v>
      </c>
      <c r="B12" s="5"/>
      <c r="C12" s="47"/>
      <c r="D12" s="90"/>
      <c r="E12" s="91"/>
      <c r="F12" s="99"/>
      <c r="G12" s="40" t="str">
        <f t="shared" si="1"/>
        <v/>
      </c>
      <c r="H12" s="40" t="str">
        <f t="shared" si="0"/>
        <v/>
      </c>
      <c r="I12" s="40" t="str">
        <f t="shared" si="0"/>
        <v/>
      </c>
      <c r="J12" s="44" t="str">
        <f t="shared" si="2"/>
        <v/>
      </c>
      <c r="K12" s="45" t="str">
        <f t="shared" si="2"/>
        <v/>
      </c>
      <c r="L12" s="46" t="str">
        <f t="shared" si="2"/>
        <v/>
      </c>
      <c r="M12" s="44" t="str">
        <f t="shared" si="3"/>
        <v/>
      </c>
      <c r="N12" s="45" t="str">
        <f t="shared" si="3"/>
        <v/>
      </c>
      <c r="O12" s="46" t="str">
        <f t="shared" si="3"/>
        <v/>
      </c>
      <c r="P12" s="40"/>
      <c r="Q12" s="40"/>
      <c r="R12" s="40"/>
    </row>
    <row r="13" spans="1:18" x14ac:dyDescent="0.4">
      <c r="A13" s="9">
        <v>4</v>
      </c>
      <c r="B13" s="5"/>
      <c r="C13" s="47"/>
      <c r="D13" s="90"/>
      <c r="E13" s="91"/>
      <c r="F13" s="92"/>
      <c r="G13" s="40" t="str">
        <f t="shared" si="1"/>
        <v/>
      </c>
      <c r="H13" s="40" t="str">
        <f t="shared" si="0"/>
        <v/>
      </c>
      <c r="I13" s="40" t="str">
        <f t="shared" si="0"/>
        <v/>
      </c>
      <c r="J13" s="44" t="str">
        <f t="shared" si="2"/>
        <v/>
      </c>
      <c r="K13" s="45" t="str">
        <f t="shared" si="2"/>
        <v/>
      </c>
      <c r="L13" s="46" t="str">
        <f t="shared" si="2"/>
        <v/>
      </c>
      <c r="M13" s="44" t="str">
        <f t="shared" si="3"/>
        <v/>
      </c>
      <c r="N13" s="45" t="str">
        <f t="shared" si="3"/>
        <v/>
      </c>
      <c r="O13" s="46" t="str">
        <f t="shared" si="3"/>
        <v/>
      </c>
      <c r="P13" s="40"/>
      <c r="Q13" s="40"/>
      <c r="R13" s="40"/>
    </row>
    <row r="14" spans="1:18" x14ac:dyDescent="0.4">
      <c r="A14" s="9">
        <v>5</v>
      </c>
      <c r="B14" s="5"/>
      <c r="C14" s="47"/>
      <c r="D14" s="90"/>
      <c r="E14" s="91"/>
      <c r="F14" s="93"/>
      <c r="G14" s="40" t="str">
        <f t="shared" si="1"/>
        <v/>
      </c>
      <c r="H14" s="40" t="str">
        <f t="shared" si="0"/>
        <v/>
      </c>
      <c r="I14" s="40" t="str">
        <f t="shared" si="0"/>
        <v/>
      </c>
      <c r="J14" s="44" t="str">
        <f t="shared" si="2"/>
        <v/>
      </c>
      <c r="K14" s="45" t="str">
        <f t="shared" si="2"/>
        <v/>
      </c>
      <c r="L14" s="46" t="str">
        <f t="shared" si="2"/>
        <v/>
      </c>
      <c r="M14" s="44" t="str">
        <f t="shared" si="3"/>
        <v/>
      </c>
      <c r="N14" s="45" t="str">
        <f t="shared" si="3"/>
        <v/>
      </c>
      <c r="O14" s="46" t="str">
        <f t="shared" si="3"/>
        <v/>
      </c>
      <c r="P14" s="40"/>
      <c r="Q14" s="40"/>
      <c r="R14" s="40"/>
    </row>
    <row r="15" spans="1:18" x14ac:dyDescent="0.4">
      <c r="A15" s="9">
        <v>6</v>
      </c>
      <c r="B15" s="5"/>
      <c r="C15" s="47"/>
      <c r="D15" s="90"/>
      <c r="E15" s="91"/>
      <c r="F15" s="99"/>
      <c r="G15" s="40" t="str">
        <f t="shared" si="1"/>
        <v/>
      </c>
      <c r="H15" s="40" t="str">
        <f t="shared" si="0"/>
        <v/>
      </c>
      <c r="I15" s="40" t="str">
        <f t="shared" si="0"/>
        <v/>
      </c>
      <c r="J15" s="44" t="str">
        <f t="shared" si="2"/>
        <v/>
      </c>
      <c r="K15" s="45" t="str">
        <f t="shared" si="2"/>
        <v/>
      </c>
      <c r="L15" s="46" t="str">
        <f t="shared" si="2"/>
        <v/>
      </c>
      <c r="M15" s="44" t="str">
        <f t="shared" si="3"/>
        <v/>
      </c>
      <c r="N15" s="45" t="str">
        <f t="shared" si="3"/>
        <v/>
      </c>
      <c r="O15" s="46" t="str">
        <f t="shared" si="3"/>
        <v/>
      </c>
      <c r="P15" s="40"/>
      <c r="Q15" s="40"/>
      <c r="R15" s="40"/>
    </row>
    <row r="16" spans="1:18" x14ac:dyDescent="0.4">
      <c r="A16" s="9">
        <v>7</v>
      </c>
      <c r="B16" s="5"/>
      <c r="C16" s="47"/>
      <c r="D16" s="90"/>
      <c r="E16" s="91"/>
      <c r="F16" s="92"/>
      <c r="G16" s="40" t="str">
        <f t="shared" si="1"/>
        <v/>
      </c>
      <c r="H16" s="40" t="str">
        <f t="shared" si="0"/>
        <v/>
      </c>
      <c r="I16" s="40" t="str">
        <f t="shared" si="0"/>
        <v/>
      </c>
      <c r="J16" s="44" t="str">
        <f t="shared" si="2"/>
        <v/>
      </c>
      <c r="K16" s="45" t="str">
        <f t="shared" si="2"/>
        <v/>
      </c>
      <c r="L16" s="46" t="str">
        <f t="shared" si="2"/>
        <v/>
      </c>
      <c r="M16" s="44" t="str">
        <f t="shared" si="3"/>
        <v/>
      </c>
      <c r="N16" s="45" t="str">
        <f t="shared" si="3"/>
        <v/>
      </c>
      <c r="O16" s="46" t="str">
        <f t="shared" si="3"/>
        <v/>
      </c>
      <c r="P16" s="40"/>
      <c r="Q16" s="40"/>
      <c r="R16" s="40"/>
    </row>
    <row r="17" spans="1:18" x14ac:dyDescent="0.4">
      <c r="A17" s="9">
        <v>8</v>
      </c>
      <c r="B17" s="5"/>
      <c r="C17" s="47"/>
      <c r="D17" s="90"/>
      <c r="E17" s="91"/>
      <c r="F17" s="92"/>
      <c r="G17" s="40" t="str">
        <f t="shared" si="1"/>
        <v/>
      </c>
      <c r="H17" s="40" t="str">
        <f t="shared" si="0"/>
        <v/>
      </c>
      <c r="I17" s="40" t="str">
        <f t="shared" si="0"/>
        <v/>
      </c>
      <c r="J17" s="44" t="str">
        <f t="shared" si="2"/>
        <v/>
      </c>
      <c r="K17" s="45" t="str">
        <f t="shared" si="2"/>
        <v/>
      </c>
      <c r="L17" s="46" t="str">
        <f t="shared" si="2"/>
        <v/>
      </c>
      <c r="M17" s="44" t="str">
        <f t="shared" si="3"/>
        <v/>
      </c>
      <c r="N17" s="45" t="str">
        <f t="shared" si="3"/>
        <v/>
      </c>
      <c r="O17" s="46" t="str">
        <f t="shared" si="3"/>
        <v/>
      </c>
      <c r="P17" s="40"/>
      <c r="Q17" s="40"/>
      <c r="R17" s="40"/>
    </row>
    <row r="18" spans="1:18" x14ac:dyDescent="0.4">
      <c r="A18" s="9">
        <v>9</v>
      </c>
      <c r="B18" s="5"/>
      <c r="C18" s="47"/>
      <c r="D18" s="90"/>
      <c r="E18" s="91"/>
      <c r="F18" s="92"/>
      <c r="G18" s="40" t="str">
        <f t="shared" si="1"/>
        <v/>
      </c>
      <c r="H18" s="40" t="str">
        <f t="shared" si="0"/>
        <v/>
      </c>
      <c r="I18" s="40" t="str">
        <f t="shared" si="0"/>
        <v/>
      </c>
      <c r="J18" s="44" t="str">
        <f t="shared" si="2"/>
        <v/>
      </c>
      <c r="K18" s="45" t="str">
        <f t="shared" si="2"/>
        <v/>
      </c>
      <c r="L18" s="46" t="str">
        <f t="shared" si="2"/>
        <v/>
      </c>
      <c r="M18" s="44" t="str">
        <f t="shared" si="3"/>
        <v/>
      </c>
      <c r="N18" s="45" t="str">
        <f t="shared" si="3"/>
        <v/>
      </c>
      <c r="O18" s="46" t="str">
        <f t="shared" si="3"/>
        <v/>
      </c>
      <c r="P18" s="40"/>
      <c r="Q18" s="40"/>
      <c r="R18" s="40"/>
    </row>
    <row r="19" spans="1:18" x14ac:dyDescent="0.4">
      <c r="A19" s="9">
        <v>10</v>
      </c>
      <c r="B19" s="5"/>
      <c r="C19" s="47"/>
      <c r="D19" s="90"/>
      <c r="E19" s="91"/>
      <c r="F19" s="92"/>
      <c r="G19" s="40" t="str">
        <f t="shared" si="1"/>
        <v/>
      </c>
      <c r="H19" s="40" t="str">
        <f t="shared" si="0"/>
        <v/>
      </c>
      <c r="I19" s="40" t="str">
        <f t="shared" si="0"/>
        <v/>
      </c>
      <c r="J19" s="44" t="str">
        <f t="shared" si="2"/>
        <v/>
      </c>
      <c r="K19" s="45" t="str">
        <f t="shared" si="2"/>
        <v/>
      </c>
      <c r="L19" s="46" t="str">
        <f t="shared" si="2"/>
        <v/>
      </c>
      <c r="M19" s="44" t="str">
        <f t="shared" si="3"/>
        <v/>
      </c>
      <c r="N19" s="45" t="str">
        <f t="shared" si="3"/>
        <v/>
      </c>
      <c r="O19" s="46" t="str">
        <f t="shared" si="3"/>
        <v/>
      </c>
      <c r="P19" s="40"/>
      <c r="Q19" s="40"/>
      <c r="R19" s="40"/>
    </row>
    <row r="20" spans="1:18" x14ac:dyDescent="0.4">
      <c r="A20" s="9">
        <v>11</v>
      </c>
      <c r="B20" s="5"/>
      <c r="C20" s="47"/>
      <c r="D20" s="90"/>
      <c r="E20" s="91"/>
      <c r="F20" s="92"/>
      <c r="G20" s="40" t="str">
        <f t="shared" si="1"/>
        <v/>
      </c>
      <c r="H20" s="40" t="str">
        <f t="shared" si="0"/>
        <v/>
      </c>
      <c r="I20" s="40" t="str">
        <f t="shared" si="0"/>
        <v/>
      </c>
      <c r="J20" s="44" t="str">
        <f t="shared" si="2"/>
        <v/>
      </c>
      <c r="K20" s="45" t="str">
        <f t="shared" si="2"/>
        <v/>
      </c>
      <c r="L20" s="46" t="str">
        <f t="shared" si="2"/>
        <v/>
      </c>
      <c r="M20" s="44" t="str">
        <f t="shared" si="3"/>
        <v/>
      </c>
      <c r="N20" s="45" t="str">
        <f t="shared" si="3"/>
        <v/>
      </c>
      <c r="O20" s="46" t="str">
        <f t="shared" si="3"/>
        <v/>
      </c>
      <c r="P20" s="40"/>
      <c r="Q20" s="40"/>
      <c r="R20" s="40"/>
    </row>
    <row r="21" spans="1:18" x14ac:dyDescent="0.4">
      <c r="A21" s="9">
        <v>12</v>
      </c>
      <c r="B21" s="5"/>
      <c r="C21" s="47"/>
      <c r="D21" s="90"/>
      <c r="E21" s="91"/>
      <c r="F21" s="92"/>
      <c r="G21" s="40" t="str">
        <f t="shared" si="1"/>
        <v/>
      </c>
      <c r="H21" s="40" t="str">
        <f t="shared" si="0"/>
        <v/>
      </c>
      <c r="I21" s="40" t="str">
        <f t="shared" si="0"/>
        <v/>
      </c>
      <c r="J21" s="44" t="str">
        <f t="shared" si="2"/>
        <v/>
      </c>
      <c r="K21" s="45" t="str">
        <f t="shared" si="2"/>
        <v/>
      </c>
      <c r="L21" s="46" t="str">
        <f t="shared" si="2"/>
        <v/>
      </c>
      <c r="M21" s="44" t="str">
        <f t="shared" si="3"/>
        <v/>
      </c>
      <c r="N21" s="45" t="str">
        <f t="shared" si="3"/>
        <v/>
      </c>
      <c r="O21" s="46" t="str">
        <f t="shared" si="3"/>
        <v/>
      </c>
      <c r="P21" s="40"/>
      <c r="Q21" s="40"/>
      <c r="R21" s="40"/>
    </row>
    <row r="22" spans="1:18" x14ac:dyDescent="0.4">
      <c r="A22" s="9">
        <v>13</v>
      </c>
      <c r="B22" s="5"/>
      <c r="C22" s="47"/>
      <c r="D22" s="90"/>
      <c r="E22" s="91"/>
      <c r="F22" s="92"/>
      <c r="G22" s="40" t="str">
        <f t="shared" si="1"/>
        <v/>
      </c>
      <c r="H22" s="40" t="str">
        <f t="shared" si="0"/>
        <v/>
      </c>
      <c r="I22" s="40" t="str">
        <f t="shared" si="0"/>
        <v/>
      </c>
      <c r="J22" s="44" t="str">
        <f t="shared" si="2"/>
        <v/>
      </c>
      <c r="K22" s="45" t="str">
        <f t="shared" si="2"/>
        <v/>
      </c>
      <c r="L22" s="46" t="str">
        <f t="shared" si="2"/>
        <v/>
      </c>
      <c r="M22" s="44" t="str">
        <f t="shared" si="3"/>
        <v/>
      </c>
      <c r="N22" s="45" t="str">
        <f t="shared" si="3"/>
        <v/>
      </c>
      <c r="O22" s="46" t="str">
        <f t="shared" si="3"/>
        <v/>
      </c>
      <c r="P22" s="40"/>
      <c r="Q22" s="40"/>
      <c r="R22" s="40"/>
    </row>
    <row r="23" spans="1:18" x14ac:dyDescent="0.4">
      <c r="A23" s="9">
        <v>14</v>
      </c>
      <c r="B23" s="5"/>
      <c r="C23" s="47"/>
      <c r="D23" s="90"/>
      <c r="E23" s="91"/>
      <c r="F23" s="92"/>
      <c r="G23" s="40" t="str">
        <f t="shared" si="1"/>
        <v/>
      </c>
      <c r="H23" s="40" t="str">
        <f t="shared" si="0"/>
        <v/>
      </c>
      <c r="I23" s="40" t="str">
        <f t="shared" si="0"/>
        <v/>
      </c>
      <c r="J23" s="44" t="str">
        <f t="shared" si="2"/>
        <v/>
      </c>
      <c r="K23" s="45" t="str">
        <f t="shared" si="2"/>
        <v/>
      </c>
      <c r="L23" s="46" t="str">
        <f t="shared" si="2"/>
        <v/>
      </c>
      <c r="M23" s="44" t="str">
        <f t="shared" si="3"/>
        <v/>
      </c>
      <c r="N23" s="45" t="str">
        <f t="shared" si="3"/>
        <v/>
      </c>
      <c r="O23" s="46" t="str">
        <f t="shared" si="3"/>
        <v/>
      </c>
      <c r="P23" s="40"/>
      <c r="Q23" s="40"/>
      <c r="R23" s="40"/>
    </row>
    <row r="24" spans="1:18" x14ac:dyDescent="0.4">
      <c r="A24" s="9">
        <v>15</v>
      </c>
      <c r="B24" s="5"/>
      <c r="C24" s="47"/>
      <c r="D24" s="90"/>
      <c r="E24" s="91"/>
      <c r="F24" s="93"/>
      <c r="G24" s="40" t="str">
        <f t="shared" si="1"/>
        <v/>
      </c>
      <c r="H24" s="40" t="str">
        <f t="shared" si="0"/>
        <v/>
      </c>
      <c r="I24" s="40" t="str">
        <f t="shared" si="0"/>
        <v/>
      </c>
      <c r="J24" s="44" t="str">
        <f t="shared" si="2"/>
        <v/>
      </c>
      <c r="K24" s="45" t="str">
        <f t="shared" si="2"/>
        <v/>
      </c>
      <c r="L24" s="46" t="str">
        <f t="shared" si="2"/>
        <v/>
      </c>
      <c r="M24" s="44" t="str">
        <f t="shared" si="3"/>
        <v/>
      </c>
      <c r="N24" s="45" t="str">
        <f t="shared" si="3"/>
        <v/>
      </c>
      <c r="O24" s="46" t="str">
        <f t="shared" si="3"/>
        <v/>
      </c>
      <c r="P24" s="40"/>
      <c r="Q24" s="40"/>
      <c r="R24" s="40"/>
    </row>
    <row r="25" spans="1:18" x14ac:dyDescent="0.4">
      <c r="A25" s="9">
        <v>16</v>
      </c>
      <c r="B25" s="5"/>
      <c r="C25" s="47"/>
      <c r="D25" s="90"/>
      <c r="E25" s="91"/>
      <c r="F25" s="92"/>
      <c r="G25" s="40" t="str">
        <f t="shared" si="1"/>
        <v/>
      </c>
      <c r="H25" s="40" t="str">
        <f t="shared" si="0"/>
        <v/>
      </c>
      <c r="I25" s="40" t="str">
        <f t="shared" si="0"/>
        <v/>
      </c>
      <c r="J25" s="44" t="str">
        <f t="shared" si="2"/>
        <v/>
      </c>
      <c r="K25" s="45" t="str">
        <f t="shared" si="2"/>
        <v/>
      </c>
      <c r="L25" s="46" t="str">
        <f t="shared" si="2"/>
        <v/>
      </c>
      <c r="M25" s="44" t="str">
        <f t="shared" si="3"/>
        <v/>
      </c>
      <c r="N25" s="45" t="str">
        <f t="shared" si="3"/>
        <v/>
      </c>
      <c r="O25" s="46" t="str">
        <f t="shared" si="3"/>
        <v/>
      </c>
      <c r="P25" s="40"/>
      <c r="Q25" s="40"/>
      <c r="R25" s="40"/>
    </row>
    <row r="26" spans="1:18" x14ac:dyDescent="0.4">
      <c r="A26" s="9">
        <v>17</v>
      </c>
      <c r="B26" s="5"/>
      <c r="C26" s="47"/>
      <c r="D26" s="90"/>
      <c r="E26" s="91"/>
      <c r="F26" s="92"/>
      <c r="G26" s="40" t="str">
        <f t="shared" si="1"/>
        <v/>
      </c>
      <c r="H26" s="40" t="str">
        <f t="shared" si="1"/>
        <v/>
      </c>
      <c r="I26" s="40" t="str">
        <f t="shared" si="1"/>
        <v/>
      </c>
      <c r="J26" s="44" t="str">
        <f t="shared" si="2"/>
        <v/>
      </c>
      <c r="K26" s="45" t="str">
        <f t="shared" si="2"/>
        <v/>
      </c>
      <c r="L26" s="46" t="str">
        <f t="shared" si="2"/>
        <v/>
      </c>
      <c r="M26" s="44" t="str">
        <f t="shared" si="3"/>
        <v/>
      </c>
      <c r="N26" s="45" t="str">
        <f t="shared" si="3"/>
        <v/>
      </c>
      <c r="O26" s="46" t="str">
        <f t="shared" si="3"/>
        <v/>
      </c>
      <c r="P26" s="40"/>
      <c r="Q26" s="40"/>
      <c r="R26" s="40"/>
    </row>
    <row r="27" spans="1:18" x14ac:dyDescent="0.4">
      <c r="A27" s="9">
        <v>18</v>
      </c>
      <c r="B27" s="5"/>
      <c r="C27" s="47"/>
      <c r="D27" s="90"/>
      <c r="E27" s="91"/>
      <c r="F27" s="92"/>
      <c r="G27" s="40" t="str">
        <f t="shared" ref="G27:I42" si="4">IF(D27="","",G26+M27)</f>
        <v/>
      </c>
      <c r="H27" s="40" t="str">
        <f t="shared" si="4"/>
        <v/>
      </c>
      <c r="I27" s="40" t="str">
        <f t="shared" si="4"/>
        <v/>
      </c>
      <c r="J27" s="44" t="str">
        <f t="shared" ref="J27:L59" si="5">IF(G26="","",G26*0.03)</f>
        <v/>
      </c>
      <c r="K27" s="45" t="str">
        <f t="shared" si="5"/>
        <v/>
      </c>
      <c r="L27" s="46" t="str">
        <f t="shared" si="5"/>
        <v/>
      </c>
      <c r="M27" s="44" t="str">
        <f t="shared" ref="M27:O59" si="6">IF(D27="","",J27*D27)</f>
        <v/>
      </c>
      <c r="N27" s="45" t="str">
        <f t="shared" si="6"/>
        <v/>
      </c>
      <c r="O27" s="46" t="str">
        <f t="shared" si="6"/>
        <v/>
      </c>
      <c r="P27" s="40"/>
      <c r="Q27" s="40"/>
      <c r="R27" s="40"/>
    </row>
    <row r="28" spans="1:18" x14ac:dyDescent="0.4">
      <c r="A28" s="9">
        <v>19</v>
      </c>
      <c r="B28" s="5"/>
      <c r="C28" s="47"/>
      <c r="D28" s="90"/>
      <c r="E28" s="91"/>
      <c r="F28" s="92"/>
      <c r="G28" s="40" t="str">
        <f t="shared" si="4"/>
        <v/>
      </c>
      <c r="H28" s="40" t="str">
        <f t="shared" si="4"/>
        <v/>
      </c>
      <c r="I28" s="40" t="str">
        <f t="shared" si="4"/>
        <v/>
      </c>
      <c r="J28" s="44" t="str">
        <f t="shared" si="5"/>
        <v/>
      </c>
      <c r="K28" s="45" t="str">
        <f t="shared" si="5"/>
        <v/>
      </c>
      <c r="L28" s="46" t="str">
        <f t="shared" si="5"/>
        <v/>
      </c>
      <c r="M28" s="44" t="str">
        <f t="shared" si="6"/>
        <v/>
      </c>
      <c r="N28" s="45" t="str">
        <f t="shared" si="6"/>
        <v/>
      </c>
      <c r="O28" s="46" t="str">
        <f t="shared" si="6"/>
        <v/>
      </c>
      <c r="P28" s="40"/>
      <c r="Q28" s="40"/>
      <c r="R28" s="40"/>
    </row>
    <row r="29" spans="1:18" x14ac:dyDescent="0.4">
      <c r="A29" s="9">
        <v>20</v>
      </c>
      <c r="B29" s="5"/>
      <c r="C29" s="47"/>
      <c r="D29" s="90"/>
      <c r="E29" s="91"/>
      <c r="F29" s="92"/>
      <c r="G29" s="40" t="str">
        <f t="shared" si="4"/>
        <v/>
      </c>
      <c r="H29" s="40" t="str">
        <f t="shared" si="4"/>
        <v/>
      </c>
      <c r="I29" s="40" t="str">
        <f t="shared" si="4"/>
        <v/>
      </c>
      <c r="J29" s="44" t="str">
        <f t="shared" si="5"/>
        <v/>
      </c>
      <c r="K29" s="45" t="str">
        <f t="shared" si="5"/>
        <v/>
      </c>
      <c r="L29" s="46" t="str">
        <f t="shared" si="5"/>
        <v/>
      </c>
      <c r="M29" s="44" t="str">
        <f t="shared" si="6"/>
        <v/>
      </c>
      <c r="N29" s="45" t="str">
        <f t="shared" si="6"/>
        <v/>
      </c>
      <c r="O29" s="46" t="str">
        <f t="shared" si="6"/>
        <v/>
      </c>
      <c r="P29" s="40"/>
      <c r="Q29" s="40"/>
      <c r="R29" s="40"/>
    </row>
    <row r="30" spans="1:18" x14ac:dyDescent="0.4">
      <c r="A30" s="9">
        <v>21</v>
      </c>
      <c r="B30" s="5"/>
      <c r="C30" s="47"/>
      <c r="D30" s="90"/>
      <c r="E30" s="91"/>
      <c r="F30" s="93"/>
      <c r="G30" s="40" t="str">
        <f t="shared" si="4"/>
        <v/>
      </c>
      <c r="H30" s="40" t="str">
        <f t="shared" si="4"/>
        <v/>
      </c>
      <c r="I30" s="40" t="str">
        <f t="shared" si="4"/>
        <v/>
      </c>
      <c r="J30" s="44" t="str">
        <f t="shared" si="5"/>
        <v/>
      </c>
      <c r="K30" s="45" t="str">
        <f t="shared" si="5"/>
        <v/>
      </c>
      <c r="L30" s="46" t="str">
        <f t="shared" si="5"/>
        <v/>
      </c>
      <c r="M30" s="44" t="str">
        <f t="shared" si="6"/>
        <v/>
      </c>
      <c r="N30" s="45" t="str">
        <f t="shared" si="6"/>
        <v/>
      </c>
      <c r="O30" s="46" t="str">
        <f t="shared" si="6"/>
        <v/>
      </c>
      <c r="P30" s="40"/>
      <c r="Q30" s="40"/>
      <c r="R30" s="40"/>
    </row>
    <row r="31" spans="1:18" x14ac:dyDescent="0.4">
      <c r="A31" s="9">
        <v>22</v>
      </c>
      <c r="B31" s="5"/>
      <c r="C31" s="47"/>
      <c r="D31" s="90"/>
      <c r="E31" s="91"/>
      <c r="F31" s="93"/>
      <c r="G31" s="40" t="str">
        <f t="shared" si="4"/>
        <v/>
      </c>
      <c r="H31" s="40" t="str">
        <f t="shared" si="4"/>
        <v/>
      </c>
      <c r="I31" s="40" t="str">
        <f t="shared" si="4"/>
        <v/>
      </c>
      <c r="J31" s="44" t="str">
        <f t="shared" si="5"/>
        <v/>
      </c>
      <c r="K31" s="45" t="str">
        <f t="shared" si="5"/>
        <v/>
      </c>
      <c r="L31" s="46" t="str">
        <f t="shared" si="5"/>
        <v/>
      </c>
      <c r="M31" s="44" t="str">
        <f t="shared" si="6"/>
        <v/>
      </c>
      <c r="N31" s="45" t="str">
        <f t="shared" si="6"/>
        <v/>
      </c>
      <c r="O31" s="46" t="str">
        <f t="shared" si="6"/>
        <v/>
      </c>
      <c r="P31" s="40"/>
      <c r="Q31" s="40"/>
      <c r="R31" s="40"/>
    </row>
    <row r="32" spans="1:18" x14ac:dyDescent="0.4">
      <c r="A32" s="9">
        <v>23</v>
      </c>
      <c r="B32" s="5"/>
      <c r="C32" s="47"/>
      <c r="D32" s="90"/>
      <c r="E32" s="91"/>
      <c r="F32" s="92"/>
      <c r="G32" s="40" t="str">
        <f t="shared" si="4"/>
        <v/>
      </c>
      <c r="H32" s="40" t="str">
        <f t="shared" si="4"/>
        <v/>
      </c>
      <c r="I32" s="40" t="str">
        <f t="shared" si="4"/>
        <v/>
      </c>
      <c r="J32" s="44" t="str">
        <f t="shared" si="5"/>
        <v/>
      </c>
      <c r="K32" s="45" t="str">
        <f t="shared" si="5"/>
        <v/>
      </c>
      <c r="L32" s="46" t="str">
        <f t="shared" si="5"/>
        <v/>
      </c>
      <c r="M32" s="44" t="str">
        <f t="shared" si="6"/>
        <v/>
      </c>
      <c r="N32" s="45" t="str">
        <f t="shared" si="6"/>
        <v/>
      </c>
      <c r="O32" s="46" t="str">
        <f t="shared" si="6"/>
        <v/>
      </c>
      <c r="P32" s="40"/>
      <c r="Q32" s="40"/>
      <c r="R32" s="40"/>
    </row>
    <row r="33" spans="1:18" x14ac:dyDescent="0.4">
      <c r="A33" s="9">
        <v>24</v>
      </c>
      <c r="B33" s="5"/>
      <c r="C33" s="47"/>
      <c r="D33" s="90"/>
      <c r="E33" s="91"/>
      <c r="F33" s="92"/>
      <c r="G33" s="40" t="str">
        <f t="shared" si="4"/>
        <v/>
      </c>
      <c r="H33" s="40" t="str">
        <f t="shared" si="4"/>
        <v/>
      </c>
      <c r="I33" s="40" t="str">
        <f t="shared" si="4"/>
        <v/>
      </c>
      <c r="J33" s="44" t="str">
        <f t="shared" si="5"/>
        <v/>
      </c>
      <c r="K33" s="45" t="str">
        <f t="shared" si="5"/>
        <v/>
      </c>
      <c r="L33" s="46" t="str">
        <f t="shared" si="5"/>
        <v/>
      </c>
      <c r="M33" s="44" t="str">
        <f t="shared" si="6"/>
        <v/>
      </c>
      <c r="N33" s="45" t="str">
        <f t="shared" si="6"/>
        <v/>
      </c>
      <c r="O33" s="46" t="str">
        <f t="shared" si="6"/>
        <v/>
      </c>
      <c r="P33" s="40"/>
      <c r="Q33" s="40"/>
      <c r="R33" s="40"/>
    </row>
    <row r="34" spans="1:18" x14ac:dyDescent="0.4">
      <c r="A34" s="9">
        <v>25</v>
      </c>
      <c r="B34" s="5"/>
      <c r="C34" s="47"/>
      <c r="D34" s="90"/>
      <c r="E34" s="91"/>
      <c r="F34" s="92"/>
      <c r="G34" s="40" t="str">
        <f t="shared" si="4"/>
        <v/>
      </c>
      <c r="H34" s="40" t="str">
        <f t="shared" si="4"/>
        <v/>
      </c>
      <c r="I34" s="40" t="str">
        <f t="shared" si="4"/>
        <v/>
      </c>
      <c r="J34" s="44" t="str">
        <f t="shared" si="5"/>
        <v/>
      </c>
      <c r="K34" s="45" t="str">
        <f t="shared" si="5"/>
        <v/>
      </c>
      <c r="L34" s="46" t="str">
        <f t="shared" si="5"/>
        <v/>
      </c>
      <c r="M34" s="44" t="str">
        <f t="shared" si="6"/>
        <v/>
      </c>
      <c r="N34" s="45" t="str">
        <f t="shared" si="6"/>
        <v/>
      </c>
      <c r="O34" s="46" t="str">
        <f t="shared" si="6"/>
        <v/>
      </c>
      <c r="P34" s="40"/>
      <c r="Q34" s="40"/>
      <c r="R34" s="40"/>
    </row>
    <row r="35" spans="1:18" x14ac:dyDescent="0.4">
      <c r="A35" s="9">
        <v>26</v>
      </c>
      <c r="B35" s="5"/>
      <c r="C35" s="47"/>
      <c r="D35" s="90"/>
      <c r="E35" s="91"/>
      <c r="F35" s="93"/>
      <c r="G35" s="40" t="str">
        <f t="shared" si="4"/>
        <v/>
      </c>
      <c r="H35" s="40" t="str">
        <f t="shared" si="4"/>
        <v/>
      </c>
      <c r="I35" s="40" t="str">
        <f t="shared" si="4"/>
        <v/>
      </c>
      <c r="J35" s="44" t="str">
        <f t="shared" si="5"/>
        <v/>
      </c>
      <c r="K35" s="45" t="str">
        <f t="shared" si="5"/>
        <v/>
      </c>
      <c r="L35" s="46" t="str">
        <f t="shared" si="5"/>
        <v/>
      </c>
      <c r="M35" s="44" t="str">
        <f t="shared" si="6"/>
        <v/>
      </c>
      <c r="N35" s="45" t="str">
        <f t="shared" si="6"/>
        <v/>
      </c>
      <c r="O35" s="46" t="str">
        <f t="shared" si="6"/>
        <v/>
      </c>
      <c r="P35" s="40"/>
      <c r="Q35" s="40"/>
      <c r="R35" s="40"/>
    </row>
    <row r="36" spans="1:18" x14ac:dyDescent="0.4">
      <c r="A36" s="9">
        <v>27</v>
      </c>
      <c r="B36" s="5"/>
      <c r="C36" s="47"/>
      <c r="D36" s="90"/>
      <c r="E36" s="91"/>
      <c r="F36" s="93"/>
      <c r="G36" s="40" t="str">
        <f t="shared" si="4"/>
        <v/>
      </c>
      <c r="H36" s="40" t="str">
        <f t="shared" si="4"/>
        <v/>
      </c>
      <c r="I36" s="40" t="str">
        <f t="shared" si="4"/>
        <v/>
      </c>
      <c r="J36" s="44" t="str">
        <f t="shared" si="5"/>
        <v/>
      </c>
      <c r="K36" s="45" t="str">
        <f t="shared" si="5"/>
        <v/>
      </c>
      <c r="L36" s="46" t="str">
        <f t="shared" si="5"/>
        <v/>
      </c>
      <c r="M36" s="44" t="str">
        <f t="shared" si="6"/>
        <v/>
      </c>
      <c r="N36" s="45" t="str">
        <f t="shared" si="6"/>
        <v/>
      </c>
      <c r="O36" s="46" t="str">
        <f t="shared" si="6"/>
        <v/>
      </c>
      <c r="P36" s="40"/>
      <c r="Q36" s="40"/>
      <c r="R36" s="40"/>
    </row>
    <row r="37" spans="1:18" x14ac:dyDescent="0.4">
      <c r="A37" s="9">
        <v>28</v>
      </c>
      <c r="B37" s="5"/>
      <c r="C37" s="47"/>
      <c r="D37" s="90"/>
      <c r="E37" s="91"/>
      <c r="F37" s="92"/>
      <c r="G37" s="40" t="str">
        <f t="shared" si="4"/>
        <v/>
      </c>
      <c r="H37" s="40" t="str">
        <f t="shared" si="4"/>
        <v/>
      </c>
      <c r="I37" s="40" t="str">
        <f t="shared" si="4"/>
        <v/>
      </c>
      <c r="J37" s="44" t="str">
        <f t="shared" si="5"/>
        <v/>
      </c>
      <c r="K37" s="45" t="str">
        <f t="shared" si="5"/>
        <v/>
      </c>
      <c r="L37" s="46" t="str">
        <f t="shared" si="5"/>
        <v/>
      </c>
      <c r="M37" s="44" t="str">
        <f t="shared" si="6"/>
        <v/>
      </c>
      <c r="N37" s="45" t="str">
        <f t="shared" si="6"/>
        <v/>
      </c>
      <c r="O37" s="46" t="str">
        <f t="shared" si="6"/>
        <v/>
      </c>
      <c r="P37" s="40"/>
      <c r="Q37" s="40"/>
      <c r="R37" s="40"/>
    </row>
    <row r="38" spans="1:18" x14ac:dyDescent="0.4">
      <c r="A38" s="9">
        <v>29</v>
      </c>
      <c r="B38" s="5"/>
      <c r="C38" s="47"/>
      <c r="D38" s="90"/>
      <c r="E38" s="91"/>
      <c r="F38" s="92"/>
      <c r="G38" s="40" t="str">
        <f t="shared" si="4"/>
        <v/>
      </c>
      <c r="H38" s="40" t="str">
        <f t="shared" si="4"/>
        <v/>
      </c>
      <c r="I38" s="40" t="str">
        <f t="shared" si="4"/>
        <v/>
      </c>
      <c r="J38" s="44" t="str">
        <f t="shared" si="5"/>
        <v/>
      </c>
      <c r="K38" s="45" t="str">
        <f t="shared" si="5"/>
        <v/>
      </c>
      <c r="L38" s="46" t="str">
        <f t="shared" si="5"/>
        <v/>
      </c>
      <c r="M38" s="44" t="str">
        <f t="shared" si="6"/>
        <v/>
      </c>
      <c r="N38" s="45" t="str">
        <f t="shared" si="6"/>
        <v/>
      </c>
      <c r="O38" s="46" t="str">
        <f t="shared" si="6"/>
        <v/>
      </c>
      <c r="P38" s="40"/>
      <c r="Q38" s="40"/>
      <c r="R38" s="40"/>
    </row>
    <row r="39" spans="1:18" x14ac:dyDescent="0.4">
      <c r="A39" s="9">
        <v>30</v>
      </c>
      <c r="B39" s="5"/>
      <c r="C39" s="47"/>
      <c r="D39" s="90"/>
      <c r="E39" s="91"/>
      <c r="F39" s="92"/>
      <c r="G39" s="40" t="str">
        <f t="shared" si="4"/>
        <v/>
      </c>
      <c r="H39" s="40" t="str">
        <f t="shared" si="4"/>
        <v/>
      </c>
      <c r="I39" s="40" t="str">
        <f t="shared" si="4"/>
        <v/>
      </c>
      <c r="J39" s="44" t="str">
        <f t="shared" si="5"/>
        <v/>
      </c>
      <c r="K39" s="45" t="str">
        <f t="shared" si="5"/>
        <v/>
      </c>
      <c r="L39" s="46" t="str">
        <f t="shared" si="5"/>
        <v/>
      </c>
      <c r="M39" s="44" t="str">
        <f t="shared" si="6"/>
        <v/>
      </c>
      <c r="N39" s="45" t="str">
        <f t="shared" si="6"/>
        <v/>
      </c>
      <c r="O39" s="46" t="str">
        <f t="shared" si="6"/>
        <v/>
      </c>
      <c r="P39" s="40"/>
      <c r="Q39" s="40"/>
      <c r="R39" s="40"/>
    </row>
    <row r="40" spans="1:18" x14ac:dyDescent="0.4">
      <c r="A40" s="9">
        <v>31</v>
      </c>
      <c r="B40" s="5"/>
      <c r="C40" s="47"/>
      <c r="D40" s="90"/>
      <c r="E40" s="91"/>
      <c r="F40" s="92"/>
      <c r="G40" s="40" t="str">
        <f t="shared" si="4"/>
        <v/>
      </c>
      <c r="H40" s="40" t="str">
        <f t="shared" si="4"/>
        <v/>
      </c>
      <c r="I40" s="40" t="str">
        <f t="shared" si="4"/>
        <v/>
      </c>
      <c r="J40" s="44" t="str">
        <f t="shared" si="5"/>
        <v/>
      </c>
      <c r="K40" s="45" t="str">
        <f t="shared" si="5"/>
        <v/>
      </c>
      <c r="L40" s="46" t="str">
        <f t="shared" si="5"/>
        <v/>
      </c>
      <c r="M40" s="44" t="str">
        <f t="shared" si="6"/>
        <v/>
      </c>
      <c r="N40" s="45" t="str">
        <f t="shared" si="6"/>
        <v/>
      </c>
      <c r="O40" s="46" t="str">
        <f t="shared" si="6"/>
        <v/>
      </c>
      <c r="P40" s="40"/>
      <c r="Q40" s="40"/>
      <c r="R40" s="40"/>
    </row>
    <row r="41" spans="1:18" x14ac:dyDescent="0.4">
      <c r="A41" s="9">
        <v>32</v>
      </c>
      <c r="B41" s="5"/>
      <c r="C41" s="47"/>
      <c r="D41" s="90"/>
      <c r="E41" s="91"/>
      <c r="F41" s="92"/>
      <c r="G41" s="40" t="str">
        <f t="shared" si="4"/>
        <v/>
      </c>
      <c r="H41" s="40" t="str">
        <f t="shared" si="4"/>
        <v/>
      </c>
      <c r="I41" s="40" t="str">
        <f t="shared" si="4"/>
        <v/>
      </c>
      <c r="J41" s="44" t="str">
        <f t="shared" si="5"/>
        <v/>
      </c>
      <c r="K41" s="45" t="str">
        <f t="shared" si="5"/>
        <v/>
      </c>
      <c r="L41" s="46" t="str">
        <f t="shared" si="5"/>
        <v/>
      </c>
      <c r="M41" s="44" t="str">
        <f t="shared" si="6"/>
        <v/>
      </c>
      <c r="N41" s="45" t="str">
        <f t="shared" si="6"/>
        <v/>
      </c>
      <c r="O41" s="46" t="str">
        <f t="shared" si="6"/>
        <v/>
      </c>
      <c r="P41" s="40"/>
      <c r="Q41" s="40"/>
      <c r="R41" s="40"/>
    </row>
    <row r="42" spans="1:18" x14ac:dyDescent="0.4">
      <c r="A42" s="9">
        <v>33</v>
      </c>
      <c r="B42" s="5"/>
      <c r="C42" s="47"/>
      <c r="D42" s="90"/>
      <c r="E42" s="91"/>
      <c r="F42" s="93"/>
      <c r="G42" s="40" t="str">
        <f t="shared" si="4"/>
        <v/>
      </c>
      <c r="H42" s="40" t="str">
        <f t="shared" si="4"/>
        <v/>
      </c>
      <c r="I42" s="40" t="str">
        <f t="shared" si="4"/>
        <v/>
      </c>
      <c r="J42" s="44" t="str">
        <f t="shared" si="5"/>
        <v/>
      </c>
      <c r="K42" s="45" t="str">
        <f t="shared" si="5"/>
        <v/>
      </c>
      <c r="L42" s="46" t="str">
        <f t="shared" si="5"/>
        <v/>
      </c>
      <c r="M42" s="44" t="str">
        <f t="shared" si="6"/>
        <v/>
      </c>
      <c r="N42" s="45" t="str">
        <f t="shared" si="6"/>
        <v/>
      </c>
      <c r="O42" s="46" t="str">
        <f t="shared" si="6"/>
        <v/>
      </c>
      <c r="P42" s="40"/>
      <c r="Q42" s="40"/>
      <c r="R42" s="40"/>
    </row>
    <row r="43" spans="1:18" x14ac:dyDescent="0.4">
      <c r="A43" s="9">
        <v>34</v>
      </c>
      <c r="B43" s="5"/>
      <c r="C43" s="47"/>
      <c r="D43" s="90"/>
      <c r="E43" s="91"/>
      <c r="F43" s="93"/>
      <c r="G43" s="40" t="str">
        <f t="shared" ref="G43:I58" si="7">IF(D43="","",G42+M43)</f>
        <v/>
      </c>
      <c r="H43" s="40" t="str">
        <f t="shared" si="7"/>
        <v/>
      </c>
      <c r="I43" s="40" t="str">
        <f t="shared" si="7"/>
        <v/>
      </c>
      <c r="J43" s="44" t="str">
        <f t="shared" si="5"/>
        <v/>
      </c>
      <c r="K43" s="45" t="str">
        <f t="shared" si="5"/>
        <v/>
      </c>
      <c r="L43" s="46" t="str">
        <f t="shared" si="5"/>
        <v/>
      </c>
      <c r="M43" s="44" t="str">
        <f>IF(D43="","",J43*D43)</f>
        <v/>
      </c>
      <c r="N43" s="45" t="str">
        <f t="shared" si="6"/>
        <v/>
      </c>
      <c r="O43" s="46" t="str">
        <f t="shared" si="6"/>
        <v/>
      </c>
      <c r="P43" s="40"/>
      <c r="Q43" s="40"/>
      <c r="R43" s="40"/>
    </row>
    <row r="44" spans="1:18" x14ac:dyDescent="0.4">
      <c r="A44">
        <v>35</v>
      </c>
      <c r="B44" s="5"/>
      <c r="C44" s="47"/>
      <c r="D44" s="90"/>
      <c r="E44" s="91"/>
      <c r="F44" s="92"/>
      <c r="G44" s="40" t="str">
        <f>IF(D44="","",G43+M44)</f>
        <v/>
      </c>
      <c r="H44" s="40" t="str">
        <f t="shared" si="7"/>
        <v/>
      </c>
      <c r="I44" s="40" t="str">
        <f t="shared" si="7"/>
        <v/>
      </c>
      <c r="J44" s="44" t="str">
        <f t="shared" si="5"/>
        <v/>
      </c>
      <c r="K44" s="45" t="str">
        <f t="shared" si="5"/>
        <v/>
      </c>
      <c r="L44" s="46" t="str">
        <f t="shared" si="5"/>
        <v/>
      </c>
      <c r="M44" s="44" t="str">
        <f t="shared" si="6"/>
        <v/>
      </c>
      <c r="N44" s="45" t="str">
        <f t="shared" si="6"/>
        <v/>
      </c>
      <c r="O44" s="46" t="str">
        <f t="shared" si="6"/>
        <v/>
      </c>
    </row>
    <row r="45" spans="1:18" x14ac:dyDescent="0.4">
      <c r="A45" s="9">
        <v>36</v>
      </c>
      <c r="B45" s="5"/>
      <c r="C45" s="47"/>
      <c r="D45" s="90"/>
      <c r="E45" s="91"/>
      <c r="F45" s="92"/>
      <c r="G45" s="40" t="str">
        <f t="shared" ref="G45:I59" si="8">IF(D45="","",G44+M45)</f>
        <v/>
      </c>
      <c r="H45" s="40" t="str">
        <f t="shared" si="7"/>
        <v/>
      </c>
      <c r="I45" s="40" t="str">
        <f t="shared" si="7"/>
        <v/>
      </c>
      <c r="J45" s="44" t="str">
        <f>IF(G44="","",G44*0.03)</f>
        <v/>
      </c>
      <c r="K45" s="45" t="str">
        <f t="shared" si="5"/>
        <v/>
      </c>
      <c r="L45" s="46" t="str">
        <f t="shared" si="5"/>
        <v/>
      </c>
      <c r="M45" s="44" t="str">
        <f>IF(D45="","",J45*D45)</f>
        <v/>
      </c>
      <c r="N45" s="45" t="str">
        <f t="shared" si="6"/>
        <v/>
      </c>
      <c r="O45" s="46" t="str">
        <f t="shared" si="6"/>
        <v/>
      </c>
    </row>
    <row r="46" spans="1:18" x14ac:dyDescent="0.4">
      <c r="A46" s="9">
        <v>37</v>
      </c>
      <c r="B46" s="5"/>
      <c r="C46" s="47"/>
      <c r="D46" s="90"/>
      <c r="E46" s="91"/>
      <c r="F46" s="92"/>
      <c r="G46" s="40" t="str">
        <f t="shared" si="8"/>
        <v/>
      </c>
      <c r="H46" s="40" t="str">
        <f t="shared" si="7"/>
        <v/>
      </c>
      <c r="I46" s="40" t="str">
        <f t="shared" si="7"/>
        <v/>
      </c>
      <c r="J46" s="44" t="str">
        <f t="shared" si="5"/>
        <v/>
      </c>
      <c r="K46" s="45" t="str">
        <f t="shared" si="5"/>
        <v/>
      </c>
      <c r="L46" s="46" t="str">
        <f t="shared" si="5"/>
        <v/>
      </c>
      <c r="M46" s="44" t="str">
        <f t="shared" si="6"/>
        <v/>
      </c>
      <c r="N46" s="45" t="str">
        <f t="shared" si="6"/>
        <v/>
      </c>
      <c r="O46" s="46" t="str">
        <f t="shared" si="6"/>
        <v/>
      </c>
    </row>
    <row r="47" spans="1:18" x14ac:dyDescent="0.4">
      <c r="A47" s="9">
        <v>38</v>
      </c>
      <c r="B47" s="5"/>
      <c r="C47" s="47"/>
      <c r="D47" s="90"/>
      <c r="E47" s="91"/>
      <c r="F47" s="92"/>
      <c r="G47" s="40" t="str">
        <f t="shared" si="8"/>
        <v/>
      </c>
      <c r="H47" s="40" t="str">
        <f t="shared" si="7"/>
        <v/>
      </c>
      <c r="I47" s="40" t="str">
        <f t="shared" si="7"/>
        <v/>
      </c>
      <c r="J47" s="44" t="str">
        <f t="shared" si="5"/>
        <v/>
      </c>
      <c r="K47" s="45" t="str">
        <f t="shared" si="5"/>
        <v/>
      </c>
      <c r="L47" s="46" t="str">
        <f t="shared" si="5"/>
        <v/>
      </c>
      <c r="M47" s="44" t="str">
        <f t="shared" si="6"/>
        <v/>
      </c>
      <c r="N47" s="45" t="str">
        <f t="shared" si="6"/>
        <v/>
      </c>
      <c r="O47" s="46" t="str">
        <f t="shared" si="6"/>
        <v/>
      </c>
    </row>
    <row r="48" spans="1:18" x14ac:dyDescent="0.4">
      <c r="A48" s="9">
        <v>39</v>
      </c>
      <c r="B48" s="5"/>
      <c r="C48" s="47"/>
      <c r="D48" s="90"/>
      <c r="E48" s="91"/>
      <c r="F48" s="92"/>
      <c r="G48" s="40" t="str">
        <f t="shared" si="8"/>
        <v/>
      </c>
      <c r="H48" s="40" t="str">
        <f t="shared" si="7"/>
        <v/>
      </c>
      <c r="I48" s="40" t="str">
        <f t="shared" si="7"/>
        <v/>
      </c>
      <c r="J48" s="44" t="str">
        <f t="shared" si="5"/>
        <v/>
      </c>
      <c r="K48" s="45" t="str">
        <f t="shared" si="5"/>
        <v/>
      </c>
      <c r="L48" s="46" t="str">
        <f t="shared" si="5"/>
        <v/>
      </c>
      <c r="M48" s="44" t="str">
        <f t="shared" si="6"/>
        <v/>
      </c>
      <c r="N48" s="45" t="str">
        <f t="shared" si="6"/>
        <v/>
      </c>
      <c r="O48" s="46" t="str">
        <f t="shared" si="6"/>
        <v/>
      </c>
    </row>
    <row r="49" spans="1:15" x14ac:dyDescent="0.4">
      <c r="A49" s="9">
        <v>40</v>
      </c>
      <c r="B49" s="5"/>
      <c r="C49" s="47"/>
      <c r="D49" s="90"/>
      <c r="E49" s="91"/>
      <c r="F49" s="92"/>
      <c r="G49" s="40" t="str">
        <f t="shared" si="8"/>
        <v/>
      </c>
      <c r="H49" s="40" t="str">
        <f t="shared" si="7"/>
        <v/>
      </c>
      <c r="I49" s="40" t="str">
        <f t="shared" si="7"/>
        <v/>
      </c>
      <c r="J49" s="44" t="str">
        <f t="shared" si="5"/>
        <v/>
      </c>
      <c r="K49" s="45" t="str">
        <f t="shared" si="5"/>
        <v/>
      </c>
      <c r="L49" s="46" t="str">
        <f t="shared" si="5"/>
        <v/>
      </c>
      <c r="M49" s="44" t="str">
        <f t="shared" si="6"/>
        <v/>
      </c>
      <c r="N49" s="45" t="str">
        <f t="shared" si="6"/>
        <v/>
      </c>
      <c r="O49" s="46" t="str">
        <f t="shared" si="6"/>
        <v/>
      </c>
    </row>
    <row r="50" spans="1:15" x14ac:dyDescent="0.4">
      <c r="A50" s="9">
        <v>41</v>
      </c>
      <c r="B50" s="5"/>
      <c r="C50" s="47"/>
      <c r="D50" s="90"/>
      <c r="E50" s="91"/>
      <c r="F50" s="92"/>
      <c r="G50" s="40" t="str">
        <f t="shared" si="8"/>
        <v/>
      </c>
      <c r="H50" s="40" t="str">
        <f t="shared" si="7"/>
        <v/>
      </c>
      <c r="I50" s="40" t="str">
        <f t="shared" si="7"/>
        <v/>
      </c>
      <c r="J50" s="44" t="str">
        <f t="shared" si="5"/>
        <v/>
      </c>
      <c r="K50" s="45" t="str">
        <f t="shared" si="5"/>
        <v/>
      </c>
      <c r="L50" s="46" t="str">
        <f t="shared" si="5"/>
        <v/>
      </c>
      <c r="M50" s="44" t="str">
        <f t="shared" si="6"/>
        <v/>
      </c>
      <c r="N50" s="45" t="str">
        <f t="shared" si="6"/>
        <v/>
      </c>
      <c r="O50" s="46" t="str">
        <f t="shared" si="6"/>
        <v/>
      </c>
    </row>
    <row r="51" spans="1:15" x14ac:dyDescent="0.4">
      <c r="A51" s="9">
        <v>42</v>
      </c>
      <c r="B51" s="5"/>
      <c r="C51" s="47"/>
      <c r="D51" s="90"/>
      <c r="E51" s="91"/>
      <c r="F51" s="92"/>
      <c r="G51" s="40" t="str">
        <f t="shared" si="8"/>
        <v/>
      </c>
      <c r="H51" s="40" t="str">
        <f t="shared" si="7"/>
        <v/>
      </c>
      <c r="I51" s="40" t="str">
        <f t="shared" si="7"/>
        <v/>
      </c>
      <c r="J51" s="44" t="str">
        <f t="shared" si="5"/>
        <v/>
      </c>
      <c r="K51" s="45" t="str">
        <f t="shared" si="5"/>
        <v/>
      </c>
      <c r="L51" s="46" t="str">
        <f t="shared" si="5"/>
        <v/>
      </c>
      <c r="M51" s="44" t="str">
        <f t="shared" si="6"/>
        <v/>
      </c>
      <c r="N51" s="45" t="str">
        <f t="shared" si="6"/>
        <v/>
      </c>
      <c r="O51" s="46" t="str">
        <f t="shared" si="6"/>
        <v/>
      </c>
    </row>
    <row r="52" spans="1:15" x14ac:dyDescent="0.4">
      <c r="A52" s="9">
        <v>43</v>
      </c>
      <c r="B52" s="5"/>
      <c r="C52" s="47"/>
      <c r="D52" s="90"/>
      <c r="E52" s="91"/>
      <c r="F52" s="93"/>
      <c r="G52" s="40" t="str">
        <f t="shared" si="8"/>
        <v/>
      </c>
      <c r="H52" s="40" t="str">
        <f t="shared" si="7"/>
        <v/>
      </c>
      <c r="I52" s="40" t="str">
        <f t="shared" si="7"/>
        <v/>
      </c>
      <c r="J52" s="44" t="str">
        <f t="shared" si="5"/>
        <v/>
      </c>
      <c r="K52" s="45" t="str">
        <f t="shared" si="5"/>
        <v/>
      </c>
      <c r="L52" s="46" t="str">
        <f t="shared" si="5"/>
        <v/>
      </c>
      <c r="M52" s="44" t="str">
        <f t="shared" si="6"/>
        <v/>
      </c>
      <c r="N52" s="45" t="str">
        <f t="shared" si="6"/>
        <v/>
      </c>
      <c r="O52" s="46" t="str">
        <f t="shared" si="6"/>
        <v/>
      </c>
    </row>
    <row r="53" spans="1:15" x14ac:dyDescent="0.4">
      <c r="A53" s="9">
        <v>44</v>
      </c>
      <c r="B53" s="5"/>
      <c r="C53" s="47"/>
      <c r="D53" s="90"/>
      <c r="E53" s="91"/>
      <c r="F53" s="92"/>
      <c r="G53" s="40" t="str">
        <f t="shared" si="8"/>
        <v/>
      </c>
      <c r="H53" s="40" t="str">
        <f t="shared" si="7"/>
        <v/>
      </c>
      <c r="I53" s="40" t="str">
        <f t="shared" si="7"/>
        <v/>
      </c>
      <c r="J53" s="44" t="str">
        <f t="shared" si="5"/>
        <v/>
      </c>
      <c r="K53" s="45" t="str">
        <f t="shared" si="5"/>
        <v/>
      </c>
      <c r="L53" s="46" t="str">
        <f t="shared" si="5"/>
        <v/>
      </c>
      <c r="M53" s="44" t="str">
        <f t="shared" si="6"/>
        <v/>
      </c>
      <c r="N53" s="45" t="str">
        <f t="shared" si="6"/>
        <v/>
      </c>
      <c r="O53" s="46" t="str">
        <f t="shared" si="6"/>
        <v/>
      </c>
    </row>
    <row r="54" spans="1:15" x14ac:dyDescent="0.4">
      <c r="A54" s="9">
        <v>45</v>
      </c>
      <c r="B54" s="5"/>
      <c r="C54" s="47"/>
      <c r="D54" s="90"/>
      <c r="E54" s="91"/>
      <c r="F54" s="92"/>
      <c r="G54" s="40" t="str">
        <f t="shared" si="8"/>
        <v/>
      </c>
      <c r="H54" s="40" t="str">
        <f t="shared" si="7"/>
        <v/>
      </c>
      <c r="I54" s="40" t="str">
        <f t="shared" si="7"/>
        <v/>
      </c>
      <c r="J54" s="44" t="str">
        <f t="shared" si="5"/>
        <v/>
      </c>
      <c r="K54" s="45" t="str">
        <f t="shared" si="5"/>
        <v/>
      </c>
      <c r="L54" s="46" t="str">
        <f t="shared" si="5"/>
        <v/>
      </c>
      <c r="M54" s="44" t="str">
        <f t="shared" si="6"/>
        <v/>
      </c>
      <c r="N54" s="45" t="str">
        <f t="shared" si="6"/>
        <v/>
      </c>
      <c r="O54" s="46" t="str">
        <f t="shared" si="6"/>
        <v/>
      </c>
    </row>
    <row r="55" spans="1:15" x14ac:dyDescent="0.4">
      <c r="A55" s="9">
        <v>46</v>
      </c>
      <c r="B55" s="5"/>
      <c r="C55" s="47"/>
      <c r="D55" s="90"/>
      <c r="E55" s="91"/>
      <c r="F55" s="92"/>
      <c r="G55" s="40" t="str">
        <f t="shared" si="8"/>
        <v/>
      </c>
      <c r="H55" s="40" t="str">
        <f t="shared" si="7"/>
        <v/>
      </c>
      <c r="I55" s="40" t="str">
        <f t="shared" si="7"/>
        <v/>
      </c>
      <c r="J55" s="44" t="str">
        <f t="shared" si="5"/>
        <v/>
      </c>
      <c r="K55" s="45" t="str">
        <f t="shared" si="5"/>
        <v/>
      </c>
      <c r="L55" s="46" t="str">
        <f t="shared" si="5"/>
        <v/>
      </c>
      <c r="M55" s="44" t="str">
        <f t="shared" si="6"/>
        <v/>
      </c>
      <c r="N55" s="45" t="str">
        <f t="shared" si="6"/>
        <v/>
      </c>
      <c r="O55" s="46" t="str">
        <f t="shared" si="6"/>
        <v/>
      </c>
    </row>
    <row r="56" spans="1:15" x14ac:dyDescent="0.4">
      <c r="A56" s="9">
        <v>47</v>
      </c>
      <c r="B56" s="5"/>
      <c r="C56" s="47"/>
      <c r="D56" s="90"/>
      <c r="E56" s="91"/>
      <c r="F56" s="92"/>
      <c r="G56" s="40" t="str">
        <f t="shared" si="8"/>
        <v/>
      </c>
      <c r="H56" s="40" t="str">
        <f t="shared" si="7"/>
        <v/>
      </c>
      <c r="I56" s="40" t="str">
        <f t="shared" si="7"/>
        <v/>
      </c>
      <c r="J56" s="44" t="str">
        <f t="shared" si="5"/>
        <v/>
      </c>
      <c r="K56" s="45" t="str">
        <f t="shared" si="5"/>
        <v/>
      </c>
      <c r="L56" s="46" t="str">
        <f t="shared" si="5"/>
        <v/>
      </c>
      <c r="M56" s="44" t="str">
        <f t="shared" si="6"/>
        <v/>
      </c>
      <c r="N56" s="45" t="str">
        <f t="shared" si="6"/>
        <v/>
      </c>
      <c r="O56" s="46" t="str">
        <f t="shared" si="6"/>
        <v/>
      </c>
    </row>
    <row r="57" spans="1:15" x14ac:dyDescent="0.4">
      <c r="A57" s="9">
        <v>48</v>
      </c>
      <c r="B57" s="5"/>
      <c r="C57" s="47"/>
      <c r="D57" s="90"/>
      <c r="E57" s="91"/>
      <c r="F57" s="92"/>
      <c r="G57" s="40" t="str">
        <f t="shared" si="8"/>
        <v/>
      </c>
      <c r="H57" s="40" t="str">
        <f t="shared" si="7"/>
        <v/>
      </c>
      <c r="I57" s="40" t="str">
        <f t="shared" si="7"/>
        <v/>
      </c>
      <c r="J57" s="44" t="str">
        <f t="shared" si="5"/>
        <v/>
      </c>
      <c r="K57" s="45" t="str">
        <f t="shared" si="5"/>
        <v/>
      </c>
      <c r="L57" s="46" t="str">
        <f t="shared" si="5"/>
        <v/>
      </c>
      <c r="M57" s="44" t="str">
        <f t="shared" si="6"/>
        <v/>
      </c>
      <c r="N57" s="45" t="str">
        <f t="shared" si="6"/>
        <v/>
      </c>
      <c r="O57" s="46" t="str">
        <f t="shared" si="6"/>
        <v/>
      </c>
    </row>
    <row r="58" spans="1:15" x14ac:dyDescent="0.4">
      <c r="A58" s="9">
        <v>49</v>
      </c>
      <c r="B58" s="5"/>
      <c r="C58" s="47"/>
      <c r="D58" s="90"/>
      <c r="E58" s="91"/>
      <c r="F58" s="92"/>
      <c r="G58" s="40" t="str">
        <f t="shared" si="8"/>
        <v/>
      </c>
      <c r="H58" s="40" t="str">
        <f t="shared" si="7"/>
        <v/>
      </c>
      <c r="I58" s="40" t="str">
        <f t="shared" si="7"/>
        <v/>
      </c>
      <c r="J58" s="44" t="str">
        <f t="shared" si="5"/>
        <v/>
      </c>
      <c r="K58" s="45" t="str">
        <f t="shared" si="5"/>
        <v/>
      </c>
      <c r="L58" s="46" t="str">
        <f t="shared" si="5"/>
        <v/>
      </c>
      <c r="M58" s="44" t="str">
        <f t="shared" si="6"/>
        <v/>
      </c>
      <c r="N58" s="45" t="str">
        <f t="shared" si="6"/>
        <v/>
      </c>
      <c r="O58" s="46" t="str">
        <f t="shared" si="6"/>
        <v/>
      </c>
    </row>
    <row r="59" spans="1:15" ht="19.5" thickBot="1" x14ac:dyDescent="0.45">
      <c r="A59" s="9">
        <v>50</v>
      </c>
      <c r="B59" s="6"/>
      <c r="C59" s="51"/>
      <c r="D59" s="94"/>
      <c r="E59" s="95"/>
      <c r="F59" s="96"/>
      <c r="G59" s="40" t="str">
        <f t="shared" si="8"/>
        <v/>
      </c>
      <c r="H59" s="40" t="str">
        <f t="shared" si="8"/>
        <v/>
      </c>
      <c r="I59" s="40" t="str">
        <f t="shared" si="8"/>
        <v/>
      </c>
      <c r="J59" s="44" t="str">
        <f t="shared" si="5"/>
        <v/>
      </c>
      <c r="K59" s="45" t="str">
        <f t="shared" si="5"/>
        <v/>
      </c>
      <c r="L59" s="46" t="str">
        <f t="shared" si="5"/>
        <v/>
      </c>
      <c r="M59" s="44" t="str">
        <f t="shared" si="6"/>
        <v/>
      </c>
      <c r="N59" s="45" t="str">
        <f t="shared" si="6"/>
        <v/>
      </c>
      <c r="O59" s="46" t="str">
        <f t="shared" si="6"/>
        <v/>
      </c>
    </row>
    <row r="60" spans="1:15" ht="19.5" thickBot="1" x14ac:dyDescent="0.45">
      <c r="A60" s="9"/>
      <c r="B60" s="111" t="s">
        <v>5</v>
      </c>
      <c r="C60" s="112"/>
      <c r="D60" s="1">
        <f>COUNTIF(D10:D59,1.27)</f>
        <v>0</v>
      </c>
      <c r="E60" s="1">
        <f>COUNTIF(E10:E59,1.5)</f>
        <v>0</v>
      </c>
      <c r="F60" s="8">
        <f>COUNTIF(F10:F59,2)</f>
        <v>0</v>
      </c>
      <c r="G60" s="97">
        <f>M60+G9</f>
        <v>300000</v>
      </c>
      <c r="H60" s="20">
        <f>N60+H9</f>
        <v>300000</v>
      </c>
      <c r="I60" s="21">
        <f>O60+I9</f>
        <v>300000</v>
      </c>
      <c r="J60" s="67" t="s">
        <v>27</v>
      </c>
      <c r="K60" s="68">
        <f>B59-B10</f>
        <v>0</v>
      </c>
      <c r="L60" s="69" t="s">
        <v>28</v>
      </c>
      <c r="M60" s="81">
        <f>SUM(M10:M59)</f>
        <v>0</v>
      </c>
      <c r="N60" s="82">
        <f>SUM(N10:N59)</f>
        <v>0</v>
      </c>
      <c r="O60" s="83">
        <f>SUM(O10:O59)</f>
        <v>0</v>
      </c>
    </row>
    <row r="61" spans="1:15" ht="19.5" thickBot="1" x14ac:dyDescent="0.45">
      <c r="A61" s="9"/>
      <c r="B61" s="105" t="s">
        <v>6</v>
      </c>
      <c r="C61" s="106"/>
      <c r="D61" s="1">
        <f>COUNTIF(D10:D59,-1)</f>
        <v>0</v>
      </c>
      <c r="E61" s="1">
        <f>COUNTIF(E10:E59,-1)</f>
        <v>0</v>
      </c>
      <c r="F61" s="8">
        <f>COUNTIF(F10:F59,-1)</f>
        <v>0</v>
      </c>
      <c r="G61" s="103" t="s">
        <v>26</v>
      </c>
      <c r="H61" s="104"/>
      <c r="I61" s="110"/>
      <c r="J61" s="103" t="s">
        <v>29</v>
      </c>
      <c r="K61" s="104"/>
      <c r="L61" s="110"/>
      <c r="M61" s="9"/>
      <c r="O61" s="4"/>
    </row>
    <row r="62" spans="1:15" ht="19.5" thickBot="1" x14ac:dyDescent="0.45">
      <c r="A62" s="9"/>
      <c r="B62" s="105" t="s">
        <v>31</v>
      </c>
      <c r="C62" s="106"/>
      <c r="D62" s="1">
        <f>COUNTIF(D10:D59,0)</f>
        <v>0</v>
      </c>
      <c r="E62" s="1">
        <f>COUNTIF(E10:E59,0)</f>
        <v>0</v>
      </c>
      <c r="F62" s="1">
        <f>COUNTIF(F10:F59,0)</f>
        <v>0</v>
      </c>
      <c r="G62" s="76">
        <f>G60/G9</f>
        <v>1</v>
      </c>
      <c r="H62" s="77">
        <f t="shared" ref="H62" si="9">H60/H9</f>
        <v>1</v>
      </c>
      <c r="I62" s="78">
        <f>I60/I9</f>
        <v>1</v>
      </c>
      <c r="J62" s="65" t="e">
        <f>(G62-100%)*30/K60</f>
        <v>#DIV/0!</v>
      </c>
      <c r="K62" s="65" t="e">
        <f>(H62-100%)*30/K60</f>
        <v>#DIV/0!</v>
      </c>
      <c r="L62" s="66" t="e">
        <f>(I62-100%)*30/K60</f>
        <v>#DIV/0!</v>
      </c>
      <c r="M62" s="10"/>
      <c r="N62" s="2"/>
      <c r="O62" s="11"/>
    </row>
    <row r="63" spans="1:15" ht="19.5" thickBot="1" x14ac:dyDescent="0.45">
      <c r="B63" s="103" t="s">
        <v>4</v>
      </c>
      <c r="C63" s="104"/>
      <c r="D63" s="79" t="e">
        <f t="shared" ref="D63:E63" si="10">D60/(D60+D61+D62)</f>
        <v>#DIV/0!</v>
      </c>
      <c r="E63" s="74" t="e">
        <f t="shared" si="10"/>
        <v>#DIV/0!</v>
      </c>
      <c r="F63" s="75" t="e">
        <f>F60/(F60+F61+F62)</f>
        <v>#DIV/0!</v>
      </c>
    </row>
    <row r="65" spans="4:6" x14ac:dyDescent="0.4">
      <c r="D65" s="98"/>
      <c r="E65" s="98"/>
      <c r="F65" s="98"/>
    </row>
  </sheetData>
  <mergeCells count="11">
    <mergeCell ref="B61:C61"/>
    <mergeCell ref="G61:I61"/>
    <mergeCell ref="J61:L61"/>
    <mergeCell ref="B62:C62"/>
    <mergeCell ref="B63:C63"/>
    <mergeCell ref="B60:C60"/>
    <mergeCell ref="G7:I7"/>
    <mergeCell ref="J7:L7"/>
    <mergeCell ref="M7:O7"/>
    <mergeCell ref="J9:L9"/>
    <mergeCell ref="M9:O9"/>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54C84-631C-4F1C-B738-9865052B074E}">
  <dimension ref="A1"/>
  <sheetViews>
    <sheetView workbookViewId="0"/>
  </sheetViews>
  <sheetFormatPr defaultRowHeight="18.75" x14ac:dyDescent="0.4"/>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3D3E4-5D7F-4256-BDE0-706E94BBE580}">
  <dimension ref="A1:R63"/>
  <sheetViews>
    <sheetView workbookViewId="0">
      <selection activeCell="F14" sqref="F14"/>
    </sheetView>
  </sheetViews>
  <sheetFormatPr defaultRowHeight="18.75" x14ac:dyDescent="0.4"/>
  <cols>
    <col min="1" max="1" width="6.125" customWidth="1"/>
    <col min="2" max="2" width="11.75" customWidth="1"/>
    <col min="3" max="3" width="10.875" customWidth="1"/>
  </cols>
  <sheetData>
    <row r="1" spans="1:18" ht="25.5" x14ac:dyDescent="0.4">
      <c r="A1" s="86" t="s">
        <v>41</v>
      </c>
    </row>
    <row r="2" spans="1:18" x14ac:dyDescent="0.4">
      <c r="A2" s="1" t="s">
        <v>7</v>
      </c>
      <c r="C2" t="s">
        <v>32</v>
      </c>
    </row>
    <row r="3" spans="1:18" x14ac:dyDescent="0.4">
      <c r="A3" s="1" t="s">
        <v>8</v>
      </c>
      <c r="C3" t="s">
        <v>39</v>
      </c>
    </row>
    <row r="4" spans="1:18" x14ac:dyDescent="0.4">
      <c r="A4" s="1" t="s">
        <v>10</v>
      </c>
      <c r="C4" s="29">
        <v>300000</v>
      </c>
    </row>
    <row r="5" spans="1:18" x14ac:dyDescent="0.4">
      <c r="A5" s="1" t="s">
        <v>11</v>
      </c>
      <c r="C5" s="29" t="s">
        <v>13</v>
      </c>
    </row>
    <row r="6" spans="1:18" ht="19.5" thickBot="1" x14ac:dyDescent="0.45">
      <c r="A6" s="1" t="s">
        <v>12</v>
      </c>
      <c r="C6" s="29" t="s">
        <v>30</v>
      </c>
    </row>
    <row r="7" spans="1:18" ht="19.5" thickBot="1" x14ac:dyDescent="0.45">
      <c r="A7" s="24" t="s">
        <v>0</v>
      </c>
      <c r="B7" s="24" t="s">
        <v>1</v>
      </c>
      <c r="C7" s="24" t="s">
        <v>1</v>
      </c>
      <c r="D7" s="48" t="s">
        <v>24</v>
      </c>
      <c r="E7" s="25"/>
      <c r="F7" s="26"/>
      <c r="G7" s="103" t="s">
        <v>3</v>
      </c>
      <c r="H7" s="104"/>
      <c r="I7" s="110"/>
      <c r="J7" s="103" t="s">
        <v>22</v>
      </c>
      <c r="K7" s="104"/>
      <c r="L7" s="110"/>
      <c r="M7" s="103" t="s">
        <v>23</v>
      </c>
      <c r="N7" s="104"/>
      <c r="O7" s="110"/>
    </row>
    <row r="8" spans="1:18" ht="19.5" thickBot="1" x14ac:dyDescent="0.45">
      <c r="A8" s="27"/>
      <c r="B8" s="27" t="s">
        <v>2</v>
      </c>
      <c r="C8" s="64" t="s">
        <v>25</v>
      </c>
      <c r="D8" s="13">
        <v>1.27</v>
      </c>
      <c r="E8" s="14">
        <v>1.5</v>
      </c>
      <c r="F8" s="15">
        <v>2</v>
      </c>
      <c r="G8" s="13">
        <v>1.27</v>
      </c>
      <c r="H8" s="14">
        <v>1.5</v>
      </c>
      <c r="I8" s="15">
        <v>2</v>
      </c>
      <c r="J8" s="13">
        <v>1.27</v>
      </c>
      <c r="K8" s="14">
        <v>1.5</v>
      </c>
      <c r="L8" s="15">
        <v>2</v>
      </c>
      <c r="M8" s="13">
        <v>1.27</v>
      </c>
      <c r="N8" s="14">
        <v>1.5</v>
      </c>
      <c r="O8" s="15">
        <v>2</v>
      </c>
    </row>
    <row r="9" spans="1:18" ht="19.5" thickBot="1" x14ac:dyDescent="0.45">
      <c r="A9" s="28" t="s">
        <v>9</v>
      </c>
      <c r="B9" s="12"/>
      <c r="C9" s="49"/>
      <c r="D9" s="17"/>
      <c r="E9" s="16"/>
      <c r="F9" s="18"/>
      <c r="G9" s="19">
        <f>C4</f>
        <v>300000</v>
      </c>
      <c r="H9" s="20">
        <f>C4</f>
        <v>300000</v>
      </c>
      <c r="I9" s="21">
        <f>C4</f>
        <v>300000</v>
      </c>
      <c r="J9" s="107" t="s">
        <v>22</v>
      </c>
      <c r="K9" s="108"/>
      <c r="L9" s="109"/>
      <c r="M9" s="107"/>
      <c r="N9" s="108"/>
      <c r="O9" s="109"/>
    </row>
    <row r="10" spans="1:18" x14ac:dyDescent="0.4">
      <c r="A10" s="9">
        <v>1</v>
      </c>
      <c r="B10" s="23">
        <v>37750</v>
      </c>
      <c r="C10" s="50">
        <v>1</v>
      </c>
      <c r="D10" s="87">
        <v>1.27</v>
      </c>
      <c r="E10" s="88">
        <v>-1</v>
      </c>
      <c r="F10" s="89">
        <v>-1</v>
      </c>
      <c r="G10" s="40">
        <f>IF(D10="","",G9+M10)</f>
        <v>311430</v>
      </c>
      <c r="H10" s="40">
        <f t="shared" ref="H10:I25" si="0">IF(E10="","",H9+N10)</f>
        <v>291000</v>
      </c>
      <c r="I10" s="40">
        <f t="shared" si="0"/>
        <v>291000</v>
      </c>
      <c r="J10" s="41">
        <f>IF(G9="","",G9*0.03)</f>
        <v>9000</v>
      </c>
      <c r="K10" s="42">
        <f>IF(H9="","",H9*0.03)</f>
        <v>9000</v>
      </c>
      <c r="L10" s="43">
        <f>IF(I9="","",I9*0.03)</f>
        <v>9000</v>
      </c>
      <c r="M10" s="41">
        <f>IF(D10="","",J10*D10)</f>
        <v>11430</v>
      </c>
      <c r="N10" s="42">
        <f>IF(E10="","",K10*E10)</f>
        <v>-9000</v>
      </c>
      <c r="O10" s="43">
        <f>IF(F10="","",L10*F10)</f>
        <v>-9000</v>
      </c>
      <c r="P10" s="40"/>
      <c r="Q10" s="40"/>
      <c r="R10" s="40"/>
    </row>
    <row r="11" spans="1:18" x14ac:dyDescent="0.4">
      <c r="A11" s="9">
        <v>2</v>
      </c>
      <c r="B11" s="5">
        <v>37764</v>
      </c>
      <c r="C11" s="47">
        <v>2</v>
      </c>
      <c r="D11" s="90">
        <v>-1</v>
      </c>
      <c r="E11" s="91">
        <v>-1</v>
      </c>
      <c r="F11" s="92">
        <v>-1</v>
      </c>
      <c r="G11" s="40">
        <f t="shared" ref="G11:I26" si="1">IF(D11="","",G10+M11)</f>
        <v>302087.09999999998</v>
      </c>
      <c r="H11" s="40">
        <f t="shared" si="0"/>
        <v>282270</v>
      </c>
      <c r="I11" s="40">
        <f t="shared" si="0"/>
        <v>282270</v>
      </c>
      <c r="J11" s="44">
        <f t="shared" ref="J11:L26" si="2">IF(G10="","",G10*0.03)</f>
        <v>9342.9</v>
      </c>
      <c r="K11" s="45">
        <f t="shared" si="2"/>
        <v>8730</v>
      </c>
      <c r="L11" s="46">
        <f t="shared" si="2"/>
        <v>8730</v>
      </c>
      <c r="M11" s="44">
        <f t="shared" ref="M11:O26" si="3">IF(D11="","",J11*D11)</f>
        <v>-9342.9</v>
      </c>
      <c r="N11" s="45">
        <f t="shared" si="3"/>
        <v>-8730</v>
      </c>
      <c r="O11" s="46">
        <f t="shared" si="3"/>
        <v>-8730</v>
      </c>
      <c r="P11" s="40"/>
      <c r="Q11" s="40"/>
      <c r="R11" s="40"/>
    </row>
    <row r="12" spans="1:18" x14ac:dyDescent="0.4">
      <c r="A12" s="9">
        <v>3</v>
      </c>
      <c r="B12" s="5">
        <v>37967</v>
      </c>
      <c r="C12" s="47">
        <v>2</v>
      </c>
      <c r="D12" s="90">
        <v>-1</v>
      </c>
      <c r="E12" s="91">
        <v>-1</v>
      </c>
      <c r="F12" s="99">
        <v>-1</v>
      </c>
      <c r="G12" s="40">
        <f t="shared" si="1"/>
        <v>293024.48699999996</v>
      </c>
      <c r="H12" s="40">
        <f t="shared" si="0"/>
        <v>273801.90000000002</v>
      </c>
      <c r="I12" s="40">
        <f t="shared" si="0"/>
        <v>273801.90000000002</v>
      </c>
      <c r="J12" s="44">
        <f t="shared" si="2"/>
        <v>9062.6129999999994</v>
      </c>
      <c r="K12" s="45">
        <f t="shared" si="2"/>
        <v>8468.1</v>
      </c>
      <c r="L12" s="46">
        <f t="shared" si="2"/>
        <v>8468.1</v>
      </c>
      <c r="M12" s="44">
        <f t="shared" si="3"/>
        <v>-9062.6129999999994</v>
      </c>
      <c r="N12" s="45">
        <f t="shared" si="3"/>
        <v>-8468.1</v>
      </c>
      <c r="O12" s="46">
        <f t="shared" si="3"/>
        <v>-8468.1</v>
      </c>
      <c r="P12" s="40"/>
      <c r="Q12" s="40"/>
      <c r="R12" s="40"/>
    </row>
    <row r="13" spans="1:18" x14ac:dyDescent="0.4">
      <c r="A13" s="9">
        <v>4</v>
      </c>
      <c r="B13" s="5">
        <v>38292</v>
      </c>
      <c r="C13" s="47">
        <v>1</v>
      </c>
      <c r="D13" s="90">
        <v>-1</v>
      </c>
      <c r="E13" s="91">
        <v>-1</v>
      </c>
      <c r="F13" s="92">
        <v>-1</v>
      </c>
      <c r="G13" s="40">
        <f t="shared" si="1"/>
        <v>284233.75238999998</v>
      </c>
      <c r="H13" s="40">
        <f t="shared" si="0"/>
        <v>265587.84299999999</v>
      </c>
      <c r="I13" s="40">
        <f t="shared" si="0"/>
        <v>265587.84299999999</v>
      </c>
      <c r="J13" s="44">
        <f t="shared" si="2"/>
        <v>8790.7346099999995</v>
      </c>
      <c r="K13" s="45">
        <f t="shared" si="2"/>
        <v>8214.0570000000007</v>
      </c>
      <c r="L13" s="46">
        <f t="shared" si="2"/>
        <v>8214.0570000000007</v>
      </c>
      <c r="M13" s="44">
        <f t="shared" si="3"/>
        <v>-8790.7346099999995</v>
      </c>
      <c r="N13" s="45">
        <f t="shared" si="3"/>
        <v>-8214.0570000000007</v>
      </c>
      <c r="O13" s="46">
        <f t="shared" si="3"/>
        <v>-8214.0570000000007</v>
      </c>
      <c r="P13" s="40"/>
      <c r="Q13" s="40"/>
      <c r="R13" s="40"/>
    </row>
    <row r="14" spans="1:18" x14ac:dyDescent="0.4">
      <c r="A14" s="9">
        <v>5</v>
      </c>
      <c r="B14" s="5"/>
      <c r="C14" s="47"/>
      <c r="D14" s="90"/>
      <c r="E14" s="91"/>
      <c r="F14" s="93"/>
      <c r="G14" s="40" t="str">
        <f t="shared" si="1"/>
        <v/>
      </c>
      <c r="H14" s="40" t="str">
        <f t="shared" si="0"/>
        <v/>
      </c>
      <c r="I14" s="40" t="str">
        <f t="shared" si="0"/>
        <v/>
      </c>
      <c r="J14" s="44">
        <f t="shared" si="2"/>
        <v>8527.0125716999992</v>
      </c>
      <c r="K14" s="45">
        <f t="shared" si="2"/>
        <v>7967.6352899999993</v>
      </c>
      <c r="L14" s="46">
        <f t="shared" si="2"/>
        <v>7967.6352899999993</v>
      </c>
      <c r="M14" s="44" t="str">
        <f t="shared" si="3"/>
        <v/>
      </c>
      <c r="N14" s="45" t="str">
        <f t="shared" si="3"/>
        <v/>
      </c>
      <c r="O14" s="46" t="str">
        <f t="shared" si="3"/>
        <v/>
      </c>
      <c r="P14" s="40"/>
      <c r="Q14" s="40"/>
      <c r="R14" s="40"/>
    </row>
    <row r="15" spans="1:18" x14ac:dyDescent="0.4">
      <c r="A15" s="9">
        <v>6</v>
      </c>
      <c r="B15" s="5"/>
      <c r="C15" s="47"/>
      <c r="D15" s="90"/>
      <c r="E15" s="91"/>
      <c r="F15" s="92"/>
      <c r="G15" s="40" t="str">
        <f t="shared" si="1"/>
        <v/>
      </c>
      <c r="H15" s="40" t="str">
        <f t="shared" si="0"/>
        <v/>
      </c>
      <c r="I15" s="40" t="str">
        <f t="shared" si="0"/>
        <v/>
      </c>
      <c r="J15" s="44" t="str">
        <f t="shared" si="2"/>
        <v/>
      </c>
      <c r="K15" s="45" t="str">
        <f t="shared" si="2"/>
        <v/>
      </c>
      <c r="L15" s="46" t="str">
        <f t="shared" si="2"/>
        <v/>
      </c>
      <c r="M15" s="44" t="str">
        <f t="shared" si="3"/>
        <v/>
      </c>
      <c r="N15" s="45" t="str">
        <f t="shared" si="3"/>
        <v/>
      </c>
      <c r="O15" s="46" t="str">
        <f t="shared" si="3"/>
        <v/>
      </c>
      <c r="P15" s="40"/>
      <c r="Q15" s="40"/>
      <c r="R15" s="40"/>
    </row>
    <row r="16" spans="1:18" x14ac:dyDescent="0.4">
      <c r="A16" s="9">
        <v>7</v>
      </c>
      <c r="B16" s="5"/>
      <c r="C16" s="47"/>
      <c r="D16" s="90"/>
      <c r="E16" s="91"/>
      <c r="F16" s="92"/>
      <c r="G16" s="40" t="str">
        <f t="shared" si="1"/>
        <v/>
      </c>
      <c r="H16" s="40" t="str">
        <f t="shared" si="0"/>
        <v/>
      </c>
      <c r="I16" s="40" t="str">
        <f t="shared" si="0"/>
        <v/>
      </c>
      <c r="J16" s="44" t="str">
        <f t="shared" si="2"/>
        <v/>
      </c>
      <c r="K16" s="45" t="str">
        <f t="shared" si="2"/>
        <v/>
      </c>
      <c r="L16" s="46" t="str">
        <f t="shared" si="2"/>
        <v/>
      </c>
      <c r="M16" s="44" t="str">
        <f t="shared" si="3"/>
        <v/>
      </c>
      <c r="N16" s="45" t="str">
        <f t="shared" si="3"/>
        <v/>
      </c>
      <c r="O16" s="46" t="str">
        <f t="shared" si="3"/>
        <v/>
      </c>
      <c r="P16" s="40"/>
      <c r="Q16" s="40"/>
      <c r="R16" s="40"/>
    </row>
    <row r="17" spans="1:18" x14ac:dyDescent="0.4">
      <c r="A17" s="9">
        <v>8</v>
      </c>
      <c r="B17" s="5"/>
      <c r="C17" s="47"/>
      <c r="D17" s="90"/>
      <c r="E17" s="91"/>
      <c r="F17" s="92"/>
      <c r="G17" s="40" t="str">
        <f t="shared" si="1"/>
        <v/>
      </c>
      <c r="H17" s="40" t="str">
        <f t="shared" si="0"/>
        <v/>
      </c>
      <c r="I17" s="40" t="str">
        <f t="shared" si="0"/>
        <v/>
      </c>
      <c r="J17" s="44" t="str">
        <f t="shared" si="2"/>
        <v/>
      </c>
      <c r="K17" s="45" t="str">
        <f t="shared" si="2"/>
        <v/>
      </c>
      <c r="L17" s="46" t="str">
        <f t="shared" si="2"/>
        <v/>
      </c>
      <c r="M17" s="44" t="str">
        <f t="shared" si="3"/>
        <v/>
      </c>
      <c r="N17" s="45" t="str">
        <f t="shared" si="3"/>
        <v/>
      </c>
      <c r="O17" s="46" t="str">
        <f t="shared" si="3"/>
        <v/>
      </c>
      <c r="P17" s="40"/>
      <c r="Q17" s="40"/>
      <c r="R17" s="40"/>
    </row>
    <row r="18" spans="1:18" x14ac:dyDescent="0.4">
      <c r="A18" s="9">
        <v>9</v>
      </c>
      <c r="B18" s="5"/>
      <c r="C18" s="47"/>
      <c r="D18" s="90"/>
      <c r="E18" s="91"/>
      <c r="F18" s="92"/>
      <c r="G18" s="40" t="str">
        <f t="shared" si="1"/>
        <v/>
      </c>
      <c r="H18" s="40" t="str">
        <f t="shared" si="0"/>
        <v/>
      </c>
      <c r="I18" s="40" t="str">
        <f t="shared" si="0"/>
        <v/>
      </c>
      <c r="J18" s="44" t="str">
        <f t="shared" si="2"/>
        <v/>
      </c>
      <c r="K18" s="45" t="str">
        <f t="shared" si="2"/>
        <v/>
      </c>
      <c r="L18" s="46" t="str">
        <f t="shared" si="2"/>
        <v/>
      </c>
      <c r="M18" s="44" t="str">
        <f t="shared" si="3"/>
        <v/>
      </c>
      <c r="N18" s="45" t="str">
        <f t="shared" si="3"/>
        <v/>
      </c>
      <c r="O18" s="46" t="str">
        <f t="shared" si="3"/>
        <v/>
      </c>
      <c r="P18" s="40"/>
      <c r="Q18" s="40"/>
      <c r="R18" s="40"/>
    </row>
    <row r="19" spans="1:18" x14ac:dyDescent="0.4">
      <c r="A19" s="9">
        <v>10</v>
      </c>
      <c r="B19" s="5"/>
      <c r="C19" s="47"/>
      <c r="D19" s="90"/>
      <c r="E19" s="91"/>
      <c r="F19" s="99"/>
      <c r="G19" s="40" t="str">
        <f t="shared" si="1"/>
        <v/>
      </c>
      <c r="H19" s="40" t="str">
        <f t="shared" si="0"/>
        <v/>
      </c>
      <c r="I19" s="40" t="str">
        <f t="shared" si="0"/>
        <v/>
      </c>
      <c r="J19" s="44" t="str">
        <f t="shared" si="2"/>
        <v/>
      </c>
      <c r="K19" s="45" t="str">
        <f t="shared" si="2"/>
        <v/>
      </c>
      <c r="L19" s="46" t="str">
        <f t="shared" si="2"/>
        <v/>
      </c>
      <c r="M19" s="44" t="str">
        <f t="shared" si="3"/>
        <v/>
      </c>
      <c r="N19" s="45" t="str">
        <f t="shared" si="3"/>
        <v/>
      </c>
      <c r="O19" s="46" t="str">
        <f t="shared" si="3"/>
        <v/>
      </c>
      <c r="P19" s="40"/>
      <c r="Q19" s="40"/>
      <c r="R19" s="40"/>
    </row>
    <row r="20" spans="1:18" x14ac:dyDescent="0.4">
      <c r="A20" s="9">
        <v>11</v>
      </c>
      <c r="B20" s="5"/>
      <c r="C20" s="47"/>
      <c r="D20" s="90"/>
      <c r="E20" s="91"/>
      <c r="F20" s="92"/>
      <c r="G20" s="40" t="str">
        <f t="shared" si="1"/>
        <v/>
      </c>
      <c r="H20" s="40" t="str">
        <f t="shared" si="0"/>
        <v/>
      </c>
      <c r="I20" s="40" t="str">
        <f t="shared" si="0"/>
        <v/>
      </c>
      <c r="J20" s="44" t="str">
        <f t="shared" si="2"/>
        <v/>
      </c>
      <c r="K20" s="45" t="str">
        <f t="shared" si="2"/>
        <v/>
      </c>
      <c r="L20" s="46" t="str">
        <f t="shared" si="2"/>
        <v/>
      </c>
      <c r="M20" s="44" t="str">
        <f t="shared" si="3"/>
        <v/>
      </c>
      <c r="N20" s="45" t="str">
        <f t="shared" si="3"/>
        <v/>
      </c>
      <c r="O20" s="46" t="str">
        <f t="shared" si="3"/>
        <v/>
      </c>
      <c r="P20" s="40"/>
      <c r="Q20" s="40"/>
      <c r="R20" s="40"/>
    </row>
    <row r="21" spans="1:18" x14ac:dyDescent="0.4">
      <c r="A21" s="9">
        <v>12</v>
      </c>
      <c r="B21" s="5"/>
      <c r="C21" s="47"/>
      <c r="D21" s="90"/>
      <c r="E21" s="91"/>
      <c r="F21" s="92"/>
      <c r="G21" s="40" t="str">
        <f t="shared" si="1"/>
        <v/>
      </c>
      <c r="H21" s="40" t="str">
        <f t="shared" si="0"/>
        <v/>
      </c>
      <c r="I21" s="40" t="str">
        <f t="shared" si="0"/>
        <v/>
      </c>
      <c r="J21" s="44" t="str">
        <f t="shared" si="2"/>
        <v/>
      </c>
      <c r="K21" s="45" t="str">
        <f t="shared" si="2"/>
        <v/>
      </c>
      <c r="L21" s="46" t="str">
        <f t="shared" si="2"/>
        <v/>
      </c>
      <c r="M21" s="44" t="str">
        <f t="shared" si="3"/>
        <v/>
      </c>
      <c r="N21" s="45" t="str">
        <f t="shared" si="3"/>
        <v/>
      </c>
      <c r="O21" s="46" t="str">
        <f t="shared" si="3"/>
        <v/>
      </c>
      <c r="P21" s="40"/>
      <c r="Q21" s="40"/>
      <c r="R21" s="40"/>
    </row>
    <row r="22" spans="1:18" x14ac:dyDescent="0.4">
      <c r="A22" s="9">
        <v>13</v>
      </c>
      <c r="B22" s="5"/>
      <c r="C22" s="47"/>
      <c r="D22" s="90"/>
      <c r="E22" s="91"/>
      <c r="F22" s="92"/>
      <c r="G22" s="40" t="str">
        <f t="shared" si="1"/>
        <v/>
      </c>
      <c r="H22" s="40" t="str">
        <f t="shared" si="0"/>
        <v/>
      </c>
      <c r="I22" s="40" t="str">
        <f t="shared" si="0"/>
        <v/>
      </c>
      <c r="J22" s="44" t="str">
        <f t="shared" si="2"/>
        <v/>
      </c>
      <c r="K22" s="45" t="str">
        <f t="shared" si="2"/>
        <v/>
      </c>
      <c r="L22" s="46" t="str">
        <f t="shared" si="2"/>
        <v/>
      </c>
      <c r="M22" s="44" t="str">
        <f t="shared" si="3"/>
        <v/>
      </c>
      <c r="N22" s="45" t="str">
        <f t="shared" si="3"/>
        <v/>
      </c>
      <c r="O22" s="46" t="str">
        <f t="shared" si="3"/>
        <v/>
      </c>
      <c r="P22" s="40"/>
      <c r="Q22" s="40"/>
      <c r="R22" s="40"/>
    </row>
    <row r="23" spans="1:18" x14ac:dyDescent="0.4">
      <c r="A23" s="9">
        <v>14</v>
      </c>
      <c r="B23" s="5"/>
      <c r="C23" s="47"/>
      <c r="D23" s="90"/>
      <c r="E23" s="91"/>
      <c r="F23" s="92"/>
      <c r="G23" s="40" t="str">
        <f t="shared" si="1"/>
        <v/>
      </c>
      <c r="H23" s="40" t="str">
        <f t="shared" si="0"/>
        <v/>
      </c>
      <c r="I23" s="40" t="str">
        <f t="shared" si="0"/>
        <v/>
      </c>
      <c r="J23" s="44" t="str">
        <f t="shared" si="2"/>
        <v/>
      </c>
      <c r="K23" s="45" t="str">
        <f t="shared" si="2"/>
        <v/>
      </c>
      <c r="L23" s="46" t="str">
        <f t="shared" si="2"/>
        <v/>
      </c>
      <c r="M23" s="44" t="str">
        <f t="shared" si="3"/>
        <v/>
      </c>
      <c r="N23" s="45" t="str">
        <f t="shared" si="3"/>
        <v/>
      </c>
      <c r="O23" s="46" t="str">
        <f t="shared" si="3"/>
        <v/>
      </c>
      <c r="P23" s="40"/>
      <c r="Q23" s="40"/>
      <c r="R23" s="40"/>
    </row>
    <row r="24" spans="1:18" x14ac:dyDescent="0.4">
      <c r="A24" s="9">
        <v>15</v>
      </c>
      <c r="B24" s="5"/>
      <c r="C24" s="47"/>
      <c r="D24" s="90"/>
      <c r="E24" s="91"/>
      <c r="F24" s="93"/>
      <c r="G24" s="40" t="str">
        <f t="shared" si="1"/>
        <v/>
      </c>
      <c r="H24" s="40" t="str">
        <f t="shared" si="0"/>
        <v/>
      </c>
      <c r="I24" s="40" t="str">
        <f t="shared" si="0"/>
        <v/>
      </c>
      <c r="J24" s="44" t="str">
        <f t="shared" si="2"/>
        <v/>
      </c>
      <c r="K24" s="45" t="str">
        <f t="shared" si="2"/>
        <v/>
      </c>
      <c r="L24" s="46" t="str">
        <f t="shared" si="2"/>
        <v/>
      </c>
      <c r="M24" s="44" t="str">
        <f t="shared" si="3"/>
        <v/>
      </c>
      <c r="N24" s="45" t="str">
        <f t="shared" si="3"/>
        <v/>
      </c>
      <c r="O24" s="46" t="str">
        <f t="shared" si="3"/>
        <v/>
      </c>
      <c r="P24" s="40"/>
      <c r="Q24" s="40"/>
      <c r="R24" s="40"/>
    </row>
    <row r="25" spans="1:18" x14ac:dyDescent="0.4">
      <c r="A25" s="9">
        <v>16</v>
      </c>
      <c r="B25" s="5"/>
      <c r="C25" s="47"/>
      <c r="D25" s="90"/>
      <c r="E25" s="91"/>
      <c r="F25" s="92"/>
      <c r="G25" s="40" t="str">
        <f t="shared" si="1"/>
        <v/>
      </c>
      <c r="H25" s="40" t="str">
        <f t="shared" si="0"/>
        <v/>
      </c>
      <c r="I25" s="40" t="str">
        <f t="shared" si="0"/>
        <v/>
      </c>
      <c r="J25" s="44" t="str">
        <f t="shared" si="2"/>
        <v/>
      </c>
      <c r="K25" s="45" t="str">
        <f t="shared" si="2"/>
        <v/>
      </c>
      <c r="L25" s="46" t="str">
        <f t="shared" si="2"/>
        <v/>
      </c>
      <c r="M25" s="44" t="str">
        <f t="shared" si="3"/>
        <v/>
      </c>
      <c r="N25" s="45" t="str">
        <f t="shared" si="3"/>
        <v/>
      </c>
      <c r="O25" s="46" t="str">
        <f t="shared" si="3"/>
        <v/>
      </c>
      <c r="P25" s="40"/>
      <c r="Q25" s="40"/>
      <c r="R25" s="40"/>
    </row>
    <row r="26" spans="1:18" x14ac:dyDescent="0.4">
      <c r="A26" s="9">
        <v>17</v>
      </c>
      <c r="B26" s="5"/>
      <c r="C26" s="47"/>
      <c r="D26" s="90"/>
      <c r="E26" s="91"/>
      <c r="F26" s="92"/>
      <c r="G26" s="40" t="str">
        <f t="shared" si="1"/>
        <v/>
      </c>
      <c r="H26" s="40" t="str">
        <f t="shared" si="1"/>
        <v/>
      </c>
      <c r="I26" s="40" t="str">
        <f t="shared" si="1"/>
        <v/>
      </c>
      <c r="J26" s="44" t="str">
        <f t="shared" si="2"/>
        <v/>
      </c>
      <c r="K26" s="45" t="str">
        <f t="shared" si="2"/>
        <v/>
      </c>
      <c r="L26" s="46" t="str">
        <f t="shared" si="2"/>
        <v/>
      </c>
      <c r="M26" s="44" t="str">
        <f t="shared" si="3"/>
        <v/>
      </c>
      <c r="N26" s="45" t="str">
        <f t="shared" si="3"/>
        <v/>
      </c>
      <c r="O26" s="46" t="str">
        <f t="shared" si="3"/>
        <v/>
      </c>
      <c r="P26" s="40"/>
      <c r="Q26" s="40"/>
      <c r="R26" s="40"/>
    </row>
    <row r="27" spans="1:18" x14ac:dyDescent="0.4">
      <c r="A27" s="9">
        <v>18</v>
      </c>
      <c r="B27" s="5"/>
      <c r="C27" s="47"/>
      <c r="D27" s="90"/>
      <c r="E27" s="91"/>
      <c r="F27" s="92"/>
      <c r="G27" s="40" t="str">
        <f t="shared" ref="G27:I42" si="4">IF(D27="","",G26+M27)</f>
        <v/>
      </c>
      <c r="H27" s="40" t="str">
        <f t="shared" si="4"/>
        <v/>
      </c>
      <c r="I27" s="40" t="str">
        <f t="shared" si="4"/>
        <v/>
      </c>
      <c r="J27" s="44" t="str">
        <f t="shared" ref="J27:L59" si="5">IF(G26="","",G26*0.03)</f>
        <v/>
      </c>
      <c r="K27" s="45" t="str">
        <f t="shared" si="5"/>
        <v/>
      </c>
      <c r="L27" s="46" t="str">
        <f t="shared" si="5"/>
        <v/>
      </c>
      <c r="M27" s="44" t="str">
        <f t="shared" ref="M27:O59" si="6">IF(D27="","",J27*D27)</f>
        <v/>
      </c>
      <c r="N27" s="45" t="str">
        <f t="shared" si="6"/>
        <v/>
      </c>
      <c r="O27" s="46" t="str">
        <f t="shared" si="6"/>
        <v/>
      </c>
      <c r="P27" s="40"/>
      <c r="Q27" s="40"/>
      <c r="R27" s="40"/>
    </row>
    <row r="28" spans="1:18" x14ac:dyDescent="0.4">
      <c r="A28" s="9">
        <v>19</v>
      </c>
      <c r="B28" s="5"/>
      <c r="C28" s="47"/>
      <c r="D28" s="90"/>
      <c r="E28" s="91"/>
      <c r="F28" s="92"/>
      <c r="G28" s="40" t="str">
        <f t="shared" si="4"/>
        <v/>
      </c>
      <c r="H28" s="40" t="str">
        <f t="shared" si="4"/>
        <v/>
      </c>
      <c r="I28" s="40" t="str">
        <f t="shared" si="4"/>
        <v/>
      </c>
      <c r="J28" s="44" t="str">
        <f t="shared" si="5"/>
        <v/>
      </c>
      <c r="K28" s="45" t="str">
        <f t="shared" si="5"/>
        <v/>
      </c>
      <c r="L28" s="46" t="str">
        <f t="shared" si="5"/>
        <v/>
      </c>
      <c r="M28" s="44" t="str">
        <f t="shared" si="6"/>
        <v/>
      </c>
      <c r="N28" s="45" t="str">
        <f t="shared" si="6"/>
        <v/>
      </c>
      <c r="O28" s="46" t="str">
        <f t="shared" si="6"/>
        <v/>
      </c>
      <c r="P28" s="40"/>
      <c r="Q28" s="40"/>
      <c r="R28" s="40"/>
    </row>
    <row r="29" spans="1:18" x14ac:dyDescent="0.4">
      <c r="A29" s="9">
        <v>20</v>
      </c>
      <c r="B29" s="5"/>
      <c r="C29" s="47"/>
      <c r="D29" s="90"/>
      <c r="E29" s="91"/>
      <c r="F29" s="92"/>
      <c r="G29" s="40" t="str">
        <f t="shared" si="4"/>
        <v/>
      </c>
      <c r="H29" s="40" t="str">
        <f t="shared" si="4"/>
        <v/>
      </c>
      <c r="I29" s="40" t="str">
        <f t="shared" si="4"/>
        <v/>
      </c>
      <c r="J29" s="44" t="str">
        <f t="shared" si="5"/>
        <v/>
      </c>
      <c r="K29" s="45" t="str">
        <f t="shared" si="5"/>
        <v/>
      </c>
      <c r="L29" s="46" t="str">
        <f t="shared" si="5"/>
        <v/>
      </c>
      <c r="M29" s="44" t="str">
        <f t="shared" si="6"/>
        <v/>
      </c>
      <c r="N29" s="45" t="str">
        <f t="shared" si="6"/>
        <v/>
      </c>
      <c r="O29" s="46" t="str">
        <f t="shared" si="6"/>
        <v/>
      </c>
      <c r="P29" s="40"/>
      <c r="Q29" s="40"/>
      <c r="R29" s="40"/>
    </row>
    <row r="30" spans="1:18" x14ac:dyDescent="0.4">
      <c r="A30" s="9">
        <v>21</v>
      </c>
      <c r="B30" s="5"/>
      <c r="C30" s="47"/>
      <c r="D30" s="90"/>
      <c r="E30" s="91"/>
      <c r="F30" s="93"/>
      <c r="G30" s="40" t="str">
        <f t="shared" si="4"/>
        <v/>
      </c>
      <c r="H30" s="40" t="str">
        <f t="shared" si="4"/>
        <v/>
      </c>
      <c r="I30" s="40" t="str">
        <f t="shared" si="4"/>
        <v/>
      </c>
      <c r="J30" s="44" t="str">
        <f t="shared" si="5"/>
        <v/>
      </c>
      <c r="K30" s="45" t="str">
        <f t="shared" si="5"/>
        <v/>
      </c>
      <c r="L30" s="46" t="str">
        <f t="shared" si="5"/>
        <v/>
      </c>
      <c r="M30" s="44" t="str">
        <f t="shared" si="6"/>
        <v/>
      </c>
      <c r="N30" s="45" t="str">
        <f t="shared" si="6"/>
        <v/>
      </c>
      <c r="O30" s="46" t="str">
        <f t="shared" si="6"/>
        <v/>
      </c>
      <c r="P30" s="40"/>
      <c r="Q30" s="40"/>
      <c r="R30" s="40"/>
    </row>
    <row r="31" spans="1:18" x14ac:dyDescent="0.4">
      <c r="A31" s="9">
        <v>22</v>
      </c>
      <c r="B31" s="5"/>
      <c r="C31" s="47"/>
      <c r="D31" s="90"/>
      <c r="E31" s="91"/>
      <c r="F31" s="93"/>
      <c r="G31" s="40" t="str">
        <f t="shared" si="4"/>
        <v/>
      </c>
      <c r="H31" s="40" t="str">
        <f t="shared" si="4"/>
        <v/>
      </c>
      <c r="I31" s="40" t="str">
        <f t="shared" si="4"/>
        <v/>
      </c>
      <c r="J31" s="44" t="str">
        <f t="shared" si="5"/>
        <v/>
      </c>
      <c r="K31" s="45" t="str">
        <f t="shared" si="5"/>
        <v/>
      </c>
      <c r="L31" s="46" t="str">
        <f t="shared" si="5"/>
        <v/>
      </c>
      <c r="M31" s="44" t="str">
        <f t="shared" si="6"/>
        <v/>
      </c>
      <c r="N31" s="45" t="str">
        <f t="shared" si="6"/>
        <v/>
      </c>
      <c r="O31" s="46" t="str">
        <f t="shared" si="6"/>
        <v/>
      </c>
      <c r="P31" s="40"/>
      <c r="Q31" s="40"/>
      <c r="R31" s="40"/>
    </row>
    <row r="32" spans="1:18" x14ac:dyDescent="0.4">
      <c r="A32" s="9">
        <v>23</v>
      </c>
      <c r="B32" s="5"/>
      <c r="C32" s="47"/>
      <c r="D32" s="90"/>
      <c r="E32" s="91"/>
      <c r="F32" s="92"/>
      <c r="G32" s="40" t="str">
        <f t="shared" si="4"/>
        <v/>
      </c>
      <c r="H32" s="40" t="str">
        <f t="shared" si="4"/>
        <v/>
      </c>
      <c r="I32" s="40" t="str">
        <f t="shared" si="4"/>
        <v/>
      </c>
      <c r="J32" s="44" t="str">
        <f t="shared" si="5"/>
        <v/>
      </c>
      <c r="K32" s="45" t="str">
        <f t="shared" si="5"/>
        <v/>
      </c>
      <c r="L32" s="46" t="str">
        <f t="shared" si="5"/>
        <v/>
      </c>
      <c r="M32" s="44" t="str">
        <f t="shared" si="6"/>
        <v/>
      </c>
      <c r="N32" s="45" t="str">
        <f t="shared" si="6"/>
        <v/>
      </c>
      <c r="O32" s="46" t="str">
        <f t="shared" si="6"/>
        <v/>
      </c>
      <c r="P32" s="40"/>
      <c r="Q32" s="40"/>
      <c r="R32" s="40"/>
    </row>
    <row r="33" spans="1:18" x14ac:dyDescent="0.4">
      <c r="A33" s="9">
        <v>24</v>
      </c>
      <c r="B33" s="5"/>
      <c r="C33" s="47"/>
      <c r="D33" s="90"/>
      <c r="E33" s="91"/>
      <c r="F33" s="92"/>
      <c r="G33" s="40" t="str">
        <f t="shared" si="4"/>
        <v/>
      </c>
      <c r="H33" s="40" t="str">
        <f t="shared" si="4"/>
        <v/>
      </c>
      <c r="I33" s="40" t="str">
        <f t="shared" si="4"/>
        <v/>
      </c>
      <c r="J33" s="44" t="str">
        <f t="shared" si="5"/>
        <v/>
      </c>
      <c r="K33" s="45" t="str">
        <f t="shared" si="5"/>
        <v/>
      </c>
      <c r="L33" s="46" t="str">
        <f t="shared" si="5"/>
        <v/>
      </c>
      <c r="M33" s="44" t="str">
        <f t="shared" si="6"/>
        <v/>
      </c>
      <c r="N33" s="45" t="str">
        <f t="shared" si="6"/>
        <v/>
      </c>
      <c r="O33" s="46" t="str">
        <f t="shared" si="6"/>
        <v/>
      </c>
      <c r="P33" s="40"/>
      <c r="Q33" s="40"/>
      <c r="R33" s="40"/>
    </row>
    <row r="34" spans="1:18" x14ac:dyDescent="0.4">
      <c r="A34" s="9">
        <v>25</v>
      </c>
      <c r="B34" s="5"/>
      <c r="C34" s="47"/>
      <c r="D34" s="90"/>
      <c r="E34" s="91"/>
      <c r="F34" s="92"/>
      <c r="G34" s="40" t="str">
        <f t="shared" si="4"/>
        <v/>
      </c>
      <c r="H34" s="40" t="str">
        <f t="shared" si="4"/>
        <v/>
      </c>
      <c r="I34" s="40" t="str">
        <f t="shared" si="4"/>
        <v/>
      </c>
      <c r="J34" s="44" t="str">
        <f t="shared" si="5"/>
        <v/>
      </c>
      <c r="K34" s="45" t="str">
        <f t="shared" si="5"/>
        <v/>
      </c>
      <c r="L34" s="46" t="str">
        <f t="shared" si="5"/>
        <v/>
      </c>
      <c r="M34" s="44" t="str">
        <f t="shared" si="6"/>
        <v/>
      </c>
      <c r="N34" s="45" t="str">
        <f t="shared" si="6"/>
        <v/>
      </c>
      <c r="O34" s="46" t="str">
        <f t="shared" si="6"/>
        <v/>
      </c>
      <c r="P34" s="40"/>
      <c r="Q34" s="40"/>
      <c r="R34" s="40"/>
    </row>
    <row r="35" spans="1:18" x14ac:dyDescent="0.4">
      <c r="A35" s="9">
        <v>26</v>
      </c>
      <c r="B35" s="5"/>
      <c r="C35" s="47"/>
      <c r="D35" s="90"/>
      <c r="E35" s="91"/>
      <c r="F35" s="93"/>
      <c r="G35" s="40" t="str">
        <f t="shared" si="4"/>
        <v/>
      </c>
      <c r="H35" s="40" t="str">
        <f t="shared" si="4"/>
        <v/>
      </c>
      <c r="I35" s="40" t="str">
        <f t="shared" si="4"/>
        <v/>
      </c>
      <c r="J35" s="44" t="str">
        <f t="shared" si="5"/>
        <v/>
      </c>
      <c r="K35" s="45" t="str">
        <f t="shared" si="5"/>
        <v/>
      </c>
      <c r="L35" s="46" t="str">
        <f t="shared" si="5"/>
        <v/>
      </c>
      <c r="M35" s="44" t="str">
        <f t="shared" si="6"/>
        <v/>
      </c>
      <c r="N35" s="45" t="str">
        <f t="shared" si="6"/>
        <v/>
      </c>
      <c r="O35" s="46" t="str">
        <f t="shared" si="6"/>
        <v/>
      </c>
      <c r="P35" s="40"/>
      <c r="Q35" s="40"/>
      <c r="R35" s="40"/>
    </row>
    <row r="36" spans="1:18" x14ac:dyDescent="0.4">
      <c r="A36" s="9">
        <v>27</v>
      </c>
      <c r="B36" s="5"/>
      <c r="C36" s="47"/>
      <c r="D36" s="90"/>
      <c r="E36" s="91"/>
      <c r="F36" s="93"/>
      <c r="G36" s="40" t="str">
        <f t="shared" si="4"/>
        <v/>
      </c>
      <c r="H36" s="40" t="str">
        <f t="shared" si="4"/>
        <v/>
      </c>
      <c r="I36" s="40" t="str">
        <f t="shared" si="4"/>
        <v/>
      </c>
      <c r="J36" s="44" t="str">
        <f t="shared" si="5"/>
        <v/>
      </c>
      <c r="K36" s="45" t="str">
        <f t="shared" si="5"/>
        <v/>
      </c>
      <c r="L36" s="46" t="str">
        <f t="shared" si="5"/>
        <v/>
      </c>
      <c r="M36" s="44" t="str">
        <f t="shared" si="6"/>
        <v/>
      </c>
      <c r="N36" s="45" t="str">
        <f t="shared" si="6"/>
        <v/>
      </c>
      <c r="O36" s="46" t="str">
        <f t="shared" si="6"/>
        <v/>
      </c>
      <c r="P36" s="40"/>
      <c r="Q36" s="40"/>
      <c r="R36" s="40"/>
    </row>
    <row r="37" spans="1:18" x14ac:dyDescent="0.4">
      <c r="A37" s="9">
        <v>28</v>
      </c>
      <c r="B37" s="5"/>
      <c r="C37" s="47"/>
      <c r="D37" s="90"/>
      <c r="E37" s="91"/>
      <c r="F37" s="92"/>
      <c r="G37" s="40" t="str">
        <f t="shared" si="4"/>
        <v/>
      </c>
      <c r="H37" s="40" t="str">
        <f t="shared" si="4"/>
        <v/>
      </c>
      <c r="I37" s="40" t="str">
        <f t="shared" si="4"/>
        <v/>
      </c>
      <c r="J37" s="44" t="str">
        <f t="shared" si="5"/>
        <v/>
      </c>
      <c r="K37" s="45" t="str">
        <f t="shared" si="5"/>
        <v/>
      </c>
      <c r="L37" s="46" t="str">
        <f t="shared" si="5"/>
        <v/>
      </c>
      <c r="M37" s="44" t="str">
        <f t="shared" si="6"/>
        <v/>
      </c>
      <c r="N37" s="45" t="str">
        <f t="shared" si="6"/>
        <v/>
      </c>
      <c r="O37" s="46" t="str">
        <f t="shared" si="6"/>
        <v/>
      </c>
      <c r="P37" s="40"/>
      <c r="Q37" s="40"/>
      <c r="R37" s="40"/>
    </row>
    <row r="38" spans="1:18" x14ac:dyDescent="0.4">
      <c r="A38" s="9">
        <v>29</v>
      </c>
      <c r="B38" s="5"/>
      <c r="C38" s="47"/>
      <c r="D38" s="90"/>
      <c r="E38" s="91"/>
      <c r="F38" s="92"/>
      <c r="G38" s="40" t="str">
        <f t="shared" si="4"/>
        <v/>
      </c>
      <c r="H38" s="40" t="str">
        <f t="shared" si="4"/>
        <v/>
      </c>
      <c r="I38" s="40" t="str">
        <f t="shared" si="4"/>
        <v/>
      </c>
      <c r="J38" s="44" t="str">
        <f t="shared" si="5"/>
        <v/>
      </c>
      <c r="K38" s="45" t="str">
        <f t="shared" si="5"/>
        <v/>
      </c>
      <c r="L38" s="46" t="str">
        <f t="shared" si="5"/>
        <v/>
      </c>
      <c r="M38" s="44" t="str">
        <f t="shared" si="6"/>
        <v/>
      </c>
      <c r="N38" s="45" t="str">
        <f t="shared" si="6"/>
        <v/>
      </c>
      <c r="O38" s="46" t="str">
        <f t="shared" si="6"/>
        <v/>
      </c>
      <c r="P38" s="40"/>
      <c r="Q38" s="40"/>
      <c r="R38" s="40"/>
    </row>
    <row r="39" spans="1:18" x14ac:dyDescent="0.4">
      <c r="A39" s="9">
        <v>30</v>
      </c>
      <c r="B39" s="5"/>
      <c r="C39" s="47"/>
      <c r="D39" s="90"/>
      <c r="E39" s="91"/>
      <c r="F39" s="92"/>
      <c r="G39" s="40" t="str">
        <f t="shared" si="4"/>
        <v/>
      </c>
      <c r="H39" s="40" t="str">
        <f t="shared" si="4"/>
        <v/>
      </c>
      <c r="I39" s="40" t="str">
        <f t="shared" si="4"/>
        <v/>
      </c>
      <c r="J39" s="44" t="str">
        <f t="shared" si="5"/>
        <v/>
      </c>
      <c r="K39" s="45" t="str">
        <f t="shared" si="5"/>
        <v/>
      </c>
      <c r="L39" s="46" t="str">
        <f t="shared" si="5"/>
        <v/>
      </c>
      <c r="M39" s="44" t="str">
        <f t="shared" si="6"/>
        <v/>
      </c>
      <c r="N39" s="45" t="str">
        <f t="shared" si="6"/>
        <v/>
      </c>
      <c r="O39" s="46" t="str">
        <f t="shared" si="6"/>
        <v/>
      </c>
      <c r="P39" s="40"/>
      <c r="Q39" s="40"/>
      <c r="R39" s="40"/>
    </row>
    <row r="40" spans="1:18" x14ac:dyDescent="0.4">
      <c r="A40" s="9">
        <v>31</v>
      </c>
      <c r="B40" s="5"/>
      <c r="C40" s="47"/>
      <c r="D40" s="90"/>
      <c r="E40" s="91"/>
      <c r="F40" s="92"/>
      <c r="G40" s="40" t="str">
        <f t="shared" si="4"/>
        <v/>
      </c>
      <c r="H40" s="40" t="str">
        <f t="shared" si="4"/>
        <v/>
      </c>
      <c r="I40" s="40" t="str">
        <f t="shared" si="4"/>
        <v/>
      </c>
      <c r="J40" s="44" t="str">
        <f t="shared" si="5"/>
        <v/>
      </c>
      <c r="K40" s="45" t="str">
        <f t="shared" si="5"/>
        <v/>
      </c>
      <c r="L40" s="46" t="str">
        <f t="shared" si="5"/>
        <v/>
      </c>
      <c r="M40" s="44" t="str">
        <f t="shared" si="6"/>
        <v/>
      </c>
      <c r="N40" s="45" t="str">
        <f t="shared" si="6"/>
        <v/>
      </c>
      <c r="O40" s="46" t="str">
        <f t="shared" si="6"/>
        <v/>
      </c>
      <c r="P40" s="40"/>
      <c r="Q40" s="40"/>
      <c r="R40" s="40"/>
    </row>
    <row r="41" spans="1:18" x14ac:dyDescent="0.4">
      <c r="A41" s="9">
        <v>32</v>
      </c>
      <c r="B41" s="5"/>
      <c r="C41" s="47"/>
      <c r="D41" s="90"/>
      <c r="E41" s="91"/>
      <c r="F41" s="92"/>
      <c r="G41" s="40" t="str">
        <f t="shared" si="4"/>
        <v/>
      </c>
      <c r="H41" s="40" t="str">
        <f t="shared" si="4"/>
        <v/>
      </c>
      <c r="I41" s="40" t="str">
        <f t="shared" si="4"/>
        <v/>
      </c>
      <c r="J41" s="44" t="str">
        <f t="shared" si="5"/>
        <v/>
      </c>
      <c r="K41" s="45" t="str">
        <f t="shared" si="5"/>
        <v/>
      </c>
      <c r="L41" s="46" t="str">
        <f t="shared" si="5"/>
        <v/>
      </c>
      <c r="M41" s="44" t="str">
        <f t="shared" si="6"/>
        <v/>
      </c>
      <c r="N41" s="45" t="str">
        <f t="shared" si="6"/>
        <v/>
      </c>
      <c r="O41" s="46" t="str">
        <f t="shared" si="6"/>
        <v/>
      </c>
      <c r="P41" s="40"/>
      <c r="Q41" s="40"/>
      <c r="R41" s="40"/>
    </row>
    <row r="42" spans="1:18" x14ac:dyDescent="0.4">
      <c r="A42" s="9">
        <v>33</v>
      </c>
      <c r="B42" s="5"/>
      <c r="C42" s="47"/>
      <c r="D42" s="90"/>
      <c r="E42" s="91"/>
      <c r="F42" s="93"/>
      <c r="G42" s="40" t="str">
        <f t="shared" si="4"/>
        <v/>
      </c>
      <c r="H42" s="40" t="str">
        <f t="shared" si="4"/>
        <v/>
      </c>
      <c r="I42" s="40" t="str">
        <f t="shared" si="4"/>
        <v/>
      </c>
      <c r="J42" s="44" t="str">
        <f t="shared" si="5"/>
        <v/>
      </c>
      <c r="K42" s="45" t="str">
        <f t="shared" si="5"/>
        <v/>
      </c>
      <c r="L42" s="46" t="str">
        <f t="shared" si="5"/>
        <v/>
      </c>
      <c r="M42" s="44" t="str">
        <f t="shared" si="6"/>
        <v/>
      </c>
      <c r="N42" s="45" t="str">
        <f t="shared" si="6"/>
        <v/>
      </c>
      <c r="O42" s="46" t="str">
        <f t="shared" si="6"/>
        <v/>
      </c>
      <c r="P42" s="40"/>
      <c r="Q42" s="40"/>
      <c r="R42" s="40"/>
    </row>
    <row r="43" spans="1:18" x14ac:dyDescent="0.4">
      <c r="A43" s="9">
        <v>34</v>
      </c>
      <c r="B43" s="5"/>
      <c r="C43" s="47"/>
      <c r="D43" s="90"/>
      <c r="E43" s="91"/>
      <c r="F43" s="93"/>
      <c r="G43" s="40" t="str">
        <f t="shared" ref="G43:I58" si="7">IF(D43="","",G42+M43)</f>
        <v/>
      </c>
      <c r="H43" s="40" t="str">
        <f t="shared" si="7"/>
        <v/>
      </c>
      <c r="I43" s="40" t="str">
        <f t="shared" si="7"/>
        <v/>
      </c>
      <c r="J43" s="44" t="str">
        <f t="shared" si="5"/>
        <v/>
      </c>
      <c r="K43" s="45" t="str">
        <f t="shared" si="5"/>
        <v/>
      </c>
      <c r="L43" s="46" t="str">
        <f t="shared" si="5"/>
        <v/>
      </c>
      <c r="M43" s="44" t="str">
        <f>IF(D43="","",J43*D43)</f>
        <v/>
      </c>
      <c r="N43" s="45" t="str">
        <f t="shared" si="6"/>
        <v/>
      </c>
      <c r="O43" s="46" t="str">
        <f t="shared" si="6"/>
        <v/>
      </c>
      <c r="P43" s="40"/>
      <c r="Q43" s="40"/>
      <c r="R43" s="40"/>
    </row>
    <row r="44" spans="1:18" x14ac:dyDescent="0.4">
      <c r="A44">
        <v>35</v>
      </c>
      <c r="B44" s="5"/>
      <c r="C44" s="47"/>
      <c r="D44" s="90"/>
      <c r="E44" s="91"/>
      <c r="F44" s="92"/>
      <c r="G44" s="40" t="str">
        <f>IF(D44="","",G43+M44)</f>
        <v/>
      </c>
      <c r="H44" s="40" t="str">
        <f t="shared" si="7"/>
        <v/>
      </c>
      <c r="I44" s="40" t="str">
        <f t="shared" si="7"/>
        <v/>
      </c>
      <c r="J44" s="44" t="str">
        <f t="shared" si="5"/>
        <v/>
      </c>
      <c r="K44" s="45" t="str">
        <f t="shared" si="5"/>
        <v/>
      </c>
      <c r="L44" s="46" t="str">
        <f t="shared" si="5"/>
        <v/>
      </c>
      <c r="M44" s="44" t="str">
        <f t="shared" si="6"/>
        <v/>
      </c>
      <c r="N44" s="45" t="str">
        <f t="shared" si="6"/>
        <v/>
      </c>
      <c r="O44" s="46" t="str">
        <f t="shared" si="6"/>
        <v/>
      </c>
    </row>
    <row r="45" spans="1:18" x14ac:dyDescent="0.4">
      <c r="A45" s="9">
        <v>36</v>
      </c>
      <c r="B45" s="5"/>
      <c r="C45" s="47"/>
      <c r="D45" s="90"/>
      <c r="E45" s="91"/>
      <c r="F45" s="92"/>
      <c r="G45" s="40" t="str">
        <f t="shared" ref="G45:I59" si="8">IF(D45="","",G44+M45)</f>
        <v/>
      </c>
      <c r="H45" s="40" t="str">
        <f t="shared" si="7"/>
        <v/>
      </c>
      <c r="I45" s="40" t="str">
        <f t="shared" si="7"/>
        <v/>
      </c>
      <c r="J45" s="44" t="str">
        <f>IF(G44="","",G44*0.03)</f>
        <v/>
      </c>
      <c r="K45" s="45" t="str">
        <f t="shared" si="5"/>
        <v/>
      </c>
      <c r="L45" s="46" t="str">
        <f t="shared" si="5"/>
        <v/>
      </c>
      <c r="M45" s="44" t="str">
        <f>IF(D45="","",J45*D45)</f>
        <v/>
      </c>
      <c r="N45" s="45" t="str">
        <f t="shared" si="6"/>
        <v/>
      </c>
      <c r="O45" s="46" t="str">
        <f t="shared" si="6"/>
        <v/>
      </c>
    </row>
    <row r="46" spans="1:18" x14ac:dyDescent="0.4">
      <c r="A46" s="9">
        <v>37</v>
      </c>
      <c r="B46" s="5"/>
      <c r="C46" s="47"/>
      <c r="D46" s="90"/>
      <c r="E46" s="91"/>
      <c r="F46" s="92"/>
      <c r="G46" s="40" t="str">
        <f t="shared" si="8"/>
        <v/>
      </c>
      <c r="H46" s="40" t="str">
        <f t="shared" si="7"/>
        <v/>
      </c>
      <c r="I46" s="40" t="str">
        <f t="shared" si="7"/>
        <v/>
      </c>
      <c r="J46" s="44" t="str">
        <f t="shared" si="5"/>
        <v/>
      </c>
      <c r="K46" s="45" t="str">
        <f t="shared" si="5"/>
        <v/>
      </c>
      <c r="L46" s="46" t="str">
        <f t="shared" si="5"/>
        <v/>
      </c>
      <c r="M46" s="44" t="str">
        <f t="shared" si="6"/>
        <v/>
      </c>
      <c r="N46" s="45" t="str">
        <f t="shared" si="6"/>
        <v/>
      </c>
      <c r="O46" s="46" t="str">
        <f t="shared" si="6"/>
        <v/>
      </c>
    </row>
    <row r="47" spans="1:18" x14ac:dyDescent="0.4">
      <c r="A47" s="9">
        <v>38</v>
      </c>
      <c r="B47" s="5"/>
      <c r="C47" s="47"/>
      <c r="D47" s="90"/>
      <c r="E47" s="91"/>
      <c r="F47" s="92"/>
      <c r="G47" s="40" t="str">
        <f t="shared" si="8"/>
        <v/>
      </c>
      <c r="H47" s="40" t="str">
        <f t="shared" si="7"/>
        <v/>
      </c>
      <c r="I47" s="40" t="str">
        <f t="shared" si="7"/>
        <v/>
      </c>
      <c r="J47" s="44" t="str">
        <f t="shared" si="5"/>
        <v/>
      </c>
      <c r="K47" s="45" t="str">
        <f t="shared" si="5"/>
        <v/>
      </c>
      <c r="L47" s="46" t="str">
        <f t="shared" si="5"/>
        <v/>
      </c>
      <c r="M47" s="44" t="str">
        <f t="shared" si="6"/>
        <v/>
      </c>
      <c r="N47" s="45" t="str">
        <f t="shared" si="6"/>
        <v/>
      </c>
      <c r="O47" s="46" t="str">
        <f t="shared" si="6"/>
        <v/>
      </c>
    </row>
    <row r="48" spans="1:18" x14ac:dyDescent="0.4">
      <c r="A48" s="9">
        <v>39</v>
      </c>
      <c r="B48" s="5"/>
      <c r="C48" s="47"/>
      <c r="D48" s="90"/>
      <c r="E48" s="91"/>
      <c r="F48" s="92"/>
      <c r="G48" s="40" t="str">
        <f t="shared" si="8"/>
        <v/>
      </c>
      <c r="H48" s="40" t="str">
        <f t="shared" si="7"/>
        <v/>
      </c>
      <c r="I48" s="40" t="str">
        <f t="shared" si="7"/>
        <v/>
      </c>
      <c r="J48" s="44" t="str">
        <f t="shared" si="5"/>
        <v/>
      </c>
      <c r="K48" s="45" t="str">
        <f t="shared" si="5"/>
        <v/>
      </c>
      <c r="L48" s="46" t="str">
        <f t="shared" si="5"/>
        <v/>
      </c>
      <c r="M48" s="44" t="str">
        <f t="shared" si="6"/>
        <v/>
      </c>
      <c r="N48" s="45" t="str">
        <f t="shared" si="6"/>
        <v/>
      </c>
      <c r="O48" s="46" t="str">
        <f t="shared" si="6"/>
        <v/>
      </c>
    </row>
    <row r="49" spans="1:15" x14ac:dyDescent="0.4">
      <c r="A49" s="9">
        <v>40</v>
      </c>
      <c r="B49" s="5"/>
      <c r="C49" s="47"/>
      <c r="D49" s="90"/>
      <c r="E49" s="91"/>
      <c r="F49" s="92"/>
      <c r="G49" s="40" t="str">
        <f t="shared" si="8"/>
        <v/>
      </c>
      <c r="H49" s="40" t="str">
        <f t="shared" si="7"/>
        <v/>
      </c>
      <c r="I49" s="40" t="str">
        <f t="shared" si="7"/>
        <v/>
      </c>
      <c r="J49" s="44" t="str">
        <f t="shared" si="5"/>
        <v/>
      </c>
      <c r="K49" s="45" t="str">
        <f t="shared" si="5"/>
        <v/>
      </c>
      <c r="L49" s="46" t="str">
        <f t="shared" si="5"/>
        <v/>
      </c>
      <c r="M49" s="44" t="str">
        <f t="shared" si="6"/>
        <v/>
      </c>
      <c r="N49" s="45" t="str">
        <f t="shared" si="6"/>
        <v/>
      </c>
      <c r="O49" s="46" t="str">
        <f t="shared" si="6"/>
        <v/>
      </c>
    </row>
    <row r="50" spans="1:15" x14ac:dyDescent="0.4">
      <c r="A50" s="9">
        <v>41</v>
      </c>
      <c r="B50" s="5"/>
      <c r="C50" s="47"/>
      <c r="D50" s="90"/>
      <c r="E50" s="91"/>
      <c r="F50" s="92"/>
      <c r="G50" s="40" t="str">
        <f t="shared" si="8"/>
        <v/>
      </c>
      <c r="H50" s="40" t="str">
        <f t="shared" si="7"/>
        <v/>
      </c>
      <c r="I50" s="40" t="str">
        <f t="shared" si="7"/>
        <v/>
      </c>
      <c r="J50" s="44" t="str">
        <f t="shared" si="5"/>
        <v/>
      </c>
      <c r="K50" s="45" t="str">
        <f t="shared" si="5"/>
        <v/>
      </c>
      <c r="L50" s="46" t="str">
        <f t="shared" si="5"/>
        <v/>
      </c>
      <c r="M50" s="44" t="str">
        <f t="shared" si="6"/>
        <v/>
      </c>
      <c r="N50" s="45" t="str">
        <f t="shared" si="6"/>
        <v/>
      </c>
      <c r="O50" s="46" t="str">
        <f t="shared" si="6"/>
        <v/>
      </c>
    </row>
    <row r="51" spans="1:15" x14ac:dyDescent="0.4">
      <c r="A51" s="9">
        <v>42</v>
      </c>
      <c r="B51" s="5"/>
      <c r="C51" s="47"/>
      <c r="D51" s="90"/>
      <c r="E51" s="91"/>
      <c r="F51" s="92"/>
      <c r="G51" s="40" t="str">
        <f t="shared" si="8"/>
        <v/>
      </c>
      <c r="H51" s="40" t="str">
        <f t="shared" si="7"/>
        <v/>
      </c>
      <c r="I51" s="40" t="str">
        <f t="shared" si="7"/>
        <v/>
      </c>
      <c r="J51" s="44" t="str">
        <f t="shared" si="5"/>
        <v/>
      </c>
      <c r="K51" s="45" t="str">
        <f t="shared" si="5"/>
        <v/>
      </c>
      <c r="L51" s="46" t="str">
        <f t="shared" si="5"/>
        <v/>
      </c>
      <c r="M51" s="44" t="str">
        <f t="shared" si="6"/>
        <v/>
      </c>
      <c r="N51" s="45" t="str">
        <f t="shared" si="6"/>
        <v/>
      </c>
      <c r="O51" s="46" t="str">
        <f t="shared" si="6"/>
        <v/>
      </c>
    </row>
    <row r="52" spans="1:15" x14ac:dyDescent="0.4">
      <c r="A52" s="9">
        <v>43</v>
      </c>
      <c r="B52" s="5"/>
      <c r="C52" s="47"/>
      <c r="D52" s="90"/>
      <c r="E52" s="91"/>
      <c r="F52" s="93"/>
      <c r="G52" s="40" t="str">
        <f t="shared" si="8"/>
        <v/>
      </c>
      <c r="H52" s="40" t="str">
        <f t="shared" si="7"/>
        <v/>
      </c>
      <c r="I52" s="40" t="str">
        <f t="shared" si="7"/>
        <v/>
      </c>
      <c r="J52" s="44" t="str">
        <f t="shared" si="5"/>
        <v/>
      </c>
      <c r="K52" s="45" t="str">
        <f t="shared" si="5"/>
        <v/>
      </c>
      <c r="L52" s="46" t="str">
        <f t="shared" si="5"/>
        <v/>
      </c>
      <c r="M52" s="44" t="str">
        <f t="shared" si="6"/>
        <v/>
      </c>
      <c r="N52" s="45" t="str">
        <f t="shared" si="6"/>
        <v/>
      </c>
      <c r="O52" s="46" t="str">
        <f t="shared" si="6"/>
        <v/>
      </c>
    </row>
    <row r="53" spans="1:15" x14ac:dyDescent="0.4">
      <c r="A53" s="9">
        <v>44</v>
      </c>
      <c r="B53" s="5"/>
      <c r="C53" s="47"/>
      <c r="D53" s="90"/>
      <c r="E53" s="91"/>
      <c r="F53" s="92"/>
      <c r="G53" s="40" t="str">
        <f t="shared" si="8"/>
        <v/>
      </c>
      <c r="H53" s="40" t="str">
        <f t="shared" si="7"/>
        <v/>
      </c>
      <c r="I53" s="40" t="str">
        <f t="shared" si="7"/>
        <v/>
      </c>
      <c r="J53" s="44" t="str">
        <f t="shared" si="5"/>
        <v/>
      </c>
      <c r="K53" s="45" t="str">
        <f t="shared" si="5"/>
        <v/>
      </c>
      <c r="L53" s="46" t="str">
        <f t="shared" si="5"/>
        <v/>
      </c>
      <c r="M53" s="44" t="str">
        <f t="shared" si="6"/>
        <v/>
      </c>
      <c r="N53" s="45" t="str">
        <f t="shared" si="6"/>
        <v/>
      </c>
      <c r="O53" s="46" t="str">
        <f t="shared" si="6"/>
        <v/>
      </c>
    </row>
    <row r="54" spans="1:15" x14ac:dyDescent="0.4">
      <c r="A54" s="9">
        <v>45</v>
      </c>
      <c r="B54" s="5"/>
      <c r="C54" s="47"/>
      <c r="D54" s="90"/>
      <c r="E54" s="91"/>
      <c r="F54" s="92"/>
      <c r="G54" s="40" t="str">
        <f t="shared" si="8"/>
        <v/>
      </c>
      <c r="H54" s="40" t="str">
        <f t="shared" si="7"/>
        <v/>
      </c>
      <c r="I54" s="40" t="str">
        <f t="shared" si="7"/>
        <v/>
      </c>
      <c r="J54" s="44" t="str">
        <f t="shared" si="5"/>
        <v/>
      </c>
      <c r="K54" s="45" t="str">
        <f t="shared" si="5"/>
        <v/>
      </c>
      <c r="L54" s="46" t="str">
        <f t="shared" si="5"/>
        <v/>
      </c>
      <c r="M54" s="44" t="str">
        <f t="shared" si="6"/>
        <v/>
      </c>
      <c r="N54" s="45" t="str">
        <f t="shared" si="6"/>
        <v/>
      </c>
      <c r="O54" s="46" t="str">
        <f t="shared" si="6"/>
        <v/>
      </c>
    </row>
    <row r="55" spans="1:15" x14ac:dyDescent="0.4">
      <c r="A55" s="9">
        <v>46</v>
      </c>
      <c r="B55" s="5"/>
      <c r="C55" s="47"/>
      <c r="D55" s="90"/>
      <c r="E55" s="91"/>
      <c r="F55" s="92"/>
      <c r="G55" s="40" t="str">
        <f t="shared" si="8"/>
        <v/>
      </c>
      <c r="H55" s="40" t="str">
        <f t="shared" si="7"/>
        <v/>
      </c>
      <c r="I55" s="40" t="str">
        <f t="shared" si="7"/>
        <v/>
      </c>
      <c r="J55" s="44" t="str">
        <f t="shared" si="5"/>
        <v/>
      </c>
      <c r="K55" s="45" t="str">
        <f t="shared" si="5"/>
        <v/>
      </c>
      <c r="L55" s="46" t="str">
        <f t="shared" si="5"/>
        <v/>
      </c>
      <c r="M55" s="44" t="str">
        <f t="shared" si="6"/>
        <v/>
      </c>
      <c r="N55" s="45" t="str">
        <f t="shared" si="6"/>
        <v/>
      </c>
      <c r="O55" s="46" t="str">
        <f t="shared" si="6"/>
        <v/>
      </c>
    </row>
    <row r="56" spans="1:15" x14ac:dyDescent="0.4">
      <c r="A56" s="9">
        <v>47</v>
      </c>
      <c r="B56" s="5"/>
      <c r="C56" s="47"/>
      <c r="D56" s="90"/>
      <c r="E56" s="91"/>
      <c r="F56" s="92"/>
      <c r="G56" s="40" t="str">
        <f t="shared" si="8"/>
        <v/>
      </c>
      <c r="H56" s="40" t="str">
        <f t="shared" si="7"/>
        <v/>
      </c>
      <c r="I56" s="40" t="str">
        <f t="shared" si="7"/>
        <v/>
      </c>
      <c r="J56" s="44" t="str">
        <f t="shared" si="5"/>
        <v/>
      </c>
      <c r="K56" s="45" t="str">
        <f t="shared" si="5"/>
        <v/>
      </c>
      <c r="L56" s="46" t="str">
        <f t="shared" si="5"/>
        <v/>
      </c>
      <c r="M56" s="44" t="str">
        <f t="shared" si="6"/>
        <v/>
      </c>
      <c r="N56" s="45" t="str">
        <f t="shared" si="6"/>
        <v/>
      </c>
      <c r="O56" s="46" t="str">
        <f t="shared" si="6"/>
        <v/>
      </c>
    </row>
    <row r="57" spans="1:15" x14ac:dyDescent="0.4">
      <c r="A57" s="9">
        <v>48</v>
      </c>
      <c r="B57" s="5"/>
      <c r="C57" s="47"/>
      <c r="D57" s="90"/>
      <c r="E57" s="91"/>
      <c r="F57" s="92"/>
      <c r="G57" s="40" t="str">
        <f t="shared" si="8"/>
        <v/>
      </c>
      <c r="H57" s="40" t="str">
        <f t="shared" si="7"/>
        <v/>
      </c>
      <c r="I57" s="40" t="str">
        <f t="shared" si="7"/>
        <v/>
      </c>
      <c r="J57" s="44" t="str">
        <f t="shared" si="5"/>
        <v/>
      </c>
      <c r="K57" s="45" t="str">
        <f t="shared" si="5"/>
        <v/>
      </c>
      <c r="L57" s="46" t="str">
        <f t="shared" si="5"/>
        <v/>
      </c>
      <c r="M57" s="44" t="str">
        <f t="shared" si="6"/>
        <v/>
      </c>
      <c r="N57" s="45" t="str">
        <f t="shared" si="6"/>
        <v/>
      </c>
      <c r="O57" s="46" t="str">
        <f t="shared" si="6"/>
        <v/>
      </c>
    </row>
    <row r="58" spans="1:15" x14ac:dyDescent="0.4">
      <c r="A58" s="9">
        <v>49</v>
      </c>
      <c r="B58" s="5"/>
      <c r="C58" s="47"/>
      <c r="D58" s="90"/>
      <c r="E58" s="91"/>
      <c r="F58" s="92"/>
      <c r="G58" s="40" t="str">
        <f t="shared" si="8"/>
        <v/>
      </c>
      <c r="H58" s="40" t="str">
        <f t="shared" si="7"/>
        <v/>
      </c>
      <c r="I58" s="40" t="str">
        <f t="shared" si="7"/>
        <v/>
      </c>
      <c r="J58" s="44" t="str">
        <f t="shared" si="5"/>
        <v/>
      </c>
      <c r="K58" s="45" t="str">
        <f t="shared" si="5"/>
        <v/>
      </c>
      <c r="L58" s="46" t="str">
        <f t="shared" si="5"/>
        <v/>
      </c>
      <c r="M58" s="44" t="str">
        <f t="shared" si="6"/>
        <v/>
      </c>
      <c r="N58" s="45" t="str">
        <f t="shared" si="6"/>
        <v/>
      </c>
      <c r="O58" s="46" t="str">
        <f t="shared" si="6"/>
        <v/>
      </c>
    </row>
    <row r="59" spans="1:15" ht="19.5" thickBot="1" x14ac:dyDescent="0.45">
      <c r="A59" s="9">
        <v>50</v>
      </c>
      <c r="B59" s="6"/>
      <c r="C59" s="51"/>
      <c r="D59" s="94"/>
      <c r="E59" s="95"/>
      <c r="F59" s="96"/>
      <c r="G59" s="40" t="str">
        <f t="shared" si="8"/>
        <v/>
      </c>
      <c r="H59" s="40" t="str">
        <f t="shared" si="8"/>
        <v/>
      </c>
      <c r="I59" s="40" t="str">
        <f t="shared" si="8"/>
        <v/>
      </c>
      <c r="J59" s="44" t="str">
        <f t="shared" si="5"/>
        <v/>
      </c>
      <c r="K59" s="45" t="str">
        <f t="shared" si="5"/>
        <v/>
      </c>
      <c r="L59" s="46" t="str">
        <f t="shared" si="5"/>
        <v/>
      </c>
      <c r="M59" s="44" t="str">
        <f t="shared" si="6"/>
        <v/>
      </c>
      <c r="N59" s="45" t="str">
        <f t="shared" si="6"/>
        <v/>
      </c>
      <c r="O59" s="46" t="str">
        <f t="shared" si="6"/>
        <v/>
      </c>
    </row>
    <row r="60" spans="1:15" ht="19.5" thickBot="1" x14ac:dyDescent="0.45">
      <c r="A60" s="9"/>
      <c r="B60" s="111" t="s">
        <v>5</v>
      </c>
      <c r="C60" s="112"/>
      <c r="D60" s="1">
        <f>COUNTIF(D10:D59,1.27)</f>
        <v>1</v>
      </c>
      <c r="E60" s="1">
        <f>COUNTIF(E10:E59,1.5)</f>
        <v>0</v>
      </c>
      <c r="F60" s="8">
        <f>COUNTIF(F10:F59,2)</f>
        <v>0</v>
      </c>
      <c r="G60" s="97">
        <f>M60+G9</f>
        <v>284233.75238999998</v>
      </c>
      <c r="H60" s="20">
        <f>N60+H9</f>
        <v>265587.84299999999</v>
      </c>
      <c r="I60" s="21">
        <f>O60+I9</f>
        <v>265587.84299999999</v>
      </c>
      <c r="J60" s="67" t="s">
        <v>27</v>
      </c>
      <c r="K60" s="68">
        <f>B59-B10</f>
        <v>-37750</v>
      </c>
      <c r="L60" s="69" t="s">
        <v>28</v>
      </c>
      <c r="M60" s="81">
        <f>SUM(M10:M59)</f>
        <v>-15766.247609999999</v>
      </c>
      <c r="N60" s="82">
        <f>SUM(N10:N59)</f>
        <v>-34412.156999999999</v>
      </c>
      <c r="O60" s="83">
        <f>SUM(O10:O59)</f>
        <v>-34412.156999999999</v>
      </c>
    </row>
    <row r="61" spans="1:15" ht="19.5" thickBot="1" x14ac:dyDescent="0.45">
      <c r="A61" s="9"/>
      <c r="B61" s="105" t="s">
        <v>6</v>
      </c>
      <c r="C61" s="106"/>
      <c r="D61" s="1">
        <f>COUNTIF(D10:D59,-1)</f>
        <v>3</v>
      </c>
      <c r="E61" s="1">
        <f>COUNTIF(E10:E59,-1)</f>
        <v>4</v>
      </c>
      <c r="F61" s="8">
        <f>COUNTIF(F10:F59,-1)</f>
        <v>4</v>
      </c>
      <c r="G61" s="103" t="s">
        <v>26</v>
      </c>
      <c r="H61" s="104"/>
      <c r="I61" s="110"/>
      <c r="J61" s="103" t="s">
        <v>29</v>
      </c>
      <c r="K61" s="104"/>
      <c r="L61" s="110"/>
      <c r="M61" s="9"/>
      <c r="O61" s="4"/>
    </row>
    <row r="62" spans="1:15" ht="19.5" thickBot="1" x14ac:dyDescent="0.45">
      <c r="A62" s="9"/>
      <c r="B62" s="105" t="s">
        <v>31</v>
      </c>
      <c r="C62" s="106"/>
      <c r="D62" s="1">
        <f>COUNTIF(D10:D59,0)</f>
        <v>0</v>
      </c>
      <c r="E62" s="1">
        <f>COUNTIF(E10:E59,0)</f>
        <v>0</v>
      </c>
      <c r="F62" s="1">
        <f>COUNTIF(F10:F59,0)</f>
        <v>0</v>
      </c>
      <c r="G62" s="76">
        <f>G60/G9</f>
        <v>0.94744584129999998</v>
      </c>
      <c r="H62" s="77">
        <f t="shared" ref="H62" si="9">H60/H9</f>
        <v>0.88529280999999993</v>
      </c>
      <c r="I62" s="78">
        <f>I60/I9</f>
        <v>0.88529280999999993</v>
      </c>
      <c r="J62" s="65">
        <f>(G62-100%)*30/K60</f>
        <v>4.1764894331125841E-5</v>
      </c>
      <c r="K62" s="65">
        <f>(H62-100%)*30/K60</f>
        <v>9.115803178807953E-5</v>
      </c>
      <c r="L62" s="66">
        <f>(I62-100%)*30/K60</f>
        <v>9.115803178807953E-5</v>
      </c>
      <c r="M62" s="10"/>
      <c r="N62" s="2"/>
      <c r="O62" s="11"/>
    </row>
    <row r="63" spans="1:15" ht="19.5" thickBot="1" x14ac:dyDescent="0.45">
      <c r="B63" s="103" t="s">
        <v>4</v>
      </c>
      <c r="C63" s="104"/>
      <c r="D63" s="79">
        <f t="shared" ref="D63:E63" si="10">D60/(D60+D61+D62)</f>
        <v>0.25</v>
      </c>
      <c r="E63" s="74">
        <f t="shared" si="10"/>
        <v>0</v>
      </c>
      <c r="F63" s="75">
        <f>F60/(F60+F61+F62)</f>
        <v>0</v>
      </c>
    </row>
  </sheetData>
  <mergeCells count="11">
    <mergeCell ref="B61:C61"/>
    <mergeCell ref="G61:I61"/>
    <mergeCell ref="J61:L61"/>
    <mergeCell ref="B62:C62"/>
    <mergeCell ref="B63:C63"/>
    <mergeCell ref="B60:C60"/>
    <mergeCell ref="G7:I7"/>
    <mergeCell ref="J7:L7"/>
    <mergeCell ref="M7:O7"/>
    <mergeCell ref="J9:L9"/>
    <mergeCell ref="M9:O9"/>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74181-05ED-4733-86DE-0879575F50C4}">
  <dimension ref="A1:A20"/>
  <sheetViews>
    <sheetView workbookViewId="0">
      <selection activeCell="A2" sqref="A2"/>
    </sheetView>
  </sheetViews>
  <sheetFormatPr defaultRowHeight="18.75" x14ac:dyDescent="0.4"/>
  <sheetData>
    <row r="1" spans="1:1" x14ac:dyDescent="0.4">
      <c r="A1" t="s">
        <v>42</v>
      </c>
    </row>
    <row r="20" spans="1:1" x14ac:dyDescent="0.4">
      <c r="A20" t="s">
        <v>44</v>
      </c>
    </row>
  </sheetData>
  <phoneticPr fontId="1"/>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8100-F77F-4449-BA5A-9A33AAD6C8CA}">
  <dimension ref="A1:A18"/>
  <sheetViews>
    <sheetView tabSelected="1" topLeftCell="A6" zoomScale="114" workbookViewId="0">
      <selection activeCell="A18" sqref="A18"/>
    </sheetView>
  </sheetViews>
  <sheetFormatPr defaultRowHeight="18.75" x14ac:dyDescent="0.4"/>
  <sheetData>
    <row r="1" spans="1:1" x14ac:dyDescent="0.4">
      <c r="A1" t="s">
        <v>46</v>
      </c>
    </row>
    <row r="2" spans="1:1" x14ac:dyDescent="0.4">
      <c r="A2" t="s">
        <v>60</v>
      </c>
    </row>
    <row r="4" spans="1:1" x14ac:dyDescent="0.4">
      <c r="A4" t="s">
        <v>63</v>
      </c>
    </row>
    <row r="5" spans="1:1" x14ac:dyDescent="0.4">
      <c r="A5" t="s">
        <v>64</v>
      </c>
    </row>
    <row r="7" spans="1:1" x14ac:dyDescent="0.4">
      <c r="A7" t="s">
        <v>61</v>
      </c>
    </row>
    <row r="8" spans="1:1" x14ac:dyDescent="0.4">
      <c r="A8" t="s">
        <v>62</v>
      </c>
    </row>
    <row r="12" spans="1:1" x14ac:dyDescent="0.4">
      <c r="A12" t="s">
        <v>47</v>
      </c>
    </row>
    <row r="13" spans="1:1" x14ac:dyDescent="0.4">
      <c r="A13" t="s">
        <v>65</v>
      </c>
    </row>
    <row r="14" spans="1:1" x14ac:dyDescent="0.4">
      <c r="A14" t="s">
        <v>66</v>
      </c>
    </row>
    <row r="17" spans="1:1" x14ac:dyDescent="0.4">
      <c r="A17" t="s">
        <v>48</v>
      </c>
    </row>
    <row r="18" spans="1:1" x14ac:dyDescent="0.4">
      <c r="A18" t="s">
        <v>67</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PB検証４</vt:lpstr>
      <vt:lpstr>画像４</vt:lpstr>
      <vt:lpstr>PB検証１</vt:lpstr>
      <vt:lpstr>画像１</vt:lpstr>
      <vt:lpstr>PB検証２</vt:lpstr>
      <vt:lpstr>画像２</vt:lpstr>
      <vt:lpstr>PB検証３</vt:lpstr>
      <vt:lpstr>画像３</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taked</cp:lastModifiedBy>
  <dcterms:created xsi:type="dcterms:W3CDTF">2020-09-18T03:10:57Z</dcterms:created>
  <dcterms:modified xsi:type="dcterms:W3CDTF">2021-02-15T10:45:12Z</dcterms:modified>
</cp:coreProperties>
</file>