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taked\Desktop\"/>
    </mc:Choice>
  </mc:AlternateContent>
  <xr:revisionPtr revIDLastSave="0" documentId="13_ncr:1_{04EF65F4-C747-4728-A489-C43F48FAA26F}" xr6:coauthVersionLast="46" xr6:coauthVersionMax="46" xr10:uidLastSave="{00000000-0000-0000-0000-000000000000}"/>
  <bookViews>
    <workbookView xWindow="-120" yWindow="-120" windowWidth="20730" windowHeight="11160" activeTab="8" xr2:uid="{00000000-000D-0000-FFFF-FFFF00000000}"/>
  </bookViews>
  <sheets>
    <sheet name="PB検証４" sheetId="1" r:id="rId1"/>
    <sheet name="画像４" sheetId="6" r:id="rId2"/>
    <sheet name="PB検証１" sheetId="7" r:id="rId3"/>
    <sheet name="画像１" sheetId="8" r:id="rId4"/>
    <sheet name="PB検証２" sheetId="9" r:id="rId5"/>
    <sheet name="画像２" sheetId="10" r:id="rId6"/>
    <sheet name="PB検証３" sheetId="11" r:id="rId7"/>
    <sheet name="画像３" sheetId="12" r:id="rId8"/>
    <sheet name="気づき" sheetId="14" r:id="rId9"/>
    <sheet name="検証終了通貨" sheetId="2"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2" i="11" l="1"/>
  <c r="E62" i="11"/>
  <c r="D62" i="11"/>
  <c r="F61" i="11"/>
  <c r="E61" i="11"/>
  <c r="D61" i="11"/>
  <c r="K60" i="11"/>
  <c r="F60" i="11"/>
  <c r="E60" i="11"/>
  <c r="D60" i="11"/>
  <c r="O59" i="11"/>
  <c r="N59" i="11"/>
  <c r="M59" i="11"/>
  <c r="I59" i="11"/>
  <c r="H59" i="11"/>
  <c r="G59" i="11"/>
  <c r="O58" i="11"/>
  <c r="N58" i="11"/>
  <c r="M58" i="11"/>
  <c r="I58" i="11"/>
  <c r="L59" i="11" s="1"/>
  <c r="H58" i="11"/>
  <c r="K59" i="11" s="1"/>
  <c r="G58" i="11"/>
  <c r="J59" i="11" s="1"/>
  <c r="O57" i="11"/>
  <c r="N57" i="11"/>
  <c r="M57" i="11"/>
  <c r="I57" i="11"/>
  <c r="L58" i="11" s="1"/>
  <c r="H57" i="11"/>
  <c r="K58" i="11" s="1"/>
  <c r="G57" i="11"/>
  <c r="J58" i="11" s="1"/>
  <c r="O56" i="11"/>
  <c r="N56" i="11"/>
  <c r="M56" i="11"/>
  <c r="I56" i="11"/>
  <c r="L57" i="11" s="1"/>
  <c r="H56" i="11"/>
  <c r="K57" i="11" s="1"/>
  <c r="G56" i="11"/>
  <c r="J57" i="11" s="1"/>
  <c r="O55" i="11"/>
  <c r="N55" i="11"/>
  <c r="M55" i="11"/>
  <c r="I55" i="11"/>
  <c r="L56" i="11" s="1"/>
  <c r="H55" i="11"/>
  <c r="K56" i="11" s="1"/>
  <c r="G55" i="11"/>
  <c r="J56" i="11" s="1"/>
  <c r="O54" i="11"/>
  <c r="N54" i="11"/>
  <c r="M54" i="11"/>
  <c r="I54" i="11"/>
  <c r="L55" i="11" s="1"/>
  <c r="H54" i="11"/>
  <c r="K55" i="11" s="1"/>
  <c r="G54" i="11"/>
  <c r="J55" i="11" s="1"/>
  <c r="O53" i="11"/>
  <c r="N53" i="11"/>
  <c r="M53" i="11"/>
  <c r="I53" i="11"/>
  <c r="L54" i="11" s="1"/>
  <c r="H53" i="11"/>
  <c r="K54" i="11" s="1"/>
  <c r="G53" i="11"/>
  <c r="J54" i="11" s="1"/>
  <c r="O52" i="11"/>
  <c r="N52" i="11"/>
  <c r="M52" i="11"/>
  <c r="I52" i="11"/>
  <c r="L53" i="11" s="1"/>
  <c r="H52" i="11"/>
  <c r="K53" i="11" s="1"/>
  <c r="G52" i="11"/>
  <c r="J53" i="11" s="1"/>
  <c r="O51" i="11"/>
  <c r="N51" i="11"/>
  <c r="M51" i="11"/>
  <c r="I51" i="11"/>
  <c r="L52" i="11" s="1"/>
  <c r="H51" i="11"/>
  <c r="K52" i="11" s="1"/>
  <c r="G51" i="11"/>
  <c r="J52" i="11" s="1"/>
  <c r="O50" i="11"/>
  <c r="N50" i="11"/>
  <c r="M50" i="11"/>
  <c r="I50" i="11"/>
  <c r="L51" i="11" s="1"/>
  <c r="H50" i="11"/>
  <c r="K51" i="11" s="1"/>
  <c r="G50" i="11"/>
  <c r="J51" i="11" s="1"/>
  <c r="O49" i="11"/>
  <c r="N49" i="11"/>
  <c r="M49" i="11"/>
  <c r="I49" i="11"/>
  <c r="L50" i="11" s="1"/>
  <c r="H49" i="11"/>
  <c r="K50" i="11" s="1"/>
  <c r="G49" i="11"/>
  <c r="J50" i="11" s="1"/>
  <c r="O48" i="11"/>
  <c r="N48" i="11"/>
  <c r="M48" i="11"/>
  <c r="I48" i="11"/>
  <c r="L49" i="11" s="1"/>
  <c r="H48" i="11"/>
  <c r="K49" i="11" s="1"/>
  <c r="G48" i="11"/>
  <c r="J49" i="11" s="1"/>
  <c r="O47" i="11"/>
  <c r="N47" i="11"/>
  <c r="M47" i="11"/>
  <c r="I47" i="11"/>
  <c r="L48" i="11" s="1"/>
  <c r="H47" i="11"/>
  <c r="K48" i="11" s="1"/>
  <c r="G47" i="11"/>
  <c r="J48" i="11" s="1"/>
  <c r="O46" i="11"/>
  <c r="N46" i="11"/>
  <c r="M46" i="11"/>
  <c r="I46" i="11"/>
  <c r="L47" i="11" s="1"/>
  <c r="H46" i="11"/>
  <c r="K47" i="11" s="1"/>
  <c r="G46" i="11"/>
  <c r="J47" i="11" s="1"/>
  <c r="O45" i="11"/>
  <c r="N45" i="11"/>
  <c r="M45" i="11"/>
  <c r="I45" i="11"/>
  <c r="L46" i="11" s="1"/>
  <c r="H45" i="11"/>
  <c r="K46" i="11" s="1"/>
  <c r="G45" i="11"/>
  <c r="J46" i="11" s="1"/>
  <c r="O44" i="11"/>
  <c r="N44" i="11"/>
  <c r="M44" i="11"/>
  <c r="I44" i="11"/>
  <c r="L45" i="11" s="1"/>
  <c r="H44" i="11"/>
  <c r="K45" i="11" s="1"/>
  <c r="G44" i="11"/>
  <c r="J45" i="11" s="1"/>
  <c r="O43" i="11"/>
  <c r="N43" i="11"/>
  <c r="M43" i="11"/>
  <c r="I43" i="11"/>
  <c r="L44" i="11" s="1"/>
  <c r="H43" i="11"/>
  <c r="K44" i="11" s="1"/>
  <c r="G43" i="11"/>
  <c r="J44" i="11" s="1"/>
  <c r="O42" i="11"/>
  <c r="N42" i="11"/>
  <c r="M42" i="11"/>
  <c r="I42" i="11"/>
  <c r="L43" i="11" s="1"/>
  <c r="H42" i="11"/>
  <c r="K43" i="11" s="1"/>
  <c r="G42" i="11"/>
  <c r="J43" i="11" s="1"/>
  <c r="O41" i="11"/>
  <c r="N41" i="11"/>
  <c r="M41" i="11"/>
  <c r="I41" i="11"/>
  <c r="L42" i="11" s="1"/>
  <c r="H41" i="11"/>
  <c r="K42" i="11" s="1"/>
  <c r="G41" i="11"/>
  <c r="J42" i="11" s="1"/>
  <c r="O40" i="11"/>
  <c r="N40" i="11"/>
  <c r="M40" i="11"/>
  <c r="I40" i="11"/>
  <c r="L41" i="11" s="1"/>
  <c r="H40" i="11"/>
  <c r="K41" i="11" s="1"/>
  <c r="G40" i="11"/>
  <c r="J41" i="11" s="1"/>
  <c r="O39" i="11"/>
  <c r="N39" i="11"/>
  <c r="M39" i="11"/>
  <c r="I39" i="11"/>
  <c r="L40" i="11" s="1"/>
  <c r="H39" i="11"/>
  <c r="K40" i="11" s="1"/>
  <c r="G39" i="11"/>
  <c r="J40" i="11" s="1"/>
  <c r="O38" i="11"/>
  <c r="N38" i="11"/>
  <c r="M38" i="11"/>
  <c r="I38" i="11"/>
  <c r="L39" i="11" s="1"/>
  <c r="H38" i="11"/>
  <c r="K39" i="11" s="1"/>
  <c r="G38" i="11"/>
  <c r="J39" i="11" s="1"/>
  <c r="O37" i="11"/>
  <c r="N37" i="11"/>
  <c r="M37" i="11"/>
  <c r="I37" i="11"/>
  <c r="L38" i="11" s="1"/>
  <c r="H37" i="11"/>
  <c r="K38" i="11" s="1"/>
  <c r="G37" i="11"/>
  <c r="J38" i="11" s="1"/>
  <c r="O36" i="11"/>
  <c r="N36" i="11"/>
  <c r="M36" i="11"/>
  <c r="I36" i="11"/>
  <c r="L37" i="11" s="1"/>
  <c r="H36" i="11"/>
  <c r="K37" i="11" s="1"/>
  <c r="G36" i="11"/>
  <c r="J37" i="11" s="1"/>
  <c r="O35" i="11"/>
  <c r="N35" i="11"/>
  <c r="M35" i="11"/>
  <c r="I35" i="11"/>
  <c r="L36" i="11" s="1"/>
  <c r="H35" i="11"/>
  <c r="K36" i="11" s="1"/>
  <c r="G35" i="11"/>
  <c r="J36" i="11" s="1"/>
  <c r="O34" i="11"/>
  <c r="N34" i="11"/>
  <c r="M34" i="11"/>
  <c r="I34" i="11"/>
  <c r="L35" i="11" s="1"/>
  <c r="H34" i="11"/>
  <c r="K35" i="11" s="1"/>
  <c r="G34" i="11"/>
  <c r="J35" i="11" s="1"/>
  <c r="O33" i="11"/>
  <c r="N33" i="11"/>
  <c r="M33" i="11"/>
  <c r="I33" i="11"/>
  <c r="L34" i="11" s="1"/>
  <c r="H33" i="11"/>
  <c r="K34" i="11" s="1"/>
  <c r="G33" i="11"/>
  <c r="J34" i="11" s="1"/>
  <c r="O32" i="11"/>
  <c r="N32" i="11"/>
  <c r="M32" i="11"/>
  <c r="I32" i="11"/>
  <c r="L33" i="11" s="1"/>
  <c r="H32" i="11"/>
  <c r="K33" i="11" s="1"/>
  <c r="G32" i="11"/>
  <c r="J33" i="11" s="1"/>
  <c r="O31" i="11"/>
  <c r="N31" i="11"/>
  <c r="M31" i="11"/>
  <c r="I31" i="11"/>
  <c r="L32" i="11" s="1"/>
  <c r="H31" i="11"/>
  <c r="K32" i="11" s="1"/>
  <c r="G31" i="11"/>
  <c r="J32" i="11" s="1"/>
  <c r="O30" i="11"/>
  <c r="N30" i="11"/>
  <c r="M30" i="11"/>
  <c r="I30" i="11"/>
  <c r="L31" i="11" s="1"/>
  <c r="H30" i="11"/>
  <c r="K31" i="11" s="1"/>
  <c r="G30" i="11"/>
  <c r="J31" i="11" s="1"/>
  <c r="O29" i="11"/>
  <c r="N29" i="11"/>
  <c r="M29" i="11"/>
  <c r="I29" i="11"/>
  <c r="L30" i="11" s="1"/>
  <c r="H29" i="11"/>
  <c r="K30" i="11" s="1"/>
  <c r="G29" i="11"/>
  <c r="J30" i="11" s="1"/>
  <c r="O28" i="11"/>
  <c r="N28" i="11"/>
  <c r="M28" i="11"/>
  <c r="I28" i="11"/>
  <c r="L29" i="11" s="1"/>
  <c r="H28" i="11"/>
  <c r="K29" i="11" s="1"/>
  <c r="G28" i="11"/>
  <c r="J29" i="11" s="1"/>
  <c r="O27" i="11"/>
  <c r="N27" i="11"/>
  <c r="M27" i="11"/>
  <c r="I27" i="11"/>
  <c r="L28" i="11" s="1"/>
  <c r="H27" i="11"/>
  <c r="K28" i="11" s="1"/>
  <c r="G27" i="11"/>
  <c r="J28" i="11" s="1"/>
  <c r="O26" i="11"/>
  <c r="N26" i="11"/>
  <c r="M26" i="11"/>
  <c r="I26" i="11"/>
  <c r="L27" i="11" s="1"/>
  <c r="H26" i="11"/>
  <c r="K27" i="11" s="1"/>
  <c r="G26" i="11"/>
  <c r="J27" i="11" s="1"/>
  <c r="O25" i="11"/>
  <c r="N25" i="11"/>
  <c r="M25" i="11"/>
  <c r="I25" i="11"/>
  <c r="L26" i="11" s="1"/>
  <c r="H25" i="11"/>
  <c r="K26" i="11" s="1"/>
  <c r="G25" i="11"/>
  <c r="J26" i="11" s="1"/>
  <c r="O24" i="11"/>
  <c r="N24" i="11"/>
  <c r="M24" i="11"/>
  <c r="I24" i="11"/>
  <c r="L25" i="11" s="1"/>
  <c r="H24" i="11"/>
  <c r="K25" i="11" s="1"/>
  <c r="G24" i="11"/>
  <c r="J25" i="11" s="1"/>
  <c r="I9" i="11"/>
  <c r="H9" i="11"/>
  <c r="K10" i="11" s="1"/>
  <c r="N10" i="11" s="1"/>
  <c r="G9" i="11"/>
  <c r="F62" i="9"/>
  <c r="E62" i="9"/>
  <c r="D62" i="9"/>
  <c r="F61" i="9"/>
  <c r="E61" i="9"/>
  <c r="D61" i="9"/>
  <c r="K60" i="9"/>
  <c r="F60" i="9"/>
  <c r="E60" i="9"/>
  <c r="D60" i="9"/>
  <c r="O59" i="9"/>
  <c r="N59" i="9"/>
  <c r="M59" i="9"/>
  <c r="I59" i="9"/>
  <c r="H59" i="9"/>
  <c r="G59" i="9"/>
  <c r="O58" i="9"/>
  <c r="N58" i="9"/>
  <c r="M58" i="9"/>
  <c r="I58" i="9"/>
  <c r="L59" i="9" s="1"/>
  <c r="H58" i="9"/>
  <c r="K59" i="9" s="1"/>
  <c r="G58" i="9"/>
  <c r="J59" i="9" s="1"/>
  <c r="O57" i="9"/>
  <c r="N57" i="9"/>
  <c r="M57" i="9"/>
  <c r="I57" i="9"/>
  <c r="L58" i="9" s="1"/>
  <c r="H57" i="9"/>
  <c r="K58" i="9" s="1"/>
  <c r="G57" i="9"/>
  <c r="J58" i="9" s="1"/>
  <c r="O56" i="9"/>
  <c r="N56" i="9"/>
  <c r="M56" i="9"/>
  <c r="I56" i="9"/>
  <c r="L57" i="9" s="1"/>
  <c r="H56" i="9"/>
  <c r="K57" i="9" s="1"/>
  <c r="G56" i="9"/>
  <c r="J57" i="9" s="1"/>
  <c r="O55" i="9"/>
  <c r="N55" i="9"/>
  <c r="M55" i="9"/>
  <c r="I55" i="9"/>
  <c r="L56" i="9" s="1"/>
  <c r="H55" i="9"/>
  <c r="K56" i="9" s="1"/>
  <c r="G55" i="9"/>
  <c r="J56" i="9" s="1"/>
  <c r="O54" i="9"/>
  <c r="N54" i="9"/>
  <c r="M54" i="9"/>
  <c r="I54" i="9"/>
  <c r="L55" i="9" s="1"/>
  <c r="H54" i="9"/>
  <c r="K55" i="9" s="1"/>
  <c r="G54" i="9"/>
  <c r="J55" i="9" s="1"/>
  <c r="O53" i="9"/>
  <c r="N53" i="9"/>
  <c r="M53" i="9"/>
  <c r="I53" i="9"/>
  <c r="L54" i="9" s="1"/>
  <c r="H53" i="9"/>
  <c r="K54" i="9" s="1"/>
  <c r="G53" i="9"/>
  <c r="J54" i="9" s="1"/>
  <c r="O52" i="9"/>
  <c r="N52" i="9"/>
  <c r="M52" i="9"/>
  <c r="I52" i="9"/>
  <c r="L53" i="9" s="1"/>
  <c r="H52" i="9"/>
  <c r="K53" i="9" s="1"/>
  <c r="G52" i="9"/>
  <c r="J53" i="9" s="1"/>
  <c r="O51" i="9"/>
  <c r="N51" i="9"/>
  <c r="M51" i="9"/>
  <c r="I51" i="9"/>
  <c r="L52" i="9" s="1"/>
  <c r="H51" i="9"/>
  <c r="K52" i="9" s="1"/>
  <c r="G51" i="9"/>
  <c r="J52" i="9" s="1"/>
  <c r="O50" i="9"/>
  <c r="N50" i="9"/>
  <c r="M50" i="9"/>
  <c r="I50" i="9"/>
  <c r="L51" i="9" s="1"/>
  <c r="H50" i="9"/>
  <c r="K51" i="9" s="1"/>
  <c r="G50" i="9"/>
  <c r="J51" i="9" s="1"/>
  <c r="O49" i="9"/>
  <c r="N49" i="9"/>
  <c r="M49" i="9"/>
  <c r="I49" i="9"/>
  <c r="L50" i="9" s="1"/>
  <c r="H49" i="9"/>
  <c r="K50" i="9" s="1"/>
  <c r="G49" i="9"/>
  <c r="J50" i="9" s="1"/>
  <c r="O48" i="9"/>
  <c r="N48" i="9"/>
  <c r="M48" i="9"/>
  <c r="I48" i="9"/>
  <c r="L49" i="9" s="1"/>
  <c r="H48" i="9"/>
  <c r="K49" i="9" s="1"/>
  <c r="G48" i="9"/>
  <c r="J49" i="9" s="1"/>
  <c r="O47" i="9"/>
  <c r="N47" i="9"/>
  <c r="M47" i="9"/>
  <c r="I47" i="9"/>
  <c r="L48" i="9" s="1"/>
  <c r="H47" i="9"/>
  <c r="K48" i="9" s="1"/>
  <c r="G47" i="9"/>
  <c r="J48" i="9" s="1"/>
  <c r="O46" i="9"/>
  <c r="N46" i="9"/>
  <c r="M46" i="9"/>
  <c r="I46" i="9"/>
  <c r="L47" i="9" s="1"/>
  <c r="H46" i="9"/>
  <c r="K47" i="9" s="1"/>
  <c r="G46" i="9"/>
  <c r="J47" i="9" s="1"/>
  <c r="O45" i="9"/>
  <c r="N45" i="9"/>
  <c r="M45" i="9"/>
  <c r="I45" i="9"/>
  <c r="L46" i="9" s="1"/>
  <c r="H45" i="9"/>
  <c r="K46" i="9" s="1"/>
  <c r="G45" i="9"/>
  <c r="J46" i="9" s="1"/>
  <c r="O44" i="9"/>
  <c r="N44" i="9"/>
  <c r="M44" i="9"/>
  <c r="I44" i="9"/>
  <c r="L45" i="9" s="1"/>
  <c r="H44" i="9"/>
  <c r="K45" i="9" s="1"/>
  <c r="G44" i="9"/>
  <c r="J45" i="9" s="1"/>
  <c r="O43" i="9"/>
  <c r="N43" i="9"/>
  <c r="M43" i="9"/>
  <c r="I43" i="9"/>
  <c r="L44" i="9" s="1"/>
  <c r="H43" i="9"/>
  <c r="K44" i="9" s="1"/>
  <c r="G43" i="9"/>
  <c r="J44" i="9" s="1"/>
  <c r="O42" i="9"/>
  <c r="N42" i="9"/>
  <c r="M42" i="9"/>
  <c r="I42" i="9"/>
  <c r="L43" i="9" s="1"/>
  <c r="H42" i="9"/>
  <c r="K43" i="9" s="1"/>
  <c r="G42" i="9"/>
  <c r="J43" i="9" s="1"/>
  <c r="O41" i="9"/>
  <c r="N41" i="9"/>
  <c r="M41" i="9"/>
  <c r="I41" i="9"/>
  <c r="L42" i="9" s="1"/>
  <c r="H41" i="9"/>
  <c r="K42" i="9" s="1"/>
  <c r="G41" i="9"/>
  <c r="J42" i="9" s="1"/>
  <c r="O40" i="9"/>
  <c r="N40" i="9"/>
  <c r="M40" i="9"/>
  <c r="I40" i="9"/>
  <c r="L41" i="9" s="1"/>
  <c r="H40" i="9"/>
  <c r="K41" i="9" s="1"/>
  <c r="G40" i="9"/>
  <c r="J41" i="9" s="1"/>
  <c r="O39" i="9"/>
  <c r="N39" i="9"/>
  <c r="M39" i="9"/>
  <c r="I39" i="9"/>
  <c r="L40" i="9" s="1"/>
  <c r="H39" i="9"/>
  <c r="K40" i="9" s="1"/>
  <c r="G39" i="9"/>
  <c r="J40" i="9" s="1"/>
  <c r="O38" i="9"/>
  <c r="N38" i="9"/>
  <c r="M38" i="9"/>
  <c r="I38" i="9"/>
  <c r="L39" i="9" s="1"/>
  <c r="H38" i="9"/>
  <c r="K39" i="9" s="1"/>
  <c r="G38" i="9"/>
  <c r="J39" i="9" s="1"/>
  <c r="O37" i="9"/>
  <c r="N37" i="9"/>
  <c r="M37" i="9"/>
  <c r="I37" i="9"/>
  <c r="L38" i="9" s="1"/>
  <c r="H37" i="9"/>
  <c r="K38" i="9" s="1"/>
  <c r="G37" i="9"/>
  <c r="J38" i="9" s="1"/>
  <c r="O36" i="9"/>
  <c r="N36" i="9"/>
  <c r="M36" i="9"/>
  <c r="I36" i="9"/>
  <c r="L37" i="9" s="1"/>
  <c r="H36" i="9"/>
  <c r="K37" i="9" s="1"/>
  <c r="G36" i="9"/>
  <c r="J37" i="9" s="1"/>
  <c r="O35" i="9"/>
  <c r="N35" i="9"/>
  <c r="M35" i="9"/>
  <c r="I35" i="9"/>
  <c r="L36" i="9" s="1"/>
  <c r="H35" i="9"/>
  <c r="K36" i="9" s="1"/>
  <c r="G35" i="9"/>
  <c r="J36" i="9" s="1"/>
  <c r="O34" i="9"/>
  <c r="N34" i="9"/>
  <c r="M34" i="9"/>
  <c r="I34" i="9"/>
  <c r="L35" i="9" s="1"/>
  <c r="H34" i="9"/>
  <c r="K35" i="9" s="1"/>
  <c r="G34" i="9"/>
  <c r="J35" i="9" s="1"/>
  <c r="O33" i="9"/>
  <c r="N33" i="9"/>
  <c r="M33" i="9"/>
  <c r="I33" i="9"/>
  <c r="L34" i="9" s="1"/>
  <c r="H33" i="9"/>
  <c r="K34" i="9" s="1"/>
  <c r="G33" i="9"/>
  <c r="J34" i="9" s="1"/>
  <c r="O32" i="9"/>
  <c r="N32" i="9"/>
  <c r="M32" i="9"/>
  <c r="I32" i="9"/>
  <c r="L33" i="9" s="1"/>
  <c r="H32" i="9"/>
  <c r="K33" i="9" s="1"/>
  <c r="G32" i="9"/>
  <c r="J33" i="9" s="1"/>
  <c r="O31" i="9"/>
  <c r="N31" i="9"/>
  <c r="M31" i="9"/>
  <c r="I31" i="9"/>
  <c r="L32" i="9" s="1"/>
  <c r="H31" i="9"/>
  <c r="K32" i="9" s="1"/>
  <c r="G31" i="9"/>
  <c r="J32" i="9" s="1"/>
  <c r="O30" i="9"/>
  <c r="N30" i="9"/>
  <c r="M30" i="9"/>
  <c r="I30" i="9"/>
  <c r="L31" i="9" s="1"/>
  <c r="H30" i="9"/>
  <c r="K31" i="9" s="1"/>
  <c r="G30" i="9"/>
  <c r="J31" i="9" s="1"/>
  <c r="O29" i="9"/>
  <c r="N29" i="9"/>
  <c r="M29" i="9"/>
  <c r="I29" i="9"/>
  <c r="L30" i="9" s="1"/>
  <c r="H29" i="9"/>
  <c r="K30" i="9" s="1"/>
  <c r="G29" i="9"/>
  <c r="J30" i="9" s="1"/>
  <c r="O28" i="9"/>
  <c r="N28" i="9"/>
  <c r="M28" i="9"/>
  <c r="I28" i="9"/>
  <c r="L29" i="9" s="1"/>
  <c r="H28" i="9"/>
  <c r="K29" i="9" s="1"/>
  <c r="G28" i="9"/>
  <c r="J29" i="9" s="1"/>
  <c r="O27" i="9"/>
  <c r="N27" i="9"/>
  <c r="M27" i="9"/>
  <c r="I27" i="9"/>
  <c r="L28" i="9" s="1"/>
  <c r="H27" i="9"/>
  <c r="K28" i="9" s="1"/>
  <c r="G27" i="9"/>
  <c r="J28" i="9" s="1"/>
  <c r="O26" i="9"/>
  <c r="N26" i="9"/>
  <c r="M26" i="9"/>
  <c r="I26" i="9"/>
  <c r="L27" i="9" s="1"/>
  <c r="H26" i="9"/>
  <c r="K27" i="9" s="1"/>
  <c r="G26" i="9"/>
  <c r="J27" i="9" s="1"/>
  <c r="O25" i="9"/>
  <c r="N25" i="9"/>
  <c r="M25" i="9"/>
  <c r="I25" i="9"/>
  <c r="L26" i="9" s="1"/>
  <c r="H25" i="9"/>
  <c r="K26" i="9" s="1"/>
  <c r="G25" i="9"/>
  <c r="J26" i="9" s="1"/>
  <c r="O24" i="9"/>
  <c r="N24" i="9"/>
  <c r="M24" i="9"/>
  <c r="I24" i="9"/>
  <c r="L25" i="9" s="1"/>
  <c r="H24" i="9"/>
  <c r="K25" i="9" s="1"/>
  <c r="G24" i="9"/>
  <c r="J25" i="9" s="1"/>
  <c r="O23" i="9"/>
  <c r="N23" i="9"/>
  <c r="M23" i="9"/>
  <c r="I23" i="9"/>
  <c r="L24" i="9" s="1"/>
  <c r="H23" i="9"/>
  <c r="K24" i="9" s="1"/>
  <c r="G23" i="9"/>
  <c r="J24" i="9" s="1"/>
  <c r="O22" i="9"/>
  <c r="N22" i="9"/>
  <c r="M22" i="9"/>
  <c r="I22" i="9"/>
  <c r="L23" i="9" s="1"/>
  <c r="H22" i="9"/>
  <c r="K23" i="9" s="1"/>
  <c r="G22" i="9"/>
  <c r="J23" i="9" s="1"/>
  <c r="O21" i="9"/>
  <c r="N21" i="9"/>
  <c r="M21" i="9"/>
  <c r="I21" i="9"/>
  <c r="L22" i="9" s="1"/>
  <c r="H21" i="9"/>
  <c r="K22" i="9" s="1"/>
  <c r="G21" i="9"/>
  <c r="J22" i="9" s="1"/>
  <c r="O20" i="9"/>
  <c r="N20" i="9"/>
  <c r="M20" i="9"/>
  <c r="I20" i="9"/>
  <c r="L21" i="9" s="1"/>
  <c r="H20" i="9"/>
  <c r="K21" i="9" s="1"/>
  <c r="G20" i="9"/>
  <c r="J21" i="9" s="1"/>
  <c r="O19" i="9"/>
  <c r="N19" i="9"/>
  <c r="M19" i="9"/>
  <c r="I19" i="9"/>
  <c r="L20" i="9" s="1"/>
  <c r="H19" i="9"/>
  <c r="K20" i="9" s="1"/>
  <c r="G19" i="9"/>
  <c r="J20" i="9" s="1"/>
  <c r="O18" i="9"/>
  <c r="N18" i="9"/>
  <c r="M18" i="9"/>
  <c r="I18" i="9"/>
  <c r="L19" i="9" s="1"/>
  <c r="H18" i="9"/>
  <c r="K19" i="9" s="1"/>
  <c r="G18" i="9"/>
  <c r="J19" i="9" s="1"/>
  <c r="O17" i="9"/>
  <c r="N17" i="9"/>
  <c r="M17" i="9"/>
  <c r="I17" i="9"/>
  <c r="L18" i="9" s="1"/>
  <c r="H17" i="9"/>
  <c r="K18" i="9" s="1"/>
  <c r="G17" i="9"/>
  <c r="J18" i="9" s="1"/>
  <c r="O16" i="9"/>
  <c r="N16" i="9"/>
  <c r="M16" i="9"/>
  <c r="I16" i="9"/>
  <c r="L17" i="9" s="1"/>
  <c r="H16" i="9"/>
  <c r="K17" i="9" s="1"/>
  <c r="G16" i="9"/>
  <c r="J17" i="9" s="1"/>
  <c r="I9" i="9"/>
  <c r="L10" i="9" s="1"/>
  <c r="O10" i="9" s="1"/>
  <c r="H9" i="9"/>
  <c r="G9" i="9"/>
  <c r="J10" i="9" s="1"/>
  <c r="M10" i="9" s="1"/>
  <c r="F62" i="7"/>
  <c r="E62" i="7"/>
  <c r="D62" i="7"/>
  <c r="F61" i="7"/>
  <c r="E61" i="7"/>
  <c r="D61" i="7"/>
  <c r="K60" i="7"/>
  <c r="F60" i="7"/>
  <c r="E60" i="7"/>
  <c r="D60" i="7"/>
  <c r="O59" i="7"/>
  <c r="N59" i="7"/>
  <c r="M59" i="7"/>
  <c r="I59" i="7"/>
  <c r="H59" i="7"/>
  <c r="G59" i="7"/>
  <c r="O58" i="7"/>
  <c r="N58" i="7"/>
  <c r="M58" i="7"/>
  <c r="I58" i="7"/>
  <c r="L59" i="7" s="1"/>
  <c r="H58" i="7"/>
  <c r="K59" i="7" s="1"/>
  <c r="G58" i="7"/>
  <c r="J59" i="7" s="1"/>
  <c r="O57" i="7"/>
  <c r="N57" i="7"/>
  <c r="M57" i="7"/>
  <c r="I57" i="7"/>
  <c r="L58" i="7" s="1"/>
  <c r="H57" i="7"/>
  <c r="K58" i="7" s="1"/>
  <c r="G57" i="7"/>
  <c r="J58" i="7" s="1"/>
  <c r="O56" i="7"/>
  <c r="N56" i="7"/>
  <c r="M56" i="7"/>
  <c r="I56" i="7"/>
  <c r="L57" i="7" s="1"/>
  <c r="H56" i="7"/>
  <c r="K57" i="7" s="1"/>
  <c r="G56" i="7"/>
  <c r="J57" i="7" s="1"/>
  <c r="O55" i="7"/>
  <c r="N55" i="7"/>
  <c r="M55" i="7"/>
  <c r="I55" i="7"/>
  <c r="L56" i="7" s="1"/>
  <c r="H55" i="7"/>
  <c r="K56" i="7" s="1"/>
  <c r="G55" i="7"/>
  <c r="J56" i="7" s="1"/>
  <c r="O54" i="7"/>
  <c r="N54" i="7"/>
  <c r="M54" i="7"/>
  <c r="I54" i="7"/>
  <c r="L55" i="7" s="1"/>
  <c r="H54" i="7"/>
  <c r="K55" i="7" s="1"/>
  <c r="G54" i="7"/>
  <c r="J55" i="7" s="1"/>
  <c r="O53" i="7"/>
  <c r="N53" i="7"/>
  <c r="M53" i="7"/>
  <c r="I53" i="7"/>
  <c r="L54" i="7" s="1"/>
  <c r="H53" i="7"/>
  <c r="K54" i="7" s="1"/>
  <c r="G53" i="7"/>
  <c r="J54" i="7" s="1"/>
  <c r="O52" i="7"/>
  <c r="N52" i="7"/>
  <c r="M52" i="7"/>
  <c r="I52" i="7"/>
  <c r="L53" i="7" s="1"/>
  <c r="H52" i="7"/>
  <c r="K53" i="7" s="1"/>
  <c r="G52" i="7"/>
  <c r="J53" i="7" s="1"/>
  <c r="O51" i="7"/>
  <c r="N51" i="7"/>
  <c r="M51" i="7"/>
  <c r="I51" i="7"/>
  <c r="L52" i="7" s="1"/>
  <c r="H51" i="7"/>
  <c r="K52" i="7" s="1"/>
  <c r="G51" i="7"/>
  <c r="J52" i="7" s="1"/>
  <c r="O50" i="7"/>
  <c r="N50" i="7"/>
  <c r="M50" i="7"/>
  <c r="I50" i="7"/>
  <c r="L51" i="7" s="1"/>
  <c r="H50" i="7"/>
  <c r="K51" i="7" s="1"/>
  <c r="G50" i="7"/>
  <c r="J51" i="7" s="1"/>
  <c r="O49" i="7"/>
  <c r="N49" i="7"/>
  <c r="M49" i="7"/>
  <c r="I49" i="7"/>
  <c r="L50" i="7" s="1"/>
  <c r="H49" i="7"/>
  <c r="K50" i="7" s="1"/>
  <c r="G49" i="7"/>
  <c r="J50" i="7" s="1"/>
  <c r="O48" i="7"/>
  <c r="N48" i="7"/>
  <c r="M48" i="7"/>
  <c r="I48" i="7"/>
  <c r="L49" i="7" s="1"/>
  <c r="H48" i="7"/>
  <c r="K49" i="7" s="1"/>
  <c r="G48" i="7"/>
  <c r="J49" i="7" s="1"/>
  <c r="O47" i="7"/>
  <c r="N47" i="7"/>
  <c r="M47" i="7"/>
  <c r="I47" i="7"/>
  <c r="L48" i="7" s="1"/>
  <c r="H47" i="7"/>
  <c r="K48" i="7" s="1"/>
  <c r="G47" i="7"/>
  <c r="J48" i="7" s="1"/>
  <c r="O46" i="7"/>
  <c r="N46" i="7"/>
  <c r="M46" i="7"/>
  <c r="I46" i="7"/>
  <c r="L47" i="7" s="1"/>
  <c r="H46" i="7"/>
  <c r="K47" i="7" s="1"/>
  <c r="G46" i="7"/>
  <c r="J47" i="7" s="1"/>
  <c r="O45" i="7"/>
  <c r="N45" i="7"/>
  <c r="M45" i="7"/>
  <c r="I45" i="7"/>
  <c r="L46" i="7" s="1"/>
  <c r="H45" i="7"/>
  <c r="K46" i="7" s="1"/>
  <c r="G45" i="7"/>
  <c r="J46" i="7" s="1"/>
  <c r="O44" i="7"/>
  <c r="N44" i="7"/>
  <c r="M44" i="7"/>
  <c r="I44" i="7"/>
  <c r="L45" i="7" s="1"/>
  <c r="H44" i="7"/>
  <c r="K45" i="7" s="1"/>
  <c r="G44" i="7"/>
  <c r="J45" i="7" s="1"/>
  <c r="O43" i="7"/>
  <c r="N43" i="7"/>
  <c r="M43" i="7"/>
  <c r="I43" i="7"/>
  <c r="L44" i="7" s="1"/>
  <c r="H43" i="7"/>
  <c r="K44" i="7" s="1"/>
  <c r="G43" i="7"/>
  <c r="J44" i="7" s="1"/>
  <c r="O42" i="7"/>
  <c r="N42" i="7"/>
  <c r="M42" i="7"/>
  <c r="I42" i="7"/>
  <c r="L43" i="7" s="1"/>
  <c r="H42" i="7"/>
  <c r="K43" i="7" s="1"/>
  <c r="G42" i="7"/>
  <c r="J43" i="7" s="1"/>
  <c r="O41" i="7"/>
  <c r="N41" i="7"/>
  <c r="M41" i="7"/>
  <c r="I41" i="7"/>
  <c r="L42" i="7" s="1"/>
  <c r="H41" i="7"/>
  <c r="K42" i="7" s="1"/>
  <c r="G41" i="7"/>
  <c r="J42" i="7" s="1"/>
  <c r="O40" i="7"/>
  <c r="N40" i="7"/>
  <c r="M40" i="7"/>
  <c r="I40" i="7"/>
  <c r="L41" i="7" s="1"/>
  <c r="H40" i="7"/>
  <c r="K41" i="7" s="1"/>
  <c r="G40" i="7"/>
  <c r="J41" i="7" s="1"/>
  <c r="O39" i="7"/>
  <c r="N39" i="7"/>
  <c r="M39" i="7"/>
  <c r="I39" i="7"/>
  <c r="L40" i="7" s="1"/>
  <c r="H39" i="7"/>
  <c r="K40" i="7" s="1"/>
  <c r="G39" i="7"/>
  <c r="J40" i="7" s="1"/>
  <c r="O38" i="7"/>
  <c r="N38" i="7"/>
  <c r="M38" i="7"/>
  <c r="I38" i="7"/>
  <c r="L39" i="7" s="1"/>
  <c r="H38" i="7"/>
  <c r="K39" i="7" s="1"/>
  <c r="G38" i="7"/>
  <c r="J39" i="7" s="1"/>
  <c r="O37" i="7"/>
  <c r="N37" i="7"/>
  <c r="M37" i="7"/>
  <c r="I37" i="7"/>
  <c r="L38" i="7" s="1"/>
  <c r="H37" i="7"/>
  <c r="K38" i="7" s="1"/>
  <c r="G37" i="7"/>
  <c r="J38" i="7" s="1"/>
  <c r="O36" i="7"/>
  <c r="N36" i="7"/>
  <c r="M36" i="7"/>
  <c r="I36" i="7"/>
  <c r="L37" i="7" s="1"/>
  <c r="H36" i="7"/>
  <c r="K37" i="7" s="1"/>
  <c r="G36" i="7"/>
  <c r="J37" i="7" s="1"/>
  <c r="O35" i="7"/>
  <c r="N35" i="7"/>
  <c r="M35" i="7"/>
  <c r="I35" i="7"/>
  <c r="L36" i="7" s="1"/>
  <c r="H35" i="7"/>
  <c r="K36" i="7" s="1"/>
  <c r="G35" i="7"/>
  <c r="J36" i="7" s="1"/>
  <c r="O34" i="7"/>
  <c r="N34" i="7"/>
  <c r="M34" i="7"/>
  <c r="I34" i="7"/>
  <c r="L35" i="7" s="1"/>
  <c r="H34" i="7"/>
  <c r="K35" i="7" s="1"/>
  <c r="G34" i="7"/>
  <c r="J35" i="7" s="1"/>
  <c r="O33" i="7"/>
  <c r="N33" i="7"/>
  <c r="M33" i="7"/>
  <c r="I33" i="7"/>
  <c r="L34" i="7" s="1"/>
  <c r="H33" i="7"/>
  <c r="K34" i="7" s="1"/>
  <c r="G33" i="7"/>
  <c r="J34" i="7" s="1"/>
  <c r="O32" i="7"/>
  <c r="N32" i="7"/>
  <c r="M32" i="7"/>
  <c r="I32" i="7"/>
  <c r="L33" i="7" s="1"/>
  <c r="H32" i="7"/>
  <c r="K33" i="7" s="1"/>
  <c r="G32" i="7"/>
  <c r="J33" i="7" s="1"/>
  <c r="O31" i="7"/>
  <c r="N31" i="7"/>
  <c r="M31" i="7"/>
  <c r="I31" i="7"/>
  <c r="L32" i="7" s="1"/>
  <c r="H31" i="7"/>
  <c r="K32" i="7" s="1"/>
  <c r="G31" i="7"/>
  <c r="J32" i="7" s="1"/>
  <c r="O30" i="7"/>
  <c r="N30" i="7"/>
  <c r="M30" i="7"/>
  <c r="I30" i="7"/>
  <c r="L31" i="7" s="1"/>
  <c r="H30" i="7"/>
  <c r="K31" i="7" s="1"/>
  <c r="G30" i="7"/>
  <c r="J31" i="7" s="1"/>
  <c r="O29" i="7"/>
  <c r="N29" i="7"/>
  <c r="M29" i="7"/>
  <c r="I29" i="7"/>
  <c r="L30" i="7" s="1"/>
  <c r="H29" i="7"/>
  <c r="K30" i="7" s="1"/>
  <c r="G29" i="7"/>
  <c r="J30" i="7" s="1"/>
  <c r="O28" i="7"/>
  <c r="N28" i="7"/>
  <c r="M28" i="7"/>
  <c r="I28" i="7"/>
  <c r="L29" i="7" s="1"/>
  <c r="H28" i="7"/>
  <c r="K29" i="7" s="1"/>
  <c r="G28" i="7"/>
  <c r="J29" i="7" s="1"/>
  <c r="O27" i="7"/>
  <c r="N27" i="7"/>
  <c r="M27" i="7"/>
  <c r="I27" i="7"/>
  <c r="L28" i="7" s="1"/>
  <c r="H27" i="7"/>
  <c r="K28" i="7" s="1"/>
  <c r="G27" i="7"/>
  <c r="J28" i="7" s="1"/>
  <c r="O26" i="7"/>
  <c r="N26" i="7"/>
  <c r="M26" i="7"/>
  <c r="I26" i="7"/>
  <c r="L27" i="7" s="1"/>
  <c r="H26" i="7"/>
  <c r="K27" i="7" s="1"/>
  <c r="G26" i="7"/>
  <c r="J27" i="7" s="1"/>
  <c r="O25" i="7"/>
  <c r="N25" i="7"/>
  <c r="M25" i="7"/>
  <c r="I25" i="7"/>
  <c r="L26" i="7" s="1"/>
  <c r="H25" i="7"/>
  <c r="K26" i="7" s="1"/>
  <c r="G25" i="7"/>
  <c r="J26" i="7" s="1"/>
  <c r="O24" i="7"/>
  <c r="N24" i="7"/>
  <c r="M24" i="7"/>
  <c r="I24" i="7"/>
  <c r="L25" i="7" s="1"/>
  <c r="H24" i="7"/>
  <c r="K25" i="7" s="1"/>
  <c r="G24" i="7"/>
  <c r="J25" i="7" s="1"/>
  <c r="O23" i="7"/>
  <c r="N23" i="7"/>
  <c r="H23" i="7" s="1"/>
  <c r="K24" i="7" s="1"/>
  <c r="M23" i="7"/>
  <c r="G23" i="7" s="1"/>
  <c r="J24" i="7" s="1"/>
  <c r="I23" i="7"/>
  <c r="L24" i="7" s="1"/>
  <c r="O22" i="7"/>
  <c r="N22" i="7"/>
  <c r="H22" i="7" s="1"/>
  <c r="K23" i="7" s="1"/>
  <c r="M22" i="7"/>
  <c r="I22" i="7"/>
  <c r="L23" i="7" s="1"/>
  <c r="G22" i="7"/>
  <c r="J23" i="7" s="1"/>
  <c r="O21" i="7"/>
  <c r="N21" i="7"/>
  <c r="H21" i="7" s="1"/>
  <c r="K22" i="7" s="1"/>
  <c r="M21" i="7"/>
  <c r="I21" i="7"/>
  <c r="L22" i="7" s="1"/>
  <c r="G21" i="7"/>
  <c r="J22" i="7" s="1"/>
  <c r="O20" i="7"/>
  <c r="N20" i="7"/>
  <c r="H20" i="7" s="1"/>
  <c r="K21" i="7" s="1"/>
  <c r="M20" i="7"/>
  <c r="G20" i="7" s="1"/>
  <c r="J21" i="7" s="1"/>
  <c r="I20" i="7"/>
  <c r="L21" i="7" s="1"/>
  <c r="N10" i="7"/>
  <c r="I9" i="7"/>
  <c r="H9" i="7"/>
  <c r="K10" i="7" s="1"/>
  <c r="G9" i="7"/>
  <c r="F63" i="1"/>
  <c r="D63" i="1"/>
  <c r="F63" i="11" l="1"/>
  <c r="E63" i="11"/>
  <c r="D63" i="11"/>
  <c r="F63" i="9"/>
  <c r="E63" i="9"/>
  <c r="D63" i="9"/>
  <c r="F63" i="7"/>
  <c r="E63" i="7"/>
  <c r="D63" i="7"/>
  <c r="H10" i="11"/>
  <c r="L10" i="11"/>
  <c r="O10" i="11" s="1"/>
  <c r="I10" i="11" s="1"/>
  <c r="J10" i="11"/>
  <c r="M10" i="11" s="1"/>
  <c r="G10" i="9"/>
  <c r="I10" i="9"/>
  <c r="K10" i="9"/>
  <c r="N10" i="9" s="1"/>
  <c r="J10" i="7"/>
  <c r="M10" i="7" s="1"/>
  <c r="H10" i="7"/>
  <c r="L10" i="7"/>
  <c r="O10" i="7" s="1"/>
  <c r="D65" i="1"/>
  <c r="E65" i="1"/>
  <c r="F65" i="1"/>
  <c r="K63" i="1"/>
  <c r="E63" i="1"/>
  <c r="L11" i="11" l="1"/>
  <c r="O11" i="11" s="1"/>
  <c r="I11" i="11" s="1"/>
  <c r="K11" i="11"/>
  <c r="N11" i="11" s="1"/>
  <c r="H11" i="11" s="1"/>
  <c r="G10" i="11"/>
  <c r="L11" i="9"/>
  <c r="O11" i="9" s="1"/>
  <c r="I11" i="9" s="1"/>
  <c r="J11" i="9"/>
  <c r="M11" i="9" s="1"/>
  <c r="G11" i="9" s="1"/>
  <c r="H10" i="9"/>
  <c r="K11" i="7"/>
  <c r="N11" i="7" s="1"/>
  <c r="H11" i="7" s="1"/>
  <c r="G10" i="7"/>
  <c r="I10" i="7"/>
  <c r="I12" i="1"/>
  <c r="H12" i="1"/>
  <c r="G12" i="1"/>
  <c r="F64" i="1"/>
  <c r="F66" i="1" s="1"/>
  <c r="E64" i="1"/>
  <c r="E66" i="1" s="1"/>
  <c r="D64" i="1"/>
  <c r="D66" i="1" s="1"/>
  <c r="K12" i="11" l="1"/>
  <c r="N12" i="11" s="1"/>
  <c r="H12" i="11" s="1"/>
  <c r="L12" i="11"/>
  <c r="O12" i="11" s="1"/>
  <c r="I12" i="11" s="1"/>
  <c r="J11" i="11"/>
  <c r="M11" i="11" s="1"/>
  <c r="G11" i="11" s="1"/>
  <c r="K11" i="9"/>
  <c r="N11" i="9" s="1"/>
  <c r="H11" i="9" s="1"/>
  <c r="J12" i="9"/>
  <c r="M12" i="9" s="1"/>
  <c r="G12" i="9" s="1"/>
  <c r="L12" i="9"/>
  <c r="O12" i="9" s="1"/>
  <c r="I12" i="9" s="1"/>
  <c r="K12" i="7"/>
  <c r="N12" i="7" s="1"/>
  <c r="H12" i="7" s="1"/>
  <c r="L11" i="7"/>
  <c r="O11" i="7" s="1"/>
  <c r="J11" i="7"/>
  <c r="M11" i="7" s="1"/>
  <c r="J13" i="1"/>
  <c r="M13" i="1" s="1"/>
  <c r="K13" i="1"/>
  <c r="N13" i="1" s="1"/>
  <c r="L13" i="1"/>
  <c r="O13" i="1" s="1"/>
  <c r="J12" i="11" l="1"/>
  <c r="M12" i="11" s="1"/>
  <c r="G12" i="11" s="1"/>
  <c r="K13" i="11"/>
  <c r="N13" i="11" s="1"/>
  <c r="L13" i="11"/>
  <c r="O13" i="11" s="1"/>
  <c r="I13" i="11" s="1"/>
  <c r="L13" i="9"/>
  <c r="O13" i="9" s="1"/>
  <c r="J13" i="9"/>
  <c r="M13" i="9" s="1"/>
  <c r="K12" i="9"/>
  <c r="N12" i="9" s="1"/>
  <c r="H12" i="9" s="1"/>
  <c r="K13" i="7"/>
  <c r="N13" i="7" s="1"/>
  <c r="G11" i="7"/>
  <c r="I11" i="7"/>
  <c r="G13" i="1"/>
  <c r="J14" i="1" s="1"/>
  <c r="M14" i="1" s="1"/>
  <c r="I13" i="1"/>
  <c r="L14" i="1" s="1"/>
  <c r="O14" i="1" s="1"/>
  <c r="H13" i="1"/>
  <c r="K14" i="1" s="1"/>
  <c r="N14" i="1" s="1"/>
  <c r="H14" i="1" s="1"/>
  <c r="J13" i="11" l="1"/>
  <c r="M13" i="11" s="1"/>
  <c r="G13" i="11" s="1"/>
  <c r="L14" i="11"/>
  <c r="O14" i="11" s="1"/>
  <c r="I14" i="11" s="1"/>
  <c r="H13" i="11"/>
  <c r="K13" i="9"/>
  <c r="N13" i="9" s="1"/>
  <c r="H13" i="9" s="1"/>
  <c r="G13" i="9"/>
  <c r="I13" i="9"/>
  <c r="L12" i="7"/>
  <c r="O12" i="7" s="1"/>
  <c r="J12" i="7"/>
  <c r="M12" i="7" s="1"/>
  <c r="H13" i="7"/>
  <c r="G14" i="1"/>
  <c r="J15" i="1" s="1"/>
  <c r="M15" i="1" s="1"/>
  <c r="I14" i="1"/>
  <c r="L15" i="11" l="1"/>
  <c r="O15" i="11" s="1"/>
  <c r="I15" i="11" s="1"/>
  <c r="K14" i="11"/>
  <c r="N14" i="11" s="1"/>
  <c r="H14" i="11" s="1"/>
  <c r="J14" i="11"/>
  <c r="M14" i="11" s="1"/>
  <c r="G14" i="11" s="1"/>
  <c r="J14" i="9"/>
  <c r="M14" i="9" s="1"/>
  <c r="G14" i="9" s="1"/>
  <c r="K14" i="9"/>
  <c r="N14" i="9" s="1"/>
  <c r="H14" i="9" s="1"/>
  <c r="L14" i="9"/>
  <c r="O14" i="9" s="1"/>
  <c r="I14" i="9"/>
  <c r="K14" i="7"/>
  <c r="N14" i="7" s="1"/>
  <c r="H14" i="7" s="1"/>
  <c r="G12" i="7"/>
  <c r="I12" i="7"/>
  <c r="L15" i="1"/>
  <c r="O15" i="1" s="1"/>
  <c r="G15" i="1"/>
  <c r="K15" i="1"/>
  <c r="N15" i="1" s="1"/>
  <c r="J15" i="11" l="1"/>
  <c r="M15" i="11" s="1"/>
  <c r="G15" i="11" s="1"/>
  <c r="L16" i="11"/>
  <c r="O16" i="11" s="1"/>
  <c r="I16" i="11" s="1"/>
  <c r="K15" i="11"/>
  <c r="N15" i="11" s="1"/>
  <c r="H15" i="11" s="1"/>
  <c r="K15" i="9"/>
  <c r="N15" i="9" s="1"/>
  <c r="N60" i="9" s="1"/>
  <c r="H60" i="9" s="1"/>
  <c r="H62" i="9" s="1"/>
  <c r="K62" i="9" s="1"/>
  <c r="L15" i="9"/>
  <c r="O15" i="9" s="1"/>
  <c r="O60" i="9" s="1"/>
  <c r="I60" i="9" s="1"/>
  <c r="I62" i="9" s="1"/>
  <c r="L62" i="9" s="1"/>
  <c r="J15" i="9"/>
  <c r="M15" i="9" s="1"/>
  <c r="M60" i="9" s="1"/>
  <c r="G60" i="9" s="1"/>
  <c r="G62" i="9" s="1"/>
  <c r="J62" i="9" s="1"/>
  <c r="K15" i="7"/>
  <c r="N15" i="7" s="1"/>
  <c r="H15" i="7" s="1"/>
  <c r="L13" i="7"/>
  <c r="O13" i="7" s="1"/>
  <c r="I13" i="7" s="1"/>
  <c r="J13" i="7"/>
  <c r="M13" i="7" s="1"/>
  <c r="G13" i="7" s="1"/>
  <c r="H15" i="1"/>
  <c r="K16" i="1" s="1"/>
  <c r="N16" i="1" s="1"/>
  <c r="H16" i="1" s="1"/>
  <c r="I15" i="1"/>
  <c r="L16" i="1" s="1"/>
  <c r="O16" i="1" s="1"/>
  <c r="I16" i="1" s="1"/>
  <c r="J16" i="1"/>
  <c r="M16" i="1" s="1"/>
  <c r="H15" i="9" l="1"/>
  <c r="K16" i="9" s="1"/>
  <c r="K16" i="11"/>
  <c r="N16" i="11" s="1"/>
  <c r="H16" i="11" s="1"/>
  <c r="L17" i="11"/>
  <c r="O17" i="11" s="1"/>
  <c r="I17" i="11" s="1"/>
  <c r="J16" i="11"/>
  <c r="M16" i="11" s="1"/>
  <c r="G16" i="11" s="1"/>
  <c r="G15" i="9"/>
  <c r="J16" i="9" s="1"/>
  <c r="I15" i="9"/>
  <c r="L16" i="9" s="1"/>
  <c r="K16" i="7"/>
  <c r="N16" i="7" s="1"/>
  <c r="H16" i="7" s="1"/>
  <c r="J14" i="7"/>
  <c r="M14" i="7" s="1"/>
  <c r="G14" i="7" s="1"/>
  <c r="L14" i="7"/>
  <c r="O14" i="7" s="1"/>
  <c r="I14" i="7" s="1"/>
  <c r="G16" i="1"/>
  <c r="L17" i="1"/>
  <c r="O17" i="1" s="1"/>
  <c r="I17" i="1" s="1"/>
  <c r="K17" i="1"/>
  <c r="N17" i="1" s="1"/>
  <c r="J17" i="11" l="1"/>
  <c r="M17" i="11" s="1"/>
  <c r="G17" i="11" s="1"/>
  <c r="L18" i="11"/>
  <c r="O18" i="11" s="1"/>
  <c r="I18" i="11" s="1"/>
  <c r="K17" i="11"/>
  <c r="N17" i="11" s="1"/>
  <c r="H17" i="11" s="1"/>
  <c r="L15" i="7"/>
  <c r="O15" i="7" s="1"/>
  <c r="I15" i="7" s="1"/>
  <c r="J15" i="7"/>
  <c r="M15" i="7" s="1"/>
  <c r="G15" i="7" s="1"/>
  <c r="K17" i="7"/>
  <c r="N17" i="7" s="1"/>
  <c r="H17" i="7" s="1"/>
  <c r="L18" i="1"/>
  <c r="O18" i="1" s="1"/>
  <c r="I18" i="1" s="1"/>
  <c r="J17" i="1"/>
  <c r="M17" i="1" s="1"/>
  <c r="H17" i="1"/>
  <c r="K18" i="11" l="1"/>
  <c r="N18" i="11" s="1"/>
  <c r="H18" i="11" s="1"/>
  <c r="L19" i="11"/>
  <c r="O19" i="11" s="1"/>
  <c r="I19" i="11" s="1"/>
  <c r="J18" i="11"/>
  <c r="M18" i="11" s="1"/>
  <c r="G18" i="11" s="1"/>
  <c r="K18" i="7"/>
  <c r="N18" i="7" s="1"/>
  <c r="H18" i="7" s="1"/>
  <c r="J16" i="7"/>
  <c r="M16" i="7" s="1"/>
  <c r="G16" i="7" s="1"/>
  <c r="L16" i="7"/>
  <c r="O16" i="7" s="1"/>
  <c r="I16" i="7" s="1"/>
  <c r="G17" i="1"/>
  <c r="J18" i="1" s="1"/>
  <c r="M18" i="1" s="1"/>
  <c r="G18" i="1" s="1"/>
  <c r="L19" i="1"/>
  <c r="O19" i="1" s="1"/>
  <c r="I19" i="1" s="1"/>
  <c r="K18" i="1"/>
  <c r="N18" i="1" s="1"/>
  <c r="J19" i="11" l="1"/>
  <c r="M19" i="11" s="1"/>
  <c r="G19" i="11" s="1"/>
  <c r="L20" i="11"/>
  <c r="O20" i="11" s="1"/>
  <c r="I20" i="11" s="1"/>
  <c r="K19" i="11"/>
  <c r="N19" i="11" s="1"/>
  <c r="H19" i="11" s="1"/>
  <c r="L17" i="7"/>
  <c r="O17" i="7" s="1"/>
  <c r="I17" i="7" s="1"/>
  <c r="J17" i="7"/>
  <c r="M17" i="7" s="1"/>
  <c r="G17" i="7" s="1"/>
  <c r="K19" i="7"/>
  <c r="N19" i="7" s="1"/>
  <c r="N60" i="7" s="1"/>
  <c r="H60" i="7" s="1"/>
  <c r="H62" i="7" s="1"/>
  <c r="K62" i="7" s="1"/>
  <c r="H18" i="1"/>
  <c r="K19" i="1" s="1"/>
  <c r="N19" i="1" s="1"/>
  <c r="H19" i="1" s="1"/>
  <c r="L20" i="1"/>
  <c r="O20" i="1" s="1"/>
  <c r="I20" i="1" s="1"/>
  <c r="J19" i="1"/>
  <c r="M19" i="1" s="1"/>
  <c r="G19" i="1" s="1"/>
  <c r="J20" i="11" l="1"/>
  <c r="M20" i="11" s="1"/>
  <c r="G20" i="11" s="1"/>
  <c r="K20" i="11"/>
  <c r="N20" i="11" s="1"/>
  <c r="H20" i="11" s="1"/>
  <c r="L21" i="11"/>
  <c r="O21" i="11" s="1"/>
  <c r="I21" i="11" s="1"/>
  <c r="J18" i="7"/>
  <c r="M18" i="7" s="1"/>
  <c r="G18" i="7" s="1"/>
  <c r="L18" i="7"/>
  <c r="O18" i="7" s="1"/>
  <c r="I18" i="7" s="1"/>
  <c r="H19" i="7"/>
  <c r="K20" i="7" s="1"/>
  <c r="J20" i="1"/>
  <c r="M20" i="1" s="1"/>
  <c r="G20" i="1" s="1"/>
  <c r="K20" i="1"/>
  <c r="N20" i="1" s="1"/>
  <c r="H20" i="1" s="1"/>
  <c r="L21" i="1"/>
  <c r="O21" i="1" s="1"/>
  <c r="I21" i="1" s="1"/>
  <c r="L22" i="11" l="1"/>
  <c r="O22" i="11" s="1"/>
  <c r="I22" i="11" s="1"/>
  <c r="K21" i="11"/>
  <c r="N21" i="11" s="1"/>
  <c r="H21" i="11" s="1"/>
  <c r="J21" i="11"/>
  <c r="M21" i="11" s="1"/>
  <c r="G21" i="11" s="1"/>
  <c r="L19" i="7"/>
  <c r="O19" i="7" s="1"/>
  <c r="O60" i="7" s="1"/>
  <c r="I60" i="7" s="1"/>
  <c r="I62" i="7" s="1"/>
  <c r="L62" i="7" s="1"/>
  <c r="J19" i="7"/>
  <c r="M19" i="7" s="1"/>
  <c r="M60" i="7" s="1"/>
  <c r="G60" i="7" s="1"/>
  <c r="G62" i="7" s="1"/>
  <c r="J62" i="7" s="1"/>
  <c r="L22" i="1"/>
  <c r="O22" i="1" s="1"/>
  <c r="I22" i="1" s="1"/>
  <c r="K21" i="1"/>
  <c r="N21" i="1" s="1"/>
  <c r="H21" i="1" s="1"/>
  <c r="J21" i="1"/>
  <c r="M21" i="1" s="1"/>
  <c r="G21" i="1" s="1"/>
  <c r="I19" i="7" l="1"/>
  <c r="L20" i="7" s="1"/>
  <c r="G19" i="7"/>
  <c r="J20" i="7" s="1"/>
  <c r="J22" i="11"/>
  <c r="M22" i="11" s="1"/>
  <c r="G22" i="11" s="1"/>
  <c r="L23" i="11"/>
  <c r="O23" i="11" s="1"/>
  <c r="O60" i="11" s="1"/>
  <c r="I60" i="11" s="1"/>
  <c r="I62" i="11" s="1"/>
  <c r="L62" i="11" s="1"/>
  <c r="K22" i="11"/>
  <c r="N22" i="11" s="1"/>
  <c r="H22" i="11" s="1"/>
  <c r="J22" i="1"/>
  <c r="M22" i="1" s="1"/>
  <c r="G22" i="1" s="1"/>
  <c r="K22" i="1"/>
  <c r="N22" i="1" s="1"/>
  <c r="H22" i="1" s="1"/>
  <c r="L23" i="1"/>
  <c r="O23" i="1" s="1"/>
  <c r="I23" i="1" s="1"/>
  <c r="I23" i="11" l="1"/>
  <c r="L24" i="11" s="1"/>
  <c r="K23" i="11"/>
  <c r="N23" i="11" s="1"/>
  <c r="N60" i="11" s="1"/>
  <c r="H60" i="11" s="1"/>
  <c r="H62" i="11" s="1"/>
  <c r="K62" i="11" s="1"/>
  <c r="J23" i="11"/>
  <c r="M23" i="11" s="1"/>
  <c r="M60" i="11" s="1"/>
  <c r="G60" i="11" s="1"/>
  <c r="G62" i="11" s="1"/>
  <c r="J62" i="11" s="1"/>
  <c r="L24" i="1"/>
  <c r="O24" i="1" s="1"/>
  <c r="I24" i="1" s="1"/>
  <c r="K23" i="1"/>
  <c r="N23" i="1" s="1"/>
  <c r="H23" i="1" s="1"/>
  <c r="J23" i="1"/>
  <c r="M23" i="1" s="1"/>
  <c r="G23" i="1" s="1"/>
  <c r="G23" i="11" l="1"/>
  <c r="J24" i="11" s="1"/>
  <c r="H23" i="11"/>
  <c r="K24" i="11" s="1"/>
  <c r="J24" i="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K41" i="1"/>
  <c r="N41" i="1" s="1"/>
  <c r="H41" i="1" s="1"/>
  <c r="J41" i="1"/>
  <c r="M41" i="1" s="1"/>
  <c r="G41" i="1" s="1"/>
  <c r="J42" i="1" l="1"/>
  <c r="M42" i="1" s="1"/>
  <c r="G42" i="1" s="1"/>
  <c r="K42" i="1"/>
  <c r="N42" i="1" s="1"/>
  <c r="H42" i="1" s="1"/>
  <c r="L43" i="1"/>
  <c r="O43" i="1" s="1"/>
  <c r="I43" i="1" s="1"/>
  <c r="L44" i="1" l="1"/>
  <c r="O44" i="1" s="1"/>
  <c r="I44" i="1" s="1"/>
  <c r="K43" i="1"/>
  <c r="N43" i="1" s="1"/>
  <c r="H43" i="1" s="1"/>
  <c r="J43" i="1"/>
  <c r="M43" i="1" s="1"/>
  <c r="G43" i="1" s="1"/>
  <c r="J44" i="1" l="1"/>
  <c r="M44" i="1" s="1"/>
  <c r="G44" i="1" s="1"/>
  <c r="K44" i="1"/>
  <c r="N44" i="1" s="1"/>
  <c r="H44" i="1" s="1"/>
  <c r="L45" i="1"/>
  <c r="O45" i="1" s="1"/>
  <c r="I45" i="1" s="1"/>
  <c r="L46" i="1" l="1"/>
  <c r="O46" i="1" s="1"/>
  <c r="I46" i="1" s="1"/>
  <c r="L47" i="1" s="1"/>
  <c r="O47" i="1" s="1"/>
  <c r="I47" i="1" s="1"/>
  <c r="L48" i="1" s="1"/>
  <c r="O48" i="1" s="1"/>
  <c r="I48" i="1" s="1"/>
  <c r="K45" i="1"/>
  <c r="N45" i="1" s="1"/>
  <c r="H45" i="1" s="1"/>
  <c r="J45" i="1"/>
  <c r="M45" i="1" s="1"/>
  <c r="G45" i="1" s="1"/>
  <c r="K46" i="1" l="1"/>
  <c r="N46" i="1" s="1"/>
  <c r="H46" i="1" s="1"/>
  <c r="K47" i="1" s="1"/>
  <c r="N47" i="1" s="1"/>
  <c r="H47" i="1" s="1"/>
  <c r="J46" i="1"/>
  <c r="M46" i="1" s="1"/>
  <c r="G46" i="1" s="1"/>
  <c r="L49" i="1"/>
  <c r="O49" i="1" s="1"/>
  <c r="I49" i="1" s="1"/>
  <c r="J47" i="1" l="1"/>
  <c r="M47" i="1" s="1"/>
  <c r="G47" i="1" s="1"/>
  <c r="K48" i="1"/>
  <c r="N48" i="1" s="1"/>
  <c r="H48" i="1" s="1"/>
  <c r="K49" i="1" s="1"/>
  <c r="N49" i="1" s="1"/>
  <c r="H49" i="1" s="1"/>
  <c r="L50" i="1"/>
  <c r="O50" i="1" s="1"/>
  <c r="I50" i="1" s="1"/>
  <c r="J48" i="1" l="1"/>
  <c r="M48" i="1" s="1"/>
  <c r="G48" i="1" s="1"/>
  <c r="K50" i="1"/>
  <c r="N50" i="1" s="1"/>
  <c r="H50" i="1" s="1"/>
  <c r="K51" i="1" s="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H58" i="1" s="1"/>
  <c r="L58" i="1"/>
  <c r="O58" i="1" s="1"/>
  <c r="I58" i="1" s="1"/>
  <c r="J56" i="1" l="1"/>
  <c r="M56" i="1" s="1"/>
  <c r="G56" i="1" s="1"/>
  <c r="K59" i="1"/>
  <c r="N59" i="1" s="1"/>
  <c r="H59" i="1" s="1"/>
  <c r="L59" i="1"/>
  <c r="O59" i="1" s="1"/>
  <c r="I59" i="1" s="1"/>
  <c r="J57" i="1" l="1"/>
  <c r="M57" i="1" s="1"/>
  <c r="G57" i="1" s="1"/>
  <c r="K60" i="1"/>
  <c r="N60" i="1" s="1"/>
  <c r="H60" i="1" s="1"/>
  <c r="L60" i="1"/>
  <c r="O60" i="1" s="1"/>
  <c r="I60" i="1" s="1"/>
  <c r="J58" i="1" l="1"/>
  <c r="M58" i="1" s="1"/>
  <c r="G58" i="1" s="1"/>
  <c r="K61" i="1"/>
  <c r="N61" i="1" s="1"/>
  <c r="H61" i="1" s="1"/>
  <c r="L61" i="1"/>
  <c r="O61" i="1" s="1"/>
  <c r="I61" i="1" s="1"/>
  <c r="J59" i="1" l="1"/>
  <c r="M59" i="1" s="1"/>
  <c r="G59" i="1" s="1"/>
  <c r="K62" i="1"/>
  <c r="N62" i="1" s="1"/>
  <c r="L62" i="1"/>
  <c r="O62" i="1" s="1"/>
  <c r="H62" i="1" l="1"/>
  <c r="N63" i="1"/>
  <c r="H63" i="1" s="1"/>
  <c r="I62" i="1"/>
  <c r="O63" i="1"/>
  <c r="I63" i="1" s="1"/>
  <c r="I65" i="1" s="1"/>
  <c r="J60" i="1"/>
  <c r="M60" i="1" s="1"/>
  <c r="G60" i="1" s="1"/>
  <c r="H65" i="1" l="1"/>
  <c r="K65" i="1" s="1"/>
  <c r="L65" i="1"/>
  <c r="J61" i="1"/>
  <c r="M61" i="1" s="1"/>
  <c r="G61" i="1" s="1"/>
  <c r="J62" i="1" l="1"/>
  <c r="M62" i="1" s="1"/>
  <c r="G62" i="1" l="1"/>
  <c r="M63" i="1"/>
  <c r="G63" i="1" s="1"/>
  <c r="G65" i="1" s="1"/>
  <c r="J65" i="1" s="1"/>
</calcChain>
</file>

<file path=xl/sharedStrings.xml><?xml version="1.0" encoding="utf-8"?>
<sst xmlns="http://schemas.openxmlformats.org/spreadsheetml/2006/main" count="173" uniqueCount="78">
  <si>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</si>
  <si>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</si>
  <si>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</si>
  <si>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</si>
  <si>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</si>
  <si>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</si>
  <si>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</si>
  <si>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</si>
  <si>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</si>
  <si>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</si>
  <si>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</si>
  <si>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</si>
  <si>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</si>
  <si>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</si>
  <si>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</si>
  <si>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</si>
  <si>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</si>
  <si>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</si>
  <si>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</si>
  <si>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</si>
  <si>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</si>
  <si>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</si>
  <si>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</si>
  <si>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</si>
  <si>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</si>
  <si>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</si>
  <si>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</si>
  <si>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</si>
  <si>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</si>
  <si>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</si>
  <si>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</si>
  <si>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</si>
  <si>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USDJPY</t>
    <phoneticPr fontId="1"/>
  </si>
  <si>
    <t>25回</t>
    <rPh sb="2" eb="3">
      <t>カイ</t>
    </rPh>
    <phoneticPr fontId="1"/>
  </si>
  <si>
    <t>｝</t>
    <phoneticPr fontId="1"/>
  </si>
  <si>
    <t>画像１</t>
    <rPh sb="0" eb="2">
      <t>ガゾウ</t>
    </rPh>
    <phoneticPr fontId="1"/>
  </si>
  <si>
    <t>USDJPY</t>
    <phoneticPr fontId="5"/>
  </si>
  <si>
    <t>1H足</t>
    <rPh sb="2" eb="3">
      <t>アシ</t>
    </rPh>
    <phoneticPr fontId="1"/>
  </si>
  <si>
    <t>PB検証１～MAが水平方向になっていてローソク足が横並びになっているところ</t>
    <rPh sb="2" eb="4">
      <t>ケンショウ</t>
    </rPh>
    <rPh sb="9" eb="13">
      <t>スイヘイホウコウ</t>
    </rPh>
    <rPh sb="23" eb="24">
      <t>アシ</t>
    </rPh>
    <rPh sb="25" eb="27">
      <t>ヨコナラ</t>
    </rPh>
    <phoneticPr fontId="1"/>
  </si>
  <si>
    <t>１H足</t>
    <rPh sb="2" eb="3">
      <t>アシ</t>
    </rPh>
    <phoneticPr fontId="1"/>
  </si>
  <si>
    <t>PB検証２～MAが大きく乖離していてローソク足とMAも大きく乖離しているところからの戻り</t>
    <rPh sb="2" eb="4">
      <t>ケンショウ</t>
    </rPh>
    <phoneticPr fontId="1"/>
  </si>
  <si>
    <t>PB検証３～２つのMAが大きく乖離しているところ</t>
    <rPh sb="2" eb="4">
      <t>ケンショウ</t>
    </rPh>
    <rPh sb="12" eb="13">
      <t>オオ</t>
    </rPh>
    <rPh sb="15" eb="17">
      <t>カイリ</t>
    </rPh>
    <phoneticPr fontId="1"/>
  </si>
  <si>
    <t>画像１</t>
    <rPh sb="0" eb="2">
      <t>ガゾウ</t>
    </rPh>
    <phoneticPr fontId="1"/>
  </si>
  <si>
    <t>PB検証４～勝ちやすい場面の検証</t>
    <rPh sb="2" eb="4">
      <t>ケンショウ</t>
    </rPh>
    <rPh sb="6" eb="7">
      <t>カ</t>
    </rPh>
    <rPh sb="11" eb="13">
      <t>バメン</t>
    </rPh>
    <rPh sb="14" eb="16">
      <t>ケンショウ</t>
    </rPh>
    <phoneticPr fontId="1"/>
  </si>
  <si>
    <t>画像２</t>
    <rPh sb="0" eb="2">
      <t>ガゾウ</t>
    </rPh>
    <phoneticPr fontId="1"/>
  </si>
  <si>
    <t>画像１</t>
    <rPh sb="0" eb="2">
      <t>ガゾウ</t>
    </rPh>
    <phoneticPr fontId="1"/>
  </si>
  <si>
    <t>気づき　質問</t>
    <rPh sb="0" eb="1">
      <t>キ</t>
    </rPh>
    <rPh sb="4" eb="6">
      <t>シツモン</t>
    </rPh>
    <phoneticPr fontId="1"/>
  </si>
  <si>
    <t>感想</t>
    <rPh sb="0" eb="2">
      <t>カンソウ</t>
    </rPh>
    <phoneticPr fontId="1"/>
  </si>
  <si>
    <t>今後</t>
    <rPh sb="0" eb="2">
      <t>コンゴ</t>
    </rPh>
    <phoneticPr fontId="1"/>
  </si>
  <si>
    <t>200/4/10/18</t>
    <phoneticPr fontId="1"/>
  </si>
  <si>
    <t>2004/11.10</t>
    <phoneticPr fontId="1"/>
  </si>
  <si>
    <t>2005.2/1</t>
    <phoneticPr fontId="1"/>
  </si>
  <si>
    <t>画像2</t>
    <rPh sb="0" eb="2">
      <t>ガゾウ</t>
    </rPh>
    <phoneticPr fontId="1"/>
  </si>
  <si>
    <t>画像３</t>
    <rPh sb="0" eb="2">
      <t>ガゾウ</t>
    </rPh>
    <phoneticPr fontId="1"/>
  </si>
  <si>
    <t>画像４</t>
    <rPh sb="0" eb="2">
      <t>ガゾウ</t>
    </rPh>
    <phoneticPr fontId="1"/>
  </si>
  <si>
    <t>画像５</t>
    <rPh sb="0" eb="2">
      <t>ガゾウ</t>
    </rPh>
    <phoneticPr fontId="1"/>
  </si>
  <si>
    <t>画像６</t>
    <rPh sb="0" eb="2">
      <t>ガゾウ</t>
    </rPh>
    <phoneticPr fontId="1"/>
  </si>
  <si>
    <t>画像２</t>
    <rPh sb="0" eb="2">
      <t>ガゾウ</t>
    </rPh>
    <phoneticPr fontId="1"/>
  </si>
  <si>
    <t>USDJPY１時間足、PB検証確認よろしくお願いいたします。</t>
    <rPh sb="7" eb="10">
      <t>ジカンアシ</t>
    </rPh>
    <rPh sb="13" eb="15">
      <t>ケンショウ</t>
    </rPh>
    <rPh sb="15" eb="17">
      <t>カクニン</t>
    </rPh>
    <rPh sb="22" eb="23">
      <t>ネガ</t>
    </rPh>
    <phoneticPr fontId="1"/>
  </si>
  <si>
    <t>画像２</t>
    <rPh sb="0" eb="2">
      <t>ガゾウ</t>
    </rPh>
    <phoneticPr fontId="1"/>
  </si>
  <si>
    <t>200/9/4/13</t>
    <phoneticPr fontId="1"/>
  </si>
  <si>
    <t>画像７</t>
    <rPh sb="0" eb="2">
      <t>ガゾウ</t>
    </rPh>
    <phoneticPr fontId="1"/>
  </si>
  <si>
    <t>画像８</t>
    <rPh sb="0" eb="2">
      <t>ガゾウ</t>
    </rPh>
    <phoneticPr fontId="1"/>
  </si>
  <si>
    <t>画像９</t>
    <rPh sb="0" eb="2">
      <t>ガゾウ</t>
    </rPh>
    <phoneticPr fontId="1"/>
  </si>
  <si>
    <t>デモトレード、チャート見ていますがなかなかチャンスが見つかりません。</t>
    <rPh sb="11" eb="12">
      <t>ミ</t>
    </rPh>
    <rPh sb="26" eb="27">
      <t>ミ</t>
    </rPh>
    <phoneticPr fontId="1"/>
  </si>
  <si>
    <t>定義　１.買いで見るときは、MAの下で推移していたローソク足がMAの上に抜けてMAに戻ってきてからタッチするPB、売りの場合はその逆。</t>
    <rPh sb="0" eb="2">
      <t>テイギ</t>
    </rPh>
    <phoneticPr fontId="1"/>
  </si>
  <si>
    <t>　　　2.ゴールデン・デットクロスした後からの戻りの、スイングのあるところ</t>
    <phoneticPr fontId="1"/>
  </si>
  <si>
    <t>　　　3.左の方でのトレンドがでているところからのMAの上や下に抜けてくるところ</t>
    <rPh sb="5" eb="6">
      <t>ヒダリ</t>
    </rPh>
    <rPh sb="7" eb="8">
      <t>ホウ</t>
    </rPh>
    <rPh sb="28" eb="29">
      <t>ウエ</t>
    </rPh>
    <rPh sb="30" eb="31">
      <t>シタ</t>
    </rPh>
    <rPh sb="32" eb="33">
      <t>ヌ</t>
    </rPh>
    <phoneticPr fontId="1"/>
  </si>
  <si>
    <t>検証４勝ちやすいところの定義を以下としました。</t>
    <rPh sb="0" eb="2">
      <t>ケンショウ</t>
    </rPh>
    <rPh sb="3" eb="4">
      <t>カ</t>
    </rPh>
    <rPh sb="12" eb="14">
      <t>テイギ</t>
    </rPh>
    <rPh sb="15" eb="17">
      <t>イカ</t>
    </rPh>
    <phoneticPr fontId="1"/>
  </si>
  <si>
    <t>１，買いでみるときは、MAの下で推移していたロウソク足がMAの上に抜けてMAに戻ってきてからタッチするPB、売りの場合はその逆。</t>
    <rPh sb="2" eb="3">
      <t>カ</t>
    </rPh>
    <rPh sb="14" eb="15">
      <t>シタ</t>
    </rPh>
    <rPh sb="16" eb="18">
      <t>スイイ</t>
    </rPh>
    <rPh sb="26" eb="27">
      <t>アシ</t>
    </rPh>
    <rPh sb="31" eb="32">
      <t>ウエ</t>
    </rPh>
    <rPh sb="33" eb="34">
      <t>ヌ</t>
    </rPh>
    <rPh sb="39" eb="40">
      <t>モド</t>
    </rPh>
    <rPh sb="54" eb="55">
      <t>ウ</t>
    </rPh>
    <rPh sb="57" eb="59">
      <t>バアイ</t>
    </rPh>
    <rPh sb="62" eb="63">
      <t>ギャク</t>
    </rPh>
    <phoneticPr fontId="1"/>
  </si>
  <si>
    <t>２，MAがゴールデン・デットクロスした後からの戻りはスイングのあるところ</t>
    <rPh sb="19" eb="20">
      <t>アト</t>
    </rPh>
    <rPh sb="23" eb="24">
      <t>モド</t>
    </rPh>
    <phoneticPr fontId="1"/>
  </si>
  <si>
    <t>３，左の方でのトレンドが出ているところからのMAの上や下に抜けてくるところ</t>
    <rPh sb="2" eb="3">
      <t>ヒダリ</t>
    </rPh>
    <rPh sb="4" eb="5">
      <t>ホウ</t>
    </rPh>
    <rPh sb="12" eb="13">
      <t>デ</t>
    </rPh>
    <rPh sb="25" eb="26">
      <t>ウエ</t>
    </rPh>
    <rPh sb="27" eb="28">
      <t>シタ</t>
    </rPh>
    <rPh sb="29" eb="30">
      <t>ヌ</t>
    </rPh>
    <phoneticPr fontId="1"/>
  </si>
  <si>
    <t>今日は、特に定義３のあたり意識してエントリーポイントさがしました。</t>
    <rPh sb="0" eb="2">
      <t>キョウ</t>
    </rPh>
    <rPh sb="4" eb="5">
      <t>トク</t>
    </rPh>
    <rPh sb="6" eb="8">
      <t>テイギ</t>
    </rPh>
    <rPh sb="13" eb="15">
      <t>イシキ</t>
    </rPh>
    <phoneticPr fontId="1"/>
  </si>
  <si>
    <t>デモトレード、なかなかチャンスが見つからないので時間足を下げてみたいと思います。</t>
    <rPh sb="16" eb="17">
      <t>ミ</t>
    </rPh>
    <rPh sb="24" eb="27">
      <t>ジカンアシ</t>
    </rPh>
    <rPh sb="28" eb="29">
      <t>サ</t>
    </rPh>
    <rPh sb="35" eb="36">
      <t>オモ</t>
    </rPh>
    <phoneticPr fontId="1"/>
  </si>
  <si>
    <t>なので、検証はUSDJPY１５分足を行っていきたいと思います。</t>
    <rPh sb="4" eb="6">
      <t>ケンショウ</t>
    </rPh>
    <rPh sb="15" eb="16">
      <t>フン</t>
    </rPh>
    <rPh sb="16" eb="17">
      <t>アシ</t>
    </rPh>
    <rPh sb="18" eb="19">
      <t>オコナ</t>
    </rPh>
    <rPh sb="26" eb="27">
      <t>オモ</t>
    </rPh>
    <phoneticPr fontId="1"/>
  </si>
  <si>
    <t>PBと上位足との関連性は裁量的でまだ難しいかなと感じます。</t>
    <rPh sb="3" eb="6">
      <t>ジョウイアシ</t>
    </rPh>
    <rPh sb="8" eb="10">
      <t>カンレン</t>
    </rPh>
    <rPh sb="10" eb="11">
      <t>セイ</t>
    </rPh>
    <rPh sb="12" eb="15">
      <t>サイリョウテキ</t>
    </rPh>
    <rPh sb="18" eb="19">
      <t>ムズカ</t>
    </rPh>
    <rPh sb="24" eb="25">
      <t>カン</t>
    </rPh>
    <phoneticPr fontId="1"/>
  </si>
  <si>
    <t>裁量の検証するにも時間がかかるので</t>
    <rPh sb="0" eb="2">
      <t>サイリョウ</t>
    </rPh>
    <rPh sb="3" eb="5">
      <t>ケンショウ</t>
    </rPh>
    <rPh sb="9" eb="11">
      <t>ジカン</t>
    </rPh>
    <phoneticPr fontId="1"/>
  </si>
  <si>
    <t>まずは、システムに集中しようかなと思います。</t>
    <rPh sb="9" eb="11">
      <t>シュウチュウ</t>
    </rPh>
    <rPh sb="17" eb="18">
      <t>オモ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</si>
</sst>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5"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z val="16"/>
      <color theme="1"/>
      <name val="游ゴシック"/>
      <family val="2"/>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13">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0" borderId="9" xfId="0" applyNumberFormat="1" applyFont="1" applyFill="1" applyBorder="1">
      <alignment vertical="center"/>
    </xf>
    <xf numFmtId="0" fontId="14" fillId="0" borderId="0" xfId="0" applyFont="1" applyBorder="1">
      <alignment vertical="center"/>
    </xf>
    <xf numFmtId="0" fontId="14" fillId="0" borderId="0" xfId="0" applyFont="1">
      <alignment vertical="center"/>
    </xf>
    <xf numFmtId="0" fontId="12" fillId="0" borderId="3" xfId="0" applyFont="1" applyBorder="1">
      <alignment vertical="center"/>
    </xf>
    <xf numFmtId="0" fontId="12" fillId="0" borderId="4" xfId="0" applyFont="1" applyBorder="1">
      <alignment vertical="center"/>
    </xf>
    <xf numFmtId="0" fontId="12" fillId="0" borderId="5" xfId="0" applyFont="1" applyBorder="1">
      <alignment vertical="center"/>
    </xf>
    <xf numFmtId="0" fontId="12" fillId="0" borderId="8" xfId="0" applyFont="1" applyBorder="1">
      <alignment vertical="center"/>
    </xf>
    <xf numFmtId="0" fontId="12" fillId="0" borderId="0" xfId="0" applyFont="1">
      <alignment vertical="center"/>
    </xf>
    <xf numFmtId="0" fontId="12" fillId="0" borderId="9" xfId="0" applyFont="1" applyBorder="1">
      <alignment vertical="center"/>
    </xf>
    <xf numFmtId="0" fontId="12" fillId="3" borderId="9" xfId="0" applyFont="1" applyFill="1" applyBorder="1">
      <alignment vertical="center"/>
    </xf>
    <xf numFmtId="0" fontId="12" fillId="0" borderId="6" xfId="0" applyFont="1" applyBorder="1">
      <alignment vertical="center"/>
    </xf>
    <xf numFmtId="0" fontId="12" fillId="0" borderId="1" xfId="0" applyFont="1" applyBorder="1">
      <alignment vertical="center"/>
    </xf>
    <xf numFmtId="0" fontId="12" fillId="0" borderId="7" xfId="0" applyFont="1" applyBorder="1">
      <alignment vertical="center"/>
    </xf>
    <xf numFmtId="177" fontId="0" fillId="0" borderId="13" xfId="0" applyNumberFormat="1" applyBorder="1">
      <alignment vertical="center"/>
    </xf>
    <xf numFmtId="9" fontId="2" fillId="0" borderId="0" xfId="0" applyNumberFormat="1" applyFont="1">
      <alignment vertical="center"/>
    </xf>
    <xf numFmtId="0" fontId="12" fillId="0" borderId="9" xfId="0" applyFont="1" applyFill="1" applyBorder="1">
      <alignment vertical="center"/>
    </xf>
    <xf numFmtId="0" fontId="12" fillId="4" borderId="9" xfId="0" applyNumberFormat="1" applyFont="1" applyFill="1" applyBorder="1">
      <alignment vertical="center"/>
    </xf>
    <xf numFmtId="176" fontId="0" fillId="0" borderId="12" xfId="0" applyNumberFormat="1" applyBorder="1" applyAlignment="1">
      <alignment horizontal="right" vertical="center"/>
    </xf>
    <xf numFmtId="0" fontId="11" fillId="0" borderId="0" xfId="2" applyFont="1" applyAlignment="1">
      <alignment horizontal="lef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17</xdr:col>
      <xdr:colOff>51823</xdr:colOff>
      <xdr:row>24</xdr:row>
      <xdr:rowOff>104096</xdr:rowOff>
    </xdr:to>
    <xdr:pic>
      <xdr:nvPicPr>
        <xdr:cNvPr id="26" name="図 25">
          <a:extLst>
            <a:ext uri="{FF2B5EF4-FFF2-40B4-BE49-F238E27FC236}">
              <a16:creationId xmlns:a16="http://schemas.microsoft.com/office/drawing/2014/main" id="{DB5B3ADF-AC39-40D9-AAA0-5A32866B36A7}"/>
            </a:ext>
          </a:extLst>
        </xdr:cNvPr>
        <xdr:cNvPicPr>
          <a:picLocks noChangeAspect="1"/>
        </xdr:cNvPicPr>
      </xdr:nvPicPr>
      <xdr:blipFill>
        <a:blip xmlns:r="http://schemas.openxmlformats.org/officeDocument/2006/relationships" r:embed="rId1"/>
        <a:stretch>
          <a:fillRect/>
        </a:stretch>
      </xdr:blipFill>
      <xdr:spPr>
        <a:xfrm>
          <a:off x="0" y="178594"/>
          <a:ext cx="10386448" cy="4211752"/>
        </a:xfrm>
        <a:prstGeom prst="rect">
          <a:avLst/>
        </a:prstGeom>
      </xdr:spPr>
    </xdr:pic>
    <xdr:clientData/>
  </xdr:twoCellAnchor>
  <xdr:twoCellAnchor editAs="oneCell">
    <xdr:from>
      <xdr:col>0</xdr:col>
      <xdr:colOff>0</xdr:colOff>
      <xdr:row>25</xdr:row>
      <xdr:rowOff>0</xdr:rowOff>
    </xdr:from>
    <xdr:to>
      <xdr:col>17</xdr:col>
      <xdr:colOff>51823</xdr:colOff>
      <xdr:row>48</xdr:row>
      <xdr:rowOff>104096</xdr:rowOff>
    </xdr:to>
    <xdr:pic>
      <xdr:nvPicPr>
        <xdr:cNvPr id="27" name="図 26">
          <a:extLst>
            <a:ext uri="{FF2B5EF4-FFF2-40B4-BE49-F238E27FC236}">
              <a16:creationId xmlns:a16="http://schemas.microsoft.com/office/drawing/2014/main" id="{83392846-94D7-4383-9D10-56926B8991A6}"/>
            </a:ext>
          </a:extLst>
        </xdr:cNvPr>
        <xdr:cNvPicPr>
          <a:picLocks noChangeAspect="1"/>
        </xdr:cNvPicPr>
      </xdr:nvPicPr>
      <xdr:blipFill>
        <a:blip xmlns:r="http://schemas.openxmlformats.org/officeDocument/2006/relationships" r:embed="rId2"/>
        <a:stretch>
          <a:fillRect/>
        </a:stretch>
      </xdr:blipFill>
      <xdr:spPr>
        <a:xfrm>
          <a:off x="0" y="4464844"/>
          <a:ext cx="10386448" cy="4211752"/>
        </a:xfrm>
        <a:prstGeom prst="rect">
          <a:avLst/>
        </a:prstGeom>
      </xdr:spPr>
    </xdr:pic>
    <xdr:clientData/>
  </xdr:twoCellAnchor>
  <xdr:twoCellAnchor editAs="oneCell">
    <xdr:from>
      <xdr:col>0</xdr:col>
      <xdr:colOff>0</xdr:colOff>
      <xdr:row>49</xdr:row>
      <xdr:rowOff>0</xdr:rowOff>
    </xdr:from>
    <xdr:to>
      <xdr:col>17</xdr:col>
      <xdr:colOff>51823</xdr:colOff>
      <xdr:row>73</xdr:row>
      <xdr:rowOff>166101</xdr:rowOff>
    </xdr:to>
    <xdr:pic>
      <xdr:nvPicPr>
        <xdr:cNvPr id="28" name="図 27">
          <a:extLst>
            <a:ext uri="{FF2B5EF4-FFF2-40B4-BE49-F238E27FC236}">
              <a16:creationId xmlns:a16="http://schemas.microsoft.com/office/drawing/2014/main" id="{61429037-D04F-4484-B54F-333A765C4F1F}"/>
            </a:ext>
          </a:extLst>
        </xdr:cNvPr>
        <xdr:cNvPicPr>
          <a:picLocks noChangeAspect="1"/>
        </xdr:cNvPicPr>
      </xdr:nvPicPr>
      <xdr:blipFill>
        <a:blip xmlns:r="http://schemas.openxmlformats.org/officeDocument/2006/relationships" r:embed="rId3"/>
        <a:stretch>
          <a:fillRect/>
        </a:stretch>
      </xdr:blipFill>
      <xdr:spPr>
        <a:xfrm>
          <a:off x="0" y="8751094"/>
          <a:ext cx="10386448" cy="4440445"/>
        </a:xfrm>
        <a:prstGeom prst="rect">
          <a:avLst/>
        </a:prstGeom>
      </xdr:spPr>
    </xdr:pic>
    <xdr:clientData/>
  </xdr:twoCellAnchor>
  <xdr:twoCellAnchor editAs="oneCell">
    <xdr:from>
      <xdr:col>0</xdr:col>
      <xdr:colOff>0</xdr:colOff>
      <xdr:row>76</xdr:row>
      <xdr:rowOff>0</xdr:rowOff>
    </xdr:from>
    <xdr:to>
      <xdr:col>17</xdr:col>
      <xdr:colOff>51823</xdr:colOff>
      <xdr:row>99</xdr:row>
      <xdr:rowOff>104096</xdr:rowOff>
    </xdr:to>
    <xdr:pic>
      <xdr:nvPicPr>
        <xdr:cNvPr id="29" name="図 28">
          <a:extLst>
            <a:ext uri="{FF2B5EF4-FFF2-40B4-BE49-F238E27FC236}">
              <a16:creationId xmlns:a16="http://schemas.microsoft.com/office/drawing/2014/main" id="{0BD5BB84-470A-4729-9FED-F7A42FFA46E3}"/>
            </a:ext>
          </a:extLst>
        </xdr:cNvPr>
        <xdr:cNvPicPr>
          <a:picLocks noChangeAspect="1"/>
        </xdr:cNvPicPr>
      </xdr:nvPicPr>
      <xdr:blipFill>
        <a:blip xmlns:r="http://schemas.openxmlformats.org/officeDocument/2006/relationships" r:embed="rId4"/>
        <a:stretch>
          <a:fillRect/>
        </a:stretch>
      </xdr:blipFill>
      <xdr:spPr>
        <a:xfrm>
          <a:off x="0" y="13561219"/>
          <a:ext cx="10386448" cy="4211752"/>
        </a:xfrm>
        <a:prstGeom prst="rect">
          <a:avLst/>
        </a:prstGeom>
      </xdr:spPr>
    </xdr:pic>
    <xdr:clientData/>
  </xdr:twoCellAnchor>
  <xdr:twoCellAnchor editAs="oneCell">
    <xdr:from>
      <xdr:col>0</xdr:col>
      <xdr:colOff>0</xdr:colOff>
      <xdr:row>99</xdr:row>
      <xdr:rowOff>166688</xdr:rowOff>
    </xdr:from>
    <xdr:to>
      <xdr:col>17</xdr:col>
      <xdr:colOff>51823</xdr:colOff>
      <xdr:row>123</xdr:row>
      <xdr:rowOff>92190</xdr:rowOff>
    </xdr:to>
    <xdr:pic>
      <xdr:nvPicPr>
        <xdr:cNvPr id="30" name="図 29">
          <a:extLst>
            <a:ext uri="{FF2B5EF4-FFF2-40B4-BE49-F238E27FC236}">
              <a16:creationId xmlns:a16="http://schemas.microsoft.com/office/drawing/2014/main" id="{4972F4EF-FAA1-4251-83B7-8FA98BE3B694}"/>
            </a:ext>
          </a:extLst>
        </xdr:cNvPr>
        <xdr:cNvPicPr>
          <a:picLocks noChangeAspect="1"/>
        </xdr:cNvPicPr>
      </xdr:nvPicPr>
      <xdr:blipFill>
        <a:blip xmlns:r="http://schemas.openxmlformats.org/officeDocument/2006/relationships" r:embed="rId5"/>
        <a:stretch>
          <a:fillRect/>
        </a:stretch>
      </xdr:blipFill>
      <xdr:spPr>
        <a:xfrm>
          <a:off x="0" y="17835563"/>
          <a:ext cx="10386448" cy="4211752"/>
        </a:xfrm>
        <a:prstGeom prst="rect">
          <a:avLst/>
        </a:prstGeom>
      </xdr:spPr>
    </xdr:pic>
    <xdr:clientData/>
  </xdr:twoCellAnchor>
  <xdr:twoCellAnchor editAs="oneCell">
    <xdr:from>
      <xdr:col>0</xdr:col>
      <xdr:colOff>130969</xdr:colOff>
      <xdr:row>121</xdr:row>
      <xdr:rowOff>119062</xdr:rowOff>
    </xdr:from>
    <xdr:to>
      <xdr:col>17</xdr:col>
      <xdr:colOff>182792</xdr:colOff>
      <xdr:row>145</xdr:row>
      <xdr:rowOff>44564</xdr:rowOff>
    </xdr:to>
    <xdr:pic>
      <xdr:nvPicPr>
        <xdr:cNvPr id="32" name="図 31">
          <a:extLst>
            <a:ext uri="{FF2B5EF4-FFF2-40B4-BE49-F238E27FC236}">
              <a16:creationId xmlns:a16="http://schemas.microsoft.com/office/drawing/2014/main" id="{40AF87CB-6BDF-4D25-8CC4-BBDED8364E96}"/>
            </a:ext>
          </a:extLst>
        </xdr:cNvPr>
        <xdr:cNvPicPr>
          <a:picLocks noChangeAspect="1"/>
        </xdr:cNvPicPr>
      </xdr:nvPicPr>
      <xdr:blipFill>
        <a:blip xmlns:r="http://schemas.openxmlformats.org/officeDocument/2006/relationships" r:embed="rId6"/>
        <a:stretch>
          <a:fillRect/>
        </a:stretch>
      </xdr:blipFill>
      <xdr:spPr>
        <a:xfrm>
          <a:off x="130969" y="21717000"/>
          <a:ext cx="10386448" cy="4211752"/>
        </a:xfrm>
        <a:prstGeom prst="rect">
          <a:avLst/>
        </a:prstGeom>
      </xdr:spPr>
    </xdr:pic>
    <xdr:clientData/>
  </xdr:twoCellAnchor>
  <xdr:twoCellAnchor editAs="oneCell">
    <xdr:from>
      <xdr:col>0</xdr:col>
      <xdr:colOff>0</xdr:colOff>
      <xdr:row>147</xdr:row>
      <xdr:rowOff>0</xdr:rowOff>
    </xdr:from>
    <xdr:to>
      <xdr:col>17</xdr:col>
      <xdr:colOff>51823</xdr:colOff>
      <xdr:row>170</xdr:row>
      <xdr:rowOff>104096</xdr:rowOff>
    </xdr:to>
    <xdr:pic>
      <xdr:nvPicPr>
        <xdr:cNvPr id="33" name="図 32">
          <a:extLst>
            <a:ext uri="{FF2B5EF4-FFF2-40B4-BE49-F238E27FC236}">
              <a16:creationId xmlns:a16="http://schemas.microsoft.com/office/drawing/2014/main" id="{ABF4E87C-8B49-4543-9DE8-4B0EFE18506A}"/>
            </a:ext>
          </a:extLst>
        </xdr:cNvPr>
        <xdr:cNvPicPr>
          <a:picLocks noChangeAspect="1"/>
        </xdr:cNvPicPr>
      </xdr:nvPicPr>
      <xdr:blipFill>
        <a:blip xmlns:r="http://schemas.openxmlformats.org/officeDocument/2006/relationships" r:embed="rId7"/>
        <a:stretch>
          <a:fillRect/>
        </a:stretch>
      </xdr:blipFill>
      <xdr:spPr>
        <a:xfrm>
          <a:off x="0" y="26241375"/>
          <a:ext cx="10386448" cy="4211752"/>
        </a:xfrm>
        <a:prstGeom prst="rect">
          <a:avLst/>
        </a:prstGeom>
      </xdr:spPr>
    </xdr:pic>
    <xdr:clientData/>
  </xdr:twoCellAnchor>
  <xdr:twoCellAnchor editAs="oneCell">
    <xdr:from>
      <xdr:col>0</xdr:col>
      <xdr:colOff>0</xdr:colOff>
      <xdr:row>195</xdr:row>
      <xdr:rowOff>0</xdr:rowOff>
    </xdr:from>
    <xdr:to>
      <xdr:col>17</xdr:col>
      <xdr:colOff>51823</xdr:colOff>
      <xdr:row>218</xdr:row>
      <xdr:rowOff>104096</xdr:rowOff>
    </xdr:to>
    <xdr:pic>
      <xdr:nvPicPr>
        <xdr:cNvPr id="36" name="図 35">
          <a:extLst>
            <a:ext uri="{FF2B5EF4-FFF2-40B4-BE49-F238E27FC236}">
              <a16:creationId xmlns:a16="http://schemas.microsoft.com/office/drawing/2014/main" id="{45029825-01E2-4E21-8335-EFDE8B10C194}"/>
            </a:ext>
          </a:extLst>
        </xdr:cNvPr>
        <xdr:cNvPicPr>
          <a:picLocks noChangeAspect="1"/>
        </xdr:cNvPicPr>
      </xdr:nvPicPr>
      <xdr:blipFill>
        <a:blip xmlns:r="http://schemas.openxmlformats.org/officeDocument/2006/relationships" r:embed="rId8"/>
        <a:stretch>
          <a:fillRect/>
        </a:stretch>
      </xdr:blipFill>
      <xdr:spPr>
        <a:xfrm>
          <a:off x="0" y="34813875"/>
          <a:ext cx="10386448" cy="4211752"/>
        </a:xfrm>
        <a:prstGeom prst="rect">
          <a:avLst/>
        </a:prstGeom>
      </xdr:spPr>
    </xdr:pic>
    <xdr:clientData/>
  </xdr:twoCellAnchor>
  <xdr:twoCellAnchor editAs="oneCell">
    <xdr:from>
      <xdr:col>0</xdr:col>
      <xdr:colOff>0</xdr:colOff>
      <xdr:row>171</xdr:row>
      <xdr:rowOff>0</xdr:rowOff>
    </xdr:from>
    <xdr:to>
      <xdr:col>17</xdr:col>
      <xdr:colOff>51823</xdr:colOff>
      <xdr:row>195</xdr:row>
      <xdr:rowOff>154195</xdr:rowOff>
    </xdr:to>
    <xdr:pic>
      <xdr:nvPicPr>
        <xdr:cNvPr id="37" name="図 36">
          <a:extLst>
            <a:ext uri="{FF2B5EF4-FFF2-40B4-BE49-F238E27FC236}">
              <a16:creationId xmlns:a16="http://schemas.microsoft.com/office/drawing/2014/main" id="{018C5B1F-3866-4707-A6C2-8CCA497A3D20}"/>
            </a:ext>
          </a:extLst>
        </xdr:cNvPr>
        <xdr:cNvPicPr>
          <a:picLocks noChangeAspect="1"/>
        </xdr:cNvPicPr>
      </xdr:nvPicPr>
      <xdr:blipFill>
        <a:blip xmlns:r="http://schemas.openxmlformats.org/officeDocument/2006/relationships" r:embed="rId9"/>
        <a:stretch>
          <a:fillRect/>
        </a:stretch>
      </xdr:blipFill>
      <xdr:spPr>
        <a:xfrm>
          <a:off x="0" y="30527625"/>
          <a:ext cx="10386448" cy="4440445"/>
        </a:xfrm>
        <a:prstGeom prst="rect">
          <a:avLst/>
        </a:prstGeom>
      </xdr:spPr>
    </xdr:pic>
    <xdr:clientData/>
  </xdr:twoCellAnchor>
  <xdr:twoCellAnchor editAs="oneCell">
    <xdr:from>
      <xdr:col>0</xdr:col>
      <xdr:colOff>0</xdr:colOff>
      <xdr:row>220</xdr:row>
      <xdr:rowOff>0</xdr:rowOff>
    </xdr:from>
    <xdr:to>
      <xdr:col>17</xdr:col>
      <xdr:colOff>51823</xdr:colOff>
      <xdr:row>243</xdr:row>
      <xdr:rowOff>104096</xdr:rowOff>
    </xdr:to>
    <xdr:pic>
      <xdr:nvPicPr>
        <xdr:cNvPr id="38" name="図 37">
          <a:extLst>
            <a:ext uri="{FF2B5EF4-FFF2-40B4-BE49-F238E27FC236}">
              <a16:creationId xmlns:a16="http://schemas.microsoft.com/office/drawing/2014/main" id="{2BA1F4CF-597B-4C06-BD49-72661D812BDA}"/>
            </a:ext>
          </a:extLst>
        </xdr:cNvPr>
        <xdr:cNvPicPr>
          <a:picLocks noChangeAspect="1"/>
        </xdr:cNvPicPr>
      </xdr:nvPicPr>
      <xdr:blipFill>
        <a:blip xmlns:r="http://schemas.openxmlformats.org/officeDocument/2006/relationships" r:embed="rId10"/>
        <a:stretch>
          <a:fillRect/>
        </a:stretch>
      </xdr:blipFill>
      <xdr:spPr>
        <a:xfrm>
          <a:off x="0" y="39278719"/>
          <a:ext cx="10386448" cy="4211752"/>
        </a:xfrm>
        <a:prstGeom prst="rect">
          <a:avLst/>
        </a:prstGeom>
      </xdr:spPr>
    </xdr:pic>
    <xdr:clientData/>
  </xdr:twoCellAnchor>
  <xdr:twoCellAnchor editAs="oneCell">
    <xdr:from>
      <xdr:col>0</xdr:col>
      <xdr:colOff>0</xdr:colOff>
      <xdr:row>244</xdr:row>
      <xdr:rowOff>0</xdr:rowOff>
    </xdr:from>
    <xdr:to>
      <xdr:col>17</xdr:col>
      <xdr:colOff>51823</xdr:colOff>
      <xdr:row>267</xdr:row>
      <xdr:rowOff>104096</xdr:rowOff>
    </xdr:to>
    <xdr:pic>
      <xdr:nvPicPr>
        <xdr:cNvPr id="39" name="図 38">
          <a:extLst>
            <a:ext uri="{FF2B5EF4-FFF2-40B4-BE49-F238E27FC236}">
              <a16:creationId xmlns:a16="http://schemas.microsoft.com/office/drawing/2014/main" id="{ACDB66D9-ECEB-4894-AC64-2FA2028AEF94}"/>
            </a:ext>
          </a:extLst>
        </xdr:cNvPr>
        <xdr:cNvPicPr>
          <a:picLocks noChangeAspect="1"/>
        </xdr:cNvPicPr>
      </xdr:nvPicPr>
      <xdr:blipFill>
        <a:blip xmlns:r="http://schemas.openxmlformats.org/officeDocument/2006/relationships" r:embed="rId11"/>
        <a:stretch>
          <a:fillRect/>
        </a:stretch>
      </xdr:blipFill>
      <xdr:spPr>
        <a:xfrm>
          <a:off x="0" y="43564969"/>
          <a:ext cx="10386448" cy="4211752"/>
        </a:xfrm>
        <a:prstGeom prst="rect">
          <a:avLst/>
        </a:prstGeom>
      </xdr:spPr>
    </xdr:pic>
    <xdr:clientData/>
  </xdr:twoCellAnchor>
  <xdr:twoCellAnchor editAs="oneCell">
    <xdr:from>
      <xdr:col>0</xdr:col>
      <xdr:colOff>0</xdr:colOff>
      <xdr:row>268</xdr:row>
      <xdr:rowOff>0</xdr:rowOff>
    </xdr:from>
    <xdr:to>
      <xdr:col>17</xdr:col>
      <xdr:colOff>51823</xdr:colOff>
      <xdr:row>291</xdr:row>
      <xdr:rowOff>104096</xdr:rowOff>
    </xdr:to>
    <xdr:pic>
      <xdr:nvPicPr>
        <xdr:cNvPr id="40" name="図 39">
          <a:extLst>
            <a:ext uri="{FF2B5EF4-FFF2-40B4-BE49-F238E27FC236}">
              <a16:creationId xmlns:a16="http://schemas.microsoft.com/office/drawing/2014/main" id="{FACB6339-36EB-4772-AA5A-714CFC983F28}"/>
            </a:ext>
          </a:extLst>
        </xdr:cNvPr>
        <xdr:cNvPicPr>
          <a:picLocks noChangeAspect="1"/>
        </xdr:cNvPicPr>
      </xdr:nvPicPr>
      <xdr:blipFill>
        <a:blip xmlns:r="http://schemas.openxmlformats.org/officeDocument/2006/relationships" r:embed="rId12"/>
        <a:stretch>
          <a:fillRect/>
        </a:stretch>
      </xdr:blipFill>
      <xdr:spPr>
        <a:xfrm>
          <a:off x="0" y="47851219"/>
          <a:ext cx="10386448" cy="4211752"/>
        </a:xfrm>
        <a:prstGeom prst="rect">
          <a:avLst/>
        </a:prstGeom>
      </xdr:spPr>
    </xdr:pic>
    <xdr:clientData/>
  </xdr:twoCellAnchor>
  <xdr:twoCellAnchor editAs="oneCell">
    <xdr:from>
      <xdr:col>0</xdr:col>
      <xdr:colOff>0</xdr:colOff>
      <xdr:row>293</xdr:row>
      <xdr:rowOff>0</xdr:rowOff>
    </xdr:from>
    <xdr:to>
      <xdr:col>17</xdr:col>
      <xdr:colOff>51823</xdr:colOff>
      <xdr:row>316</xdr:row>
      <xdr:rowOff>104096</xdr:rowOff>
    </xdr:to>
    <xdr:pic>
      <xdr:nvPicPr>
        <xdr:cNvPr id="42" name="図 41">
          <a:extLst>
            <a:ext uri="{FF2B5EF4-FFF2-40B4-BE49-F238E27FC236}">
              <a16:creationId xmlns:a16="http://schemas.microsoft.com/office/drawing/2014/main" id="{3CA700FC-A677-41B9-BFC8-199ED92D0860}"/>
            </a:ext>
          </a:extLst>
        </xdr:cNvPr>
        <xdr:cNvPicPr>
          <a:picLocks noChangeAspect="1"/>
        </xdr:cNvPicPr>
      </xdr:nvPicPr>
      <xdr:blipFill>
        <a:blip xmlns:r="http://schemas.openxmlformats.org/officeDocument/2006/relationships" r:embed="rId13"/>
        <a:stretch>
          <a:fillRect/>
        </a:stretch>
      </xdr:blipFill>
      <xdr:spPr>
        <a:xfrm>
          <a:off x="0" y="52316063"/>
          <a:ext cx="10386448" cy="4211752"/>
        </a:xfrm>
        <a:prstGeom prst="rect">
          <a:avLst/>
        </a:prstGeom>
      </xdr:spPr>
    </xdr:pic>
    <xdr:clientData/>
  </xdr:twoCellAnchor>
  <xdr:twoCellAnchor editAs="oneCell">
    <xdr:from>
      <xdr:col>0</xdr:col>
      <xdr:colOff>0</xdr:colOff>
      <xdr:row>317</xdr:row>
      <xdr:rowOff>0</xdr:rowOff>
    </xdr:from>
    <xdr:to>
      <xdr:col>17</xdr:col>
      <xdr:colOff>51823</xdr:colOff>
      <xdr:row>340</xdr:row>
      <xdr:rowOff>104096</xdr:rowOff>
    </xdr:to>
    <xdr:pic>
      <xdr:nvPicPr>
        <xdr:cNvPr id="45" name="図 44">
          <a:extLst>
            <a:ext uri="{FF2B5EF4-FFF2-40B4-BE49-F238E27FC236}">
              <a16:creationId xmlns:a16="http://schemas.microsoft.com/office/drawing/2014/main" id="{858FC797-48E7-4A9E-99DA-19C65CF09097}"/>
            </a:ext>
          </a:extLst>
        </xdr:cNvPr>
        <xdr:cNvPicPr>
          <a:picLocks noChangeAspect="1"/>
        </xdr:cNvPicPr>
      </xdr:nvPicPr>
      <xdr:blipFill>
        <a:blip xmlns:r="http://schemas.openxmlformats.org/officeDocument/2006/relationships" r:embed="rId14"/>
        <a:stretch>
          <a:fillRect/>
        </a:stretch>
      </xdr:blipFill>
      <xdr:spPr>
        <a:xfrm>
          <a:off x="0" y="56602313"/>
          <a:ext cx="10386448" cy="4211752"/>
        </a:xfrm>
        <a:prstGeom prst="rect">
          <a:avLst/>
        </a:prstGeom>
      </xdr:spPr>
    </xdr:pic>
    <xdr:clientData/>
  </xdr:twoCellAnchor>
  <xdr:twoCellAnchor editAs="oneCell">
    <xdr:from>
      <xdr:col>0</xdr:col>
      <xdr:colOff>0</xdr:colOff>
      <xdr:row>341</xdr:row>
      <xdr:rowOff>0</xdr:rowOff>
    </xdr:from>
    <xdr:to>
      <xdr:col>17</xdr:col>
      <xdr:colOff>51823</xdr:colOff>
      <xdr:row>364</xdr:row>
      <xdr:rowOff>104096</xdr:rowOff>
    </xdr:to>
    <xdr:pic>
      <xdr:nvPicPr>
        <xdr:cNvPr id="46" name="図 45">
          <a:extLst>
            <a:ext uri="{FF2B5EF4-FFF2-40B4-BE49-F238E27FC236}">
              <a16:creationId xmlns:a16="http://schemas.microsoft.com/office/drawing/2014/main" id="{7497DFB9-202B-433C-B7AC-FBEB315AD540}"/>
            </a:ext>
          </a:extLst>
        </xdr:cNvPr>
        <xdr:cNvPicPr>
          <a:picLocks noChangeAspect="1"/>
        </xdr:cNvPicPr>
      </xdr:nvPicPr>
      <xdr:blipFill>
        <a:blip xmlns:r="http://schemas.openxmlformats.org/officeDocument/2006/relationships" r:embed="rId15"/>
        <a:stretch>
          <a:fillRect/>
        </a:stretch>
      </xdr:blipFill>
      <xdr:spPr>
        <a:xfrm>
          <a:off x="0" y="60888563"/>
          <a:ext cx="10386448" cy="4211752"/>
        </a:xfrm>
        <a:prstGeom prst="rect">
          <a:avLst/>
        </a:prstGeom>
      </xdr:spPr>
    </xdr:pic>
    <xdr:clientData/>
  </xdr:twoCellAnchor>
  <xdr:twoCellAnchor editAs="oneCell">
    <xdr:from>
      <xdr:col>0</xdr:col>
      <xdr:colOff>0</xdr:colOff>
      <xdr:row>366</xdr:row>
      <xdr:rowOff>0</xdr:rowOff>
    </xdr:from>
    <xdr:to>
      <xdr:col>17</xdr:col>
      <xdr:colOff>51823</xdr:colOff>
      <xdr:row>389</xdr:row>
      <xdr:rowOff>104095</xdr:rowOff>
    </xdr:to>
    <xdr:pic>
      <xdr:nvPicPr>
        <xdr:cNvPr id="47" name="図 46">
          <a:extLst>
            <a:ext uri="{FF2B5EF4-FFF2-40B4-BE49-F238E27FC236}">
              <a16:creationId xmlns:a16="http://schemas.microsoft.com/office/drawing/2014/main" id="{DFA33AF8-9025-4DF7-902B-9C24C448F140}"/>
            </a:ext>
          </a:extLst>
        </xdr:cNvPr>
        <xdr:cNvPicPr>
          <a:picLocks noChangeAspect="1"/>
        </xdr:cNvPicPr>
      </xdr:nvPicPr>
      <xdr:blipFill>
        <a:blip xmlns:r="http://schemas.openxmlformats.org/officeDocument/2006/relationships" r:embed="rId16"/>
        <a:stretch>
          <a:fillRect/>
        </a:stretch>
      </xdr:blipFill>
      <xdr:spPr>
        <a:xfrm>
          <a:off x="0" y="65353406"/>
          <a:ext cx="10386448" cy="4211752"/>
        </a:xfrm>
        <a:prstGeom prst="rect">
          <a:avLst/>
        </a:prstGeom>
      </xdr:spPr>
    </xdr:pic>
    <xdr:clientData/>
  </xdr:twoCellAnchor>
  <xdr:twoCellAnchor editAs="oneCell">
    <xdr:from>
      <xdr:col>0</xdr:col>
      <xdr:colOff>0</xdr:colOff>
      <xdr:row>390</xdr:row>
      <xdr:rowOff>0</xdr:rowOff>
    </xdr:from>
    <xdr:to>
      <xdr:col>17</xdr:col>
      <xdr:colOff>51823</xdr:colOff>
      <xdr:row>413</xdr:row>
      <xdr:rowOff>104095</xdr:rowOff>
    </xdr:to>
    <xdr:pic>
      <xdr:nvPicPr>
        <xdr:cNvPr id="49" name="図 48">
          <a:extLst>
            <a:ext uri="{FF2B5EF4-FFF2-40B4-BE49-F238E27FC236}">
              <a16:creationId xmlns:a16="http://schemas.microsoft.com/office/drawing/2014/main" id="{30777565-E3B0-48A3-B509-53C42495145E}"/>
            </a:ext>
          </a:extLst>
        </xdr:cNvPr>
        <xdr:cNvPicPr>
          <a:picLocks noChangeAspect="1"/>
        </xdr:cNvPicPr>
      </xdr:nvPicPr>
      <xdr:blipFill>
        <a:blip xmlns:r="http://schemas.openxmlformats.org/officeDocument/2006/relationships" r:embed="rId17"/>
        <a:stretch>
          <a:fillRect/>
        </a:stretch>
      </xdr:blipFill>
      <xdr:spPr>
        <a:xfrm>
          <a:off x="0" y="69639656"/>
          <a:ext cx="10386448" cy="4211752"/>
        </a:xfrm>
        <a:prstGeom prst="rect">
          <a:avLst/>
        </a:prstGeom>
      </xdr:spPr>
    </xdr:pic>
    <xdr:clientData/>
  </xdr:twoCellAnchor>
  <xdr:twoCellAnchor editAs="oneCell">
    <xdr:from>
      <xdr:col>0</xdr:col>
      <xdr:colOff>0</xdr:colOff>
      <xdr:row>414</xdr:row>
      <xdr:rowOff>0</xdr:rowOff>
    </xdr:from>
    <xdr:to>
      <xdr:col>17</xdr:col>
      <xdr:colOff>51823</xdr:colOff>
      <xdr:row>437</xdr:row>
      <xdr:rowOff>104095</xdr:rowOff>
    </xdr:to>
    <xdr:pic>
      <xdr:nvPicPr>
        <xdr:cNvPr id="50" name="図 49">
          <a:extLst>
            <a:ext uri="{FF2B5EF4-FFF2-40B4-BE49-F238E27FC236}">
              <a16:creationId xmlns:a16="http://schemas.microsoft.com/office/drawing/2014/main" id="{86157D43-C538-4554-8963-8A55183EB1A1}"/>
            </a:ext>
          </a:extLst>
        </xdr:cNvPr>
        <xdr:cNvPicPr>
          <a:picLocks noChangeAspect="1"/>
        </xdr:cNvPicPr>
      </xdr:nvPicPr>
      <xdr:blipFill>
        <a:blip xmlns:r="http://schemas.openxmlformats.org/officeDocument/2006/relationships" r:embed="rId18"/>
        <a:stretch>
          <a:fillRect/>
        </a:stretch>
      </xdr:blipFill>
      <xdr:spPr>
        <a:xfrm>
          <a:off x="0" y="73925906"/>
          <a:ext cx="10386448" cy="4211752"/>
        </a:xfrm>
        <a:prstGeom prst="rect">
          <a:avLst/>
        </a:prstGeom>
      </xdr:spPr>
    </xdr:pic>
    <xdr:clientData/>
  </xdr:twoCellAnchor>
  <xdr:twoCellAnchor editAs="oneCell">
    <xdr:from>
      <xdr:col>0</xdr:col>
      <xdr:colOff>0</xdr:colOff>
      <xdr:row>439</xdr:row>
      <xdr:rowOff>0</xdr:rowOff>
    </xdr:from>
    <xdr:to>
      <xdr:col>17</xdr:col>
      <xdr:colOff>51823</xdr:colOff>
      <xdr:row>462</xdr:row>
      <xdr:rowOff>104096</xdr:rowOff>
    </xdr:to>
    <xdr:pic>
      <xdr:nvPicPr>
        <xdr:cNvPr id="51" name="図 50">
          <a:extLst>
            <a:ext uri="{FF2B5EF4-FFF2-40B4-BE49-F238E27FC236}">
              <a16:creationId xmlns:a16="http://schemas.microsoft.com/office/drawing/2014/main" id="{3426942B-4E08-46C5-B189-26100BAD0B3A}"/>
            </a:ext>
          </a:extLst>
        </xdr:cNvPr>
        <xdr:cNvPicPr>
          <a:picLocks noChangeAspect="1"/>
        </xdr:cNvPicPr>
      </xdr:nvPicPr>
      <xdr:blipFill>
        <a:blip xmlns:r="http://schemas.openxmlformats.org/officeDocument/2006/relationships" r:embed="rId19"/>
        <a:stretch>
          <a:fillRect/>
        </a:stretch>
      </xdr:blipFill>
      <xdr:spPr>
        <a:xfrm>
          <a:off x="0" y="78390750"/>
          <a:ext cx="10386448" cy="4211752"/>
        </a:xfrm>
        <a:prstGeom prst="rect">
          <a:avLst/>
        </a:prstGeom>
      </xdr:spPr>
    </xdr:pic>
    <xdr:clientData/>
  </xdr:twoCellAnchor>
  <xdr:twoCellAnchor editAs="oneCell">
    <xdr:from>
      <xdr:col>0</xdr:col>
      <xdr:colOff>0</xdr:colOff>
      <xdr:row>463</xdr:row>
      <xdr:rowOff>0</xdr:rowOff>
    </xdr:from>
    <xdr:to>
      <xdr:col>17</xdr:col>
      <xdr:colOff>51823</xdr:colOff>
      <xdr:row>487</xdr:row>
      <xdr:rowOff>154195</xdr:rowOff>
    </xdr:to>
    <xdr:pic>
      <xdr:nvPicPr>
        <xdr:cNvPr id="53" name="図 52">
          <a:extLst>
            <a:ext uri="{FF2B5EF4-FFF2-40B4-BE49-F238E27FC236}">
              <a16:creationId xmlns:a16="http://schemas.microsoft.com/office/drawing/2014/main" id="{828AE82D-F4CA-4C43-8FB8-50338EEA1831}"/>
            </a:ext>
          </a:extLst>
        </xdr:cNvPr>
        <xdr:cNvPicPr>
          <a:picLocks noChangeAspect="1"/>
        </xdr:cNvPicPr>
      </xdr:nvPicPr>
      <xdr:blipFill>
        <a:blip xmlns:r="http://schemas.openxmlformats.org/officeDocument/2006/relationships" r:embed="rId20"/>
        <a:stretch>
          <a:fillRect/>
        </a:stretch>
      </xdr:blipFill>
      <xdr:spPr>
        <a:xfrm>
          <a:off x="0" y="82677000"/>
          <a:ext cx="10386448" cy="4440445"/>
        </a:xfrm>
        <a:prstGeom prst="rect">
          <a:avLst/>
        </a:prstGeom>
      </xdr:spPr>
    </xdr:pic>
    <xdr:clientData/>
  </xdr:twoCellAnchor>
  <xdr:twoCellAnchor editAs="oneCell">
    <xdr:from>
      <xdr:col>0</xdr:col>
      <xdr:colOff>0</xdr:colOff>
      <xdr:row>488</xdr:row>
      <xdr:rowOff>0</xdr:rowOff>
    </xdr:from>
    <xdr:to>
      <xdr:col>17</xdr:col>
      <xdr:colOff>51823</xdr:colOff>
      <xdr:row>511</xdr:row>
      <xdr:rowOff>104096</xdr:rowOff>
    </xdr:to>
    <xdr:pic>
      <xdr:nvPicPr>
        <xdr:cNvPr id="54" name="図 53">
          <a:extLst>
            <a:ext uri="{FF2B5EF4-FFF2-40B4-BE49-F238E27FC236}">
              <a16:creationId xmlns:a16="http://schemas.microsoft.com/office/drawing/2014/main" id="{8161AF13-3DDD-46D0-8AAD-9AB7DC8C6B67}"/>
            </a:ext>
          </a:extLst>
        </xdr:cNvPr>
        <xdr:cNvPicPr>
          <a:picLocks noChangeAspect="1"/>
        </xdr:cNvPicPr>
      </xdr:nvPicPr>
      <xdr:blipFill>
        <a:blip xmlns:r="http://schemas.openxmlformats.org/officeDocument/2006/relationships" r:embed="rId21"/>
        <a:stretch>
          <a:fillRect/>
        </a:stretch>
      </xdr:blipFill>
      <xdr:spPr>
        <a:xfrm>
          <a:off x="0" y="87141844"/>
          <a:ext cx="10386448" cy="4211752"/>
        </a:xfrm>
        <a:prstGeom prst="rect">
          <a:avLst/>
        </a:prstGeom>
      </xdr:spPr>
    </xdr:pic>
    <xdr:clientData/>
  </xdr:twoCellAnchor>
  <xdr:twoCellAnchor editAs="oneCell">
    <xdr:from>
      <xdr:col>0</xdr:col>
      <xdr:colOff>0</xdr:colOff>
      <xdr:row>513</xdr:row>
      <xdr:rowOff>0</xdr:rowOff>
    </xdr:from>
    <xdr:to>
      <xdr:col>17</xdr:col>
      <xdr:colOff>51823</xdr:colOff>
      <xdr:row>536</xdr:row>
      <xdr:rowOff>104096</xdr:rowOff>
    </xdr:to>
    <xdr:pic>
      <xdr:nvPicPr>
        <xdr:cNvPr id="55" name="図 54">
          <a:extLst>
            <a:ext uri="{FF2B5EF4-FFF2-40B4-BE49-F238E27FC236}">
              <a16:creationId xmlns:a16="http://schemas.microsoft.com/office/drawing/2014/main" id="{B81A8A9C-67E4-4116-91EA-1FECB7CA688E}"/>
            </a:ext>
          </a:extLst>
        </xdr:cNvPr>
        <xdr:cNvPicPr>
          <a:picLocks noChangeAspect="1"/>
        </xdr:cNvPicPr>
      </xdr:nvPicPr>
      <xdr:blipFill>
        <a:blip xmlns:r="http://schemas.openxmlformats.org/officeDocument/2006/relationships" r:embed="rId22"/>
        <a:stretch>
          <a:fillRect/>
        </a:stretch>
      </xdr:blipFill>
      <xdr:spPr>
        <a:xfrm>
          <a:off x="0" y="91606688"/>
          <a:ext cx="10386448" cy="4211752"/>
        </a:xfrm>
        <a:prstGeom prst="rect">
          <a:avLst/>
        </a:prstGeom>
      </xdr:spPr>
    </xdr:pic>
    <xdr:clientData/>
  </xdr:twoCellAnchor>
  <xdr:twoCellAnchor editAs="oneCell">
    <xdr:from>
      <xdr:col>0</xdr:col>
      <xdr:colOff>0</xdr:colOff>
      <xdr:row>537</xdr:row>
      <xdr:rowOff>0</xdr:rowOff>
    </xdr:from>
    <xdr:to>
      <xdr:col>17</xdr:col>
      <xdr:colOff>51823</xdr:colOff>
      <xdr:row>560</xdr:row>
      <xdr:rowOff>104096</xdr:rowOff>
    </xdr:to>
    <xdr:pic>
      <xdr:nvPicPr>
        <xdr:cNvPr id="56" name="図 55">
          <a:extLst>
            <a:ext uri="{FF2B5EF4-FFF2-40B4-BE49-F238E27FC236}">
              <a16:creationId xmlns:a16="http://schemas.microsoft.com/office/drawing/2014/main" id="{1908AAB7-7664-4B14-AE6B-8792CD7411AA}"/>
            </a:ext>
          </a:extLst>
        </xdr:cNvPr>
        <xdr:cNvPicPr>
          <a:picLocks noChangeAspect="1"/>
        </xdr:cNvPicPr>
      </xdr:nvPicPr>
      <xdr:blipFill>
        <a:blip xmlns:r="http://schemas.openxmlformats.org/officeDocument/2006/relationships" r:embed="rId23"/>
        <a:stretch>
          <a:fillRect/>
        </a:stretch>
      </xdr:blipFill>
      <xdr:spPr>
        <a:xfrm>
          <a:off x="0" y="95892938"/>
          <a:ext cx="10386448" cy="4211752"/>
        </a:xfrm>
        <a:prstGeom prst="rect">
          <a:avLst/>
        </a:prstGeom>
      </xdr:spPr>
    </xdr:pic>
    <xdr:clientData/>
  </xdr:twoCellAnchor>
  <xdr:twoCellAnchor editAs="oneCell">
    <xdr:from>
      <xdr:col>0</xdr:col>
      <xdr:colOff>0</xdr:colOff>
      <xdr:row>561</xdr:row>
      <xdr:rowOff>0</xdr:rowOff>
    </xdr:from>
    <xdr:to>
      <xdr:col>17</xdr:col>
      <xdr:colOff>51823</xdr:colOff>
      <xdr:row>584</xdr:row>
      <xdr:rowOff>104096</xdr:rowOff>
    </xdr:to>
    <xdr:pic>
      <xdr:nvPicPr>
        <xdr:cNvPr id="57" name="図 56">
          <a:extLst>
            <a:ext uri="{FF2B5EF4-FFF2-40B4-BE49-F238E27FC236}">
              <a16:creationId xmlns:a16="http://schemas.microsoft.com/office/drawing/2014/main" id="{C60754F0-0D4B-45BD-B59E-06E30E6C19F2}"/>
            </a:ext>
          </a:extLst>
        </xdr:cNvPr>
        <xdr:cNvPicPr>
          <a:picLocks noChangeAspect="1"/>
        </xdr:cNvPicPr>
      </xdr:nvPicPr>
      <xdr:blipFill>
        <a:blip xmlns:r="http://schemas.openxmlformats.org/officeDocument/2006/relationships" r:embed="rId24"/>
        <a:stretch>
          <a:fillRect/>
        </a:stretch>
      </xdr:blipFill>
      <xdr:spPr>
        <a:xfrm>
          <a:off x="0" y="100179188"/>
          <a:ext cx="10386448" cy="42117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99448</xdr:colOff>
      <xdr:row>18</xdr:row>
      <xdr:rowOff>163627</xdr:rowOff>
    </xdr:to>
    <xdr:pic>
      <xdr:nvPicPr>
        <xdr:cNvPr id="2" name="図 1">
          <a:extLst>
            <a:ext uri="{FF2B5EF4-FFF2-40B4-BE49-F238E27FC236}">
              <a16:creationId xmlns:a16="http://schemas.microsoft.com/office/drawing/2014/main" id="{89AAF84C-F51B-4EEB-8904-721B1E8BD32C}"/>
            </a:ext>
          </a:extLst>
        </xdr:cNvPr>
        <xdr:cNvPicPr>
          <a:picLocks noChangeAspect="1"/>
        </xdr:cNvPicPr>
      </xdr:nvPicPr>
      <xdr:blipFill>
        <a:blip xmlns:r="http://schemas.openxmlformats.org/officeDocument/2006/relationships" r:embed="rId1"/>
        <a:stretch>
          <a:fillRect/>
        </a:stretch>
      </xdr:blipFill>
      <xdr:spPr>
        <a:xfrm>
          <a:off x="0" y="238125"/>
          <a:ext cx="10386448" cy="4211752"/>
        </a:xfrm>
        <a:prstGeom prst="rect">
          <a:avLst/>
        </a:prstGeom>
      </xdr:spPr>
    </xdr:pic>
    <xdr:clientData/>
  </xdr:twoCellAnchor>
  <xdr:twoCellAnchor editAs="oneCell">
    <xdr:from>
      <xdr:col>0</xdr:col>
      <xdr:colOff>0</xdr:colOff>
      <xdr:row>20</xdr:row>
      <xdr:rowOff>0</xdr:rowOff>
    </xdr:from>
    <xdr:to>
      <xdr:col>15</xdr:col>
      <xdr:colOff>99448</xdr:colOff>
      <xdr:row>37</xdr:row>
      <xdr:rowOff>163627</xdr:rowOff>
    </xdr:to>
    <xdr:pic>
      <xdr:nvPicPr>
        <xdr:cNvPr id="3" name="図 2">
          <a:extLst>
            <a:ext uri="{FF2B5EF4-FFF2-40B4-BE49-F238E27FC236}">
              <a16:creationId xmlns:a16="http://schemas.microsoft.com/office/drawing/2014/main" id="{15EB05F4-F9ED-45CD-9973-D9C037784350}"/>
            </a:ext>
          </a:extLst>
        </xdr:cNvPr>
        <xdr:cNvPicPr>
          <a:picLocks noChangeAspect="1"/>
        </xdr:cNvPicPr>
      </xdr:nvPicPr>
      <xdr:blipFill>
        <a:blip xmlns:r="http://schemas.openxmlformats.org/officeDocument/2006/relationships" r:embed="rId2"/>
        <a:stretch>
          <a:fillRect/>
        </a:stretch>
      </xdr:blipFill>
      <xdr:spPr>
        <a:xfrm>
          <a:off x="0" y="4762500"/>
          <a:ext cx="10386448" cy="4211752"/>
        </a:xfrm>
        <a:prstGeom prst="rect">
          <a:avLst/>
        </a:prstGeom>
      </xdr:spPr>
    </xdr:pic>
    <xdr:clientData/>
  </xdr:twoCellAnchor>
  <xdr:twoCellAnchor editAs="oneCell">
    <xdr:from>
      <xdr:col>0</xdr:col>
      <xdr:colOff>0</xdr:colOff>
      <xdr:row>38</xdr:row>
      <xdr:rowOff>0</xdr:rowOff>
    </xdr:from>
    <xdr:to>
      <xdr:col>15</xdr:col>
      <xdr:colOff>99448</xdr:colOff>
      <xdr:row>55</xdr:row>
      <xdr:rowOff>163627</xdr:rowOff>
    </xdr:to>
    <xdr:pic>
      <xdr:nvPicPr>
        <xdr:cNvPr id="4" name="図 3">
          <a:extLst>
            <a:ext uri="{FF2B5EF4-FFF2-40B4-BE49-F238E27FC236}">
              <a16:creationId xmlns:a16="http://schemas.microsoft.com/office/drawing/2014/main" id="{F3732CEA-9A64-4DAE-B045-A5D3A7F685D5}"/>
            </a:ext>
          </a:extLst>
        </xdr:cNvPr>
        <xdr:cNvPicPr>
          <a:picLocks noChangeAspect="1"/>
        </xdr:cNvPicPr>
      </xdr:nvPicPr>
      <xdr:blipFill>
        <a:blip xmlns:r="http://schemas.openxmlformats.org/officeDocument/2006/relationships" r:embed="rId3"/>
        <a:stretch>
          <a:fillRect/>
        </a:stretch>
      </xdr:blipFill>
      <xdr:spPr>
        <a:xfrm>
          <a:off x="0" y="9048750"/>
          <a:ext cx="10386448" cy="4211752"/>
        </a:xfrm>
        <a:prstGeom prst="rect">
          <a:avLst/>
        </a:prstGeom>
      </xdr:spPr>
    </xdr:pic>
    <xdr:clientData/>
  </xdr:twoCellAnchor>
  <xdr:twoCellAnchor editAs="oneCell">
    <xdr:from>
      <xdr:col>0</xdr:col>
      <xdr:colOff>0</xdr:colOff>
      <xdr:row>56</xdr:row>
      <xdr:rowOff>0</xdr:rowOff>
    </xdr:from>
    <xdr:to>
      <xdr:col>15</xdr:col>
      <xdr:colOff>99448</xdr:colOff>
      <xdr:row>73</xdr:row>
      <xdr:rowOff>163627</xdr:rowOff>
    </xdr:to>
    <xdr:pic>
      <xdr:nvPicPr>
        <xdr:cNvPr id="5" name="図 4">
          <a:extLst>
            <a:ext uri="{FF2B5EF4-FFF2-40B4-BE49-F238E27FC236}">
              <a16:creationId xmlns:a16="http://schemas.microsoft.com/office/drawing/2014/main" id="{11F5584A-F27F-47DF-A71E-EF2DA7242AE9}"/>
            </a:ext>
          </a:extLst>
        </xdr:cNvPr>
        <xdr:cNvPicPr>
          <a:picLocks noChangeAspect="1"/>
        </xdr:cNvPicPr>
      </xdr:nvPicPr>
      <xdr:blipFill>
        <a:blip xmlns:r="http://schemas.openxmlformats.org/officeDocument/2006/relationships" r:embed="rId4"/>
        <a:stretch>
          <a:fillRect/>
        </a:stretch>
      </xdr:blipFill>
      <xdr:spPr>
        <a:xfrm>
          <a:off x="0" y="13335000"/>
          <a:ext cx="10386448" cy="421175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8"/>
  <sheetViews>
    <sheetView zoomScaleNormal="100" workbookViewId="0">
      <pane xSplit="1" ySplit="12" topLeftCell="B13" activePane="bottomRight" state="frozen"/>
      <selection pane="topRight" activeCell="B1" sqref="B1"/>
      <selection pane="bottomLeft" activeCell="A9" sqref="A9"/>
      <selection pane="bottomRight" activeCell="A5" sqref="A5"/>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ht="30.75" customHeight="1" x14ac:dyDescent="0.4">
      <c r="A1" s="85" t="s">
        <v>43</v>
      </c>
      <c r="B1" s="3"/>
      <c r="C1" s="3"/>
      <c r="D1" s="3"/>
      <c r="E1" s="3"/>
      <c r="F1" s="3"/>
      <c r="G1" s="3"/>
      <c r="H1" s="3"/>
      <c r="I1" s="3"/>
      <c r="J1" s="3"/>
      <c r="K1" s="3"/>
    </row>
    <row r="2" spans="1:18" ht="30.75" customHeight="1" x14ac:dyDescent="0.4">
      <c r="A2" s="85" t="s">
        <v>65</v>
      </c>
      <c r="B2" s="3"/>
      <c r="C2" s="3"/>
      <c r="D2" s="3"/>
      <c r="E2" s="3"/>
      <c r="F2" s="3"/>
      <c r="G2" s="3"/>
      <c r="H2" s="3"/>
      <c r="I2" s="3"/>
      <c r="J2" s="3"/>
      <c r="K2" s="3"/>
    </row>
    <row r="3" spans="1:18" ht="30.75" customHeight="1" x14ac:dyDescent="0.4">
      <c r="A3" s="85" t="s">
        <v>66</v>
      </c>
      <c r="B3" s="3"/>
      <c r="C3" s="3"/>
      <c r="D3" s="3"/>
      <c r="E3" s="3"/>
      <c r="F3" s="3"/>
      <c r="G3" s="3"/>
      <c r="H3" s="3"/>
      <c r="I3" s="3"/>
      <c r="J3" s="3"/>
      <c r="K3" s="3"/>
    </row>
    <row r="4" spans="1:18" ht="30.75" customHeight="1" x14ac:dyDescent="0.4">
      <c r="A4" s="85" t="s">
        <v>67</v>
      </c>
      <c r="B4" s="3"/>
      <c r="C4" s="3"/>
      <c r="D4" s="3"/>
      <c r="E4" s="3"/>
      <c r="F4" s="3"/>
      <c r="G4" s="3"/>
      <c r="H4" s="3"/>
      <c r="I4" s="3"/>
      <c r="J4" s="3"/>
      <c r="K4" s="3"/>
    </row>
    <row r="5" spans="1:18" x14ac:dyDescent="0.4">
      <c r="A5" s="1" t="s">
        <v>7</v>
      </c>
      <c r="C5" t="s">
        <v>32</v>
      </c>
    </row>
    <row r="6" spans="1:18" x14ac:dyDescent="0.4">
      <c r="A6" s="1" t="s">
        <v>8</v>
      </c>
      <c r="C6" t="s">
        <v>37</v>
      </c>
    </row>
    <row r="7" spans="1:18" x14ac:dyDescent="0.4">
      <c r="A7" s="1" t="s">
        <v>10</v>
      </c>
      <c r="C7" s="29">
        <v>300000</v>
      </c>
    </row>
    <row r="8" spans="1:18" x14ac:dyDescent="0.4">
      <c r="A8" s="1" t="s">
        <v>11</v>
      </c>
      <c r="C8" s="29" t="s">
        <v>13</v>
      </c>
    </row>
    <row r="9" spans="1:18" ht="19.5" thickBot="1" x14ac:dyDescent="0.45">
      <c r="A9" s="1" t="s">
        <v>12</v>
      </c>
      <c r="C9" s="29" t="s">
        <v>30</v>
      </c>
    </row>
    <row r="10" spans="1:18" ht="19.5" thickBot="1" x14ac:dyDescent="0.45">
      <c r="A10" s="24" t="s">
        <v>0</v>
      </c>
      <c r="B10" s="24" t="s">
        <v>1</v>
      </c>
      <c r="C10" s="24" t="s">
        <v>1</v>
      </c>
      <c r="D10" s="48" t="s">
        <v>24</v>
      </c>
      <c r="E10" s="25"/>
      <c r="F10" s="26"/>
      <c r="G10" s="103" t="s">
        <v>3</v>
      </c>
      <c r="H10" s="104"/>
      <c r="I10" s="110"/>
      <c r="J10" s="103" t="s">
        <v>22</v>
      </c>
      <c r="K10" s="104"/>
      <c r="L10" s="110"/>
      <c r="M10" s="103" t="s">
        <v>23</v>
      </c>
      <c r="N10" s="104"/>
      <c r="O10" s="110"/>
    </row>
    <row r="11" spans="1:18" ht="19.5" thickBot="1" x14ac:dyDescent="0.45">
      <c r="A11" s="27"/>
      <c r="B11" s="27" t="s">
        <v>2</v>
      </c>
      <c r="C11" s="64" t="s">
        <v>25</v>
      </c>
      <c r="D11" s="13">
        <v>1.27</v>
      </c>
      <c r="E11" s="14">
        <v>1.5</v>
      </c>
      <c r="F11" s="15">
        <v>2</v>
      </c>
      <c r="G11" s="13">
        <v>1.27</v>
      </c>
      <c r="H11" s="14">
        <v>1.5</v>
      </c>
      <c r="I11" s="15">
        <v>2</v>
      </c>
      <c r="J11" s="13">
        <v>1.27</v>
      </c>
      <c r="K11" s="14">
        <v>1.5</v>
      </c>
      <c r="L11" s="15">
        <v>2</v>
      </c>
      <c r="M11" s="13">
        <v>1.27</v>
      </c>
      <c r="N11" s="14">
        <v>1.5</v>
      </c>
      <c r="O11" s="15">
        <v>2</v>
      </c>
    </row>
    <row r="12" spans="1:18" ht="19.5" thickBot="1" x14ac:dyDescent="0.45">
      <c r="A12" s="28" t="s">
        <v>9</v>
      </c>
      <c r="B12" s="12"/>
      <c r="C12" s="49"/>
      <c r="D12" s="17"/>
      <c r="E12" s="16"/>
      <c r="F12" s="18"/>
      <c r="G12" s="19">
        <f>C7</f>
        <v>300000</v>
      </c>
      <c r="H12" s="20">
        <f>C7</f>
        <v>300000</v>
      </c>
      <c r="I12" s="21">
        <f>C7</f>
        <v>300000</v>
      </c>
      <c r="J12" s="107" t="s">
        <v>22</v>
      </c>
      <c r="K12" s="108"/>
      <c r="L12" s="109"/>
      <c r="M12" s="107"/>
      <c r="N12" s="108"/>
      <c r="O12" s="109"/>
    </row>
    <row r="13" spans="1:18" x14ac:dyDescent="0.4">
      <c r="A13" s="9">
        <v>1</v>
      </c>
      <c r="B13" s="23">
        <v>37757</v>
      </c>
      <c r="C13" s="50">
        <v>2</v>
      </c>
      <c r="D13" s="54">
        <v>1.27</v>
      </c>
      <c r="E13" s="55">
        <v>1.5</v>
      </c>
      <c r="F13" s="56">
        <v>2</v>
      </c>
      <c r="G13" s="22">
        <f>IF(D13="","",G12+M13)</f>
        <v>311430</v>
      </c>
      <c r="H13" s="22">
        <f t="shared" ref="H13" si="0">IF(E13="","",H12+N13)</f>
        <v>313500</v>
      </c>
      <c r="I13" s="22">
        <f t="shared" ref="I13" si="1">IF(F13="","",I12+O13)</f>
        <v>318000</v>
      </c>
      <c r="J13" s="41">
        <f>IF(G12="","",G12*0.03)</f>
        <v>9000</v>
      </c>
      <c r="K13" s="42">
        <f>IF(H12="","",H12*0.03)</f>
        <v>9000</v>
      </c>
      <c r="L13" s="43">
        <f>IF(I12="","",I12*0.03)</f>
        <v>9000</v>
      </c>
      <c r="M13" s="41">
        <f>IF(D13="","",J13*D13)</f>
        <v>11430</v>
      </c>
      <c r="N13" s="42">
        <f>IF(E13="","",K13*E13)</f>
        <v>13500</v>
      </c>
      <c r="O13" s="43">
        <f>IF(F13="","",L13*F13)</f>
        <v>18000</v>
      </c>
      <c r="P13" s="40"/>
      <c r="Q13" s="40"/>
      <c r="R13" s="40"/>
    </row>
    <row r="14" spans="1:18" x14ac:dyDescent="0.4">
      <c r="A14" s="9">
        <v>2</v>
      </c>
      <c r="B14" s="5">
        <v>37781</v>
      </c>
      <c r="C14" s="47">
        <v>2</v>
      </c>
      <c r="D14" s="57">
        <v>1.27</v>
      </c>
      <c r="E14" s="58">
        <v>1.5</v>
      </c>
      <c r="F14" s="100">
        <v>2</v>
      </c>
      <c r="G14" s="22">
        <f t="shared" ref="G14:G46" si="2">IF(D14="","",G13+M14)</f>
        <v>323295.48300000001</v>
      </c>
      <c r="H14" s="22">
        <f t="shared" ref="H14:H46" si="3">IF(E14="","",H13+N14)</f>
        <v>327607.5</v>
      </c>
      <c r="I14" s="22">
        <f t="shared" ref="I14:I46" si="4">IF(F14="","",I13+O14)</f>
        <v>337080</v>
      </c>
      <c r="J14" s="44">
        <f t="shared" ref="J14:J16" si="5">IF(G13="","",G13*0.03)</f>
        <v>9342.9</v>
      </c>
      <c r="K14" s="45">
        <f t="shared" ref="K14:K16" si="6">IF(H13="","",H13*0.03)</f>
        <v>9405</v>
      </c>
      <c r="L14" s="46">
        <f t="shared" ref="L14:L16" si="7">IF(I13="","",I13*0.03)</f>
        <v>9540</v>
      </c>
      <c r="M14" s="44">
        <f t="shared" ref="M14:M16" si="8">IF(D14="","",J14*D14)</f>
        <v>11865.483</v>
      </c>
      <c r="N14" s="45">
        <f t="shared" ref="N14:N16" si="9">IF(E14="","",K14*E14)</f>
        <v>14107.5</v>
      </c>
      <c r="O14" s="46">
        <f t="shared" ref="O14:O16" si="10">IF(F14="","",L14*F14)</f>
        <v>19080</v>
      </c>
      <c r="P14" s="40"/>
      <c r="Q14" s="40"/>
      <c r="R14" s="40"/>
    </row>
    <row r="15" spans="1:18" x14ac:dyDescent="0.4">
      <c r="A15" s="9">
        <v>3</v>
      </c>
      <c r="B15" s="5">
        <v>37795</v>
      </c>
      <c r="C15" s="47">
        <v>2</v>
      </c>
      <c r="D15" s="57">
        <v>1.27</v>
      </c>
      <c r="E15" s="58">
        <v>1.5</v>
      </c>
      <c r="F15" s="84">
        <v>2</v>
      </c>
      <c r="G15" s="22">
        <f t="shared" si="2"/>
        <v>335613.04090229998</v>
      </c>
      <c r="H15" s="22">
        <f t="shared" si="3"/>
        <v>342349.83750000002</v>
      </c>
      <c r="I15" s="22">
        <f t="shared" si="4"/>
        <v>357304.8</v>
      </c>
      <c r="J15" s="44">
        <f t="shared" si="5"/>
        <v>9698.8644899999999</v>
      </c>
      <c r="K15" s="45">
        <f t="shared" si="6"/>
        <v>9828.2250000000004</v>
      </c>
      <c r="L15" s="46">
        <f t="shared" si="7"/>
        <v>10112.4</v>
      </c>
      <c r="M15" s="44">
        <f t="shared" si="8"/>
        <v>12317.557902300001</v>
      </c>
      <c r="N15" s="45">
        <f t="shared" si="9"/>
        <v>14742.337500000001</v>
      </c>
      <c r="O15" s="46">
        <f t="shared" si="10"/>
        <v>20224.8</v>
      </c>
      <c r="P15" s="40"/>
      <c r="Q15" s="40"/>
      <c r="R15" s="40"/>
    </row>
    <row r="16" spans="1:18" x14ac:dyDescent="0.4">
      <c r="A16" s="9">
        <v>4</v>
      </c>
      <c r="B16" s="5">
        <v>37819</v>
      </c>
      <c r="C16" s="47">
        <v>1</v>
      </c>
      <c r="D16" s="57">
        <v>1.27</v>
      </c>
      <c r="E16" s="58">
        <v>-1</v>
      </c>
      <c r="F16" s="84">
        <v>-1</v>
      </c>
      <c r="G16" s="22">
        <f t="shared" si="2"/>
        <v>348399.89776067762</v>
      </c>
      <c r="H16" s="22">
        <f t="shared" si="3"/>
        <v>332079.34237500001</v>
      </c>
      <c r="I16" s="22">
        <f t="shared" si="4"/>
        <v>346585.65600000002</v>
      </c>
      <c r="J16" s="44">
        <f t="shared" si="5"/>
        <v>10068.391227069</v>
      </c>
      <c r="K16" s="45">
        <f t="shared" si="6"/>
        <v>10270.495124999999</v>
      </c>
      <c r="L16" s="46">
        <f t="shared" si="7"/>
        <v>10719.143999999998</v>
      </c>
      <c r="M16" s="44">
        <f t="shared" si="8"/>
        <v>12786.85685837763</v>
      </c>
      <c r="N16" s="45">
        <f t="shared" si="9"/>
        <v>-10270.495124999999</v>
      </c>
      <c r="O16" s="46">
        <f t="shared" si="10"/>
        <v>-10719.143999999998</v>
      </c>
      <c r="P16" s="40"/>
      <c r="Q16" s="40"/>
      <c r="R16" s="40"/>
    </row>
    <row r="17" spans="1:18" x14ac:dyDescent="0.4">
      <c r="A17" s="9">
        <v>5</v>
      </c>
      <c r="B17" s="5">
        <v>37830</v>
      </c>
      <c r="C17" s="47">
        <v>1</v>
      </c>
      <c r="D17" s="57">
        <v>1.27</v>
      </c>
      <c r="E17" s="58">
        <v>1.5</v>
      </c>
      <c r="F17" s="100">
        <v>2</v>
      </c>
      <c r="G17" s="22">
        <f t="shared" si="2"/>
        <v>361673.93386535946</v>
      </c>
      <c r="H17" s="22">
        <f t="shared" si="3"/>
        <v>347022.912781875</v>
      </c>
      <c r="I17" s="22">
        <f t="shared" si="4"/>
        <v>367380.79535999999</v>
      </c>
      <c r="J17" s="44">
        <f t="shared" ref="J17:J62" si="11">IF(G16="","",G16*0.03)</f>
        <v>10451.996932820328</v>
      </c>
      <c r="K17" s="45">
        <f t="shared" ref="K17:K62" si="12">IF(H16="","",H16*0.03)</f>
        <v>9962.3802712500001</v>
      </c>
      <c r="L17" s="46">
        <f t="shared" ref="L17:L62" si="13">IF(I16="","",I16*0.03)</f>
        <v>10397.569680000001</v>
      </c>
      <c r="M17" s="44">
        <f t="shared" ref="M17:M62" si="14">IF(D17="","",J17*D17)</f>
        <v>13274.036104681816</v>
      </c>
      <c r="N17" s="45">
        <f t="shared" ref="N17:N62" si="15">IF(E17="","",K17*E17)</f>
        <v>14943.570406875</v>
      </c>
      <c r="O17" s="46">
        <f t="shared" ref="O17:O62" si="16">IF(F17="","",L17*F17)</f>
        <v>20795.139360000001</v>
      </c>
      <c r="P17" s="40"/>
      <c r="Q17" s="40"/>
      <c r="R17" s="40"/>
    </row>
    <row r="18" spans="1:18" x14ac:dyDescent="0.4">
      <c r="A18" s="9">
        <v>6</v>
      </c>
      <c r="B18" s="5">
        <v>37861</v>
      </c>
      <c r="C18" s="47">
        <v>2</v>
      </c>
      <c r="D18" s="57">
        <v>1.27</v>
      </c>
      <c r="E18" s="58">
        <v>1.5</v>
      </c>
      <c r="F18" s="100">
        <v>2</v>
      </c>
      <c r="G18" s="22">
        <f t="shared" si="2"/>
        <v>375453.71074562968</v>
      </c>
      <c r="H18" s="22">
        <f t="shared" si="3"/>
        <v>362638.94385705935</v>
      </c>
      <c r="I18" s="22">
        <f t="shared" si="4"/>
        <v>389423.64308159996</v>
      </c>
      <c r="J18" s="44">
        <f t="shared" si="11"/>
        <v>10850.218015960783</v>
      </c>
      <c r="K18" s="45">
        <f t="shared" si="12"/>
        <v>10410.68738345625</v>
      </c>
      <c r="L18" s="46">
        <f t="shared" si="13"/>
        <v>11021.4238608</v>
      </c>
      <c r="M18" s="44">
        <f t="shared" si="14"/>
        <v>13779.776880270196</v>
      </c>
      <c r="N18" s="45">
        <f t="shared" si="15"/>
        <v>15616.031075184375</v>
      </c>
      <c r="O18" s="46">
        <f t="shared" si="16"/>
        <v>22042.847721599999</v>
      </c>
      <c r="P18" s="40"/>
      <c r="Q18" s="40"/>
      <c r="R18" s="40"/>
    </row>
    <row r="19" spans="1:18" x14ac:dyDescent="0.4">
      <c r="A19" s="9">
        <v>7</v>
      </c>
      <c r="B19" s="5">
        <v>37915</v>
      </c>
      <c r="C19" s="47">
        <v>2</v>
      </c>
      <c r="D19" s="57">
        <v>1.27</v>
      </c>
      <c r="E19" s="58">
        <v>-1</v>
      </c>
      <c r="F19" s="84">
        <v>-1</v>
      </c>
      <c r="G19" s="22">
        <f t="shared" si="2"/>
        <v>389758.49712503818</v>
      </c>
      <c r="H19" s="22">
        <f t="shared" si="3"/>
        <v>351759.77554134757</v>
      </c>
      <c r="I19" s="22">
        <f t="shared" si="4"/>
        <v>377740.93378915195</v>
      </c>
      <c r="J19" s="44">
        <f t="shared" si="11"/>
        <v>11263.61132236889</v>
      </c>
      <c r="K19" s="45">
        <f t="shared" si="12"/>
        <v>10879.16831571178</v>
      </c>
      <c r="L19" s="46">
        <f t="shared" si="13"/>
        <v>11682.709292447998</v>
      </c>
      <c r="M19" s="44">
        <f t="shared" si="14"/>
        <v>14304.78637940849</v>
      </c>
      <c r="N19" s="45">
        <f t="shared" si="15"/>
        <v>-10879.16831571178</v>
      </c>
      <c r="O19" s="46">
        <f t="shared" si="16"/>
        <v>-11682.709292447998</v>
      </c>
      <c r="P19" s="40"/>
      <c r="Q19" s="40"/>
      <c r="R19" s="40"/>
    </row>
    <row r="20" spans="1:18" x14ac:dyDescent="0.4">
      <c r="A20" s="9">
        <v>8</v>
      </c>
      <c r="B20" s="5">
        <v>37939</v>
      </c>
      <c r="C20" s="47">
        <v>1</v>
      </c>
      <c r="D20" s="57">
        <v>1.27</v>
      </c>
      <c r="E20" s="58">
        <v>1.5</v>
      </c>
      <c r="F20" s="100">
        <v>2</v>
      </c>
      <c r="G20" s="22">
        <f t="shared" si="2"/>
        <v>404608.29586550215</v>
      </c>
      <c r="H20" s="22">
        <f t="shared" si="3"/>
        <v>367588.96544070821</v>
      </c>
      <c r="I20" s="22">
        <f t="shared" si="4"/>
        <v>400405.38981650106</v>
      </c>
      <c r="J20" s="44">
        <f t="shared" si="11"/>
        <v>11692.754913751145</v>
      </c>
      <c r="K20" s="45">
        <f t="shared" si="12"/>
        <v>10552.793266240427</v>
      </c>
      <c r="L20" s="46">
        <f t="shared" si="13"/>
        <v>11332.228013674558</v>
      </c>
      <c r="M20" s="44">
        <f t="shared" si="14"/>
        <v>14849.798740463955</v>
      </c>
      <c r="N20" s="45">
        <f t="shared" si="15"/>
        <v>15829.189899360641</v>
      </c>
      <c r="O20" s="46">
        <f t="shared" si="16"/>
        <v>22664.456027349115</v>
      </c>
      <c r="P20" s="40"/>
      <c r="Q20" s="40"/>
      <c r="R20" s="40"/>
    </row>
    <row r="21" spans="1:18" x14ac:dyDescent="0.4">
      <c r="A21" s="9">
        <v>9</v>
      </c>
      <c r="B21" s="5">
        <v>37668</v>
      </c>
      <c r="C21" s="47">
        <v>2</v>
      </c>
      <c r="D21" s="57">
        <v>1.27</v>
      </c>
      <c r="E21" s="58">
        <v>1.5</v>
      </c>
      <c r="F21" s="84">
        <v>-1</v>
      </c>
      <c r="G21" s="22">
        <f t="shared" si="2"/>
        <v>420023.87193797779</v>
      </c>
      <c r="H21" s="22">
        <f t="shared" si="3"/>
        <v>384130.46888554009</v>
      </c>
      <c r="I21" s="22">
        <f t="shared" si="4"/>
        <v>388393.22812200605</v>
      </c>
      <c r="J21" s="44">
        <f t="shared" si="11"/>
        <v>12138.248875965064</v>
      </c>
      <c r="K21" s="45">
        <f t="shared" si="12"/>
        <v>11027.668963221246</v>
      </c>
      <c r="L21" s="46">
        <f t="shared" si="13"/>
        <v>12012.161694495031</v>
      </c>
      <c r="M21" s="44">
        <f t="shared" si="14"/>
        <v>15415.576072475631</v>
      </c>
      <c r="N21" s="45">
        <f t="shared" si="15"/>
        <v>16541.503444831869</v>
      </c>
      <c r="O21" s="46">
        <f t="shared" si="16"/>
        <v>-12012.161694495031</v>
      </c>
      <c r="P21" s="40"/>
      <c r="Q21" s="40"/>
      <c r="R21" s="40"/>
    </row>
    <row r="22" spans="1:18" x14ac:dyDescent="0.4">
      <c r="A22" s="9">
        <v>10</v>
      </c>
      <c r="B22" s="5">
        <v>38016</v>
      </c>
      <c r="C22" s="47">
        <v>2</v>
      </c>
      <c r="D22" s="57">
        <v>1.27</v>
      </c>
      <c r="E22" s="58">
        <v>1.5</v>
      </c>
      <c r="F22" s="59">
        <v>2</v>
      </c>
      <c r="G22" s="22">
        <f t="shared" si="2"/>
        <v>436026.78145881474</v>
      </c>
      <c r="H22" s="22">
        <f t="shared" si="3"/>
        <v>401416.33998538938</v>
      </c>
      <c r="I22" s="22">
        <f t="shared" si="4"/>
        <v>411696.82180932641</v>
      </c>
      <c r="J22" s="44">
        <f t="shared" si="11"/>
        <v>12600.716158139334</v>
      </c>
      <c r="K22" s="45">
        <f t="shared" si="12"/>
        <v>11523.914066566202</v>
      </c>
      <c r="L22" s="46">
        <f t="shared" si="13"/>
        <v>11651.79684366018</v>
      </c>
      <c r="M22" s="44">
        <f t="shared" si="14"/>
        <v>16002.909520836954</v>
      </c>
      <c r="N22" s="45">
        <f t="shared" si="15"/>
        <v>17285.871099849304</v>
      </c>
      <c r="O22" s="46">
        <f t="shared" si="16"/>
        <v>23303.593687320361</v>
      </c>
      <c r="P22" s="40"/>
      <c r="Q22" s="40"/>
      <c r="R22" s="40"/>
    </row>
    <row r="23" spans="1:18" x14ac:dyDescent="0.4">
      <c r="A23" s="9">
        <v>11</v>
      </c>
      <c r="B23" s="5">
        <v>38058</v>
      </c>
      <c r="C23" s="47">
        <v>1</v>
      </c>
      <c r="D23" s="57">
        <v>1.27</v>
      </c>
      <c r="E23" s="58">
        <v>1.5</v>
      </c>
      <c r="F23" s="59">
        <v>2</v>
      </c>
      <c r="G23" s="22">
        <f t="shared" si="2"/>
        <v>452639.40183239558</v>
      </c>
      <c r="H23" s="22">
        <f t="shared" si="3"/>
        <v>419480.07528473192</v>
      </c>
      <c r="I23" s="22">
        <f t="shared" si="4"/>
        <v>436398.63111788599</v>
      </c>
      <c r="J23" s="44">
        <f t="shared" si="11"/>
        <v>13080.803443764442</v>
      </c>
      <c r="K23" s="45">
        <f t="shared" si="12"/>
        <v>12042.49019956168</v>
      </c>
      <c r="L23" s="46">
        <f t="shared" si="13"/>
        <v>12350.904654279791</v>
      </c>
      <c r="M23" s="44">
        <f t="shared" si="14"/>
        <v>16612.620373580841</v>
      </c>
      <c r="N23" s="45">
        <f t="shared" si="15"/>
        <v>18063.735299342519</v>
      </c>
      <c r="O23" s="46">
        <f t="shared" si="16"/>
        <v>24701.809308559583</v>
      </c>
      <c r="P23" s="40"/>
      <c r="Q23" s="40"/>
      <c r="R23" s="40"/>
    </row>
    <row r="24" spans="1:18" x14ac:dyDescent="0.4">
      <c r="A24" s="9">
        <v>12</v>
      </c>
      <c r="B24" s="5">
        <v>38105</v>
      </c>
      <c r="C24" s="47">
        <v>2</v>
      </c>
      <c r="D24" s="57">
        <v>1.27</v>
      </c>
      <c r="E24" s="58">
        <v>1.5</v>
      </c>
      <c r="F24" s="59">
        <v>2</v>
      </c>
      <c r="G24" s="22">
        <f t="shared" si="2"/>
        <v>469884.96304220986</v>
      </c>
      <c r="H24" s="22">
        <f t="shared" si="3"/>
        <v>438356.67867254483</v>
      </c>
      <c r="I24" s="22">
        <f t="shared" si="4"/>
        <v>462582.54898495914</v>
      </c>
      <c r="J24" s="44">
        <f t="shared" si="11"/>
        <v>13579.182054971867</v>
      </c>
      <c r="K24" s="45">
        <f t="shared" si="12"/>
        <v>12584.402258541957</v>
      </c>
      <c r="L24" s="46">
        <f t="shared" si="13"/>
        <v>13091.95893353658</v>
      </c>
      <c r="M24" s="44">
        <f t="shared" si="14"/>
        <v>17245.56120981427</v>
      </c>
      <c r="N24" s="45">
        <f t="shared" si="15"/>
        <v>18876.603387812935</v>
      </c>
      <c r="O24" s="46">
        <f t="shared" si="16"/>
        <v>26183.91786707316</v>
      </c>
      <c r="P24" s="40"/>
      <c r="Q24" s="40"/>
      <c r="R24" s="40"/>
    </row>
    <row r="25" spans="1:18" x14ac:dyDescent="0.4">
      <c r="A25" s="9">
        <v>13</v>
      </c>
      <c r="B25" s="5">
        <v>38132</v>
      </c>
      <c r="C25" s="47">
        <v>2</v>
      </c>
      <c r="D25" s="57">
        <v>1.27</v>
      </c>
      <c r="E25" s="58">
        <v>1.5</v>
      </c>
      <c r="F25" s="100">
        <v>2</v>
      </c>
      <c r="G25" s="22">
        <f t="shared" si="2"/>
        <v>487787.58013411803</v>
      </c>
      <c r="H25" s="22">
        <f t="shared" si="3"/>
        <v>458082.72921280935</v>
      </c>
      <c r="I25" s="22">
        <f t="shared" si="4"/>
        <v>490337.50192405668</v>
      </c>
      <c r="J25" s="44">
        <f t="shared" si="11"/>
        <v>14096.548891266295</v>
      </c>
      <c r="K25" s="45">
        <f t="shared" si="12"/>
        <v>13150.700360176344</v>
      </c>
      <c r="L25" s="46">
        <f t="shared" si="13"/>
        <v>13877.476469548774</v>
      </c>
      <c r="M25" s="44">
        <f t="shared" si="14"/>
        <v>17902.617091908196</v>
      </c>
      <c r="N25" s="45">
        <f t="shared" si="15"/>
        <v>19726.050540264518</v>
      </c>
      <c r="O25" s="46">
        <f t="shared" si="16"/>
        <v>27754.952939097548</v>
      </c>
      <c r="P25" s="40"/>
      <c r="Q25" s="40"/>
      <c r="R25" s="40"/>
    </row>
    <row r="26" spans="1:18" x14ac:dyDescent="0.4">
      <c r="A26" s="9">
        <v>14</v>
      </c>
      <c r="B26" s="5">
        <v>38188</v>
      </c>
      <c r="C26" s="47">
        <v>1</v>
      </c>
      <c r="D26" s="57">
        <v>-1</v>
      </c>
      <c r="E26" s="58">
        <v>-1</v>
      </c>
      <c r="F26" s="59">
        <v>-1</v>
      </c>
      <c r="G26" s="22">
        <f t="shared" si="2"/>
        <v>473153.95273009449</v>
      </c>
      <c r="H26" s="22">
        <f t="shared" si="3"/>
        <v>444340.24733642506</v>
      </c>
      <c r="I26" s="22">
        <f t="shared" si="4"/>
        <v>475627.37686633499</v>
      </c>
      <c r="J26" s="44">
        <f t="shared" si="11"/>
        <v>14633.62740402354</v>
      </c>
      <c r="K26" s="45">
        <f t="shared" si="12"/>
        <v>13742.48187638428</v>
      </c>
      <c r="L26" s="46">
        <f t="shared" si="13"/>
        <v>14710.1250577217</v>
      </c>
      <c r="M26" s="44">
        <f t="shared" si="14"/>
        <v>-14633.62740402354</v>
      </c>
      <c r="N26" s="45">
        <f t="shared" si="15"/>
        <v>-13742.48187638428</v>
      </c>
      <c r="O26" s="46">
        <f t="shared" si="16"/>
        <v>-14710.1250577217</v>
      </c>
      <c r="P26" s="40"/>
      <c r="Q26" s="40"/>
      <c r="R26" s="40"/>
    </row>
    <row r="27" spans="1:18" x14ac:dyDescent="0.4">
      <c r="A27" s="9">
        <v>15</v>
      </c>
      <c r="B27" s="5">
        <v>38218</v>
      </c>
      <c r="C27" s="47">
        <v>1</v>
      </c>
      <c r="D27" s="57">
        <v>1.27</v>
      </c>
      <c r="E27" s="58">
        <v>-1</v>
      </c>
      <c r="F27" s="80">
        <v>-1</v>
      </c>
      <c r="G27" s="22">
        <f t="shared" si="2"/>
        <v>491181.11832911108</v>
      </c>
      <c r="H27" s="22">
        <f t="shared" si="3"/>
        <v>431010.03991633229</v>
      </c>
      <c r="I27" s="22">
        <f t="shared" si="4"/>
        <v>461358.55556034495</v>
      </c>
      <c r="J27" s="44">
        <f t="shared" si="11"/>
        <v>14194.618581902834</v>
      </c>
      <c r="K27" s="45">
        <f t="shared" si="12"/>
        <v>13330.207420092751</v>
      </c>
      <c r="L27" s="46">
        <f t="shared" si="13"/>
        <v>14268.82130599005</v>
      </c>
      <c r="M27" s="44">
        <f t="shared" si="14"/>
        <v>18027.1655990166</v>
      </c>
      <c r="N27" s="45">
        <f t="shared" si="15"/>
        <v>-13330.207420092751</v>
      </c>
      <c r="O27" s="46">
        <f t="shared" si="16"/>
        <v>-14268.82130599005</v>
      </c>
      <c r="P27" s="40"/>
      <c r="Q27" s="40"/>
      <c r="R27" s="40"/>
    </row>
    <row r="28" spans="1:18" x14ac:dyDescent="0.4">
      <c r="A28" s="9">
        <v>16</v>
      </c>
      <c r="B28" s="5">
        <v>38209</v>
      </c>
      <c r="C28" s="47">
        <v>1</v>
      </c>
      <c r="D28" s="57">
        <v>1.27</v>
      </c>
      <c r="E28" s="58">
        <v>1.5</v>
      </c>
      <c r="F28" s="59">
        <v>2</v>
      </c>
      <c r="G28" s="22">
        <f t="shared" si="2"/>
        <v>509895.11893745023</v>
      </c>
      <c r="H28" s="22">
        <f t="shared" si="3"/>
        <v>450405.49171256722</v>
      </c>
      <c r="I28" s="22">
        <f t="shared" si="4"/>
        <v>489040.06889396562</v>
      </c>
      <c r="J28" s="44">
        <f t="shared" si="11"/>
        <v>14735.433549873333</v>
      </c>
      <c r="K28" s="45">
        <f t="shared" si="12"/>
        <v>12930.301197489967</v>
      </c>
      <c r="L28" s="46">
        <f t="shared" si="13"/>
        <v>13840.756666810348</v>
      </c>
      <c r="M28" s="44">
        <f t="shared" si="14"/>
        <v>18714.000608339131</v>
      </c>
      <c r="N28" s="45">
        <f t="shared" si="15"/>
        <v>19395.451796234949</v>
      </c>
      <c r="O28" s="46">
        <f t="shared" si="16"/>
        <v>27681.513333620696</v>
      </c>
      <c r="P28" s="40"/>
      <c r="Q28" s="40"/>
      <c r="R28" s="40"/>
    </row>
    <row r="29" spans="1:18" x14ac:dyDescent="0.4">
      <c r="A29" s="9">
        <v>17</v>
      </c>
      <c r="B29" s="5">
        <v>38293</v>
      </c>
      <c r="C29" s="47">
        <v>2</v>
      </c>
      <c r="D29" s="57">
        <v>1.27</v>
      </c>
      <c r="E29" s="58">
        <v>1.5</v>
      </c>
      <c r="F29" s="59">
        <v>2</v>
      </c>
      <c r="G29" s="22">
        <f t="shared" si="2"/>
        <v>529322.12296896707</v>
      </c>
      <c r="H29" s="22">
        <f t="shared" si="3"/>
        <v>470673.73883963277</v>
      </c>
      <c r="I29" s="22">
        <f t="shared" si="4"/>
        <v>518382.47302760358</v>
      </c>
      <c r="J29" s="44">
        <f t="shared" si="11"/>
        <v>15296.853568123506</v>
      </c>
      <c r="K29" s="45">
        <f t="shared" si="12"/>
        <v>13512.164751377017</v>
      </c>
      <c r="L29" s="46">
        <f t="shared" si="13"/>
        <v>14671.202066818969</v>
      </c>
      <c r="M29" s="44">
        <f t="shared" si="14"/>
        <v>19427.004031516852</v>
      </c>
      <c r="N29" s="45">
        <f t="shared" si="15"/>
        <v>20268.247127065526</v>
      </c>
      <c r="O29" s="46">
        <f t="shared" si="16"/>
        <v>29342.404133637938</v>
      </c>
      <c r="P29" s="40"/>
      <c r="Q29" s="40"/>
      <c r="R29" s="40"/>
    </row>
    <row r="30" spans="1:18" x14ac:dyDescent="0.4">
      <c r="A30" s="9">
        <v>18</v>
      </c>
      <c r="B30" s="5">
        <v>38301</v>
      </c>
      <c r="C30" s="47">
        <v>1</v>
      </c>
      <c r="D30" s="57">
        <v>1.27</v>
      </c>
      <c r="E30" s="58">
        <v>1.5</v>
      </c>
      <c r="F30" s="100">
        <v>2</v>
      </c>
      <c r="G30" s="22">
        <f t="shared" si="2"/>
        <v>549489.29585408466</v>
      </c>
      <c r="H30" s="22">
        <f t="shared" si="3"/>
        <v>491854.05708741624</v>
      </c>
      <c r="I30" s="22">
        <f t="shared" si="4"/>
        <v>549485.42140925978</v>
      </c>
      <c r="J30" s="44">
        <f t="shared" si="11"/>
        <v>15879.663689069012</v>
      </c>
      <c r="K30" s="45">
        <f t="shared" si="12"/>
        <v>14120.212165188983</v>
      </c>
      <c r="L30" s="46">
        <f t="shared" si="13"/>
        <v>15551.474190828107</v>
      </c>
      <c r="M30" s="44">
        <f t="shared" si="14"/>
        <v>20167.172885117645</v>
      </c>
      <c r="N30" s="45">
        <f t="shared" si="15"/>
        <v>21180.318247783474</v>
      </c>
      <c r="O30" s="46">
        <f t="shared" si="16"/>
        <v>31102.948381656213</v>
      </c>
      <c r="P30" s="40"/>
      <c r="Q30" s="40"/>
      <c r="R30" s="40"/>
    </row>
    <row r="31" spans="1:18" x14ac:dyDescent="0.4">
      <c r="A31" s="9">
        <v>19</v>
      </c>
      <c r="B31" s="101" t="s">
        <v>50</v>
      </c>
      <c r="C31" s="47">
        <v>1</v>
      </c>
      <c r="D31" s="57">
        <v>1.27</v>
      </c>
      <c r="E31" s="58">
        <v>1.5</v>
      </c>
      <c r="F31" s="100">
        <v>2</v>
      </c>
      <c r="G31" s="22">
        <f t="shared" si="2"/>
        <v>570424.83802612533</v>
      </c>
      <c r="H31" s="22">
        <f t="shared" si="3"/>
        <v>513987.48965634999</v>
      </c>
      <c r="I31" s="22">
        <f t="shared" si="4"/>
        <v>582454.54669381538</v>
      </c>
      <c r="J31" s="44">
        <f t="shared" si="11"/>
        <v>16484.67887562254</v>
      </c>
      <c r="K31" s="45">
        <f t="shared" si="12"/>
        <v>14755.621712622487</v>
      </c>
      <c r="L31" s="46">
        <f t="shared" si="13"/>
        <v>16484.562642277793</v>
      </c>
      <c r="M31" s="44">
        <f t="shared" si="14"/>
        <v>20935.542172040627</v>
      </c>
      <c r="N31" s="45">
        <f t="shared" si="15"/>
        <v>22133.432568933731</v>
      </c>
      <c r="O31" s="46">
        <f t="shared" si="16"/>
        <v>32969.125284555586</v>
      </c>
      <c r="P31" s="40"/>
      <c r="Q31" s="40"/>
      <c r="R31" s="40"/>
    </row>
    <row r="32" spans="1:18" x14ac:dyDescent="0.4">
      <c r="A32" s="9">
        <v>20</v>
      </c>
      <c r="B32" s="5">
        <v>38378</v>
      </c>
      <c r="C32" s="47">
        <v>2</v>
      </c>
      <c r="D32" s="57">
        <v>1.27</v>
      </c>
      <c r="E32" s="58">
        <v>1.5</v>
      </c>
      <c r="F32" s="59">
        <v>2</v>
      </c>
      <c r="G32" s="22">
        <f t="shared" si="2"/>
        <v>592158.02435492072</v>
      </c>
      <c r="H32" s="22">
        <f t="shared" si="3"/>
        <v>537116.9266908858</v>
      </c>
      <c r="I32" s="22">
        <f t="shared" si="4"/>
        <v>617401.8194954443</v>
      </c>
      <c r="J32" s="44">
        <f t="shared" si="11"/>
        <v>17112.745140783758</v>
      </c>
      <c r="K32" s="45">
        <f t="shared" si="12"/>
        <v>15419.6246896905</v>
      </c>
      <c r="L32" s="46">
        <f t="shared" si="13"/>
        <v>17473.636400814459</v>
      </c>
      <c r="M32" s="44">
        <f t="shared" si="14"/>
        <v>21733.186328795375</v>
      </c>
      <c r="N32" s="45">
        <f t="shared" si="15"/>
        <v>23129.437034535749</v>
      </c>
      <c r="O32" s="46">
        <f t="shared" si="16"/>
        <v>34947.272801628918</v>
      </c>
      <c r="P32" s="40"/>
      <c r="Q32" s="40"/>
      <c r="R32" s="40"/>
    </row>
    <row r="33" spans="1:18" x14ac:dyDescent="0.4">
      <c r="A33" s="9">
        <v>21</v>
      </c>
      <c r="B33" s="101" t="s">
        <v>51</v>
      </c>
      <c r="C33" s="47">
        <v>2</v>
      </c>
      <c r="D33" s="57">
        <v>-1</v>
      </c>
      <c r="E33" s="58">
        <v>-1</v>
      </c>
      <c r="F33" s="80">
        <v>-1</v>
      </c>
      <c r="G33" s="22">
        <f t="shared" si="2"/>
        <v>574393.28362427314</v>
      </c>
      <c r="H33" s="22">
        <f t="shared" si="3"/>
        <v>521003.41889015923</v>
      </c>
      <c r="I33" s="22">
        <f t="shared" si="4"/>
        <v>598879.76491058094</v>
      </c>
      <c r="J33" s="44">
        <f t="shared" si="11"/>
        <v>17764.74073064762</v>
      </c>
      <c r="K33" s="45">
        <f t="shared" si="12"/>
        <v>16113.507800726573</v>
      </c>
      <c r="L33" s="46">
        <f t="shared" si="13"/>
        <v>18522.05458486333</v>
      </c>
      <c r="M33" s="44">
        <f t="shared" si="14"/>
        <v>-17764.74073064762</v>
      </c>
      <c r="N33" s="45">
        <f t="shared" si="15"/>
        <v>-16113.507800726573</v>
      </c>
      <c r="O33" s="46">
        <f t="shared" si="16"/>
        <v>-18522.05458486333</v>
      </c>
      <c r="P33" s="40"/>
      <c r="Q33" s="40"/>
      <c r="R33" s="40"/>
    </row>
    <row r="34" spans="1:18" x14ac:dyDescent="0.4">
      <c r="A34" s="9">
        <v>22</v>
      </c>
      <c r="B34" s="5">
        <v>38397</v>
      </c>
      <c r="C34" s="47">
        <v>1</v>
      </c>
      <c r="D34" s="57">
        <v>1.27</v>
      </c>
      <c r="E34" s="58">
        <v>1.5</v>
      </c>
      <c r="F34" s="80">
        <v>-1</v>
      </c>
      <c r="G34" s="22">
        <f t="shared" si="2"/>
        <v>596277.66773035796</v>
      </c>
      <c r="H34" s="22">
        <f t="shared" si="3"/>
        <v>544448.57274021639</v>
      </c>
      <c r="I34" s="22">
        <f t="shared" si="4"/>
        <v>580913.37196326349</v>
      </c>
      <c r="J34" s="44">
        <f t="shared" si="11"/>
        <v>17231.798508728192</v>
      </c>
      <c r="K34" s="45">
        <f t="shared" si="12"/>
        <v>15630.102566704776</v>
      </c>
      <c r="L34" s="46">
        <f t="shared" si="13"/>
        <v>17966.392947317428</v>
      </c>
      <c r="M34" s="44">
        <f t="shared" si="14"/>
        <v>21884.384106084806</v>
      </c>
      <c r="N34" s="45">
        <f t="shared" si="15"/>
        <v>23445.153850057162</v>
      </c>
      <c r="O34" s="46">
        <f t="shared" si="16"/>
        <v>-17966.392947317428</v>
      </c>
      <c r="P34" s="40"/>
      <c r="Q34" s="40"/>
      <c r="R34" s="40"/>
    </row>
    <row r="35" spans="1:18" x14ac:dyDescent="0.4">
      <c r="A35" s="9">
        <v>23</v>
      </c>
      <c r="B35" s="5">
        <v>38406</v>
      </c>
      <c r="C35" s="47">
        <v>1</v>
      </c>
      <c r="D35" s="57">
        <v>1.27</v>
      </c>
      <c r="E35" s="58">
        <v>1.5</v>
      </c>
      <c r="F35" s="59">
        <v>-1</v>
      </c>
      <c r="G35" s="22">
        <f t="shared" si="2"/>
        <v>618995.84687088465</v>
      </c>
      <c r="H35" s="22">
        <f t="shared" si="3"/>
        <v>568948.75851352618</v>
      </c>
      <c r="I35" s="22">
        <f t="shared" si="4"/>
        <v>563485.97080436558</v>
      </c>
      <c r="J35" s="44">
        <f t="shared" si="11"/>
        <v>17888.330031910737</v>
      </c>
      <c r="K35" s="45">
        <f t="shared" si="12"/>
        <v>16333.457182206492</v>
      </c>
      <c r="L35" s="46">
        <f t="shared" si="13"/>
        <v>17427.401158897905</v>
      </c>
      <c r="M35" s="44">
        <f t="shared" si="14"/>
        <v>22718.179140526634</v>
      </c>
      <c r="N35" s="45">
        <f t="shared" si="15"/>
        <v>24500.185773309739</v>
      </c>
      <c r="O35" s="46">
        <f t="shared" si="16"/>
        <v>-17427.401158897905</v>
      </c>
      <c r="P35" s="40"/>
      <c r="Q35" s="40"/>
      <c r="R35" s="40"/>
    </row>
    <row r="36" spans="1:18" x14ac:dyDescent="0.4">
      <c r="A36" s="9">
        <v>24</v>
      </c>
      <c r="B36" s="5">
        <v>38421</v>
      </c>
      <c r="C36" s="47">
        <v>1</v>
      </c>
      <c r="D36" s="57">
        <v>-1</v>
      </c>
      <c r="E36" s="58">
        <v>-1</v>
      </c>
      <c r="F36" s="59">
        <v>-1</v>
      </c>
      <c r="G36" s="22">
        <f t="shared" si="2"/>
        <v>600425.97146475816</v>
      </c>
      <c r="H36" s="22">
        <f t="shared" si="3"/>
        <v>551880.29575812037</v>
      </c>
      <c r="I36" s="22">
        <f t="shared" si="4"/>
        <v>546581.39168023458</v>
      </c>
      <c r="J36" s="44">
        <f t="shared" si="11"/>
        <v>18569.875406126539</v>
      </c>
      <c r="K36" s="45">
        <f t="shared" si="12"/>
        <v>17068.462755405784</v>
      </c>
      <c r="L36" s="46">
        <f t="shared" si="13"/>
        <v>16904.579124130967</v>
      </c>
      <c r="M36" s="44">
        <f t="shared" si="14"/>
        <v>-18569.875406126539</v>
      </c>
      <c r="N36" s="45">
        <f t="shared" si="15"/>
        <v>-17068.462755405784</v>
      </c>
      <c r="O36" s="46">
        <f t="shared" si="16"/>
        <v>-16904.579124130967</v>
      </c>
      <c r="P36" s="40"/>
      <c r="Q36" s="40"/>
      <c r="R36" s="40"/>
    </row>
    <row r="37" spans="1:18" x14ac:dyDescent="0.4">
      <c r="A37" s="9">
        <v>25</v>
      </c>
      <c r="B37" s="5">
        <v>38433</v>
      </c>
      <c r="C37" s="47">
        <v>2</v>
      </c>
      <c r="D37" s="57">
        <v>-1</v>
      </c>
      <c r="E37" s="58">
        <v>-1</v>
      </c>
      <c r="F37" s="59">
        <v>-1</v>
      </c>
      <c r="G37" s="22">
        <f t="shared" si="2"/>
        <v>582413.1923208154</v>
      </c>
      <c r="H37" s="22">
        <f t="shared" si="3"/>
        <v>535323.88688537676</v>
      </c>
      <c r="I37" s="22">
        <f t="shared" si="4"/>
        <v>530183.94992982759</v>
      </c>
      <c r="J37" s="44">
        <f t="shared" si="11"/>
        <v>18012.779143942746</v>
      </c>
      <c r="K37" s="45">
        <f t="shared" si="12"/>
        <v>16556.40887274361</v>
      </c>
      <c r="L37" s="46">
        <f t="shared" si="13"/>
        <v>16397.441750407037</v>
      </c>
      <c r="M37" s="44">
        <f t="shared" si="14"/>
        <v>-18012.779143942746</v>
      </c>
      <c r="N37" s="45">
        <f t="shared" si="15"/>
        <v>-16556.40887274361</v>
      </c>
      <c r="O37" s="46">
        <f t="shared" si="16"/>
        <v>-16397.441750407037</v>
      </c>
      <c r="P37" s="40"/>
      <c r="Q37" s="40"/>
      <c r="R37" s="40"/>
    </row>
    <row r="38" spans="1:18" x14ac:dyDescent="0.4">
      <c r="A38" s="9">
        <v>26</v>
      </c>
      <c r="B38" s="5">
        <v>38491</v>
      </c>
      <c r="C38" s="47">
        <v>1</v>
      </c>
      <c r="D38" s="57">
        <v>1.27</v>
      </c>
      <c r="E38" s="58">
        <v>1.5</v>
      </c>
      <c r="F38" s="100">
        <v>2</v>
      </c>
      <c r="G38" s="22">
        <f t="shared" si="2"/>
        <v>604603.1349482385</v>
      </c>
      <c r="H38" s="22">
        <f t="shared" si="3"/>
        <v>559413.46179521875</v>
      </c>
      <c r="I38" s="22">
        <f t="shared" si="4"/>
        <v>561994.98692561721</v>
      </c>
      <c r="J38" s="44">
        <f t="shared" si="11"/>
        <v>17472.395769624462</v>
      </c>
      <c r="K38" s="45">
        <f t="shared" si="12"/>
        <v>16059.716606561302</v>
      </c>
      <c r="L38" s="46">
        <f t="shared" si="13"/>
        <v>15905.518497894827</v>
      </c>
      <c r="M38" s="44">
        <f t="shared" si="14"/>
        <v>22189.942627423068</v>
      </c>
      <c r="N38" s="45">
        <f t="shared" si="15"/>
        <v>24089.574909841955</v>
      </c>
      <c r="O38" s="46">
        <f t="shared" si="16"/>
        <v>31811.036995789655</v>
      </c>
      <c r="P38" s="40"/>
      <c r="Q38" s="40"/>
      <c r="R38" s="40"/>
    </row>
    <row r="39" spans="1:18" x14ac:dyDescent="0.4">
      <c r="A39" s="9">
        <v>27</v>
      </c>
      <c r="B39" s="5">
        <v>38580</v>
      </c>
      <c r="C39" s="47">
        <v>1</v>
      </c>
      <c r="D39" s="57">
        <v>-1</v>
      </c>
      <c r="E39" s="58">
        <v>-1</v>
      </c>
      <c r="F39" s="80">
        <v>-1</v>
      </c>
      <c r="G39" s="22">
        <f t="shared" si="2"/>
        <v>586465.04089979129</v>
      </c>
      <c r="H39" s="22">
        <f t="shared" si="3"/>
        <v>542631.05794136215</v>
      </c>
      <c r="I39" s="22">
        <f t="shared" si="4"/>
        <v>545135.13731784874</v>
      </c>
      <c r="J39" s="44">
        <f t="shared" si="11"/>
        <v>18138.094048447154</v>
      </c>
      <c r="K39" s="45">
        <f t="shared" si="12"/>
        <v>16782.403853856562</v>
      </c>
      <c r="L39" s="46">
        <f t="shared" si="13"/>
        <v>16859.849607768516</v>
      </c>
      <c r="M39" s="44">
        <f t="shared" si="14"/>
        <v>-18138.094048447154</v>
      </c>
      <c r="N39" s="45">
        <f t="shared" si="15"/>
        <v>-16782.403853856562</v>
      </c>
      <c r="O39" s="46">
        <f t="shared" si="16"/>
        <v>-16859.849607768516</v>
      </c>
      <c r="P39" s="40"/>
      <c r="Q39" s="40"/>
      <c r="R39" s="40"/>
    </row>
    <row r="40" spans="1:18" x14ac:dyDescent="0.4">
      <c r="A40" s="9">
        <v>28</v>
      </c>
      <c r="B40" s="5">
        <v>38593</v>
      </c>
      <c r="C40" s="47">
        <v>1</v>
      </c>
      <c r="D40" s="57">
        <v>1.27</v>
      </c>
      <c r="E40" s="58">
        <v>1.5</v>
      </c>
      <c r="F40" s="59">
        <v>2</v>
      </c>
      <c r="G40" s="22">
        <f t="shared" si="2"/>
        <v>608809.35895807331</v>
      </c>
      <c r="H40" s="22">
        <f t="shared" si="3"/>
        <v>567049.45554872346</v>
      </c>
      <c r="I40" s="22">
        <f t="shared" si="4"/>
        <v>577843.24555691972</v>
      </c>
      <c r="J40" s="44">
        <f t="shared" si="11"/>
        <v>17593.951226993737</v>
      </c>
      <c r="K40" s="45">
        <f t="shared" si="12"/>
        <v>16278.931738240864</v>
      </c>
      <c r="L40" s="46">
        <f t="shared" si="13"/>
        <v>16354.054119535462</v>
      </c>
      <c r="M40" s="44">
        <f t="shared" si="14"/>
        <v>22344.318058282046</v>
      </c>
      <c r="N40" s="45">
        <f t="shared" si="15"/>
        <v>24418.397607361298</v>
      </c>
      <c r="O40" s="46">
        <f t="shared" si="16"/>
        <v>32708.108239070923</v>
      </c>
      <c r="P40" s="40"/>
      <c r="Q40" s="40"/>
      <c r="R40" s="40"/>
    </row>
    <row r="41" spans="1:18" x14ac:dyDescent="0.4">
      <c r="A41" s="9">
        <v>29</v>
      </c>
      <c r="B41" s="5">
        <v>38644</v>
      </c>
      <c r="C41" s="47">
        <v>2</v>
      </c>
      <c r="D41" s="57">
        <v>1.27</v>
      </c>
      <c r="E41" s="58">
        <v>1.5</v>
      </c>
      <c r="F41" s="59">
        <v>2</v>
      </c>
      <c r="G41" s="22">
        <f t="shared" si="2"/>
        <v>632004.99553437589</v>
      </c>
      <c r="H41" s="22">
        <f t="shared" si="3"/>
        <v>592566.68104841607</v>
      </c>
      <c r="I41" s="22">
        <f t="shared" si="4"/>
        <v>612513.84029033489</v>
      </c>
      <c r="J41" s="44">
        <f t="shared" si="11"/>
        <v>18264.280768742199</v>
      </c>
      <c r="K41" s="45">
        <f t="shared" si="12"/>
        <v>17011.483666461703</v>
      </c>
      <c r="L41" s="46">
        <f t="shared" si="13"/>
        <v>17335.297366707589</v>
      </c>
      <c r="M41" s="44">
        <f t="shared" si="14"/>
        <v>23195.636576302593</v>
      </c>
      <c r="N41" s="45">
        <f t="shared" si="15"/>
        <v>25517.225499692555</v>
      </c>
      <c r="O41" s="46">
        <f t="shared" si="16"/>
        <v>34670.594733415179</v>
      </c>
      <c r="P41" s="40"/>
      <c r="Q41" s="40"/>
      <c r="R41" s="40"/>
    </row>
    <row r="42" spans="1:18" x14ac:dyDescent="0.4">
      <c r="A42" s="9">
        <v>30</v>
      </c>
      <c r="B42" s="5">
        <v>38852</v>
      </c>
      <c r="C42" s="47">
        <v>1</v>
      </c>
      <c r="D42" s="57">
        <v>1.27</v>
      </c>
      <c r="E42" s="58">
        <v>1.5</v>
      </c>
      <c r="F42" s="59">
        <v>2</v>
      </c>
      <c r="G42" s="22">
        <f t="shared" si="2"/>
        <v>656084.38586423558</v>
      </c>
      <c r="H42" s="22">
        <f t="shared" si="3"/>
        <v>619232.1816955948</v>
      </c>
      <c r="I42" s="22">
        <f t="shared" si="4"/>
        <v>649264.67070775502</v>
      </c>
      <c r="J42" s="44">
        <f t="shared" si="11"/>
        <v>18960.149866031275</v>
      </c>
      <c r="K42" s="45">
        <f t="shared" si="12"/>
        <v>17777.000431452481</v>
      </c>
      <c r="L42" s="46">
        <f t="shared" si="13"/>
        <v>18375.415208710045</v>
      </c>
      <c r="M42" s="44">
        <f t="shared" si="14"/>
        <v>24079.390329859722</v>
      </c>
      <c r="N42" s="45">
        <f t="shared" si="15"/>
        <v>26665.50064717872</v>
      </c>
      <c r="O42" s="46">
        <f t="shared" si="16"/>
        <v>36750.830417420089</v>
      </c>
      <c r="P42" s="40"/>
      <c r="Q42" s="40"/>
      <c r="R42" s="40"/>
    </row>
    <row r="43" spans="1:18" x14ac:dyDescent="0.4">
      <c r="A43" s="9">
        <v>31</v>
      </c>
      <c r="B43" s="5">
        <v>38884</v>
      </c>
      <c r="C43" s="47">
        <v>1</v>
      </c>
      <c r="D43" s="57">
        <v>1.27</v>
      </c>
      <c r="E43" s="60">
        <v>1.5</v>
      </c>
      <c r="F43" s="59">
        <v>2</v>
      </c>
      <c r="G43" s="22">
        <f t="shared" si="2"/>
        <v>681081.20096566295</v>
      </c>
      <c r="H43" s="22">
        <f t="shared" si="3"/>
        <v>647097.62987189658</v>
      </c>
      <c r="I43" s="22">
        <f t="shared" si="4"/>
        <v>688220.55095022032</v>
      </c>
      <c r="J43" s="44">
        <f t="shared" si="11"/>
        <v>19682.531575927067</v>
      </c>
      <c r="K43" s="45">
        <f t="shared" si="12"/>
        <v>18576.965450867843</v>
      </c>
      <c r="L43" s="46">
        <f t="shared" si="13"/>
        <v>19477.940121232648</v>
      </c>
      <c r="M43" s="44">
        <f t="shared" si="14"/>
        <v>24996.815101427375</v>
      </c>
      <c r="N43" s="45">
        <f t="shared" si="15"/>
        <v>27865.448176301765</v>
      </c>
      <c r="O43" s="46">
        <f t="shared" si="16"/>
        <v>38955.880242465297</v>
      </c>
      <c r="P43" s="40"/>
      <c r="Q43" s="40"/>
      <c r="R43" s="40"/>
    </row>
    <row r="44" spans="1:18" x14ac:dyDescent="0.4">
      <c r="A44" s="9">
        <v>32</v>
      </c>
      <c r="B44" s="5">
        <v>38959</v>
      </c>
      <c r="C44" s="47">
        <v>1</v>
      </c>
      <c r="D44" s="57">
        <v>1.27</v>
      </c>
      <c r="E44" s="60">
        <v>1.5</v>
      </c>
      <c r="F44" s="59">
        <v>2</v>
      </c>
      <c r="G44" s="22">
        <f t="shared" si="2"/>
        <v>707030.39472245472</v>
      </c>
      <c r="H44" s="22">
        <f t="shared" si="3"/>
        <v>676217.02321613196</v>
      </c>
      <c r="I44" s="22">
        <f t="shared" si="4"/>
        <v>729513.78400723357</v>
      </c>
      <c r="J44" s="44">
        <f t="shared" si="11"/>
        <v>20432.436028969889</v>
      </c>
      <c r="K44" s="45">
        <f t="shared" si="12"/>
        <v>19412.928896156896</v>
      </c>
      <c r="L44" s="46">
        <f t="shared" si="13"/>
        <v>20646.616528506609</v>
      </c>
      <c r="M44" s="44">
        <f t="shared" si="14"/>
        <v>25949.193756791759</v>
      </c>
      <c r="N44" s="45">
        <f t="shared" si="15"/>
        <v>29119.393344235345</v>
      </c>
      <c r="O44" s="46">
        <f t="shared" si="16"/>
        <v>41293.233057013218</v>
      </c>
      <c r="P44" s="40"/>
      <c r="Q44" s="40"/>
      <c r="R44" s="40"/>
    </row>
    <row r="45" spans="1:18" x14ac:dyDescent="0.4">
      <c r="A45" s="9">
        <v>33</v>
      </c>
      <c r="B45" s="5">
        <v>39037</v>
      </c>
      <c r="C45" s="47">
        <v>1</v>
      </c>
      <c r="D45" s="57">
        <v>1.27</v>
      </c>
      <c r="E45" s="60">
        <v>1.5</v>
      </c>
      <c r="F45" s="80">
        <v>2</v>
      </c>
      <c r="G45" s="22">
        <f t="shared" si="2"/>
        <v>733968.25276138028</v>
      </c>
      <c r="H45" s="22">
        <f t="shared" si="3"/>
        <v>706646.78926085785</v>
      </c>
      <c r="I45" s="22">
        <f t="shared" si="4"/>
        <v>773284.61104766757</v>
      </c>
      <c r="J45" s="44">
        <f t="shared" si="11"/>
        <v>21210.911841673642</v>
      </c>
      <c r="K45" s="45">
        <f t="shared" si="12"/>
        <v>20286.510696483958</v>
      </c>
      <c r="L45" s="46">
        <f t="shared" si="13"/>
        <v>21885.413520217007</v>
      </c>
      <c r="M45" s="44">
        <f t="shared" si="14"/>
        <v>26937.858038925526</v>
      </c>
      <c r="N45" s="45">
        <f t="shared" si="15"/>
        <v>30429.766044725937</v>
      </c>
      <c r="O45" s="46">
        <f t="shared" si="16"/>
        <v>43770.827040434015</v>
      </c>
      <c r="P45" s="40"/>
      <c r="Q45" s="40"/>
      <c r="R45" s="40"/>
    </row>
    <row r="46" spans="1:18" x14ac:dyDescent="0.4">
      <c r="A46" s="9">
        <v>34</v>
      </c>
      <c r="B46" s="5">
        <v>39098</v>
      </c>
      <c r="C46" s="47">
        <v>1</v>
      </c>
      <c r="D46" s="57">
        <v>-1</v>
      </c>
      <c r="E46" s="60">
        <v>-1</v>
      </c>
      <c r="F46" s="80">
        <v>-1</v>
      </c>
      <c r="G46" s="22">
        <f t="shared" si="2"/>
        <v>711949.20517853892</v>
      </c>
      <c r="H46" s="22">
        <f t="shared" si="3"/>
        <v>685447.38558303216</v>
      </c>
      <c r="I46" s="22">
        <f t="shared" si="4"/>
        <v>750086.07271623751</v>
      </c>
      <c r="J46" s="44">
        <f t="shared" si="11"/>
        <v>22019.047582841409</v>
      </c>
      <c r="K46" s="45">
        <f t="shared" si="12"/>
        <v>21199.403677825736</v>
      </c>
      <c r="L46" s="46">
        <f t="shared" si="13"/>
        <v>23198.538331430027</v>
      </c>
      <c r="M46" s="44">
        <f>IF(D46="","",J46*D46)</f>
        <v>-22019.047582841409</v>
      </c>
      <c r="N46" s="45">
        <f t="shared" si="15"/>
        <v>-21199.403677825736</v>
      </c>
      <c r="O46" s="46">
        <f t="shared" si="16"/>
        <v>-23198.538331430027</v>
      </c>
      <c r="P46" s="40"/>
      <c r="Q46" s="40"/>
      <c r="R46" s="40"/>
    </row>
    <row r="47" spans="1:18" x14ac:dyDescent="0.4">
      <c r="A47" s="3">
        <v>35</v>
      </c>
      <c r="B47" s="5">
        <v>39120</v>
      </c>
      <c r="C47" s="47">
        <v>1</v>
      </c>
      <c r="D47" s="57">
        <v>1.27</v>
      </c>
      <c r="E47" s="60">
        <v>1.5</v>
      </c>
      <c r="F47" s="59">
        <v>2</v>
      </c>
      <c r="G47" s="22">
        <f>IF(D47="","",G46+M47)</f>
        <v>739074.4698958412</v>
      </c>
      <c r="H47" s="22">
        <f t="shared" ref="H47:I47" si="17">IF(E47="","",H46+N47)</f>
        <v>716292.51793426857</v>
      </c>
      <c r="I47" s="22">
        <f t="shared" si="17"/>
        <v>795091.23707921174</v>
      </c>
      <c r="J47" s="44">
        <f t="shared" si="11"/>
        <v>21358.476155356166</v>
      </c>
      <c r="K47" s="45">
        <f t="shared" si="12"/>
        <v>20563.421567490965</v>
      </c>
      <c r="L47" s="46">
        <f t="shared" si="13"/>
        <v>22502.582181487123</v>
      </c>
      <c r="M47" s="44">
        <f t="shared" si="14"/>
        <v>27125.264717302332</v>
      </c>
      <c r="N47" s="45">
        <f t="shared" si="15"/>
        <v>30845.132351236447</v>
      </c>
      <c r="O47" s="46">
        <f t="shared" si="16"/>
        <v>45005.164362974247</v>
      </c>
    </row>
    <row r="48" spans="1:18" x14ac:dyDescent="0.4">
      <c r="A48" s="9">
        <v>36</v>
      </c>
      <c r="B48" s="5">
        <v>39379</v>
      </c>
      <c r="C48" s="47">
        <v>2</v>
      </c>
      <c r="D48" s="57">
        <v>1.27</v>
      </c>
      <c r="E48" s="60">
        <v>1.5</v>
      </c>
      <c r="F48" s="59">
        <v>-1</v>
      </c>
      <c r="G48" s="22">
        <f t="shared" ref="G48:G62" si="18">IF(D48="","",G47+M48)</f>
        <v>767233.2071988727</v>
      </c>
      <c r="H48" s="22">
        <f t="shared" ref="H48:H62" si="19">IF(E48="","",H47+N48)</f>
        <v>748525.68124131067</v>
      </c>
      <c r="I48" s="22">
        <f t="shared" ref="I48:I62" si="20">IF(F48="","",I47+O48)</f>
        <v>771238.49996683537</v>
      </c>
      <c r="J48" s="44">
        <f>IF(G47="","",G47*0.03)</f>
        <v>22172.234096875236</v>
      </c>
      <c r="K48" s="45">
        <f t="shared" si="12"/>
        <v>21488.775538028058</v>
      </c>
      <c r="L48" s="46">
        <f t="shared" si="13"/>
        <v>23852.737112376351</v>
      </c>
      <c r="M48" s="44">
        <f>IF(D48="","",J48*D48)</f>
        <v>28158.73730303155</v>
      </c>
      <c r="N48" s="45">
        <f t="shared" si="15"/>
        <v>32233.163307042087</v>
      </c>
      <c r="O48" s="46">
        <f t="shared" si="16"/>
        <v>-23852.737112376351</v>
      </c>
    </row>
    <row r="49" spans="1:15" x14ac:dyDescent="0.4">
      <c r="A49" s="9">
        <v>37</v>
      </c>
      <c r="B49" s="5">
        <v>39412</v>
      </c>
      <c r="C49" s="47">
        <v>1</v>
      </c>
      <c r="D49" s="57">
        <v>-1</v>
      </c>
      <c r="E49" s="58">
        <v>-1</v>
      </c>
      <c r="F49" s="59">
        <v>-1</v>
      </c>
      <c r="G49" s="22">
        <f t="shared" si="18"/>
        <v>744216.21098290652</v>
      </c>
      <c r="H49" s="22">
        <f t="shared" si="19"/>
        <v>726069.91080407135</v>
      </c>
      <c r="I49" s="22">
        <f t="shared" si="20"/>
        <v>748101.34496783034</v>
      </c>
      <c r="J49" s="44">
        <f t="shared" si="11"/>
        <v>23016.996215966181</v>
      </c>
      <c r="K49" s="45">
        <f t="shared" si="12"/>
        <v>22455.77043723932</v>
      </c>
      <c r="L49" s="46">
        <f t="shared" si="13"/>
        <v>23137.154999005059</v>
      </c>
      <c r="M49" s="44">
        <f t="shared" si="14"/>
        <v>-23016.996215966181</v>
      </c>
      <c r="N49" s="45">
        <f t="shared" si="15"/>
        <v>-22455.77043723932</v>
      </c>
      <c r="O49" s="46">
        <f t="shared" si="16"/>
        <v>-23137.154999005059</v>
      </c>
    </row>
    <row r="50" spans="1:15" x14ac:dyDescent="0.4">
      <c r="A50" s="9">
        <v>38</v>
      </c>
      <c r="B50" s="5">
        <v>39471</v>
      </c>
      <c r="C50" s="47">
        <v>1</v>
      </c>
      <c r="D50" s="57">
        <v>-1</v>
      </c>
      <c r="E50" s="58">
        <v>-1</v>
      </c>
      <c r="F50" s="59">
        <v>-1</v>
      </c>
      <c r="G50" s="22">
        <f t="shared" si="18"/>
        <v>721889.72465341934</v>
      </c>
      <c r="H50" s="22">
        <f t="shared" si="19"/>
        <v>704287.81347994925</v>
      </c>
      <c r="I50" s="22">
        <f t="shared" si="20"/>
        <v>725658.3046187954</v>
      </c>
      <c r="J50" s="44">
        <f t="shared" si="11"/>
        <v>22326.486329487194</v>
      </c>
      <c r="K50" s="45">
        <f t="shared" si="12"/>
        <v>21782.09732412214</v>
      </c>
      <c r="L50" s="46">
        <f t="shared" si="13"/>
        <v>22443.040349034909</v>
      </c>
      <c r="M50" s="44">
        <f t="shared" si="14"/>
        <v>-22326.486329487194</v>
      </c>
      <c r="N50" s="45">
        <f t="shared" si="15"/>
        <v>-21782.09732412214</v>
      </c>
      <c r="O50" s="46">
        <f t="shared" si="16"/>
        <v>-22443.040349034909</v>
      </c>
    </row>
    <row r="51" spans="1:15" x14ac:dyDescent="0.4">
      <c r="A51" s="9">
        <v>39</v>
      </c>
      <c r="B51" s="5">
        <v>39492</v>
      </c>
      <c r="C51" s="47">
        <v>2</v>
      </c>
      <c r="D51" s="57">
        <v>-1</v>
      </c>
      <c r="E51" s="58">
        <v>-1</v>
      </c>
      <c r="F51" s="59">
        <v>-1</v>
      </c>
      <c r="G51" s="22">
        <f t="shared" si="18"/>
        <v>700233.03291381674</v>
      </c>
      <c r="H51" s="22">
        <f t="shared" si="19"/>
        <v>683159.17907555075</v>
      </c>
      <c r="I51" s="22">
        <f t="shared" si="20"/>
        <v>703888.55548023153</v>
      </c>
      <c r="J51" s="44">
        <f t="shared" si="11"/>
        <v>21656.691739602578</v>
      </c>
      <c r="K51" s="45">
        <f t="shared" si="12"/>
        <v>21128.634404398475</v>
      </c>
      <c r="L51" s="46">
        <f t="shared" si="13"/>
        <v>21769.74913856386</v>
      </c>
      <c r="M51" s="44">
        <f t="shared" si="14"/>
        <v>-21656.691739602578</v>
      </c>
      <c r="N51" s="45">
        <f t="shared" si="15"/>
        <v>-21128.634404398475</v>
      </c>
      <c r="O51" s="46">
        <f t="shared" si="16"/>
        <v>-21769.74913856386</v>
      </c>
    </row>
    <row r="52" spans="1:15" x14ac:dyDescent="0.4">
      <c r="A52" s="9">
        <v>40</v>
      </c>
      <c r="B52" s="5">
        <v>39496</v>
      </c>
      <c r="C52" s="47">
        <v>1</v>
      </c>
      <c r="D52" s="57">
        <v>-1</v>
      </c>
      <c r="E52" s="58">
        <v>-1</v>
      </c>
      <c r="F52" s="59">
        <v>-1</v>
      </c>
      <c r="G52" s="22">
        <f t="shared" si="18"/>
        <v>679226.04192640225</v>
      </c>
      <c r="H52" s="22">
        <f t="shared" si="19"/>
        <v>662664.40370328422</v>
      </c>
      <c r="I52" s="22">
        <f t="shared" si="20"/>
        <v>682771.89881582453</v>
      </c>
      <c r="J52" s="44">
        <f t="shared" si="11"/>
        <v>21006.990987414501</v>
      </c>
      <c r="K52" s="45">
        <f t="shared" si="12"/>
        <v>20494.775372266522</v>
      </c>
      <c r="L52" s="46">
        <f t="shared" si="13"/>
        <v>21116.656664406946</v>
      </c>
      <c r="M52" s="44">
        <f t="shared" si="14"/>
        <v>-21006.990987414501</v>
      </c>
      <c r="N52" s="45">
        <f t="shared" si="15"/>
        <v>-20494.775372266522</v>
      </c>
      <c r="O52" s="46">
        <f t="shared" si="16"/>
        <v>-21116.656664406946</v>
      </c>
    </row>
    <row r="53" spans="1:15" x14ac:dyDescent="0.4">
      <c r="A53" s="9">
        <v>41</v>
      </c>
      <c r="B53" s="5">
        <v>39518</v>
      </c>
      <c r="C53" s="47">
        <v>1</v>
      </c>
      <c r="D53" s="57">
        <v>1.27</v>
      </c>
      <c r="E53" s="58">
        <v>1.5</v>
      </c>
      <c r="F53" s="59">
        <v>2</v>
      </c>
      <c r="G53" s="22">
        <f t="shared" si="18"/>
        <v>705104.55412379815</v>
      </c>
      <c r="H53" s="22">
        <f t="shared" si="19"/>
        <v>692484.30186993198</v>
      </c>
      <c r="I53" s="22">
        <f t="shared" si="20"/>
        <v>723738.21274477406</v>
      </c>
      <c r="J53" s="44">
        <f t="shared" si="11"/>
        <v>20376.781257792067</v>
      </c>
      <c r="K53" s="45">
        <f t="shared" si="12"/>
        <v>19879.932111098526</v>
      </c>
      <c r="L53" s="46">
        <f t="shared" si="13"/>
        <v>20483.156964474736</v>
      </c>
      <c r="M53" s="44">
        <f t="shared" si="14"/>
        <v>25878.512197395925</v>
      </c>
      <c r="N53" s="45">
        <f t="shared" si="15"/>
        <v>29819.898166647788</v>
      </c>
      <c r="O53" s="46">
        <f t="shared" si="16"/>
        <v>40966.313928949472</v>
      </c>
    </row>
    <row r="54" spans="1:15" x14ac:dyDescent="0.4">
      <c r="A54" s="9">
        <v>42</v>
      </c>
      <c r="B54" s="5">
        <v>39555</v>
      </c>
      <c r="C54" s="47">
        <v>1</v>
      </c>
      <c r="D54" s="57">
        <v>1.27</v>
      </c>
      <c r="E54" s="58">
        <v>1.5</v>
      </c>
      <c r="F54" s="59">
        <v>2</v>
      </c>
      <c r="G54" s="22">
        <f t="shared" si="18"/>
        <v>731969.03763591486</v>
      </c>
      <c r="H54" s="22">
        <f t="shared" si="19"/>
        <v>723646.09545407887</v>
      </c>
      <c r="I54" s="22">
        <f t="shared" si="20"/>
        <v>767162.50550946046</v>
      </c>
      <c r="J54" s="44">
        <f t="shared" si="11"/>
        <v>21153.136623713945</v>
      </c>
      <c r="K54" s="45">
        <f t="shared" si="12"/>
        <v>20774.529056097959</v>
      </c>
      <c r="L54" s="46">
        <f t="shared" si="13"/>
        <v>21712.14638234322</v>
      </c>
      <c r="M54" s="44">
        <f t="shared" si="14"/>
        <v>26864.483512116709</v>
      </c>
      <c r="N54" s="45">
        <f t="shared" si="15"/>
        <v>31161.793584146937</v>
      </c>
      <c r="O54" s="46">
        <f t="shared" si="16"/>
        <v>43424.292764686441</v>
      </c>
    </row>
    <row r="55" spans="1:15" x14ac:dyDescent="0.4">
      <c r="A55" s="9">
        <v>43</v>
      </c>
      <c r="B55" s="5">
        <v>39666</v>
      </c>
      <c r="C55" s="47">
        <v>1</v>
      </c>
      <c r="D55" s="57">
        <v>1.27</v>
      </c>
      <c r="E55" s="58">
        <v>1.5</v>
      </c>
      <c r="F55" s="100">
        <v>2</v>
      </c>
      <c r="G55" s="22">
        <f t="shared" si="18"/>
        <v>759857.05796984327</v>
      </c>
      <c r="H55" s="22">
        <f t="shared" si="19"/>
        <v>756210.16974951245</v>
      </c>
      <c r="I55" s="22">
        <f t="shared" si="20"/>
        <v>813192.25584002805</v>
      </c>
      <c r="J55" s="44">
        <f t="shared" si="11"/>
        <v>21959.071129077445</v>
      </c>
      <c r="K55" s="45">
        <f t="shared" si="12"/>
        <v>21709.382863622366</v>
      </c>
      <c r="L55" s="46">
        <f t="shared" si="13"/>
        <v>23014.875165283815</v>
      </c>
      <c r="M55" s="44">
        <f t="shared" si="14"/>
        <v>27888.020333928354</v>
      </c>
      <c r="N55" s="45">
        <f t="shared" si="15"/>
        <v>32564.074295433551</v>
      </c>
      <c r="O55" s="46">
        <f t="shared" si="16"/>
        <v>46029.750330567629</v>
      </c>
    </row>
    <row r="56" spans="1:15" x14ac:dyDescent="0.4">
      <c r="A56" s="9">
        <v>44</v>
      </c>
      <c r="B56" s="5">
        <v>39673</v>
      </c>
      <c r="C56" s="47">
        <v>1</v>
      </c>
      <c r="D56" s="57">
        <v>1.27</v>
      </c>
      <c r="E56" s="58">
        <v>1.5</v>
      </c>
      <c r="F56" s="100">
        <v>2</v>
      </c>
      <c r="G56" s="22">
        <f t="shared" si="18"/>
        <v>788807.61187849427</v>
      </c>
      <c r="H56" s="22">
        <f t="shared" si="19"/>
        <v>790239.62738824054</v>
      </c>
      <c r="I56" s="22">
        <f t="shared" si="20"/>
        <v>861983.79119042971</v>
      </c>
      <c r="J56" s="44">
        <f t="shared" si="11"/>
        <v>22795.711739095299</v>
      </c>
      <c r="K56" s="45">
        <f t="shared" si="12"/>
        <v>22686.305092485374</v>
      </c>
      <c r="L56" s="46">
        <f t="shared" si="13"/>
        <v>24395.767675200841</v>
      </c>
      <c r="M56" s="44">
        <f t="shared" si="14"/>
        <v>28950.553908651029</v>
      </c>
      <c r="N56" s="45">
        <f t="shared" si="15"/>
        <v>34029.457638728061</v>
      </c>
      <c r="O56" s="46">
        <f t="shared" si="16"/>
        <v>48791.535350401682</v>
      </c>
    </row>
    <row r="57" spans="1:15" x14ac:dyDescent="0.4">
      <c r="A57" s="9">
        <v>45</v>
      </c>
      <c r="B57" s="5" t="s">
        <v>60</v>
      </c>
      <c r="C57" s="47">
        <v>2</v>
      </c>
      <c r="D57" s="57">
        <v>-1</v>
      </c>
      <c r="E57" s="58">
        <v>-1</v>
      </c>
      <c r="F57" s="59">
        <v>-1</v>
      </c>
      <c r="G57" s="22">
        <f t="shared" si="18"/>
        <v>765143.3835221394</v>
      </c>
      <c r="H57" s="22">
        <f t="shared" si="19"/>
        <v>766532.43856659334</v>
      </c>
      <c r="I57" s="22">
        <f t="shared" si="20"/>
        <v>836124.27745471685</v>
      </c>
      <c r="J57" s="44">
        <f t="shared" si="11"/>
        <v>23664.228356354826</v>
      </c>
      <c r="K57" s="45">
        <f t="shared" si="12"/>
        <v>23707.188821647214</v>
      </c>
      <c r="L57" s="46">
        <f t="shared" si="13"/>
        <v>25859.513735712892</v>
      </c>
      <c r="M57" s="44">
        <f t="shared" si="14"/>
        <v>-23664.228356354826</v>
      </c>
      <c r="N57" s="45">
        <f t="shared" si="15"/>
        <v>-23707.188821647214</v>
      </c>
      <c r="O57" s="46">
        <f t="shared" si="16"/>
        <v>-25859.513735712892</v>
      </c>
    </row>
    <row r="58" spans="1:15" x14ac:dyDescent="0.4">
      <c r="A58" s="9">
        <v>46</v>
      </c>
      <c r="B58" s="5">
        <v>40008</v>
      </c>
      <c r="C58" s="47">
        <v>1</v>
      </c>
      <c r="D58" s="57">
        <v>1.27</v>
      </c>
      <c r="E58" s="58">
        <v>-1</v>
      </c>
      <c r="F58" s="59">
        <v>-1</v>
      </c>
      <c r="G58" s="22">
        <f t="shared" si="18"/>
        <v>794295.3464343329</v>
      </c>
      <c r="H58" s="22">
        <f t="shared" si="19"/>
        <v>743536.46540959552</v>
      </c>
      <c r="I58" s="22">
        <f t="shared" si="20"/>
        <v>811040.54913107539</v>
      </c>
      <c r="J58" s="44">
        <f t="shared" si="11"/>
        <v>22954.301505664182</v>
      </c>
      <c r="K58" s="45">
        <f t="shared" si="12"/>
        <v>22995.973156997799</v>
      </c>
      <c r="L58" s="46">
        <f t="shared" si="13"/>
        <v>25083.728323641506</v>
      </c>
      <c r="M58" s="44">
        <f t="shared" si="14"/>
        <v>29151.96291219351</v>
      </c>
      <c r="N58" s="45">
        <f t="shared" si="15"/>
        <v>-22995.973156997799</v>
      </c>
      <c r="O58" s="46">
        <f t="shared" si="16"/>
        <v>-25083.728323641506</v>
      </c>
    </row>
    <row r="59" spans="1:15" x14ac:dyDescent="0.4">
      <c r="A59" s="9">
        <v>47</v>
      </c>
      <c r="B59" s="5">
        <v>40023</v>
      </c>
      <c r="C59" s="47">
        <v>1</v>
      </c>
      <c r="D59" s="57">
        <v>1.27</v>
      </c>
      <c r="E59" s="58">
        <v>1.5</v>
      </c>
      <c r="F59" s="59">
        <v>2</v>
      </c>
      <c r="G59" s="22">
        <f t="shared" si="18"/>
        <v>824557.99913348095</v>
      </c>
      <c r="H59" s="22">
        <f t="shared" si="19"/>
        <v>776995.60635302728</v>
      </c>
      <c r="I59" s="22">
        <f t="shared" si="20"/>
        <v>859702.98207893991</v>
      </c>
      <c r="J59" s="44">
        <f t="shared" si="11"/>
        <v>23828.860393029987</v>
      </c>
      <c r="K59" s="45">
        <f t="shared" si="12"/>
        <v>22306.093962287865</v>
      </c>
      <c r="L59" s="46">
        <f t="shared" si="13"/>
        <v>24331.216473932262</v>
      </c>
      <c r="M59" s="44">
        <f t="shared" si="14"/>
        <v>30262.652699148082</v>
      </c>
      <c r="N59" s="45">
        <f t="shared" si="15"/>
        <v>33459.140943431797</v>
      </c>
      <c r="O59" s="46">
        <f t="shared" si="16"/>
        <v>48662.432947864523</v>
      </c>
    </row>
    <row r="60" spans="1:15" x14ac:dyDescent="0.4">
      <c r="A60" s="9">
        <v>48</v>
      </c>
      <c r="B60" s="5">
        <v>40673</v>
      </c>
      <c r="C60" s="47">
        <v>1</v>
      </c>
      <c r="D60" s="57">
        <v>1.27</v>
      </c>
      <c r="E60" s="58">
        <v>1.5</v>
      </c>
      <c r="F60" s="100">
        <v>2</v>
      </c>
      <c r="G60" s="22">
        <f t="shared" si="18"/>
        <v>855973.65890046651</v>
      </c>
      <c r="H60" s="22">
        <f t="shared" si="19"/>
        <v>811960.40863891353</v>
      </c>
      <c r="I60" s="22">
        <f t="shared" si="20"/>
        <v>911285.16100367624</v>
      </c>
      <c r="J60" s="44">
        <f t="shared" si="11"/>
        <v>24736.739974004427</v>
      </c>
      <c r="K60" s="45">
        <f t="shared" si="12"/>
        <v>23309.868190590816</v>
      </c>
      <c r="L60" s="46">
        <f t="shared" si="13"/>
        <v>25791.089462368196</v>
      </c>
      <c r="M60" s="44">
        <f t="shared" si="14"/>
        <v>31415.659766985624</v>
      </c>
      <c r="N60" s="45">
        <f t="shared" si="15"/>
        <v>34964.802285886224</v>
      </c>
      <c r="O60" s="46">
        <f t="shared" si="16"/>
        <v>51582.178924736392</v>
      </c>
    </row>
    <row r="61" spans="1:15" x14ac:dyDescent="0.4">
      <c r="A61" s="9">
        <v>49</v>
      </c>
      <c r="B61" s="5">
        <v>41089</v>
      </c>
      <c r="C61" s="47">
        <v>1</v>
      </c>
      <c r="D61" s="57">
        <v>1.27</v>
      </c>
      <c r="E61" s="58">
        <v>1.5</v>
      </c>
      <c r="F61" s="59">
        <v>2</v>
      </c>
      <c r="G61" s="22">
        <f t="shared" si="18"/>
        <v>888586.25530457427</v>
      </c>
      <c r="H61" s="22">
        <f t="shared" si="19"/>
        <v>848498.62702766468</v>
      </c>
      <c r="I61" s="22">
        <f t="shared" si="20"/>
        <v>965962.27066389681</v>
      </c>
      <c r="J61" s="44">
        <f t="shared" si="11"/>
        <v>25679.209767013996</v>
      </c>
      <c r="K61" s="45">
        <f t="shared" si="12"/>
        <v>24358.812259167404</v>
      </c>
      <c r="L61" s="46">
        <f t="shared" si="13"/>
        <v>27338.554830110286</v>
      </c>
      <c r="M61" s="44">
        <f t="shared" si="14"/>
        <v>32612.596404107775</v>
      </c>
      <c r="N61" s="45">
        <f t="shared" si="15"/>
        <v>36538.218388751106</v>
      </c>
      <c r="O61" s="46">
        <f t="shared" si="16"/>
        <v>54677.109660220573</v>
      </c>
    </row>
    <row r="62" spans="1:15" ht="19.5" thickBot="1" x14ac:dyDescent="0.45">
      <c r="A62" s="9">
        <v>50</v>
      </c>
      <c r="B62" s="6"/>
      <c r="C62" s="51"/>
      <c r="D62" s="61"/>
      <c r="E62" s="62"/>
      <c r="F62" s="63"/>
      <c r="G62" s="22" t="str">
        <f t="shared" si="18"/>
        <v/>
      </c>
      <c r="H62" s="22" t="str">
        <f t="shared" si="19"/>
        <v/>
      </c>
      <c r="I62" s="22" t="str">
        <f t="shared" si="20"/>
        <v/>
      </c>
      <c r="J62" s="44">
        <f t="shared" si="11"/>
        <v>26657.587659137225</v>
      </c>
      <c r="K62" s="45">
        <f t="shared" si="12"/>
        <v>25454.958810829939</v>
      </c>
      <c r="L62" s="46">
        <f t="shared" si="13"/>
        <v>28978.868119916904</v>
      </c>
      <c r="M62" s="44" t="str">
        <f t="shared" si="14"/>
        <v/>
      </c>
      <c r="N62" s="45" t="str">
        <f t="shared" si="15"/>
        <v/>
      </c>
      <c r="O62" s="46" t="str">
        <f t="shared" si="16"/>
        <v/>
      </c>
    </row>
    <row r="63" spans="1:15" ht="19.5" thickBot="1" x14ac:dyDescent="0.45">
      <c r="A63" s="9"/>
      <c r="B63" s="111" t="s">
        <v>5</v>
      </c>
      <c r="C63" s="112"/>
      <c r="D63" s="7">
        <f>COUNTIF(D13:D62,1.27)</f>
        <v>38</v>
      </c>
      <c r="E63" s="7">
        <f>COUNTIF(E13:E62,1.5)</f>
        <v>34</v>
      </c>
      <c r="F63" s="8">
        <f>COUNTIF(F13:F62,2)</f>
        <v>30</v>
      </c>
      <c r="G63" s="70">
        <f>M63+G12</f>
        <v>888586.25530457427</v>
      </c>
      <c r="H63" s="71">
        <f>N63+H12</f>
        <v>848498.62702766457</v>
      </c>
      <c r="I63" s="72">
        <f>O63+I12</f>
        <v>965962.27066389681</v>
      </c>
      <c r="J63" s="67" t="s">
        <v>27</v>
      </c>
      <c r="K63" s="68">
        <f>B62-B13</f>
        <v>-37757</v>
      </c>
      <c r="L63" s="69" t="s">
        <v>28</v>
      </c>
      <c r="M63" s="81">
        <f>SUM(M13:M62)</f>
        <v>588586.25530457427</v>
      </c>
      <c r="N63" s="82">
        <f>SUM(N13:N62)</f>
        <v>548498.62702766457</v>
      </c>
      <c r="O63" s="83">
        <f>SUM(O13:O62)</f>
        <v>665962.27066389681</v>
      </c>
    </row>
    <row r="64" spans="1:15" ht="19.5" thickBot="1" x14ac:dyDescent="0.45">
      <c r="A64" s="9"/>
      <c r="B64" s="105" t="s">
        <v>6</v>
      </c>
      <c r="C64" s="106"/>
      <c r="D64" s="7">
        <f>COUNTIF(D13:D62,-1)</f>
        <v>11</v>
      </c>
      <c r="E64" s="7">
        <f>COUNTIF(E13:E62,-1)</f>
        <v>15</v>
      </c>
      <c r="F64" s="8">
        <f>COUNTIF(F13:F62,-1)</f>
        <v>19</v>
      </c>
      <c r="G64" s="103" t="s">
        <v>26</v>
      </c>
      <c r="H64" s="104"/>
      <c r="I64" s="110"/>
      <c r="J64" s="103" t="s">
        <v>29</v>
      </c>
      <c r="K64" s="104"/>
      <c r="L64" s="110"/>
      <c r="M64" s="9"/>
      <c r="N64" s="3"/>
      <c r="O64" s="4"/>
    </row>
    <row r="65" spans="1:15" ht="19.5" thickBot="1" x14ac:dyDescent="0.45">
      <c r="A65" s="9"/>
      <c r="B65" s="105" t="s">
        <v>31</v>
      </c>
      <c r="C65" s="106"/>
      <c r="D65" s="7">
        <f>COUNTIF(D13:D62,0)</f>
        <v>0</v>
      </c>
      <c r="E65" s="7">
        <f>COUNTIF(E13:E62,0)</f>
        <v>0</v>
      </c>
      <c r="F65" s="7">
        <f>COUNTIF(F13:F62,0)</f>
        <v>0</v>
      </c>
      <c r="G65" s="76">
        <f>G63/G12</f>
        <v>2.9619541843485808</v>
      </c>
      <c r="H65" s="77">
        <f t="shared" ref="H65" si="21">H63/H12</f>
        <v>2.8283287567588817</v>
      </c>
      <c r="I65" s="78">
        <f>I63/I12</f>
        <v>3.2198742355463228</v>
      </c>
      <c r="J65" s="65">
        <f>(G65-100%)*30/K63</f>
        <v>-1.5588798244155369E-3</v>
      </c>
      <c r="K65" s="65">
        <f>(H65-100%)*30/K63</f>
        <v>-1.4527071192829528E-3</v>
      </c>
      <c r="L65" s="66">
        <f>(I65-100%)*30/K63</f>
        <v>-1.7638114009690836E-3</v>
      </c>
      <c r="M65" s="10"/>
      <c r="N65" s="2"/>
      <c r="O65" s="11"/>
    </row>
    <row r="66" spans="1:15" ht="19.5" thickBot="1" x14ac:dyDescent="0.45">
      <c r="A66" s="3"/>
      <c r="B66" s="103" t="s">
        <v>4</v>
      </c>
      <c r="C66" s="104"/>
      <c r="D66" s="79">
        <f t="shared" ref="D66:E66" si="22">D63/(D63+D64+D65)</f>
        <v>0.77551020408163263</v>
      </c>
      <c r="E66" s="74">
        <f t="shared" si="22"/>
        <v>0.69387755102040816</v>
      </c>
      <c r="F66" s="75">
        <f>F63/(F63+F64+F65)</f>
        <v>0.61224489795918369</v>
      </c>
    </row>
    <row r="68" spans="1:15" x14ac:dyDescent="0.4">
      <c r="D68" s="73"/>
      <c r="E68" s="73"/>
      <c r="F68" s="73"/>
    </row>
  </sheetData>
  <mergeCells count="11">
    <mergeCell ref="B66:C66"/>
    <mergeCell ref="B65:C65"/>
    <mergeCell ref="J12:L12"/>
    <mergeCell ref="J10:L10"/>
    <mergeCell ref="M10:O10"/>
    <mergeCell ref="G10:I10"/>
    <mergeCell ref="M12:O12"/>
    <mergeCell ref="B63:C63"/>
    <mergeCell ref="B64:C64"/>
    <mergeCell ref="G64:I64"/>
    <mergeCell ref="J64:L64"/>
  </mergeCells>
  <phoneticPr fontId="1"/>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H17" sqref="H17"/>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t="s">
        <v>34</v>
      </c>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36</v>
      </c>
      <c r="C4" s="37" t="s">
        <v>33</v>
      </c>
      <c r="D4" s="38">
        <v>44231</v>
      </c>
      <c r="E4" s="37">
        <v>40</v>
      </c>
      <c r="F4" s="38">
        <v>44236</v>
      </c>
      <c r="G4" s="37">
        <v>67</v>
      </c>
      <c r="H4" s="38">
        <v>44247</v>
      </c>
    </row>
    <row r="5" spans="1:8" x14ac:dyDescent="0.4">
      <c r="A5" s="37" t="s">
        <v>21</v>
      </c>
      <c r="B5" s="37"/>
      <c r="C5" s="37"/>
      <c r="D5" s="38"/>
      <c r="E5" s="37"/>
      <c r="F5" s="39"/>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A586"/>
  <sheetViews>
    <sheetView zoomScale="80" zoomScaleNormal="80" workbookViewId="0">
      <selection activeCell="A587" sqref="A587"/>
    </sheetView>
  </sheetViews>
  <sheetFormatPr defaultColWidth="8.125" defaultRowHeight="14.25" x14ac:dyDescent="0.4"/>
  <cols>
    <col min="1" max="1" width="6.62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1" spans="1:1" x14ac:dyDescent="0.4">
      <c r="A1" s="53" t="s">
        <v>35</v>
      </c>
    </row>
    <row r="52" spans="1:1" ht="13.5" x14ac:dyDescent="0.4">
      <c r="A52" s="52"/>
    </row>
    <row r="74" spans="1:1" x14ac:dyDescent="0.4">
      <c r="A74" s="53" t="s">
        <v>52</v>
      </c>
    </row>
    <row r="76" spans="1:1" x14ac:dyDescent="0.4">
      <c r="A76" s="53" t="s">
        <v>59</v>
      </c>
    </row>
    <row r="100" spans="1:1" x14ac:dyDescent="0.4">
      <c r="A100" s="102"/>
    </row>
    <row r="147" spans="1:1" x14ac:dyDescent="0.4">
      <c r="A147" s="53" t="s">
        <v>53</v>
      </c>
    </row>
    <row r="220" spans="1:1" x14ac:dyDescent="0.4">
      <c r="A220" s="53" t="s">
        <v>54</v>
      </c>
    </row>
    <row r="293" spans="1:1" x14ac:dyDescent="0.4">
      <c r="A293" s="53" t="s">
        <v>55</v>
      </c>
    </row>
    <row r="366" spans="1:1" x14ac:dyDescent="0.4">
      <c r="A366" s="53" t="s">
        <v>56</v>
      </c>
    </row>
    <row r="439" spans="1:1" x14ac:dyDescent="0.4">
      <c r="A439" s="53" t="s">
        <v>61</v>
      </c>
    </row>
    <row r="513" spans="1:1" x14ac:dyDescent="0.4">
      <c r="A513" s="53" t="s">
        <v>62</v>
      </c>
    </row>
    <row r="586" spans="1:1" x14ac:dyDescent="0.4">
      <c r="A586" s="53" t="s">
        <v>63</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92930-E2E8-4D3A-85C9-89629695822F}">
  <dimension ref="A1:R65"/>
  <sheetViews>
    <sheetView workbookViewId="0">
      <selection activeCell="F24" sqref="F24"/>
    </sheetView>
  </sheetViews>
  <sheetFormatPr defaultRowHeight="18.75" x14ac:dyDescent="0.4"/>
  <cols>
    <col min="1" max="1" width="5.375" customWidth="1"/>
    <col min="2" max="2" width="11.75" customWidth="1"/>
  </cols>
  <sheetData>
    <row r="1" spans="1:18" ht="25.5" x14ac:dyDescent="0.4">
      <c r="A1" s="86" t="s">
        <v>38</v>
      </c>
    </row>
    <row r="2" spans="1:18" x14ac:dyDescent="0.4">
      <c r="A2" s="1" t="s">
        <v>7</v>
      </c>
      <c r="C2" t="s">
        <v>32</v>
      </c>
    </row>
    <row r="3" spans="1:18" x14ac:dyDescent="0.4">
      <c r="A3" s="1" t="s">
        <v>8</v>
      </c>
      <c r="C3" t="s">
        <v>39</v>
      </c>
    </row>
    <row r="4" spans="1:18" x14ac:dyDescent="0.4">
      <c r="A4" s="1" t="s">
        <v>10</v>
      </c>
      <c r="C4" s="29">
        <v>300000</v>
      </c>
    </row>
    <row r="5" spans="1:18" x14ac:dyDescent="0.4">
      <c r="A5" s="1" t="s">
        <v>11</v>
      </c>
      <c r="C5" s="29" t="s">
        <v>13</v>
      </c>
    </row>
    <row r="6" spans="1:18" ht="19.5" thickBot="1" x14ac:dyDescent="0.45">
      <c r="A6" s="1" t="s">
        <v>12</v>
      </c>
      <c r="C6" s="29" t="s">
        <v>30</v>
      </c>
    </row>
    <row r="7" spans="1:18" ht="19.5" thickBot="1" x14ac:dyDescent="0.45">
      <c r="A7" s="24" t="s">
        <v>0</v>
      </c>
      <c r="B7" s="24" t="s">
        <v>1</v>
      </c>
      <c r="C7" s="24" t="s">
        <v>1</v>
      </c>
      <c r="D7" s="48" t="s">
        <v>24</v>
      </c>
      <c r="E7" s="25"/>
      <c r="F7" s="26"/>
      <c r="G7" s="103" t="s">
        <v>3</v>
      </c>
      <c r="H7" s="104"/>
      <c r="I7" s="110"/>
      <c r="J7" s="103" t="s">
        <v>22</v>
      </c>
      <c r="K7" s="104"/>
      <c r="L7" s="110"/>
      <c r="M7" s="103" t="s">
        <v>23</v>
      </c>
      <c r="N7" s="104"/>
      <c r="O7" s="110"/>
    </row>
    <row r="8" spans="1:18" ht="19.5" thickBot="1" x14ac:dyDescent="0.45">
      <c r="A8" s="27"/>
      <c r="B8" s="27" t="s">
        <v>2</v>
      </c>
      <c r="C8" s="64" t="s">
        <v>25</v>
      </c>
      <c r="D8" s="13">
        <v>1.27</v>
      </c>
      <c r="E8" s="14">
        <v>1.5</v>
      </c>
      <c r="F8" s="15">
        <v>2</v>
      </c>
      <c r="G8" s="13">
        <v>1.27</v>
      </c>
      <c r="H8" s="14">
        <v>1.5</v>
      </c>
      <c r="I8" s="15">
        <v>2</v>
      </c>
      <c r="J8" s="13">
        <v>1.27</v>
      </c>
      <c r="K8" s="14">
        <v>1.5</v>
      </c>
      <c r="L8" s="15">
        <v>2</v>
      </c>
      <c r="M8" s="13">
        <v>1.27</v>
      </c>
      <c r="N8" s="14">
        <v>1.5</v>
      </c>
      <c r="O8" s="15">
        <v>2</v>
      </c>
    </row>
    <row r="9" spans="1:18" ht="19.5" thickBot="1" x14ac:dyDescent="0.45">
      <c r="A9" s="28" t="s">
        <v>9</v>
      </c>
      <c r="B9" s="12"/>
      <c r="C9" s="49"/>
      <c r="D9" s="17"/>
      <c r="E9" s="16"/>
      <c r="F9" s="18"/>
      <c r="G9" s="19">
        <f>C4</f>
        <v>300000</v>
      </c>
      <c r="H9" s="20">
        <f>C4</f>
        <v>300000</v>
      </c>
      <c r="I9" s="21">
        <f>C4</f>
        <v>300000</v>
      </c>
      <c r="J9" s="107" t="s">
        <v>22</v>
      </c>
      <c r="K9" s="108"/>
      <c r="L9" s="109"/>
      <c r="M9" s="107"/>
      <c r="N9" s="108"/>
      <c r="O9" s="109"/>
    </row>
    <row r="10" spans="1:18" x14ac:dyDescent="0.4">
      <c r="A10" s="9">
        <v>1</v>
      </c>
      <c r="B10" s="23">
        <v>37788</v>
      </c>
      <c r="C10" s="50">
        <v>1</v>
      </c>
      <c r="D10" s="87">
        <v>-1</v>
      </c>
      <c r="E10" s="88">
        <v>-1</v>
      </c>
      <c r="F10" s="89">
        <v>-1</v>
      </c>
      <c r="G10" s="40">
        <f>IF(D10="","",G9+M10)</f>
        <v>291000</v>
      </c>
      <c r="H10" s="40">
        <f t="shared" ref="H10:I25" si="0">IF(E10="","",H9+N10)</f>
        <v>291000</v>
      </c>
      <c r="I10" s="40">
        <f t="shared" si="0"/>
        <v>291000</v>
      </c>
      <c r="J10" s="41">
        <f>IF(G9="","",G9*0.03)</f>
        <v>9000</v>
      </c>
      <c r="K10" s="42">
        <f>IF(H9="","",H9*0.03)</f>
        <v>9000</v>
      </c>
      <c r="L10" s="43">
        <f>IF(I9="","",I9*0.03)</f>
        <v>9000</v>
      </c>
      <c r="M10" s="41">
        <f>IF(D10="","",J10*D10)</f>
        <v>-9000</v>
      </c>
      <c r="N10" s="42">
        <f>IF(E10="","",K10*E10)</f>
        <v>-9000</v>
      </c>
      <c r="O10" s="43">
        <f>IF(F10="","",L10*F10)</f>
        <v>-9000</v>
      </c>
      <c r="P10" s="40"/>
      <c r="Q10" s="40"/>
      <c r="R10" s="40"/>
    </row>
    <row r="11" spans="1:18" x14ac:dyDescent="0.4">
      <c r="A11" s="9">
        <v>2</v>
      </c>
      <c r="B11" s="5">
        <v>37825</v>
      </c>
      <c r="C11" s="47">
        <v>2</v>
      </c>
      <c r="D11" s="90">
        <v>-1</v>
      </c>
      <c r="E11" s="91">
        <v>-1</v>
      </c>
      <c r="F11" s="92">
        <v>-1</v>
      </c>
      <c r="G11" s="40">
        <f t="shared" ref="G11:I26" si="1">IF(D11="","",G10+M11)</f>
        <v>282270</v>
      </c>
      <c r="H11" s="40">
        <f t="shared" si="0"/>
        <v>282270</v>
      </c>
      <c r="I11" s="40">
        <f t="shared" si="0"/>
        <v>282270</v>
      </c>
      <c r="J11" s="44">
        <f t="shared" ref="J11:L26" si="2">IF(G10="","",G10*0.03)</f>
        <v>8730</v>
      </c>
      <c r="K11" s="45">
        <f t="shared" si="2"/>
        <v>8730</v>
      </c>
      <c r="L11" s="46">
        <f t="shared" si="2"/>
        <v>8730</v>
      </c>
      <c r="M11" s="44">
        <f t="shared" ref="M11:O26" si="3">IF(D11="","",J11*D11)</f>
        <v>-8730</v>
      </c>
      <c r="N11" s="45">
        <f t="shared" si="3"/>
        <v>-8730</v>
      </c>
      <c r="O11" s="46">
        <f t="shared" si="3"/>
        <v>-8730</v>
      </c>
      <c r="P11" s="40"/>
      <c r="Q11" s="40"/>
      <c r="R11" s="40"/>
    </row>
    <row r="12" spans="1:18" x14ac:dyDescent="0.4">
      <c r="A12" s="9">
        <v>3</v>
      </c>
      <c r="B12" s="5">
        <v>37827</v>
      </c>
      <c r="C12" s="47">
        <v>2</v>
      </c>
      <c r="D12" s="90">
        <v>-1</v>
      </c>
      <c r="E12" s="91">
        <v>-1</v>
      </c>
      <c r="F12" s="93">
        <v>-1</v>
      </c>
      <c r="G12" s="40">
        <f t="shared" si="1"/>
        <v>273801.90000000002</v>
      </c>
      <c r="H12" s="40">
        <f t="shared" si="0"/>
        <v>273801.90000000002</v>
      </c>
      <c r="I12" s="40">
        <f t="shared" si="0"/>
        <v>273801.90000000002</v>
      </c>
      <c r="J12" s="44">
        <f t="shared" si="2"/>
        <v>8468.1</v>
      </c>
      <c r="K12" s="45">
        <f t="shared" si="2"/>
        <v>8468.1</v>
      </c>
      <c r="L12" s="46">
        <f t="shared" si="2"/>
        <v>8468.1</v>
      </c>
      <c r="M12" s="44">
        <f t="shared" si="3"/>
        <v>-8468.1</v>
      </c>
      <c r="N12" s="45">
        <f t="shared" si="3"/>
        <v>-8468.1</v>
      </c>
      <c r="O12" s="46">
        <f t="shared" si="3"/>
        <v>-8468.1</v>
      </c>
      <c r="P12" s="40"/>
      <c r="Q12" s="40"/>
      <c r="R12" s="40"/>
    </row>
    <row r="13" spans="1:18" x14ac:dyDescent="0.4">
      <c r="A13" s="9">
        <v>4</v>
      </c>
      <c r="B13" s="5">
        <v>37970</v>
      </c>
      <c r="C13" s="47">
        <v>1</v>
      </c>
      <c r="D13" s="90">
        <v>-1</v>
      </c>
      <c r="E13" s="91">
        <v>-1</v>
      </c>
      <c r="F13" s="99">
        <v>-1</v>
      </c>
      <c r="G13" s="40">
        <f t="shared" si="1"/>
        <v>265587.84299999999</v>
      </c>
      <c r="H13" s="40">
        <f t="shared" si="0"/>
        <v>265587.84299999999</v>
      </c>
      <c r="I13" s="40">
        <f t="shared" si="0"/>
        <v>265587.84299999999</v>
      </c>
      <c r="J13" s="44">
        <f t="shared" si="2"/>
        <v>8214.0570000000007</v>
      </c>
      <c r="K13" s="45">
        <f t="shared" si="2"/>
        <v>8214.0570000000007</v>
      </c>
      <c r="L13" s="46">
        <f t="shared" si="2"/>
        <v>8214.0570000000007</v>
      </c>
      <c r="M13" s="44">
        <f t="shared" si="3"/>
        <v>-8214.0570000000007</v>
      </c>
      <c r="N13" s="45">
        <f t="shared" si="3"/>
        <v>-8214.0570000000007</v>
      </c>
      <c r="O13" s="46">
        <f t="shared" si="3"/>
        <v>-8214.0570000000007</v>
      </c>
      <c r="P13" s="40"/>
      <c r="Q13" s="40"/>
      <c r="R13" s="40"/>
    </row>
    <row r="14" spans="1:18" x14ac:dyDescent="0.4">
      <c r="A14" s="9">
        <v>5</v>
      </c>
      <c r="B14" s="5">
        <v>37985</v>
      </c>
      <c r="C14" s="47">
        <v>1</v>
      </c>
      <c r="D14" s="90">
        <v>-1</v>
      </c>
      <c r="E14" s="91">
        <v>-1</v>
      </c>
      <c r="F14" s="93">
        <v>-1</v>
      </c>
      <c r="G14" s="40">
        <f t="shared" si="1"/>
        <v>257620.20770999999</v>
      </c>
      <c r="H14" s="40">
        <f t="shared" si="0"/>
        <v>257620.20770999999</v>
      </c>
      <c r="I14" s="40">
        <f t="shared" si="0"/>
        <v>257620.20770999999</v>
      </c>
      <c r="J14" s="44">
        <f t="shared" si="2"/>
        <v>7967.6352899999993</v>
      </c>
      <c r="K14" s="45">
        <f t="shared" si="2"/>
        <v>7967.6352899999993</v>
      </c>
      <c r="L14" s="46">
        <f t="shared" si="2"/>
        <v>7967.6352899999993</v>
      </c>
      <c r="M14" s="44">
        <f t="shared" si="3"/>
        <v>-7967.6352899999993</v>
      </c>
      <c r="N14" s="45">
        <f t="shared" si="3"/>
        <v>-7967.6352899999993</v>
      </c>
      <c r="O14" s="46">
        <f t="shared" si="3"/>
        <v>-7967.6352899999993</v>
      </c>
      <c r="P14" s="40"/>
      <c r="Q14" s="40"/>
      <c r="R14" s="40"/>
    </row>
    <row r="15" spans="1:18" x14ac:dyDescent="0.4">
      <c r="A15" s="9">
        <v>6</v>
      </c>
      <c r="B15" s="5">
        <v>38020</v>
      </c>
      <c r="C15" s="47">
        <v>2</v>
      </c>
      <c r="D15" s="90">
        <v>1.27</v>
      </c>
      <c r="E15" s="91">
        <v>1.5</v>
      </c>
      <c r="F15" s="92">
        <v>-1</v>
      </c>
      <c r="G15" s="40">
        <f t="shared" si="1"/>
        <v>267435.53762375098</v>
      </c>
      <c r="H15" s="40">
        <f t="shared" si="0"/>
        <v>269213.11705695</v>
      </c>
      <c r="I15" s="40">
        <f t="shared" si="0"/>
        <v>249891.6014787</v>
      </c>
      <c r="J15" s="44">
        <f t="shared" si="2"/>
        <v>7728.6062312999993</v>
      </c>
      <c r="K15" s="45">
        <f t="shared" si="2"/>
        <v>7728.6062312999993</v>
      </c>
      <c r="L15" s="46">
        <f t="shared" si="2"/>
        <v>7728.6062312999993</v>
      </c>
      <c r="M15" s="44">
        <f t="shared" si="3"/>
        <v>9815.3299137509985</v>
      </c>
      <c r="N15" s="45">
        <f t="shared" si="3"/>
        <v>11592.909346949999</v>
      </c>
      <c r="O15" s="46">
        <f t="shared" si="3"/>
        <v>-7728.6062312999993</v>
      </c>
      <c r="P15" s="40"/>
      <c r="Q15" s="40"/>
      <c r="R15" s="40"/>
    </row>
    <row r="16" spans="1:18" x14ac:dyDescent="0.4">
      <c r="A16" s="9">
        <v>7</v>
      </c>
      <c r="B16" s="5">
        <v>38233</v>
      </c>
      <c r="C16" s="47">
        <v>1</v>
      </c>
      <c r="D16" s="90">
        <v>1.27</v>
      </c>
      <c r="E16" s="91">
        <v>1.5</v>
      </c>
      <c r="F16" s="92">
        <v>2</v>
      </c>
      <c r="G16" s="40">
        <f t="shared" si="1"/>
        <v>277624.83160721586</v>
      </c>
      <c r="H16" s="40">
        <f t="shared" si="0"/>
        <v>281327.70732451277</v>
      </c>
      <c r="I16" s="40">
        <f t="shared" si="0"/>
        <v>264885.09756742202</v>
      </c>
      <c r="J16" s="44">
        <f t="shared" si="2"/>
        <v>8023.0661287125295</v>
      </c>
      <c r="K16" s="45">
        <f t="shared" si="2"/>
        <v>8076.3935117084993</v>
      </c>
      <c r="L16" s="46">
        <f t="shared" si="2"/>
        <v>7496.7480443610002</v>
      </c>
      <c r="M16" s="44">
        <f t="shared" si="3"/>
        <v>10189.293983464913</v>
      </c>
      <c r="N16" s="45">
        <f t="shared" si="3"/>
        <v>12114.590267562749</v>
      </c>
      <c r="O16" s="46">
        <f t="shared" si="3"/>
        <v>14993.496088722</v>
      </c>
      <c r="P16" s="40"/>
      <c r="Q16" s="40"/>
      <c r="R16" s="40"/>
    </row>
    <row r="17" spans="1:18" x14ac:dyDescent="0.4">
      <c r="A17" s="9">
        <v>8</v>
      </c>
      <c r="B17" s="5" t="s">
        <v>49</v>
      </c>
      <c r="C17" s="47">
        <v>1</v>
      </c>
      <c r="D17" s="90">
        <v>-1</v>
      </c>
      <c r="E17" s="91">
        <v>-1</v>
      </c>
      <c r="F17" s="92">
        <v>-1</v>
      </c>
      <c r="G17" s="40">
        <f t="shared" si="1"/>
        <v>269296.08665899938</v>
      </c>
      <c r="H17" s="40">
        <f>IF(E17="","",H16+N17)</f>
        <v>272887.87610477739</v>
      </c>
      <c r="I17" s="40">
        <f t="shared" si="0"/>
        <v>256938.54464039937</v>
      </c>
      <c r="J17" s="44">
        <f t="shared" si="2"/>
        <v>8328.7449482164757</v>
      </c>
      <c r="K17" s="45">
        <f t="shared" si="2"/>
        <v>8439.8312197353825</v>
      </c>
      <c r="L17" s="46">
        <f t="shared" si="2"/>
        <v>7946.5529270226607</v>
      </c>
      <c r="M17" s="44">
        <f t="shared" si="3"/>
        <v>-8328.7449482164757</v>
      </c>
      <c r="N17" s="45">
        <f t="shared" si="3"/>
        <v>-8439.8312197353825</v>
      </c>
      <c r="O17" s="46">
        <f t="shared" si="3"/>
        <v>-7946.5529270226607</v>
      </c>
      <c r="P17" s="40"/>
      <c r="Q17" s="40"/>
      <c r="R17" s="40"/>
    </row>
    <row r="18" spans="1:18" x14ac:dyDescent="0.4">
      <c r="A18" s="9">
        <v>9</v>
      </c>
      <c r="B18" s="5">
        <v>38300</v>
      </c>
      <c r="C18" s="47">
        <v>1</v>
      </c>
      <c r="D18" s="90">
        <v>-1</v>
      </c>
      <c r="E18" s="91">
        <v>-1</v>
      </c>
      <c r="F18" s="99">
        <v>-1</v>
      </c>
      <c r="G18" s="40">
        <f t="shared" si="1"/>
        <v>261217.20405922941</v>
      </c>
      <c r="H18" s="40">
        <f t="shared" si="0"/>
        <v>264701.23982163408</v>
      </c>
      <c r="I18" s="40">
        <f t="shared" si="0"/>
        <v>249230.3883011874</v>
      </c>
      <c r="J18" s="44">
        <f t="shared" si="2"/>
        <v>8078.8825997699814</v>
      </c>
      <c r="K18" s="45">
        <f t="shared" si="2"/>
        <v>8186.6362831433216</v>
      </c>
      <c r="L18" s="46">
        <f t="shared" si="2"/>
        <v>7708.1563392119806</v>
      </c>
      <c r="M18" s="44">
        <f t="shared" si="3"/>
        <v>-8078.8825997699814</v>
      </c>
      <c r="N18" s="45">
        <f t="shared" si="3"/>
        <v>-8186.6362831433216</v>
      </c>
      <c r="O18" s="46">
        <f t="shared" si="3"/>
        <v>-7708.1563392119806</v>
      </c>
      <c r="P18" s="40"/>
      <c r="Q18" s="40"/>
      <c r="R18" s="40"/>
    </row>
    <row r="19" spans="1:18" x14ac:dyDescent="0.4">
      <c r="A19" s="9">
        <v>10</v>
      </c>
      <c r="B19" s="5">
        <v>38618</v>
      </c>
      <c r="C19" s="47">
        <v>1</v>
      </c>
      <c r="D19" s="90">
        <v>-1</v>
      </c>
      <c r="E19" s="91">
        <v>-1</v>
      </c>
      <c r="F19" s="92">
        <v>-1</v>
      </c>
      <c r="G19" s="40">
        <f t="shared" si="1"/>
        <v>253380.68793745252</v>
      </c>
      <c r="H19" s="40">
        <f t="shared" si="0"/>
        <v>256760.20262698506</v>
      </c>
      <c r="I19" s="40">
        <f t="shared" si="0"/>
        <v>241753.47665215179</v>
      </c>
      <c r="J19" s="44">
        <f t="shared" si="2"/>
        <v>7836.5161217768818</v>
      </c>
      <c r="K19" s="45">
        <f t="shared" si="2"/>
        <v>7941.0371946490222</v>
      </c>
      <c r="L19" s="46">
        <f t="shared" si="2"/>
        <v>7476.9116490356218</v>
      </c>
      <c r="M19" s="44">
        <f t="shared" si="3"/>
        <v>-7836.5161217768818</v>
      </c>
      <c r="N19" s="45">
        <f t="shared" si="3"/>
        <v>-7941.0371946490222</v>
      </c>
      <c r="O19" s="46">
        <f t="shared" si="3"/>
        <v>-7476.9116490356218</v>
      </c>
      <c r="P19" s="40"/>
      <c r="Q19" s="40"/>
      <c r="R19" s="40"/>
    </row>
    <row r="20" spans="1:18" x14ac:dyDescent="0.4">
      <c r="A20" s="9">
        <v>11</v>
      </c>
      <c r="B20" s="5">
        <v>38985</v>
      </c>
      <c r="C20" s="47">
        <v>1</v>
      </c>
      <c r="D20" s="90">
        <v>-1</v>
      </c>
      <c r="E20" s="91">
        <v>-1</v>
      </c>
      <c r="F20" s="92">
        <v>-1</v>
      </c>
      <c r="G20" s="40">
        <f t="shared" si="1"/>
        <v>245779.26729932893</v>
      </c>
      <c r="H20" s="40">
        <f t="shared" si="0"/>
        <v>249057.39654817551</v>
      </c>
      <c r="I20" s="40">
        <f t="shared" si="0"/>
        <v>234500.87235258723</v>
      </c>
      <c r="J20" s="44">
        <f t="shared" si="2"/>
        <v>7601.4206381235754</v>
      </c>
      <c r="K20" s="45">
        <f t="shared" si="2"/>
        <v>7702.8060788095518</v>
      </c>
      <c r="L20" s="46">
        <f t="shared" si="2"/>
        <v>7252.604299564553</v>
      </c>
      <c r="M20" s="44">
        <f t="shared" si="3"/>
        <v>-7601.4206381235754</v>
      </c>
      <c r="N20" s="45">
        <f t="shared" si="3"/>
        <v>-7702.8060788095518</v>
      </c>
      <c r="O20" s="46">
        <f t="shared" si="3"/>
        <v>-7252.604299564553</v>
      </c>
      <c r="P20" s="40"/>
      <c r="Q20" s="40"/>
      <c r="R20" s="40"/>
    </row>
    <row r="21" spans="1:18" x14ac:dyDescent="0.4">
      <c r="A21" s="9">
        <v>12</v>
      </c>
      <c r="B21" s="5">
        <v>39498</v>
      </c>
      <c r="C21" s="47">
        <v>1</v>
      </c>
      <c r="D21" s="90">
        <v>-1</v>
      </c>
      <c r="E21" s="91">
        <v>-1</v>
      </c>
      <c r="F21" s="92">
        <v>-1</v>
      </c>
      <c r="G21" s="40">
        <f t="shared" si="1"/>
        <v>238405.88928034907</v>
      </c>
      <c r="H21" s="40">
        <f t="shared" si="0"/>
        <v>241585.67465173025</v>
      </c>
      <c r="I21" s="40">
        <f t="shared" si="0"/>
        <v>227465.84618200961</v>
      </c>
      <c r="J21" s="44">
        <f t="shared" si="2"/>
        <v>7373.3780189798672</v>
      </c>
      <c r="K21" s="45">
        <f t="shared" si="2"/>
        <v>7471.721896445265</v>
      </c>
      <c r="L21" s="46">
        <f t="shared" si="2"/>
        <v>7035.0261705776165</v>
      </c>
      <c r="M21" s="44">
        <f t="shared" si="3"/>
        <v>-7373.3780189798672</v>
      </c>
      <c r="N21" s="45">
        <f t="shared" si="3"/>
        <v>-7471.721896445265</v>
      </c>
      <c r="O21" s="46">
        <f t="shared" si="3"/>
        <v>-7035.0261705776165</v>
      </c>
      <c r="P21" s="40"/>
      <c r="Q21" s="40"/>
      <c r="R21" s="40"/>
    </row>
    <row r="22" spans="1:18" x14ac:dyDescent="0.4">
      <c r="A22" s="9">
        <v>13</v>
      </c>
      <c r="B22" s="5">
        <v>39587</v>
      </c>
      <c r="C22" s="47">
        <v>1</v>
      </c>
      <c r="D22" s="90">
        <v>-1</v>
      </c>
      <c r="E22" s="91">
        <v>-1</v>
      </c>
      <c r="F22" s="92">
        <v>-1</v>
      </c>
      <c r="G22" s="40">
        <f t="shared" si="1"/>
        <v>231253.71260193861</v>
      </c>
      <c r="H22" s="40">
        <f t="shared" si="0"/>
        <v>234338.10441217833</v>
      </c>
      <c r="I22" s="40">
        <f t="shared" si="0"/>
        <v>220641.87079654934</v>
      </c>
      <c r="J22" s="44">
        <f t="shared" si="2"/>
        <v>7152.1766784104721</v>
      </c>
      <c r="K22" s="45">
        <f t="shared" si="2"/>
        <v>7247.5702395519074</v>
      </c>
      <c r="L22" s="46">
        <f t="shared" si="2"/>
        <v>6823.9753854602877</v>
      </c>
      <c r="M22" s="44">
        <f t="shared" si="3"/>
        <v>-7152.1766784104721</v>
      </c>
      <c r="N22" s="45">
        <f t="shared" si="3"/>
        <v>-7247.5702395519074</v>
      </c>
      <c r="O22" s="46">
        <f t="shared" si="3"/>
        <v>-6823.9753854602877</v>
      </c>
      <c r="P22" s="40"/>
      <c r="Q22" s="40"/>
      <c r="R22" s="40"/>
    </row>
    <row r="23" spans="1:18" x14ac:dyDescent="0.4">
      <c r="A23" s="9">
        <v>14</v>
      </c>
      <c r="B23" s="5">
        <v>39976</v>
      </c>
      <c r="C23" s="47">
        <v>2</v>
      </c>
      <c r="D23" s="90">
        <v>-1</v>
      </c>
      <c r="E23" s="91">
        <v>-1</v>
      </c>
      <c r="F23" s="92">
        <v>-1</v>
      </c>
      <c r="G23" s="40">
        <f t="shared" si="1"/>
        <v>224316.10122388045</v>
      </c>
      <c r="H23" s="40">
        <f t="shared" si="0"/>
        <v>227307.961279813</v>
      </c>
      <c r="I23" s="40">
        <f t="shared" si="0"/>
        <v>214022.61467265285</v>
      </c>
      <c r="J23" s="44">
        <f t="shared" si="2"/>
        <v>6937.6113780581582</v>
      </c>
      <c r="K23" s="45">
        <f t="shared" si="2"/>
        <v>7030.1431323653496</v>
      </c>
      <c r="L23" s="46">
        <f t="shared" si="2"/>
        <v>6619.2561238964799</v>
      </c>
      <c r="M23" s="44">
        <f t="shared" si="3"/>
        <v>-6937.6113780581582</v>
      </c>
      <c r="N23" s="45">
        <f t="shared" si="3"/>
        <v>-7030.1431323653496</v>
      </c>
      <c r="O23" s="46">
        <f t="shared" si="3"/>
        <v>-6619.2561238964799</v>
      </c>
      <c r="P23" s="40"/>
      <c r="Q23" s="40"/>
      <c r="R23" s="40"/>
    </row>
    <row r="24" spans="1:18" x14ac:dyDescent="0.4">
      <c r="A24" s="9">
        <v>15</v>
      </c>
      <c r="B24" s="5"/>
      <c r="C24" s="47"/>
      <c r="D24" s="90"/>
      <c r="E24" s="91"/>
      <c r="F24" s="93"/>
      <c r="G24" s="40" t="str">
        <f t="shared" si="1"/>
        <v/>
      </c>
      <c r="H24" s="40" t="str">
        <f t="shared" si="0"/>
        <v/>
      </c>
      <c r="I24" s="40" t="str">
        <f t="shared" si="0"/>
        <v/>
      </c>
      <c r="J24" s="44">
        <f t="shared" si="2"/>
        <v>6729.4830367164132</v>
      </c>
      <c r="K24" s="45">
        <f t="shared" si="2"/>
        <v>6819.2388383943899</v>
      </c>
      <c r="L24" s="46">
        <f t="shared" si="2"/>
        <v>6420.6784401795858</v>
      </c>
      <c r="M24" s="44" t="str">
        <f t="shared" si="3"/>
        <v/>
      </c>
      <c r="N24" s="45" t="str">
        <f t="shared" si="3"/>
        <v/>
      </c>
      <c r="O24" s="46" t="str">
        <f t="shared" si="3"/>
        <v/>
      </c>
      <c r="P24" s="40"/>
      <c r="Q24" s="40"/>
      <c r="R24" s="40"/>
    </row>
    <row r="25" spans="1:18" x14ac:dyDescent="0.4">
      <c r="A25" s="9">
        <v>16</v>
      </c>
      <c r="B25" s="5"/>
      <c r="C25" s="47"/>
      <c r="D25" s="90"/>
      <c r="E25" s="91"/>
      <c r="F25" s="92"/>
      <c r="G25" s="40" t="str">
        <f t="shared" si="1"/>
        <v/>
      </c>
      <c r="H25" s="40" t="str">
        <f t="shared" si="0"/>
        <v/>
      </c>
      <c r="I25" s="40" t="str">
        <f t="shared" si="0"/>
        <v/>
      </c>
      <c r="J25" s="44" t="str">
        <f t="shared" si="2"/>
        <v/>
      </c>
      <c r="K25" s="45" t="str">
        <f t="shared" si="2"/>
        <v/>
      </c>
      <c r="L25" s="46" t="str">
        <f t="shared" si="2"/>
        <v/>
      </c>
      <c r="M25" s="44" t="str">
        <f t="shared" si="3"/>
        <v/>
      </c>
      <c r="N25" s="45" t="str">
        <f t="shared" si="3"/>
        <v/>
      </c>
      <c r="O25" s="46" t="str">
        <f t="shared" si="3"/>
        <v/>
      </c>
      <c r="P25" s="40"/>
      <c r="Q25" s="40"/>
      <c r="R25" s="40"/>
    </row>
    <row r="26" spans="1:18" x14ac:dyDescent="0.4">
      <c r="A26" s="9">
        <v>17</v>
      </c>
      <c r="B26" s="5"/>
      <c r="C26" s="47"/>
      <c r="D26" s="90"/>
      <c r="E26" s="91"/>
      <c r="F26" s="92"/>
      <c r="G26" s="40" t="str">
        <f t="shared" si="1"/>
        <v/>
      </c>
      <c r="H26" s="40" t="str">
        <f t="shared" si="1"/>
        <v/>
      </c>
      <c r="I26" s="40" t="str">
        <f t="shared" si="1"/>
        <v/>
      </c>
      <c r="J26" s="44" t="str">
        <f t="shared" si="2"/>
        <v/>
      </c>
      <c r="K26" s="45" t="str">
        <f t="shared" si="2"/>
        <v/>
      </c>
      <c r="L26" s="46" t="str">
        <f t="shared" si="2"/>
        <v/>
      </c>
      <c r="M26" s="44" t="str">
        <f t="shared" si="3"/>
        <v/>
      </c>
      <c r="N26" s="45" t="str">
        <f t="shared" si="3"/>
        <v/>
      </c>
      <c r="O26" s="46" t="str">
        <f t="shared" si="3"/>
        <v/>
      </c>
      <c r="P26" s="40"/>
      <c r="Q26" s="40"/>
      <c r="R26" s="40"/>
    </row>
    <row r="27" spans="1:18" x14ac:dyDescent="0.4">
      <c r="A27" s="9">
        <v>18</v>
      </c>
      <c r="B27" s="5"/>
      <c r="C27" s="47"/>
      <c r="D27" s="90"/>
      <c r="E27" s="91"/>
      <c r="F27" s="92"/>
      <c r="G27" s="40" t="str">
        <f t="shared" ref="G27:I42" si="4">IF(D27="","",G26+M27)</f>
        <v/>
      </c>
      <c r="H27" s="40" t="str">
        <f t="shared" si="4"/>
        <v/>
      </c>
      <c r="I27" s="40" t="str">
        <f t="shared" si="4"/>
        <v/>
      </c>
      <c r="J27" s="44" t="str">
        <f t="shared" ref="J27:L59" si="5">IF(G26="","",G26*0.03)</f>
        <v/>
      </c>
      <c r="K27" s="45" t="str">
        <f t="shared" si="5"/>
        <v/>
      </c>
      <c r="L27" s="46" t="str">
        <f t="shared" si="5"/>
        <v/>
      </c>
      <c r="M27" s="44" t="str">
        <f t="shared" ref="M27:O59" si="6">IF(D27="","",J27*D27)</f>
        <v/>
      </c>
      <c r="N27" s="45" t="str">
        <f t="shared" si="6"/>
        <v/>
      </c>
      <c r="O27" s="46" t="str">
        <f t="shared" si="6"/>
        <v/>
      </c>
      <c r="P27" s="40"/>
      <c r="Q27" s="40"/>
      <c r="R27" s="40"/>
    </row>
    <row r="28" spans="1:18" x14ac:dyDescent="0.4">
      <c r="A28" s="9">
        <v>19</v>
      </c>
      <c r="B28" s="5"/>
      <c r="C28" s="47"/>
      <c r="D28" s="90"/>
      <c r="E28" s="91"/>
      <c r="F28" s="92"/>
      <c r="G28" s="40" t="str">
        <f t="shared" si="4"/>
        <v/>
      </c>
      <c r="H28" s="40" t="str">
        <f t="shared" si="4"/>
        <v/>
      </c>
      <c r="I28" s="40" t="str">
        <f t="shared" si="4"/>
        <v/>
      </c>
      <c r="J28" s="44" t="str">
        <f t="shared" si="5"/>
        <v/>
      </c>
      <c r="K28" s="45" t="str">
        <f t="shared" si="5"/>
        <v/>
      </c>
      <c r="L28" s="46" t="str">
        <f t="shared" si="5"/>
        <v/>
      </c>
      <c r="M28" s="44" t="str">
        <f t="shared" si="6"/>
        <v/>
      </c>
      <c r="N28" s="45" t="str">
        <f t="shared" si="6"/>
        <v/>
      </c>
      <c r="O28" s="46" t="str">
        <f t="shared" si="6"/>
        <v/>
      </c>
      <c r="P28" s="40"/>
      <c r="Q28" s="40"/>
      <c r="R28" s="40"/>
    </row>
    <row r="29" spans="1:18" x14ac:dyDescent="0.4">
      <c r="A29" s="9">
        <v>20</v>
      </c>
      <c r="B29" s="5"/>
      <c r="C29" s="47"/>
      <c r="D29" s="90"/>
      <c r="E29" s="91"/>
      <c r="F29" s="92"/>
      <c r="G29" s="40" t="str">
        <f t="shared" si="4"/>
        <v/>
      </c>
      <c r="H29" s="40" t="str">
        <f t="shared" si="4"/>
        <v/>
      </c>
      <c r="I29" s="40" t="str">
        <f t="shared" si="4"/>
        <v/>
      </c>
      <c r="J29" s="44" t="str">
        <f t="shared" si="5"/>
        <v/>
      </c>
      <c r="K29" s="45" t="str">
        <f t="shared" si="5"/>
        <v/>
      </c>
      <c r="L29" s="46" t="str">
        <f t="shared" si="5"/>
        <v/>
      </c>
      <c r="M29" s="44" t="str">
        <f t="shared" si="6"/>
        <v/>
      </c>
      <c r="N29" s="45" t="str">
        <f t="shared" si="6"/>
        <v/>
      </c>
      <c r="O29" s="46" t="str">
        <f t="shared" si="6"/>
        <v/>
      </c>
      <c r="P29" s="40"/>
      <c r="Q29" s="40"/>
      <c r="R29" s="40"/>
    </row>
    <row r="30" spans="1:18" x14ac:dyDescent="0.4">
      <c r="A30" s="9">
        <v>21</v>
      </c>
      <c r="B30" s="5"/>
      <c r="C30" s="47"/>
      <c r="D30" s="90"/>
      <c r="E30" s="91"/>
      <c r="F30" s="93"/>
      <c r="G30" s="40" t="str">
        <f t="shared" si="4"/>
        <v/>
      </c>
      <c r="H30" s="40" t="str">
        <f t="shared" si="4"/>
        <v/>
      </c>
      <c r="I30" s="40" t="str">
        <f t="shared" si="4"/>
        <v/>
      </c>
      <c r="J30" s="44" t="str">
        <f t="shared" si="5"/>
        <v/>
      </c>
      <c r="K30" s="45" t="str">
        <f t="shared" si="5"/>
        <v/>
      </c>
      <c r="L30" s="46" t="str">
        <f t="shared" si="5"/>
        <v/>
      </c>
      <c r="M30" s="44" t="str">
        <f t="shared" si="6"/>
        <v/>
      </c>
      <c r="N30" s="45" t="str">
        <f t="shared" si="6"/>
        <v/>
      </c>
      <c r="O30" s="46" t="str">
        <f t="shared" si="6"/>
        <v/>
      </c>
      <c r="P30" s="40"/>
      <c r="Q30" s="40"/>
      <c r="R30" s="40"/>
    </row>
    <row r="31" spans="1:18" x14ac:dyDescent="0.4">
      <c r="A31" s="9">
        <v>22</v>
      </c>
      <c r="B31" s="5"/>
      <c r="C31" s="47"/>
      <c r="D31" s="90"/>
      <c r="E31" s="91"/>
      <c r="F31" s="93"/>
      <c r="G31" s="40" t="str">
        <f t="shared" si="4"/>
        <v/>
      </c>
      <c r="H31" s="40" t="str">
        <f t="shared" si="4"/>
        <v/>
      </c>
      <c r="I31" s="40" t="str">
        <f t="shared" si="4"/>
        <v/>
      </c>
      <c r="J31" s="44" t="str">
        <f t="shared" si="5"/>
        <v/>
      </c>
      <c r="K31" s="45" t="str">
        <f t="shared" si="5"/>
        <v/>
      </c>
      <c r="L31" s="46" t="str">
        <f t="shared" si="5"/>
        <v/>
      </c>
      <c r="M31" s="44" t="str">
        <f t="shared" si="6"/>
        <v/>
      </c>
      <c r="N31" s="45" t="str">
        <f t="shared" si="6"/>
        <v/>
      </c>
      <c r="O31" s="46" t="str">
        <f t="shared" si="6"/>
        <v/>
      </c>
      <c r="P31" s="40"/>
      <c r="Q31" s="40"/>
      <c r="R31" s="40"/>
    </row>
    <row r="32" spans="1:18" x14ac:dyDescent="0.4">
      <c r="A32" s="9">
        <v>23</v>
      </c>
      <c r="B32" s="5"/>
      <c r="C32" s="47"/>
      <c r="D32" s="90"/>
      <c r="E32" s="91"/>
      <c r="F32" s="92"/>
      <c r="G32" s="40" t="str">
        <f t="shared" si="4"/>
        <v/>
      </c>
      <c r="H32" s="40" t="str">
        <f t="shared" si="4"/>
        <v/>
      </c>
      <c r="I32" s="40" t="str">
        <f t="shared" si="4"/>
        <v/>
      </c>
      <c r="J32" s="44" t="str">
        <f t="shared" si="5"/>
        <v/>
      </c>
      <c r="K32" s="45" t="str">
        <f t="shared" si="5"/>
        <v/>
      </c>
      <c r="L32" s="46" t="str">
        <f t="shared" si="5"/>
        <v/>
      </c>
      <c r="M32" s="44" t="str">
        <f t="shared" si="6"/>
        <v/>
      </c>
      <c r="N32" s="45" t="str">
        <f t="shared" si="6"/>
        <v/>
      </c>
      <c r="O32" s="46" t="str">
        <f t="shared" si="6"/>
        <v/>
      </c>
      <c r="P32" s="40"/>
      <c r="Q32" s="40"/>
      <c r="R32" s="40"/>
    </row>
    <row r="33" spans="1:18" x14ac:dyDescent="0.4">
      <c r="A33" s="9">
        <v>24</v>
      </c>
      <c r="B33" s="5"/>
      <c r="C33" s="47"/>
      <c r="D33" s="90"/>
      <c r="E33" s="91"/>
      <c r="F33" s="92"/>
      <c r="G33" s="40" t="str">
        <f t="shared" si="4"/>
        <v/>
      </c>
      <c r="H33" s="40" t="str">
        <f t="shared" si="4"/>
        <v/>
      </c>
      <c r="I33" s="40" t="str">
        <f t="shared" si="4"/>
        <v/>
      </c>
      <c r="J33" s="44" t="str">
        <f t="shared" si="5"/>
        <v/>
      </c>
      <c r="K33" s="45" t="str">
        <f t="shared" si="5"/>
        <v/>
      </c>
      <c r="L33" s="46" t="str">
        <f t="shared" si="5"/>
        <v/>
      </c>
      <c r="M33" s="44" t="str">
        <f t="shared" si="6"/>
        <v/>
      </c>
      <c r="N33" s="45" t="str">
        <f t="shared" si="6"/>
        <v/>
      </c>
      <c r="O33" s="46" t="str">
        <f t="shared" si="6"/>
        <v/>
      </c>
      <c r="P33" s="40"/>
      <c r="Q33" s="40"/>
      <c r="R33" s="40"/>
    </row>
    <row r="34" spans="1:18" x14ac:dyDescent="0.4">
      <c r="A34" s="9">
        <v>25</v>
      </c>
      <c r="B34" s="5"/>
      <c r="C34" s="47"/>
      <c r="D34" s="90"/>
      <c r="E34" s="91"/>
      <c r="F34" s="92"/>
      <c r="G34" s="40" t="str">
        <f t="shared" si="4"/>
        <v/>
      </c>
      <c r="H34" s="40" t="str">
        <f t="shared" si="4"/>
        <v/>
      </c>
      <c r="I34" s="40" t="str">
        <f t="shared" si="4"/>
        <v/>
      </c>
      <c r="J34" s="44" t="str">
        <f t="shared" si="5"/>
        <v/>
      </c>
      <c r="K34" s="45" t="str">
        <f t="shared" si="5"/>
        <v/>
      </c>
      <c r="L34" s="46" t="str">
        <f t="shared" si="5"/>
        <v/>
      </c>
      <c r="M34" s="44" t="str">
        <f t="shared" si="6"/>
        <v/>
      </c>
      <c r="N34" s="45" t="str">
        <f t="shared" si="6"/>
        <v/>
      </c>
      <c r="O34" s="46" t="str">
        <f t="shared" si="6"/>
        <v/>
      </c>
      <c r="P34" s="40"/>
      <c r="Q34" s="40"/>
      <c r="R34" s="40"/>
    </row>
    <row r="35" spans="1:18" x14ac:dyDescent="0.4">
      <c r="A35" s="9">
        <v>26</v>
      </c>
      <c r="B35" s="5"/>
      <c r="C35" s="47"/>
      <c r="D35" s="90"/>
      <c r="E35" s="91"/>
      <c r="F35" s="93"/>
      <c r="G35" s="40" t="str">
        <f t="shared" si="4"/>
        <v/>
      </c>
      <c r="H35" s="40" t="str">
        <f t="shared" si="4"/>
        <v/>
      </c>
      <c r="I35" s="40" t="str">
        <f t="shared" si="4"/>
        <v/>
      </c>
      <c r="J35" s="44" t="str">
        <f t="shared" si="5"/>
        <v/>
      </c>
      <c r="K35" s="45" t="str">
        <f t="shared" si="5"/>
        <v/>
      </c>
      <c r="L35" s="46" t="str">
        <f t="shared" si="5"/>
        <v/>
      </c>
      <c r="M35" s="44" t="str">
        <f t="shared" si="6"/>
        <v/>
      </c>
      <c r="N35" s="45" t="str">
        <f t="shared" si="6"/>
        <v/>
      </c>
      <c r="O35" s="46" t="str">
        <f t="shared" si="6"/>
        <v/>
      </c>
      <c r="P35" s="40"/>
      <c r="Q35" s="40"/>
      <c r="R35" s="40"/>
    </row>
    <row r="36" spans="1:18" x14ac:dyDescent="0.4">
      <c r="A36" s="9">
        <v>27</v>
      </c>
      <c r="B36" s="5"/>
      <c r="C36" s="47"/>
      <c r="D36" s="90"/>
      <c r="E36" s="91"/>
      <c r="F36" s="93"/>
      <c r="G36" s="40" t="str">
        <f t="shared" si="4"/>
        <v/>
      </c>
      <c r="H36" s="40" t="str">
        <f t="shared" si="4"/>
        <v/>
      </c>
      <c r="I36" s="40" t="str">
        <f t="shared" si="4"/>
        <v/>
      </c>
      <c r="J36" s="44" t="str">
        <f t="shared" si="5"/>
        <v/>
      </c>
      <c r="K36" s="45" t="str">
        <f t="shared" si="5"/>
        <v/>
      </c>
      <c r="L36" s="46" t="str">
        <f t="shared" si="5"/>
        <v/>
      </c>
      <c r="M36" s="44" t="str">
        <f t="shared" si="6"/>
        <v/>
      </c>
      <c r="N36" s="45" t="str">
        <f t="shared" si="6"/>
        <v/>
      </c>
      <c r="O36" s="46" t="str">
        <f t="shared" si="6"/>
        <v/>
      </c>
      <c r="P36" s="40"/>
      <c r="Q36" s="40"/>
      <c r="R36" s="40"/>
    </row>
    <row r="37" spans="1:18" x14ac:dyDescent="0.4">
      <c r="A37" s="9">
        <v>28</v>
      </c>
      <c r="B37" s="5"/>
      <c r="C37" s="47"/>
      <c r="D37" s="90"/>
      <c r="E37" s="91"/>
      <c r="F37" s="92"/>
      <c r="G37" s="40" t="str">
        <f t="shared" si="4"/>
        <v/>
      </c>
      <c r="H37" s="40" t="str">
        <f t="shared" si="4"/>
        <v/>
      </c>
      <c r="I37" s="40" t="str">
        <f t="shared" si="4"/>
        <v/>
      </c>
      <c r="J37" s="44" t="str">
        <f t="shared" si="5"/>
        <v/>
      </c>
      <c r="K37" s="45" t="str">
        <f t="shared" si="5"/>
        <v/>
      </c>
      <c r="L37" s="46" t="str">
        <f t="shared" si="5"/>
        <v/>
      </c>
      <c r="M37" s="44" t="str">
        <f t="shared" si="6"/>
        <v/>
      </c>
      <c r="N37" s="45" t="str">
        <f t="shared" si="6"/>
        <v/>
      </c>
      <c r="O37" s="46" t="str">
        <f t="shared" si="6"/>
        <v/>
      </c>
      <c r="P37" s="40"/>
      <c r="Q37" s="40"/>
      <c r="R37" s="40"/>
    </row>
    <row r="38" spans="1:18" x14ac:dyDescent="0.4">
      <c r="A38" s="9">
        <v>29</v>
      </c>
      <c r="B38" s="5"/>
      <c r="C38" s="47"/>
      <c r="D38" s="90"/>
      <c r="E38" s="91"/>
      <c r="F38" s="92"/>
      <c r="G38" s="40" t="str">
        <f t="shared" si="4"/>
        <v/>
      </c>
      <c r="H38" s="40" t="str">
        <f t="shared" si="4"/>
        <v/>
      </c>
      <c r="I38" s="40" t="str">
        <f t="shared" si="4"/>
        <v/>
      </c>
      <c r="J38" s="44" t="str">
        <f t="shared" si="5"/>
        <v/>
      </c>
      <c r="K38" s="45" t="str">
        <f t="shared" si="5"/>
        <v/>
      </c>
      <c r="L38" s="46" t="str">
        <f t="shared" si="5"/>
        <v/>
      </c>
      <c r="M38" s="44" t="str">
        <f t="shared" si="6"/>
        <v/>
      </c>
      <c r="N38" s="45" t="str">
        <f t="shared" si="6"/>
        <v/>
      </c>
      <c r="O38" s="46" t="str">
        <f t="shared" si="6"/>
        <v/>
      </c>
      <c r="P38" s="40"/>
      <c r="Q38" s="40"/>
      <c r="R38" s="40"/>
    </row>
    <row r="39" spans="1:18" x14ac:dyDescent="0.4">
      <c r="A39" s="9">
        <v>30</v>
      </c>
      <c r="B39" s="5"/>
      <c r="C39" s="47"/>
      <c r="D39" s="90"/>
      <c r="E39" s="91"/>
      <c r="F39" s="92"/>
      <c r="G39" s="40" t="str">
        <f t="shared" si="4"/>
        <v/>
      </c>
      <c r="H39" s="40" t="str">
        <f t="shared" si="4"/>
        <v/>
      </c>
      <c r="I39" s="40" t="str">
        <f t="shared" si="4"/>
        <v/>
      </c>
      <c r="J39" s="44" t="str">
        <f t="shared" si="5"/>
        <v/>
      </c>
      <c r="K39" s="45" t="str">
        <f t="shared" si="5"/>
        <v/>
      </c>
      <c r="L39" s="46" t="str">
        <f t="shared" si="5"/>
        <v/>
      </c>
      <c r="M39" s="44" t="str">
        <f t="shared" si="6"/>
        <v/>
      </c>
      <c r="N39" s="45" t="str">
        <f t="shared" si="6"/>
        <v/>
      </c>
      <c r="O39" s="46" t="str">
        <f t="shared" si="6"/>
        <v/>
      </c>
      <c r="P39" s="40"/>
      <c r="Q39" s="40"/>
      <c r="R39" s="40"/>
    </row>
    <row r="40" spans="1:18" x14ac:dyDescent="0.4">
      <c r="A40" s="9">
        <v>31</v>
      </c>
      <c r="B40" s="5"/>
      <c r="C40" s="47"/>
      <c r="D40" s="90"/>
      <c r="E40" s="91"/>
      <c r="F40" s="92"/>
      <c r="G40" s="40" t="str">
        <f t="shared" si="4"/>
        <v/>
      </c>
      <c r="H40" s="40" t="str">
        <f t="shared" si="4"/>
        <v/>
      </c>
      <c r="I40" s="40" t="str">
        <f t="shared" si="4"/>
        <v/>
      </c>
      <c r="J40" s="44" t="str">
        <f t="shared" si="5"/>
        <v/>
      </c>
      <c r="K40" s="45" t="str">
        <f t="shared" si="5"/>
        <v/>
      </c>
      <c r="L40" s="46" t="str">
        <f t="shared" si="5"/>
        <v/>
      </c>
      <c r="M40" s="44" t="str">
        <f t="shared" si="6"/>
        <v/>
      </c>
      <c r="N40" s="45" t="str">
        <f t="shared" si="6"/>
        <v/>
      </c>
      <c r="O40" s="46" t="str">
        <f t="shared" si="6"/>
        <v/>
      </c>
      <c r="P40" s="40"/>
      <c r="Q40" s="40"/>
      <c r="R40" s="40"/>
    </row>
    <row r="41" spans="1:18" x14ac:dyDescent="0.4">
      <c r="A41" s="9">
        <v>32</v>
      </c>
      <c r="B41" s="5"/>
      <c r="C41" s="47"/>
      <c r="D41" s="90"/>
      <c r="E41" s="91"/>
      <c r="F41" s="92"/>
      <c r="G41" s="40" t="str">
        <f t="shared" si="4"/>
        <v/>
      </c>
      <c r="H41" s="40" t="str">
        <f t="shared" si="4"/>
        <v/>
      </c>
      <c r="I41" s="40" t="str">
        <f t="shared" si="4"/>
        <v/>
      </c>
      <c r="J41" s="44" t="str">
        <f t="shared" si="5"/>
        <v/>
      </c>
      <c r="K41" s="45" t="str">
        <f t="shared" si="5"/>
        <v/>
      </c>
      <c r="L41" s="46" t="str">
        <f t="shared" si="5"/>
        <v/>
      </c>
      <c r="M41" s="44" t="str">
        <f t="shared" si="6"/>
        <v/>
      </c>
      <c r="N41" s="45" t="str">
        <f t="shared" si="6"/>
        <v/>
      </c>
      <c r="O41" s="46" t="str">
        <f t="shared" si="6"/>
        <v/>
      </c>
      <c r="P41" s="40"/>
      <c r="Q41" s="40"/>
      <c r="R41" s="40"/>
    </row>
    <row r="42" spans="1:18" x14ac:dyDescent="0.4">
      <c r="A42" s="9">
        <v>33</v>
      </c>
      <c r="B42" s="5"/>
      <c r="C42" s="47"/>
      <c r="D42" s="90"/>
      <c r="E42" s="91"/>
      <c r="F42" s="93"/>
      <c r="G42" s="40" t="str">
        <f t="shared" si="4"/>
        <v/>
      </c>
      <c r="H42" s="40" t="str">
        <f t="shared" si="4"/>
        <v/>
      </c>
      <c r="I42" s="40" t="str">
        <f t="shared" si="4"/>
        <v/>
      </c>
      <c r="J42" s="44" t="str">
        <f t="shared" si="5"/>
        <v/>
      </c>
      <c r="K42" s="45" t="str">
        <f t="shared" si="5"/>
        <v/>
      </c>
      <c r="L42" s="46" t="str">
        <f t="shared" si="5"/>
        <v/>
      </c>
      <c r="M42" s="44" t="str">
        <f t="shared" si="6"/>
        <v/>
      </c>
      <c r="N42" s="45" t="str">
        <f t="shared" si="6"/>
        <v/>
      </c>
      <c r="O42" s="46" t="str">
        <f t="shared" si="6"/>
        <v/>
      </c>
      <c r="P42" s="40"/>
      <c r="Q42" s="40"/>
      <c r="R42" s="40"/>
    </row>
    <row r="43" spans="1:18" x14ac:dyDescent="0.4">
      <c r="A43" s="9">
        <v>34</v>
      </c>
      <c r="B43" s="5"/>
      <c r="C43" s="47"/>
      <c r="D43" s="90"/>
      <c r="E43" s="91"/>
      <c r="F43" s="93"/>
      <c r="G43" s="40" t="str">
        <f t="shared" ref="G43:I58" si="7">IF(D43="","",G42+M43)</f>
        <v/>
      </c>
      <c r="H43" s="40" t="str">
        <f t="shared" si="7"/>
        <v/>
      </c>
      <c r="I43" s="40" t="str">
        <f t="shared" si="7"/>
        <v/>
      </c>
      <c r="J43" s="44" t="str">
        <f t="shared" si="5"/>
        <v/>
      </c>
      <c r="K43" s="45" t="str">
        <f t="shared" si="5"/>
        <v/>
      </c>
      <c r="L43" s="46" t="str">
        <f t="shared" si="5"/>
        <v/>
      </c>
      <c r="M43" s="44" t="str">
        <f>IF(D43="","",J43*D43)</f>
        <v/>
      </c>
      <c r="N43" s="45" t="str">
        <f t="shared" si="6"/>
        <v/>
      </c>
      <c r="O43" s="46" t="str">
        <f t="shared" si="6"/>
        <v/>
      </c>
      <c r="P43" s="40"/>
      <c r="Q43" s="40"/>
      <c r="R43" s="40"/>
    </row>
    <row r="44" spans="1:18" x14ac:dyDescent="0.4">
      <c r="A44">
        <v>35</v>
      </c>
      <c r="B44" s="5"/>
      <c r="C44" s="47"/>
      <c r="D44" s="90"/>
      <c r="E44" s="91"/>
      <c r="F44" s="92"/>
      <c r="G44" s="40" t="str">
        <f>IF(D44="","",G43+M44)</f>
        <v/>
      </c>
      <c r="H44" s="40" t="str">
        <f t="shared" si="7"/>
        <v/>
      </c>
      <c r="I44" s="40" t="str">
        <f t="shared" si="7"/>
        <v/>
      </c>
      <c r="J44" s="44" t="str">
        <f t="shared" si="5"/>
        <v/>
      </c>
      <c r="K44" s="45" t="str">
        <f t="shared" si="5"/>
        <v/>
      </c>
      <c r="L44" s="46" t="str">
        <f t="shared" si="5"/>
        <v/>
      </c>
      <c r="M44" s="44" t="str">
        <f t="shared" si="6"/>
        <v/>
      </c>
      <c r="N44" s="45" t="str">
        <f t="shared" si="6"/>
        <v/>
      </c>
      <c r="O44" s="46" t="str">
        <f t="shared" si="6"/>
        <v/>
      </c>
    </row>
    <row r="45" spans="1:18" x14ac:dyDescent="0.4">
      <c r="A45" s="9">
        <v>36</v>
      </c>
      <c r="B45" s="5"/>
      <c r="C45" s="47"/>
      <c r="D45" s="90"/>
      <c r="E45" s="91"/>
      <c r="F45" s="92"/>
      <c r="G45" s="40" t="str">
        <f t="shared" ref="G45:I59" si="8">IF(D45="","",G44+M45)</f>
        <v/>
      </c>
      <c r="H45" s="40" t="str">
        <f t="shared" si="7"/>
        <v/>
      </c>
      <c r="I45" s="40" t="str">
        <f t="shared" si="7"/>
        <v/>
      </c>
      <c r="J45" s="44" t="str">
        <f>IF(G44="","",G44*0.03)</f>
        <v/>
      </c>
      <c r="K45" s="45" t="str">
        <f t="shared" si="5"/>
        <v/>
      </c>
      <c r="L45" s="46" t="str">
        <f t="shared" si="5"/>
        <v/>
      </c>
      <c r="M45" s="44" t="str">
        <f>IF(D45="","",J45*D45)</f>
        <v/>
      </c>
      <c r="N45" s="45" t="str">
        <f t="shared" si="6"/>
        <v/>
      </c>
      <c r="O45" s="46" t="str">
        <f t="shared" si="6"/>
        <v/>
      </c>
    </row>
    <row r="46" spans="1:18" x14ac:dyDescent="0.4">
      <c r="A46" s="9">
        <v>37</v>
      </c>
      <c r="B46" s="5"/>
      <c r="C46" s="47"/>
      <c r="D46" s="90"/>
      <c r="E46" s="91"/>
      <c r="F46" s="92"/>
      <c r="G46" s="40" t="str">
        <f t="shared" si="8"/>
        <v/>
      </c>
      <c r="H46" s="40" t="str">
        <f t="shared" si="7"/>
        <v/>
      </c>
      <c r="I46" s="40" t="str">
        <f t="shared" si="7"/>
        <v/>
      </c>
      <c r="J46" s="44" t="str">
        <f t="shared" si="5"/>
        <v/>
      </c>
      <c r="K46" s="45" t="str">
        <f t="shared" si="5"/>
        <v/>
      </c>
      <c r="L46" s="46" t="str">
        <f t="shared" si="5"/>
        <v/>
      </c>
      <c r="M46" s="44" t="str">
        <f t="shared" si="6"/>
        <v/>
      </c>
      <c r="N46" s="45" t="str">
        <f t="shared" si="6"/>
        <v/>
      </c>
      <c r="O46" s="46" t="str">
        <f t="shared" si="6"/>
        <v/>
      </c>
    </row>
    <row r="47" spans="1:18" x14ac:dyDescent="0.4">
      <c r="A47" s="9">
        <v>38</v>
      </c>
      <c r="B47" s="5"/>
      <c r="C47" s="47"/>
      <c r="D47" s="90"/>
      <c r="E47" s="91"/>
      <c r="F47" s="92"/>
      <c r="G47" s="40" t="str">
        <f t="shared" si="8"/>
        <v/>
      </c>
      <c r="H47" s="40" t="str">
        <f t="shared" si="7"/>
        <v/>
      </c>
      <c r="I47" s="40" t="str">
        <f t="shared" si="7"/>
        <v/>
      </c>
      <c r="J47" s="44" t="str">
        <f t="shared" si="5"/>
        <v/>
      </c>
      <c r="K47" s="45" t="str">
        <f t="shared" si="5"/>
        <v/>
      </c>
      <c r="L47" s="46" t="str">
        <f t="shared" si="5"/>
        <v/>
      </c>
      <c r="M47" s="44" t="str">
        <f t="shared" si="6"/>
        <v/>
      </c>
      <c r="N47" s="45" t="str">
        <f t="shared" si="6"/>
        <v/>
      </c>
      <c r="O47" s="46" t="str">
        <f t="shared" si="6"/>
        <v/>
      </c>
    </row>
    <row r="48" spans="1:18" x14ac:dyDescent="0.4">
      <c r="A48" s="9">
        <v>39</v>
      </c>
      <c r="B48" s="5"/>
      <c r="C48" s="47"/>
      <c r="D48" s="90"/>
      <c r="E48" s="91"/>
      <c r="F48" s="92"/>
      <c r="G48" s="40" t="str">
        <f t="shared" si="8"/>
        <v/>
      </c>
      <c r="H48" s="40" t="str">
        <f t="shared" si="7"/>
        <v/>
      </c>
      <c r="I48" s="40" t="str">
        <f t="shared" si="7"/>
        <v/>
      </c>
      <c r="J48" s="44" t="str">
        <f t="shared" si="5"/>
        <v/>
      </c>
      <c r="K48" s="45" t="str">
        <f t="shared" si="5"/>
        <v/>
      </c>
      <c r="L48" s="46" t="str">
        <f t="shared" si="5"/>
        <v/>
      </c>
      <c r="M48" s="44" t="str">
        <f t="shared" si="6"/>
        <v/>
      </c>
      <c r="N48" s="45" t="str">
        <f t="shared" si="6"/>
        <v/>
      </c>
      <c r="O48" s="46" t="str">
        <f t="shared" si="6"/>
        <v/>
      </c>
    </row>
    <row r="49" spans="1:15" x14ac:dyDescent="0.4">
      <c r="A49" s="9">
        <v>40</v>
      </c>
      <c r="B49" s="5"/>
      <c r="C49" s="47"/>
      <c r="D49" s="90"/>
      <c r="E49" s="91"/>
      <c r="F49" s="92"/>
      <c r="G49" s="40" t="str">
        <f t="shared" si="8"/>
        <v/>
      </c>
      <c r="H49" s="40" t="str">
        <f t="shared" si="7"/>
        <v/>
      </c>
      <c r="I49" s="40" t="str">
        <f t="shared" si="7"/>
        <v/>
      </c>
      <c r="J49" s="44" t="str">
        <f t="shared" si="5"/>
        <v/>
      </c>
      <c r="K49" s="45" t="str">
        <f t="shared" si="5"/>
        <v/>
      </c>
      <c r="L49" s="46" t="str">
        <f t="shared" si="5"/>
        <v/>
      </c>
      <c r="M49" s="44" t="str">
        <f t="shared" si="6"/>
        <v/>
      </c>
      <c r="N49" s="45" t="str">
        <f t="shared" si="6"/>
        <v/>
      </c>
      <c r="O49" s="46" t="str">
        <f t="shared" si="6"/>
        <v/>
      </c>
    </row>
    <row r="50" spans="1:15" x14ac:dyDescent="0.4">
      <c r="A50" s="9">
        <v>41</v>
      </c>
      <c r="B50" s="5"/>
      <c r="C50" s="47"/>
      <c r="D50" s="90"/>
      <c r="E50" s="91"/>
      <c r="F50" s="92"/>
      <c r="G50" s="40" t="str">
        <f t="shared" si="8"/>
        <v/>
      </c>
      <c r="H50" s="40" t="str">
        <f t="shared" si="7"/>
        <v/>
      </c>
      <c r="I50" s="40" t="str">
        <f t="shared" si="7"/>
        <v/>
      </c>
      <c r="J50" s="44" t="str">
        <f t="shared" si="5"/>
        <v/>
      </c>
      <c r="K50" s="45" t="str">
        <f t="shared" si="5"/>
        <v/>
      </c>
      <c r="L50" s="46" t="str">
        <f t="shared" si="5"/>
        <v/>
      </c>
      <c r="M50" s="44" t="str">
        <f t="shared" si="6"/>
        <v/>
      </c>
      <c r="N50" s="45" t="str">
        <f t="shared" si="6"/>
        <v/>
      </c>
      <c r="O50" s="46" t="str">
        <f t="shared" si="6"/>
        <v/>
      </c>
    </row>
    <row r="51" spans="1:15" x14ac:dyDescent="0.4">
      <c r="A51" s="9">
        <v>42</v>
      </c>
      <c r="B51" s="5"/>
      <c r="C51" s="47"/>
      <c r="D51" s="90"/>
      <c r="E51" s="91"/>
      <c r="F51" s="92"/>
      <c r="G51" s="40" t="str">
        <f t="shared" si="8"/>
        <v/>
      </c>
      <c r="H51" s="40" t="str">
        <f t="shared" si="7"/>
        <v/>
      </c>
      <c r="I51" s="40" t="str">
        <f t="shared" si="7"/>
        <v/>
      </c>
      <c r="J51" s="44" t="str">
        <f t="shared" si="5"/>
        <v/>
      </c>
      <c r="K51" s="45" t="str">
        <f t="shared" si="5"/>
        <v/>
      </c>
      <c r="L51" s="46" t="str">
        <f t="shared" si="5"/>
        <v/>
      </c>
      <c r="M51" s="44" t="str">
        <f t="shared" si="6"/>
        <v/>
      </c>
      <c r="N51" s="45" t="str">
        <f t="shared" si="6"/>
        <v/>
      </c>
      <c r="O51" s="46" t="str">
        <f t="shared" si="6"/>
        <v/>
      </c>
    </row>
    <row r="52" spans="1:15" x14ac:dyDescent="0.4">
      <c r="A52" s="9">
        <v>43</v>
      </c>
      <c r="B52" s="5"/>
      <c r="C52" s="47"/>
      <c r="D52" s="90"/>
      <c r="E52" s="91"/>
      <c r="F52" s="93"/>
      <c r="G52" s="40" t="str">
        <f t="shared" si="8"/>
        <v/>
      </c>
      <c r="H52" s="40" t="str">
        <f t="shared" si="7"/>
        <v/>
      </c>
      <c r="I52" s="40" t="str">
        <f t="shared" si="7"/>
        <v/>
      </c>
      <c r="J52" s="44" t="str">
        <f t="shared" si="5"/>
        <v/>
      </c>
      <c r="K52" s="45" t="str">
        <f t="shared" si="5"/>
        <v/>
      </c>
      <c r="L52" s="46" t="str">
        <f t="shared" si="5"/>
        <v/>
      </c>
      <c r="M52" s="44" t="str">
        <f t="shared" si="6"/>
        <v/>
      </c>
      <c r="N52" s="45" t="str">
        <f t="shared" si="6"/>
        <v/>
      </c>
      <c r="O52" s="46" t="str">
        <f t="shared" si="6"/>
        <v/>
      </c>
    </row>
    <row r="53" spans="1:15" x14ac:dyDescent="0.4">
      <c r="A53" s="9">
        <v>44</v>
      </c>
      <c r="B53" s="5"/>
      <c r="C53" s="47"/>
      <c r="D53" s="90"/>
      <c r="E53" s="91"/>
      <c r="F53" s="92"/>
      <c r="G53" s="40" t="str">
        <f t="shared" si="8"/>
        <v/>
      </c>
      <c r="H53" s="40" t="str">
        <f t="shared" si="7"/>
        <v/>
      </c>
      <c r="I53" s="40" t="str">
        <f t="shared" si="7"/>
        <v/>
      </c>
      <c r="J53" s="44" t="str">
        <f t="shared" si="5"/>
        <v/>
      </c>
      <c r="K53" s="45" t="str">
        <f t="shared" si="5"/>
        <v/>
      </c>
      <c r="L53" s="46" t="str">
        <f t="shared" si="5"/>
        <v/>
      </c>
      <c r="M53" s="44" t="str">
        <f t="shared" si="6"/>
        <v/>
      </c>
      <c r="N53" s="45" t="str">
        <f t="shared" si="6"/>
        <v/>
      </c>
      <c r="O53" s="46" t="str">
        <f t="shared" si="6"/>
        <v/>
      </c>
    </row>
    <row r="54" spans="1:15" x14ac:dyDescent="0.4">
      <c r="A54" s="9">
        <v>45</v>
      </c>
      <c r="B54" s="5"/>
      <c r="C54" s="47"/>
      <c r="D54" s="90"/>
      <c r="E54" s="91"/>
      <c r="F54" s="92"/>
      <c r="G54" s="40" t="str">
        <f t="shared" si="8"/>
        <v/>
      </c>
      <c r="H54" s="40" t="str">
        <f t="shared" si="7"/>
        <v/>
      </c>
      <c r="I54" s="40" t="str">
        <f t="shared" si="7"/>
        <v/>
      </c>
      <c r="J54" s="44" t="str">
        <f t="shared" si="5"/>
        <v/>
      </c>
      <c r="K54" s="45" t="str">
        <f t="shared" si="5"/>
        <v/>
      </c>
      <c r="L54" s="46" t="str">
        <f t="shared" si="5"/>
        <v/>
      </c>
      <c r="M54" s="44" t="str">
        <f t="shared" si="6"/>
        <v/>
      </c>
      <c r="N54" s="45" t="str">
        <f t="shared" si="6"/>
        <v/>
      </c>
      <c r="O54" s="46" t="str">
        <f t="shared" si="6"/>
        <v/>
      </c>
    </row>
    <row r="55" spans="1:15" x14ac:dyDescent="0.4">
      <c r="A55" s="9">
        <v>46</v>
      </c>
      <c r="B55" s="5"/>
      <c r="C55" s="47"/>
      <c r="D55" s="90"/>
      <c r="E55" s="91"/>
      <c r="F55" s="92"/>
      <c r="G55" s="40" t="str">
        <f t="shared" si="8"/>
        <v/>
      </c>
      <c r="H55" s="40" t="str">
        <f t="shared" si="7"/>
        <v/>
      </c>
      <c r="I55" s="40" t="str">
        <f t="shared" si="7"/>
        <v/>
      </c>
      <c r="J55" s="44" t="str">
        <f t="shared" si="5"/>
        <v/>
      </c>
      <c r="K55" s="45" t="str">
        <f t="shared" si="5"/>
        <v/>
      </c>
      <c r="L55" s="46" t="str">
        <f t="shared" si="5"/>
        <v/>
      </c>
      <c r="M55" s="44" t="str">
        <f t="shared" si="6"/>
        <v/>
      </c>
      <c r="N55" s="45" t="str">
        <f t="shared" si="6"/>
        <v/>
      </c>
      <c r="O55" s="46" t="str">
        <f t="shared" si="6"/>
        <v/>
      </c>
    </row>
    <row r="56" spans="1:15" x14ac:dyDescent="0.4">
      <c r="A56" s="9">
        <v>47</v>
      </c>
      <c r="B56" s="5"/>
      <c r="C56" s="47"/>
      <c r="D56" s="90"/>
      <c r="E56" s="91"/>
      <c r="F56" s="92"/>
      <c r="G56" s="40" t="str">
        <f t="shared" si="8"/>
        <v/>
      </c>
      <c r="H56" s="40" t="str">
        <f t="shared" si="7"/>
        <v/>
      </c>
      <c r="I56" s="40" t="str">
        <f t="shared" si="7"/>
        <v/>
      </c>
      <c r="J56" s="44" t="str">
        <f t="shared" si="5"/>
        <v/>
      </c>
      <c r="K56" s="45" t="str">
        <f t="shared" si="5"/>
        <v/>
      </c>
      <c r="L56" s="46" t="str">
        <f t="shared" si="5"/>
        <v/>
      </c>
      <c r="M56" s="44" t="str">
        <f t="shared" si="6"/>
        <v/>
      </c>
      <c r="N56" s="45" t="str">
        <f t="shared" si="6"/>
        <v/>
      </c>
      <c r="O56" s="46" t="str">
        <f t="shared" si="6"/>
        <v/>
      </c>
    </row>
    <row r="57" spans="1:15" x14ac:dyDescent="0.4">
      <c r="A57" s="9">
        <v>48</v>
      </c>
      <c r="B57" s="5"/>
      <c r="C57" s="47"/>
      <c r="D57" s="90"/>
      <c r="E57" s="91"/>
      <c r="F57" s="92"/>
      <c r="G57" s="40" t="str">
        <f t="shared" si="8"/>
        <v/>
      </c>
      <c r="H57" s="40" t="str">
        <f t="shared" si="7"/>
        <v/>
      </c>
      <c r="I57" s="40" t="str">
        <f t="shared" si="7"/>
        <v/>
      </c>
      <c r="J57" s="44" t="str">
        <f t="shared" si="5"/>
        <v/>
      </c>
      <c r="K57" s="45" t="str">
        <f t="shared" si="5"/>
        <v/>
      </c>
      <c r="L57" s="46" t="str">
        <f t="shared" si="5"/>
        <v/>
      </c>
      <c r="M57" s="44" t="str">
        <f t="shared" si="6"/>
        <v/>
      </c>
      <c r="N57" s="45" t="str">
        <f t="shared" si="6"/>
        <v/>
      </c>
      <c r="O57" s="46" t="str">
        <f t="shared" si="6"/>
        <v/>
      </c>
    </row>
    <row r="58" spans="1:15" x14ac:dyDescent="0.4">
      <c r="A58" s="9">
        <v>49</v>
      </c>
      <c r="B58" s="5"/>
      <c r="C58" s="47"/>
      <c r="D58" s="90"/>
      <c r="E58" s="91"/>
      <c r="F58" s="92"/>
      <c r="G58" s="40" t="str">
        <f t="shared" si="8"/>
        <v/>
      </c>
      <c r="H58" s="40" t="str">
        <f t="shared" si="7"/>
        <v/>
      </c>
      <c r="I58" s="40" t="str">
        <f t="shared" si="7"/>
        <v/>
      </c>
      <c r="J58" s="44" t="str">
        <f t="shared" si="5"/>
        <v/>
      </c>
      <c r="K58" s="45" t="str">
        <f t="shared" si="5"/>
        <v/>
      </c>
      <c r="L58" s="46" t="str">
        <f t="shared" si="5"/>
        <v/>
      </c>
      <c r="M58" s="44" t="str">
        <f t="shared" si="6"/>
        <v/>
      </c>
      <c r="N58" s="45" t="str">
        <f t="shared" si="6"/>
        <v/>
      </c>
      <c r="O58" s="46" t="str">
        <f t="shared" si="6"/>
        <v/>
      </c>
    </row>
    <row r="59" spans="1:15" ht="19.5" thickBot="1" x14ac:dyDescent="0.45">
      <c r="A59" s="9">
        <v>50</v>
      </c>
      <c r="B59" s="6"/>
      <c r="C59" s="51"/>
      <c r="D59" s="94"/>
      <c r="E59" s="95"/>
      <c r="F59" s="96"/>
      <c r="G59" s="40" t="str">
        <f t="shared" si="8"/>
        <v/>
      </c>
      <c r="H59" s="40" t="str">
        <f t="shared" si="8"/>
        <v/>
      </c>
      <c r="I59" s="40" t="str">
        <f t="shared" si="8"/>
        <v/>
      </c>
      <c r="J59" s="44" t="str">
        <f t="shared" si="5"/>
        <v/>
      </c>
      <c r="K59" s="45" t="str">
        <f t="shared" si="5"/>
        <v/>
      </c>
      <c r="L59" s="46" t="str">
        <f t="shared" si="5"/>
        <v/>
      </c>
      <c r="M59" s="44" t="str">
        <f t="shared" si="6"/>
        <v/>
      </c>
      <c r="N59" s="45" t="str">
        <f t="shared" si="6"/>
        <v/>
      </c>
      <c r="O59" s="46" t="str">
        <f t="shared" si="6"/>
        <v/>
      </c>
    </row>
    <row r="60" spans="1:15" ht="19.5" thickBot="1" x14ac:dyDescent="0.45">
      <c r="A60" s="9"/>
      <c r="B60" s="111" t="s">
        <v>5</v>
      </c>
      <c r="C60" s="112"/>
      <c r="D60" s="1">
        <f>COUNTIF(D10:D59,1.27)</f>
        <v>2</v>
      </c>
      <c r="E60" s="1">
        <f>COUNTIF(E10:E59,1.5)</f>
        <v>2</v>
      </c>
      <c r="F60" s="8">
        <f>COUNTIF(F10:F59,2)</f>
        <v>1</v>
      </c>
      <c r="G60" s="97">
        <f>M60+G9</f>
        <v>224316.10122388051</v>
      </c>
      <c r="H60" s="20">
        <f>N60+H9</f>
        <v>227307.96127981297</v>
      </c>
      <c r="I60" s="21">
        <f>O60+I9</f>
        <v>214022.61467265279</v>
      </c>
      <c r="J60" s="67" t="s">
        <v>27</v>
      </c>
      <c r="K60" s="68">
        <f>B59-B10</f>
        <v>-37788</v>
      </c>
      <c r="L60" s="69" t="s">
        <v>28</v>
      </c>
      <c r="M60" s="81">
        <f>SUM(M10:M59)</f>
        <v>-75683.898776119488</v>
      </c>
      <c r="N60" s="82">
        <f>SUM(N10:N59)</f>
        <v>-72692.038720187047</v>
      </c>
      <c r="O60" s="83">
        <f>SUM(O10:O59)</f>
        <v>-85977.385327347205</v>
      </c>
    </row>
    <row r="61" spans="1:15" ht="19.5" thickBot="1" x14ac:dyDescent="0.45">
      <c r="A61" s="9"/>
      <c r="B61" s="105" t="s">
        <v>6</v>
      </c>
      <c r="C61" s="106"/>
      <c r="D61" s="1">
        <f>COUNTIF(D10:D59,-1)</f>
        <v>12</v>
      </c>
      <c r="E61" s="1">
        <f>COUNTIF(E10:E59,-1)</f>
        <v>12</v>
      </c>
      <c r="F61" s="8">
        <f>COUNTIF(F10:F59,-1)</f>
        <v>13</v>
      </c>
      <c r="G61" s="103" t="s">
        <v>26</v>
      </c>
      <c r="H61" s="104"/>
      <c r="I61" s="110"/>
      <c r="J61" s="103" t="s">
        <v>29</v>
      </c>
      <c r="K61" s="104"/>
      <c r="L61" s="110"/>
      <c r="M61" s="9"/>
      <c r="O61" s="4"/>
    </row>
    <row r="62" spans="1:15" ht="19.5" thickBot="1" x14ac:dyDescent="0.45">
      <c r="A62" s="9"/>
      <c r="B62" s="105" t="s">
        <v>31</v>
      </c>
      <c r="C62" s="106"/>
      <c r="D62" s="1">
        <f>COUNTIF(D10:D59,0)</f>
        <v>0</v>
      </c>
      <c r="E62" s="1">
        <f>COUNTIF(E10:E59,0)</f>
        <v>0</v>
      </c>
      <c r="F62" s="1">
        <f>COUNTIF(F10:F59,0)</f>
        <v>0</v>
      </c>
      <c r="G62" s="76">
        <f>G60/G9</f>
        <v>0.74772033741293509</v>
      </c>
      <c r="H62" s="77">
        <f t="shared" ref="H62" si="9">H60/H9</f>
        <v>0.75769320426604325</v>
      </c>
      <c r="I62" s="78">
        <f>I60/I9</f>
        <v>0.71340871557550933</v>
      </c>
      <c r="J62" s="65">
        <f>(G62-100%)*30/K60</f>
        <v>2.0028553714438306E-4</v>
      </c>
      <c r="K62" s="65">
        <f>(H62-100%)*30/K60</f>
        <v>1.9236804996344614E-4</v>
      </c>
      <c r="L62" s="66">
        <f>(I62-100%)*30/K60</f>
        <v>2.2752563069584843E-4</v>
      </c>
      <c r="M62" s="10"/>
      <c r="N62" s="2"/>
      <c r="O62" s="11"/>
    </row>
    <row r="63" spans="1:15" ht="19.5" thickBot="1" x14ac:dyDescent="0.45">
      <c r="B63" s="103" t="s">
        <v>4</v>
      </c>
      <c r="C63" s="104"/>
      <c r="D63" s="79">
        <f t="shared" ref="D63:E63" si="10">D60/(D60+D61+D62)</f>
        <v>0.14285714285714285</v>
      </c>
      <c r="E63" s="74">
        <f t="shared" si="10"/>
        <v>0.14285714285714285</v>
      </c>
      <c r="F63" s="75">
        <f>F60/(F60+F61+F62)</f>
        <v>7.1428571428571425E-2</v>
      </c>
    </row>
    <row r="65" spans="4:6" x14ac:dyDescent="0.4">
      <c r="D65" s="98"/>
      <c r="E65" s="98"/>
      <c r="F65" s="98"/>
    </row>
  </sheetData>
  <mergeCells count="11">
    <mergeCell ref="B61:C61"/>
    <mergeCell ref="G61:I61"/>
    <mergeCell ref="J61:L61"/>
    <mergeCell ref="B62:C62"/>
    <mergeCell ref="B63:C63"/>
    <mergeCell ref="B60:C60"/>
    <mergeCell ref="G7:I7"/>
    <mergeCell ref="J7:L7"/>
    <mergeCell ref="M7:O7"/>
    <mergeCell ref="J9:L9"/>
    <mergeCell ref="M9:O9"/>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8825-C523-4D62-B2E6-A4A4C36E5D0E}">
  <dimension ref="A1:A56"/>
  <sheetViews>
    <sheetView topLeftCell="A60" workbookViewId="0">
      <selection activeCell="A57" sqref="A57"/>
    </sheetView>
  </sheetViews>
  <sheetFormatPr defaultRowHeight="18.75" x14ac:dyDescent="0.4"/>
  <sheetData>
    <row r="1" spans="1:1" x14ac:dyDescent="0.4">
      <c r="A1" t="s">
        <v>45</v>
      </c>
    </row>
    <row r="20" spans="1:1" x14ac:dyDescent="0.4">
      <c r="A20" t="s">
        <v>59</v>
      </c>
    </row>
    <row r="56" spans="1:1" x14ac:dyDescent="0.4">
      <c r="A56" t="s">
        <v>57</v>
      </c>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30CD-3211-4709-8120-C72C85756EE9}">
  <dimension ref="A1:R65"/>
  <sheetViews>
    <sheetView workbookViewId="0">
      <selection activeCell="F15" sqref="F15"/>
    </sheetView>
  </sheetViews>
  <sheetFormatPr defaultRowHeight="18.75" x14ac:dyDescent="0.4"/>
  <cols>
    <col min="1" max="1" width="5.5" customWidth="1"/>
    <col min="2" max="3" width="11.125" customWidth="1"/>
  </cols>
  <sheetData>
    <row r="1" spans="1:18" ht="25.5" x14ac:dyDescent="0.4">
      <c r="A1" s="86" t="s">
        <v>40</v>
      </c>
    </row>
    <row r="2" spans="1:18" x14ac:dyDescent="0.4">
      <c r="A2" s="1" t="s">
        <v>7</v>
      </c>
      <c r="C2" t="s">
        <v>32</v>
      </c>
    </row>
    <row r="3" spans="1:18" x14ac:dyDescent="0.4">
      <c r="A3" s="1" t="s">
        <v>8</v>
      </c>
      <c r="C3" t="s">
        <v>39</v>
      </c>
    </row>
    <row r="4" spans="1:18" x14ac:dyDescent="0.4">
      <c r="A4" s="1" t="s">
        <v>10</v>
      </c>
      <c r="C4" s="29">
        <v>300000</v>
      </c>
    </row>
    <row r="5" spans="1:18" x14ac:dyDescent="0.4">
      <c r="A5" s="1" t="s">
        <v>11</v>
      </c>
      <c r="C5" s="29" t="s">
        <v>13</v>
      </c>
    </row>
    <row r="6" spans="1:18" ht="19.5" thickBot="1" x14ac:dyDescent="0.45">
      <c r="A6" s="1" t="s">
        <v>12</v>
      </c>
      <c r="C6" s="29" t="s">
        <v>30</v>
      </c>
    </row>
    <row r="7" spans="1:18" ht="19.5" thickBot="1" x14ac:dyDescent="0.45">
      <c r="A7" s="24" t="s">
        <v>0</v>
      </c>
      <c r="B7" s="24" t="s">
        <v>1</v>
      </c>
      <c r="C7" s="24" t="s">
        <v>1</v>
      </c>
      <c r="D7" s="48" t="s">
        <v>24</v>
      </c>
      <c r="E7" s="25"/>
      <c r="F7" s="26"/>
      <c r="G7" s="103" t="s">
        <v>3</v>
      </c>
      <c r="H7" s="104"/>
      <c r="I7" s="110"/>
      <c r="J7" s="103" t="s">
        <v>22</v>
      </c>
      <c r="K7" s="104"/>
      <c r="L7" s="110"/>
      <c r="M7" s="103" t="s">
        <v>23</v>
      </c>
      <c r="N7" s="104"/>
      <c r="O7" s="110"/>
    </row>
    <row r="8" spans="1:18" ht="19.5" thickBot="1" x14ac:dyDescent="0.45">
      <c r="A8" s="27"/>
      <c r="B8" s="27" t="s">
        <v>2</v>
      </c>
      <c r="C8" s="64" t="s">
        <v>25</v>
      </c>
      <c r="D8" s="13">
        <v>1.27</v>
      </c>
      <c r="E8" s="14">
        <v>1.5</v>
      </c>
      <c r="F8" s="15">
        <v>2</v>
      </c>
      <c r="G8" s="13">
        <v>1.27</v>
      </c>
      <c r="H8" s="14">
        <v>1.5</v>
      </c>
      <c r="I8" s="15">
        <v>2</v>
      </c>
      <c r="J8" s="13">
        <v>1.27</v>
      </c>
      <c r="K8" s="14">
        <v>1.5</v>
      </c>
      <c r="L8" s="15">
        <v>2</v>
      </c>
      <c r="M8" s="13">
        <v>1.27</v>
      </c>
      <c r="N8" s="14">
        <v>1.5</v>
      </c>
      <c r="O8" s="15">
        <v>2</v>
      </c>
    </row>
    <row r="9" spans="1:18" ht="19.5" thickBot="1" x14ac:dyDescent="0.45">
      <c r="A9" s="28" t="s">
        <v>9</v>
      </c>
      <c r="B9" s="12"/>
      <c r="C9" s="49"/>
      <c r="D9" s="17"/>
      <c r="E9" s="16"/>
      <c r="F9" s="18"/>
      <c r="G9" s="19">
        <f>C4</f>
        <v>300000</v>
      </c>
      <c r="H9" s="20">
        <f>C4</f>
        <v>300000</v>
      </c>
      <c r="I9" s="21">
        <f>C4</f>
        <v>300000</v>
      </c>
      <c r="J9" s="107" t="s">
        <v>22</v>
      </c>
      <c r="K9" s="108"/>
      <c r="L9" s="109"/>
      <c r="M9" s="107"/>
      <c r="N9" s="108"/>
      <c r="O9" s="109"/>
    </row>
    <row r="10" spans="1:18" x14ac:dyDescent="0.4">
      <c r="A10" s="9">
        <v>1</v>
      </c>
      <c r="B10" s="23"/>
      <c r="C10" s="50"/>
      <c r="D10" s="87"/>
      <c r="E10" s="88"/>
      <c r="F10" s="89"/>
      <c r="G10" s="40" t="str">
        <f>IF(D10="","",G9+M10)</f>
        <v/>
      </c>
      <c r="H10" s="40" t="str">
        <f t="shared" ref="H10:I25" si="0">IF(E10="","",H9+N10)</f>
        <v/>
      </c>
      <c r="I10" s="40" t="str">
        <f t="shared" si="0"/>
        <v/>
      </c>
      <c r="J10" s="41">
        <f>IF(G9="","",G9*0.03)</f>
        <v>9000</v>
      </c>
      <c r="K10" s="42">
        <f>IF(H9="","",H9*0.03)</f>
        <v>9000</v>
      </c>
      <c r="L10" s="43">
        <f>IF(I9="","",I9*0.03)</f>
        <v>9000</v>
      </c>
      <c r="M10" s="41" t="str">
        <f>IF(D10="","",J10*D10)</f>
        <v/>
      </c>
      <c r="N10" s="42" t="str">
        <f>IF(E10="","",K10*E10)</f>
        <v/>
      </c>
      <c r="O10" s="43" t="str">
        <f>IF(F10="","",L10*F10)</f>
        <v/>
      </c>
      <c r="P10" s="40"/>
      <c r="Q10" s="40"/>
      <c r="R10" s="40"/>
    </row>
    <row r="11" spans="1:18" x14ac:dyDescent="0.4">
      <c r="A11" s="9">
        <v>2</v>
      </c>
      <c r="B11" s="5"/>
      <c r="C11" s="47"/>
      <c r="D11" s="90"/>
      <c r="E11" s="91"/>
      <c r="F11" s="92"/>
      <c r="G11" s="40" t="str">
        <f t="shared" ref="G11:I26" si="1">IF(D11="","",G10+M11)</f>
        <v/>
      </c>
      <c r="H11" s="40" t="str">
        <f t="shared" si="0"/>
        <v/>
      </c>
      <c r="I11" s="40" t="str">
        <f t="shared" si="0"/>
        <v/>
      </c>
      <c r="J11" s="44" t="str">
        <f t="shared" ref="J11:L26" si="2">IF(G10="","",G10*0.03)</f>
        <v/>
      </c>
      <c r="K11" s="45" t="str">
        <f t="shared" si="2"/>
        <v/>
      </c>
      <c r="L11" s="46" t="str">
        <f t="shared" si="2"/>
        <v/>
      </c>
      <c r="M11" s="44" t="str">
        <f t="shared" ref="M11:O26" si="3">IF(D11="","",J11*D11)</f>
        <v/>
      </c>
      <c r="N11" s="45" t="str">
        <f t="shared" si="3"/>
        <v/>
      </c>
      <c r="O11" s="46" t="str">
        <f t="shared" si="3"/>
        <v/>
      </c>
      <c r="P11" s="40"/>
      <c r="Q11" s="40"/>
      <c r="R11" s="40"/>
    </row>
    <row r="12" spans="1:18" x14ac:dyDescent="0.4">
      <c r="A12" s="9">
        <v>3</v>
      </c>
      <c r="B12" s="5"/>
      <c r="C12" s="47"/>
      <c r="D12" s="90"/>
      <c r="E12" s="91"/>
      <c r="F12" s="99"/>
      <c r="G12" s="40" t="str">
        <f t="shared" si="1"/>
        <v/>
      </c>
      <c r="H12" s="40" t="str">
        <f t="shared" si="0"/>
        <v/>
      </c>
      <c r="I12" s="40" t="str">
        <f t="shared" si="0"/>
        <v/>
      </c>
      <c r="J12" s="44" t="str">
        <f t="shared" si="2"/>
        <v/>
      </c>
      <c r="K12" s="45" t="str">
        <f t="shared" si="2"/>
        <v/>
      </c>
      <c r="L12" s="46" t="str">
        <f t="shared" si="2"/>
        <v/>
      </c>
      <c r="M12" s="44" t="str">
        <f t="shared" si="3"/>
        <v/>
      </c>
      <c r="N12" s="45" t="str">
        <f t="shared" si="3"/>
        <v/>
      </c>
      <c r="O12" s="46" t="str">
        <f t="shared" si="3"/>
        <v/>
      </c>
      <c r="P12" s="40"/>
      <c r="Q12" s="40"/>
      <c r="R12" s="40"/>
    </row>
    <row r="13" spans="1:18" x14ac:dyDescent="0.4">
      <c r="A13" s="9">
        <v>4</v>
      </c>
      <c r="B13" s="5"/>
      <c r="C13" s="47"/>
      <c r="D13" s="90"/>
      <c r="E13" s="91"/>
      <c r="F13" s="92"/>
      <c r="G13" s="40" t="str">
        <f t="shared" si="1"/>
        <v/>
      </c>
      <c r="H13" s="40" t="str">
        <f t="shared" si="0"/>
        <v/>
      </c>
      <c r="I13" s="40" t="str">
        <f t="shared" si="0"/>
        <v/>
      </c>
      <c r="J13" s="44" t="str">
        <f t="shared" si="2"/>
        <v/>
      </c>
      <c r="K13" s="45" t="str">
        <f t="shared" si="2"/>
        <v/>
      </c>
      <c r="L13" s="46" t="str">
        <f t="shared" si="2"/>
        <v/>
      </c>
      <c r="M13" s="44" t="str">
        <f t="shared" si="3"/>
        <v/>
      </c>
      <c r="N13" s="45" t="str">
        <f t="shared" si="3"/>
        <v/>
      </c>
      <c r="O13" s="46" t="str">
        <f t="shared" si="3"/>
        <v/>
      </c>
      <c r="P13" s="40"/>
      <c r="Q13" s="40"/>
      <c r="R13" s="40"/>
    </row>
    <row r="14" spans="1:18" x14ac:dyDescent="0.4">
      <c r="A14" s="9">
        <v>5</v>
      </c>
      <c r="B14" s="5"/>
      <c r="C14" s="47"/>
      <c r="D14" s="90"/>
      <c r="E14" s="91"/>
      <c r="F14" s="93"/>
      <c r="G14" s="40" t="str">
        <f t="shared" si="1"/>
        <v/>
      </c>
      <c r="H14" s="40" t="str">
        <f t="shared" si="0"/>
        <v/>
      </c>
      <c r="I14" s="40" t="str">
        <f t="shared" si="0"/>
        <v/>
      </c>
      <c r="J14" s="44" t="str">
        <f t="shared" si="2"/>
        <v/>
      </c>
      <c r="K14" s="45" t="str">
        <f t="shared" si="2"/>
        <v/>
      </c>
      <c r="L14" s="46" t="str">
        <f t="shared" si="2"/>
        <v/>
      </c>
      <c r="M14" s="44" t="str">
        <f t="shared" si="3"/>
        <v/>
      </c>
      <c r="N14" s="45" t="str">
        <f t="shared" si="3"/>
        <v/>
      </c>
      <c r="O14" s="46" t="str">
        <f t="shared" si="3"/>
        <v/>
      </c>
      <c r="P14" s="40"/>
      <c r="Q14" s="40"/>
      <c r="R14" s="40"/>
    </row>
    <row r="15" spans="1:18" x14ac:dyDescent="0.4">
      <c r="A15" s="9">
        <v>6</v>
      </c>
      <c r="B15" s="5"/>
      <c r="C15" s="47"/>
      <c r="D15" s="90"/>
      <c r="E15" s="91"/>
      <c r="F15" s="99"/>
      <c r="G15" s="40" t="str">
        <f t="shared" si="1"/>
        <v/>
      </c>
      <c r="H15" s="40" t="str">
        <f t="shared" si="0"/>
        <v/>
      </c>
      <c r="I15" s="40" t="str">
        <f t="shared" si="0"/>
        <v/>
      </c>
      <c r="J15" s="44" t="str">
        <f t="shared" si="2"/>
        <v/>
      </c>
      <c r="K15" s="45" t="str">
        <f t="shared" si="2"/>
        <v/>
      </c>
      <c r="L15" s="46" t="str">
        <f t="shared" si="2"/>
        <v/>
      </c>
      <c r="M15" s="44" t="str">
        <f t="shared" si="3"/>
        <v/>
      </c>
      <c r="N15" s="45" t="str">
        <f t="shared" si="3"/>
        <v/>
      </c>
      <c r="O15" s="46" t="str">
        <f t="shared" si="3"/>
        <v/>
      </c>
      <c r="P15" s="40"/>
      <c r="Q15" s="40"/>
      <c r="R15" s="40"/>
    </row>
    <row r="16" spans="1:18" x14ac:dyDescent="0.4">
      <c r="A16" s="9">
        <v>7</v>
      </c>
      <c r="B16" s="5"/>
      <c r="C16" s="47"/>
      <c r="D16" s="90"/>
      <c r="E16" s="91"/>
      <c r="F16" s="92"/>
      <c r="G16" s="40" t="str">
        <f t="shared" si="1"/>
        <v/>
      </c>
      <c r="H16" s="40" t="str">
        <f t="shared" si="0"/>
        <v/>
      </c>
      <c r="I16" s="40" t="str">
        <f t="shared" si="0"/>
        <v/>
      </c>
      <c r="J16" s="44" t="str">
        <f t="shared" si="2"/>
        <v/>
      </c>
      <c r="K16" s="45" t="str">
        <f t="shared" si="2"/>
        <v/>
      </c>
      <c r="L16" s="46" t="str">
        <f t="shared" si="2"/>
        <v/>
      </c>
      <c r="M16" s="44" t="str">
        <f t="shared" si="3"/>
        <v/>
      </c>
      <c r="N16" s="45" t="str">
        <f t="shared" si="3"/>
        <v/>
      </c>
      <c r="O16" s="46" t="str">
        <f t="shared" si="3"/>
        <v/>
      </c>
      <c r="P16" s="40"/>
      <c r="Q16" s="40"/>
      <c r="R16" s="40"/>
    </row>
    <row r="17" spans="1:18" x14ac:dyDescent="0.4">
      <c r="A17" s="9">
        <v>8</v>
      </c>
      <c r="B17" s="5"/>
      <c r="C17" s="47"/>
      <c r="D17" s="90"/>
      <c r="E17" s="91"/>
      <c r="F17" s="92"/>
      <c r="G17" s="40" t="str">
        <f t="shared" si="1"/>
        <v/>
      </c>
      <c r="H17" s="40" t="str">
        <f t="shared" si="0"/>
        <v/>
      </c>
      <c r="I17" s="40" t="str">
        <f t="shared" si="0"/>
        <v/>
      </c>
      <c r="J17" s="44" t="str">
        <f t="shared" si="2"/>
        <v/>
      </c>
      <c r="K17" s="45" t="str">
        <f t="shared" si="2"/>
        <v/>
      </c>
      <c r="L17" s="46" t="str">
        <f t="shared" si="2"/>
        <v/>
      </c>
      <c r="M17" s="44" t="str">
        <f t="shared" si="3"/>
        <v/>
      </c>
      <c r="N17" s="45" t="str">
        <f t="shared" si="3"/>
        <v/>
      </c>
      <c r="O17" s="46" t="str">
        <f t="shared" si="3"/>
        <v/>
      </c>
      <c r="P17" s="40"/>
      <c r="Q17" s="40"/>
      <c r="R17" s="40"/>
    </row>
    <row r="18" spans="1:18" x14ac:dyDescent="0.4">
      <c r="A18" s="9">
        <v>9</v>
      </c>
      <c r="B18" s="5"/>
      <c r="C18" s="47"/>
      <c r="D18" s="90"/>
      <c r="E18" s="91"/>
      <c r="F18" s="92"/>
      <c r="G18" s="40" t="str">
        <f t="shared" si="1"/>
        <v/>
      </c>
      <c r="H18" s="40" t="str">
        <f t="shared" si="0"/>
        <v/>
      </c>
      <c r="I18" s="40" t="str">
        <f t="shared" si="0"/>
        <v/>
      </c>
      <c r="J18" s="44" t="str">
        <f t="shared" si="2"/>
        <v/>
      </c>
      <c r="K18" s="45" t="str">
        <f t="shared" si="2"/>
        <v/>
      </c>
      <c r="L18" s="46" t="str">
        <f t="shared" si="2"/>
        <v/>
      </c>
      <c r="M18" s="44" t="str">
        <f t="shared" si="3"/>
        <v/>
      </c>
      <c r="N18" s="45" t="str">
        <f t="shared" si="3"/>
        <v/>
      </c>
      <c r="O18" s="46" t="str">
        <f t="shared" si="3"/>
        <v/>
      </c>
      <c r="P18" s="40"/>
      <c r="Q18" s="40"/>
      <c r="R18" s="40"/>
    </row>
    <row r="19" spans="1:18" x14ac:dyDescent="0.4">
      <c r="A19" s="9">
        <v>10</v>
      </c>
      <c r="B19" s="5"/>
      <c r="C19" s="47"/>
      <c r="D19" s="90"/>
      <c r="E19" s="91"/>
      <c r="F19" s="92"/>
      <c r="G19" s="40" t="str">
        <f t="shared" si="1"/>
        <v/>
      </c>
      <c r="H19" s="40" t="str">
        <f t="shared" si="0"/>
        <v/>
      </c>
      <c r="I19" s="40" t="str">
        <f t="shared" si="0"/>
        <v/>
      </c>
      <c r="J19" s="44" t="str">
        <f t="shared" si="2"/>
        <v/>
      </c>
      <c r="K19" s="45" t="str">
        <f t="shared" si="2"/>
        <v/>
      </c>
      <c r="L19" s="46" t="str">
        <f t="shared" si="2"/>
        <v/>
      </c>
      <c r="M19" s="44" t="str">
        <f t="shared" si="3"/>
        <v/>
      </c>
      <c r="N19" s="45" t="str">
        <f t="shared" si="3"/>
        <v/>
      </c>
      <c r="O19" s="46" t="str">
        <f t="shared" si="3"/>
        <v/>
      </c>
      <c r="P19" s="40"/>
      <c r="Q19" s="40"/>
      <c r="R19" s="40"/>
    </row>
    <row r="20" spans="1:18" x14ac:dyDescent="0.4">
      <c r="A20" s="9">
        <v>11</v>
      </c>
      <c r="B20" s="5"/>
      <c r="C20" s="47"/>
      <c r="D20" s="90"/>
      <c r="E20" s="91"/>
      <c r="F20" s="92"/>
      <c r="G20" s="40" t="str">
        <f t="shared" si="1"/>
        <v/>
      </c>
      <c r="H20" s="40" t="str">
        <f t="shared" si="0"/>
        <v/>
      </c>
      <c r="I20" s="40" t="str">
        <f t="shared" si="0"/>
        <v/>
      </c>
      <c r="J20" s="44" t="str">
        <f t="shared" si="2"/>
        <v/>
      </c>
      <c r="K20" s="45" t="str">
        <f t="shared" si="2"/>
        <v/>
      </c>
      <c r="L20" s="46" t="str">
        <f t="shared" si="2"/>
        <v/>
      </c>
      <c r="M20" s="44" t="str">
        <f t="shared" si="3"/>
        <v/>
      </c>
      <c r="N20" s="45" t="str">
        <f t="shared" si="3"/>
        <v/>
      </c>
      <c r="O20" s="46" t="str">
        <f t="shared" si="3"/>
        <v/>
      </c>
      <c r="P20" s="40"/>
      <c r="Q20" s="40"/>
      <c r="R20" s="40"/>
    </row>
    <row r="21" spans="1:18" x14ac:dyDescent="0.4">
      <c r="A21" s="9">
        <v>12</v>
      </c>
      <c r="B21" s="5"/>
      <c r="C21" s="47"/>
      <c r="D21" s="90"/>
      <c r="E21" s="91"/>
      <c r="F21" s="92"/>
      <c r="G21" s="40" t="str">
        <f t="shared" si="1"/>
        <v/>
      </c>
      <c r="H21" s="40" t="str">
        <f t="shared" si="0"/>
        <v/>
      </c>
      <c r="I21" s="40" t="str">
        <f t="shared" si="0"/>
        <v/>
      </c>
      <c r="J21" s="44" t="str">
        <f t="shared" si="2"/>
        <v/>
      </c>
      <c r="K21" s="45" t="str">
        <f t="shared" si="2"/>
        <v/>
      </c>
      <c r="L21" s="46" t="str">
        <f t="shared" si="2"/>
        <v/>
      </c>
      <c r="M21" s="44" t="str">
        <f t="shared" si="3"/>
        <v/>
      </c>
      <c r="N21" s="45" t="str">
        <f t="shared" si="3"/>
        <v/>
      </c>
      <c r="O21" s="46" t="str">
        <f t="shared" si="3"/>
        <v/>
      </c>
      <c r="P21" s="40"/>
      <c r="Q21" s="40"/>
      <c r="R21" s="40"/>
    </row>
    <row r="22" spans="1:18" x14ac:dyDescent="0.4">
      <c r="A22" s="9">
        <v>13</v>
      </c>
      <c r="B22" s="5"/>
      <c r="C22" s="47"/>
      <c r="D22" s="90"/>
      <c r="E22" s="91"/>
      <c r="F22" s="92"/>
      <c r="G22" s="40" t="str">
        <f t="shared" si="1"/>
        <v/>
      </c>
      <c r="H22" s="40" t="str">
        <f t="shared" si="0"/>
        <v/>
      </c>
      <c r="I22" s="40" t="str">
        <f t="shared" si="0"/>
        <v/>
      </c>
      <c r="J22" s="44" t="str">
        <f t="shared" si="2"/>
        <v/>
      </c>
      <c r="K22" s="45" t="str">
        <f t="shared" si="2"/>
        <v/>
      </c>
      <c r="L22" s="46" t="str">
        <f t="shared" si="2"/>
        <v/>
      </c>
      <c r="M22" s="44" t="str">
        <f t="shared" si="3"/>
        <v/>
      </c>
      <c r="N22" s="45" t="str">
        <f t="shared" si="3"/>
        <v/>
      </c>
      <c r="O22" s="46" t="str">
        <f t="shared" si="3"/>
        <v/>
      </c>
      <c r="P22" s="40"/>
      <c r="Q22" s="40"/>
      <c r="R22" s="40"/>
    </row>
    <row r="23" spans="1:18" x14ac:dyDescent="0.4">
      <c r="A23" s="9">
        <v>14</v>
      </c>
      <c r="B23" s="5"/>
      <c r="C23" s="47"/>
      <c r="D23" s="90"/>
      <c r="E23" s="91"/>
      <c r="F23" s="92"/>
      <c r="G23" s="40" t="str">
        <f t="shared" si="1"/>
        <v/>
      </c>
      <c r="H23" s="40" t="str">
        <f t="shared" si="0"/>
        <v/>
      </c>
      <c r="I23" s="40" t="str">
        <f t="shared" si="0"/>
        <v/>
      </c>
      <c r="J23" s="44" t="str">
        <f t="shared" si="2"/>
        <v/>
      </c>
      <c r="K23" s="45" t="str">
        <f t="shared" si="2"/>
        <v/>
      </c>
      <c r="L23" s="46" t="str">
        <f t="shared" si="2"/>
        <v/>
      </c>
      <c r="M23" s="44" t="str">
        <f t="shared" si="3"/>
        <v/>
      </c>
      <c r="N23" s="45" t="str">
        <f t="shared" si="3"/>
        <v/>
      </c>
      <c r="O23" s="46" t="str">
        <f t="shared" si="3"/>
        <v/>
      </c>
      <c r="P23" s="40"/>
      <c r="Q23" s="40"/>
      <c r="R23" s="40"/>
    </row>
    <row r="24" spans="1:18" x14ac:dyDescent="0.4">
      <c r="A24" s="9">
        <v>15</v>
      </c>
      <c r="B24" s="5"/>
      <c r="C24" s="47"/>
      <c r="D24" s="90"/>
      <c r="E24" s="91"/>
      <c r="F24" s="93"/>
      <c r="G24" s="40" t="str">
        <f t="shared" si="1"/>
        <v/>
      </c>
      <c r="H24" s="40" t="str">
        <f t="shared" si="0"/>
        <v/>
      </c>
      <c r="I24" s="40" t="str">
        <f t="shared" si="0"/>
        <v/>
      </c>
      <c r="J24" s="44" t="str">
        <f t="shared" si="2"/>
        <v/>
      </c>
      <c r="K24" s="45" t="str">
        <f t="shared" si="2"/>
        <v/>
      </c>
      <c r="L24" s="46" t="str">
        <f t="shared" si="2"/>
        <v/>
      </c>
      <c r="M24" s="44" t="str">
        <f t="shared" si="3"/>
        <v/>
      </c>
      <c r="N24" s="45" t="str">
        <f t="shared" si="3"/>
        <v/>
      </c>
      <c r="O24" s="46" t="str">
        <f t="shared" si="3"/>
        <v/>
      </c>
      <c r="P24" s="40"/>
      <c r="Q24" s="40"/>
      <c r="R24" s="40"/>
    </row>
    <row r="25" spans="1:18" x14ac:dyDescent="0.4">
      <c r="A25" s="9">
        <v>16</v>
      </c>
      <c r="B25" s="5"/>
      <c r="C25" s="47"/>
      <c r="D25" s="90"/>
      <c r="E25" s="91"/>
      <c r="F25" s="92"/>
      <c r="G25" s="40" t="str">
        <f t="shared" si="1"/>
        <v/>
      </c>
      <c r="H25" s="40" t="str">
        <f t="shared" si="0"/>
        <v/>
      </c>
      <c r="I25" s="40" t="str">
        <f t="shared" si="0"/>
        <v/>
      </c>
      <c r="J25" s="44" t="str">
        <f t="shared" si="2"/>
        <v/>
      </c>
      <c r="K25" s="45" t="str">
        <f t="shared" si="2"/>
        <v/>
      </c>
      <c r="L25" s="46" t="str">
        <f t="shared" si="2"/>
        <v/>
      </c>
      <c r="M25" s="44" t="str">
        <f t="shared" si="3"/>
        <v/>
      </c>
      <c r="N25" s="45" t="str">
        <f t="shared" si="3"/>
        <v/>
      </c>
      <c r="O25" s="46" t="str">
        <f t="shared" si="3"/>
        <v/>
      </c>
      <c r="P25" s="40"/>
      <c r="Q25" s="40"/>
      <c r="R25" s="40"/>
    </row>
    <row r="26" spans="1:18" x14ac:dyDescent="0.4">
      <c r="A26" s="9">
        <v>17</v>
      </c>
      <c r="B26" s="5"/>
      <c r="C26" s="47"/>
      <c r="D26" s="90"/>
      <c r="E26" s="91"/>
      <c r="F26" s="92"/>
      <c r="G26" s="40" t="str">
        <f t="shared" si="1"/>
        <v/>
      </c>
      <c r="H26" s="40" t="str">
        <f t="shared" si="1"/>
        <v/>
      </c>
      <c r="I26" s="40" t="str">
        <f t="shared" si="1"/>
        <v/>
      </c>
      <c r="J26" s="44" t="str">
        <f t="shared" si="2"/>
        <v/>
      </c>
      <c r="K26" s="45" t="str">
        <f t="shared" si="2"/>
        <v/>
      </c>
      <c r="L26" s="46" t="str">
        <f t="shared" si="2"/>
        <v/>
      </c>
      <c r="M26" s="44" t="str">
        <f t="shared" si="3"/>
        <v/>
      </c>
      <c r="N26" s="45" t="str">
        <f t="shared" si="3"/>
        <v/>
      </c>
      <c r="O26" s="46" t="str">
        <f t="shared" si="3"/>
        <v/>
      </c>
      <c r="P26" s="40"/>
      <c r="Q26" s="40"/>
      <c r="R26" s="40"/>
    </row>
    <row r="27" spans="1:18" x14ac:dyDescent="0.4">
      <c r="A27" s="9">
        <v>18</v>
      </c>
      <c r="B27" s="5"/>
      <c r="C27" s="47"/>
      <c r="D27" s="90"/>
      <c r="E27" s="91"/>
      <c r="F27" s="92"/>
      <c r="G27" s="40" t="str">
        <f t="shared" ref="G27:I42" si="4">IF(D27="","",G26+M27)</f>
        <v/>
      </c>
      <c r="H27" s="40" t="str">
        <f t="shared" si="4"/>
        <v/>
      </c>
      <c r="I27" s="40" t="str">
        <f t="shared" si="4"/>
        <v/>
      </c>
      <c r="J27" s="44" t="str">
        <f t="shared" ref="J27:L59" si="5">IF(G26="","",G26*0.03)</f>
        <v/>
      </c>
      <c r="K27" s="45" t="str">
        <f t="shared" si="5"/>
        <v/>
      </c>
      <c r="L27" s="46" t="str">
        <f t="shared" si="5"/>
        <v/>
      </c>
      <c r="M27" s="44" t="str">
        <f t="shared" ref="M27:O59" si="6">IF(D27="","",J27*D27)</f>
        <v/>
      </c>
      <c r="N27" s="45" t="str">
        <f t="shared" si="6"/>
        <v/>
      </c>
      <c r="O27" s="46" t="str">
        <f t="shared" si="6"/>
        <v/>
      </c>
      <c r="P27" s="40"/>
      <c r="Q27" s="40"/>
      <c r="R27" s="40"/>
    </row>
    <row r="28" spans="1:18" x14ac:dyDescent="0.4">
      <c r="A28" s="9">
        <v>19</v>
      </c>
      <c r="B28" s="5"/>
      <c r="C28" s="47"/>
      <c r="D28" s="90"/>
      <c r="E28" s="91"/>
      <c r="F28" s="92"/>
      <c r="G28" s="40" t="str">
        <f t="shared" si="4"/>
        <v/>
      </c>
      <c r="H28" s="40" t="str">
        <f t="shared" si="4"/>
        <v/>
      </c>
      <c r="I28" s="40" t="str">
        <f t="shared" si="4"/>
        <v/>
      </c>
      <c r="J28" s="44" t="str">
        <f t="shared" si="5"/>
        <v/>
      </c>
      <c r="K28" s="45" t="str">
        <f t="shared" si="5"/>
        <v/>
      </c>
      <c r="L28" s="46" t="str">
        <f t="shared" si="5"/>
        <v/>
      </c>
      <c r="M28" s="44" t="str">
        <f t="shared" si="6"/>
        <v/>
      </c>
      <c r="N28" s="45" t="str">
        <f t="shared" si="6"/>
        <v/>
      </c>
      <c r="O28" s="46" t="str">
        <f t="shared" si="6"/>
        <v/>
      </c>
      <c r="P28" s="40"/>
      <c r="Q28" s="40"/>
      <c r="R28" s="40"/>
    </row>
    <row r="29" spans="1:18" x14ac:dyDescent="0.4">
      <c r="A29" s="9">
        <v>20</v>
      </c>
      <c r="B29" s="5"/>
      <c r="C29" s="47"/>
      <c r="D29" s="90"/>
      <c r="E29" s="91"/>
      <c r="F29" s="92"/>
      <c r="G29" s="40" t="str">
        <f t="shared" si="4"/>
        <v/>
      </c>
      <c r="H29" s="40" t="str">
        <f t="shared" si="4"/>
        <v/>
      </c>
      <c r="I29" s="40" t="str">
        <f t="shared" si="4"/>
        <v/>
      </c>
      <c r="J29" s="44" t="str">
        <f t="shared" si="5"/>
        <v/>
      </c>
      <c r="K29" s="45" t="str">
        <f t="shared" si="5"/>
        <v/>
      </c>
      <c r="L29" s="46" t="str">
        <f t="shared" si="5"/>
        <v/>
      </c>
      <c r="M29" s="44" t="str">
        <f t="shared" si="6"/>
        <v/>
      </c>
      <c r="N29" s="45" t="str">
        <f t="shared" si="6"/>
        <v/>
      </c>
      <c r="O29" s="46" t="str">
        <f t="shared" si="6"/>
        <v/>
      </c>
      <c r="P29" s="40"/>
      <c r="Q29" s="40"/>
      <c r="R29" s="40"/>
    </row>
    <row r="30" spans="1:18" x14ac:dyDescent="0.4">
      <c r="A30" s="9">
        <v>21</v>
      </c>
      <c r="B30" s="5"/>
      <c r="C30" s="47"/>
      <c r="D30" s="90"/>
      <c r="E30" s="91"/>
      <c r="F30" s="93"/>
      <c r="G30" s="40" t="str">
        <f t="shared" si="4"/>
        <v/>
      </c>
      <c r="H30" s="40" t="str">
        <f t="shared" si="4"/>
        <v/>
      </c>
      <c r="I30" s="40" t="str">
        <f t="shared" si="4"/>
        <v/>
      </c>
      <c r="J30" s="44" t="str">
        <f t="shared" si="5"/>
        <v/>
      </c>
      <c r="K30" s="45" t="str">
        <f t="shared" si="5"/>
        <v/>
      </c>
      <c r="L30" s="46" t="str">
        <f t="shared" si="5"/>
        <v/>
      </c>
      <c r="M30" s="44" t="str">
        <f t="shared" si="6"/>
        <v/>
      </c>
      <c r="N30" s="45" t="str">
        <f t="shared" si="6"/>
        <v/>
      </c>
      <c r="O30" s="46" t="str">
        <f t="shared" si="6"/>
        <v/>
      </c>
      <c r="P30" s="40"/>
      <c r="Q30" s="40"/>
      <c r="R30" s="40"/>
    </row>
    <row r="31" spans="1:18" x14ac:dyDescent="0.4">
      <c r="A31" s="9">
        <v>22</v>
      </c>
      <c r="B31" s="5"/>
      <c r="C31" s="47"/>
      <c r="D31" s="90"/>
      <c r="E31" s="91"/>
      <c r="F31" s="93"/>
      <c r="G31" s="40" t="str">
        <f t="shared" si="4"/>
        <v/>
      </c>
      <c r="H31" s="40" t="str">
        <f t="shared" si="4"/>
        <v/>
      </c>
      <c r="I31" s="40" t="str">
        <f t="shared" si="4"/>
        <v/>
      </c>
      <c r="J31" s="44" t="str">
        <f t="shared" si="5"/>
        <v/>
      </c>
      <c r="K31" s="45" t="str">
        <f t="shared" si="5"/>
        <v/>
      </c>
      <c r="L31" s="46" t="str">
        <f t="shared" si="5"/>
        <v/>
      </c>
      <c r="M31" s="44" t="str">
        <f t="shared" si="6"/>
        <v/>
      </c>
      <c r="N31" s="45" t="str">
        <f t="shared" si="6"/>
        <v/>
      </c>
      <c r="O31" s="46" t="str">
        <f t="shared" si="6"/>
        <v/>
      </c>
      <c r="P31" s="40"/>
      <c r="Q31" s="40"/>
      <c r="R31" s="40"/>
    </row>
    <row r="32" spans="1:18" x14ac:dyDescent="0.4">
      <c r="A32" s="9">
        <v>23</v>
      </c>
      <c r="B32" s="5"/>
      <c r="C32" s="47"/>
      <c r="D32" s="90"/>
      <c r="E32" s="91"/>
      <c r="F32" s="92"/>
      <c r="G32" s="40" t="str">
        <f t="shared" si="4"/>
        <v/>
      </c>
      <c r="H32" s="40" t="str">
        <f t="shared" si="4"/>
        <v/>
      </c>
      <c r="I32" s="40" t="str">
        <f t="shared" si="4"/>
        <v/>
      </c>
      <c r="J32" s="44" t="str">
        <f t="shared" si="5"/>
        <v/>
      </c>
      <c r="K32" s="45" t="str">
        <f t="shared" si="5"/>
        <v/>
      </c>
      <c r="L32" s="46" t="str">
        <f t="shared" si="5"/>
        <v/>
      </c>
      <c r="M32" s="44" t="str">
        <f t="shared" si="6"/>
        <v/>
      </c>
      <c r="N32" s="45" t="str">
        <f t="shared" si="6"/>
        <v/>
      </c>
      <c r="O32" s="46" t="str">
        <f t="shared" si="6"/>
        <v/>
      </c>
      <c r="P32" s="40"/>
      <c r="Q32" s="40"/>
      <c r="R32" s="40"/>
    </row>
    <row r="33" spans="1:18" x14ac:dyDescent="0.4">
      <c r="A33" s="9">
        <v>24</v>
      </c>
      <c r="B33" s="5"/>
      <c r="C33" s="47"/>
      <c r="D33" s="90"/>
      <c r="E33" s="91"/>
      <c r="F33" s="92"/>
      <c r="G33" s="40" t="str">
        <f t="shared" si="4"/>
        <v/>
      </c>
      <c r="H33" s="40" t="str">
        <f t="shared" si="4"/>
        <v/>
      </c>
      <c r="I33" s="40" t="str">
        <f t="shared" si="4"/>
        <v/>
      </c>
      <c r="J33" s="44" t="str">
        <f t="shared" si="5"/>
        <v/>
      </c>
      <c r="K33" s="45" t="str">
        <f t="shared" si="5"/>
        <v/>
      </c>
      <c r="L33" s="46" t="str">
        <f t="shared" si="5"/>
        <v/>
      </c>
      <c r="M33" s="44" t="str">
        <f t="shared" si="6"/>
        <v/>
      </c>
      <c r="N33" s="45" t="str">
        <f t="shared" si="6"/>
        <v/>
      </c>
      <c r="O33" s="46" t="str">
        <f t="shared" si="6"/>
        <v/>
      </c>
      <c r="P33" s="40"/>
      <c r="Q33" s="40"/>
      <c r="R33" s="40"/>
    </row>
    <row r="34" spans="1:18" x14ac:dyDescent="0.4">
      <c r="A34" s="9">
        <v>25</v>
      </c>
      <c r="B34" s="5"/>
      <c r="C34" s="47"/>
      <c r="D34" s="90"/>
      <c r="E34" s="91"/>
      <c r="F34" s="92"/>
      <c r="G34" s="40" t="str">
        <f t="shared" si="4"/>
        <v/>
      </c>
      <c r="H34" s="40" t="str">
        <f t="shared" si="4"/>
        <v/>
      </c>
      <c r="I34" s="40" t="str">
        <f t="shared" si="4"/>
        <v/>
      </c>
      <c r="J34" s="44" t="str">
        <f t="shared" si="5"/>
        <v/>
      </c>
      <c r="K34" s="45" t="str">
        <f t="shared" si="5"/>
        <v/>
      </c>
      <c r="L34" s="46" t="str">
        <f t="shared" si="5"/>
        <v/>
      </c>
      <c r="M34" s="44" t="str">
        <f t="shared" si="6"/>
        <v/>
      </c>
      <c r="N34" s="45" t="str">
        <f t="shared" si="6"/>
        <v/>
      </c>
      <c r="O34" s="46" t="str">
        <f t="shared" si="6"/>
        <v/>
      </c>
      <c r="P34" s="40"/>
      <c r="Q34" s="40"/>
      <c r="R34" s="40"/>
    </row>
    <row r="35" spans="1:18" x14ac:dyDescent="0.4">
      <c r="A35" s="9">
        <v>26</v>
      </c>
      <c r="B35" s="5"/>
      <c r="C35" s="47"/>
      <c r="D35" s="90"/>
      <c r="E35" s="91"/>
      <c r="F35" s="93"/>
      <c r="G35" s="40" t="str">
        <f t="shared" si="4"/>
        <v/>
      </c>
      <c r="H35" s="40" t="str">
        <f t="shared" si="4"/>
        <v/>
      </c>
      <c r="I35" s="40" t="str">
        <f t="shared" si="4"/>
        <v/>
      </c>
      <c r="J35" s="44" t="str">
        <f t="shared" si="5"/>
        <v/>
      </c>
      <c r="K35" s="45" t="str">
        <f t="shared" si="5"/>
        <v/>
      </c>
      <c r="L35" s="46" t="str">
        <f t="shared" si="5"/>
        <v/>
      </c>
      <c r="M35" s="44" t="str">
        <f t="shared" si="6"/>
        <v/>
      </c>
      <c r="N35" s="45" t="str">
        <f t="shared" si="6"/>
        <v/>
      </c>
      <c r="O35" s="46" t="str">
        <f t="shared" si="6"/>
        <v/>
      </c>
      <c r="P35" s="40"/>
      <c r="Q35" s="40"/>
      <c r="R35" s="40"/>
    </row>
    <row r="36" spans="1:18" x14ac:dyDescent="0.4">
      <c r="A36" s="9">
        <v>27</v>
      </c>
      <c r="B36" s="5"/>
      <c r="C36" s="47"/>
      <c r="D36" s="90"/>
      <c r="E36" s="91"/>
      <c r="F36" s="93"/>
      <c r="G36" s="40" t="str">
        <f t="shared" si="4"/>
        <v/>
      </c>
      <c r="H36" s="40" t="str">
        <f t="shared" si="4"/>
        <v/>
      </c>
      <c r="I36" s="40" t="str">
        <f t="shared" si="4"/>
        <v/>
      </c>
      <c r="J36" s="44" t="str">
        <f t="shared" si="5"/>
        <v/>
      </c>
      <c r="K36" s="45" t="str">
        <f t="shared" si="5"/>
        <v/>
      </c>
      <c r="L36" s="46" t="str">
        <f t="shared" si="5"/>
        <v/>
      </c>
      <c r="M36" s="44" t="str">
        <f t="shared" si="6"/>
        <v/>
      </c>
      <c r="N36" s="45" t="str">
        <f t="shared" si="6"/>
        <v/>
      </c>
      <c r="O36" s="46" t="str">
        <f t="shared" si="6"/>
        <v/>
      </c>
      <c r="P36" s="40"/>
      <c r="Q36" s="40"/>
      <c r="R36" s="40"/>
    </row>
    <row r="37" spans="1:18" x14ac:dyDescent="0.4">
      <c r="A37" s="9">
        <v>28</v>
      </c>
      <c r="B37" s="5"/>
      <c r="C37" s="47"/>
      <c r="D37" s="90"/>
      <c r="E37" s="91"/>
      <c r="F37" s="92"/>
      <c r="G37" s="40" t="str">
        <f t="shared" si="4"/>
        <v/>
      </c>
      <c r="H37" s="40" t="str">
        <f t="shared" si="4"/>
        <v/>
      </c>
      <c r="I37" s="40" t="str">
        <f t="shared" si="4"/>
        <v/>
      </c>
      <c r="J37" s="44" t="str">
        <f t="shared" si="5"/>
        <v/>
      </c>
      <c r="K37" s="45" t="str">
        <f t="shared" si="5"/>
        <v/>
      </c>
      <c r="L37" s="46" t="str">
        <f t="shared" si="5"/>
        <v/>
      </c>
      <c r="M37" s="44" t="str">
        <f t="shared" si="6"/>
        <v/>
      </c>
      <c r="N37" s="45" t="str">
        <f t="shared" si="6"/>
        <v/>
      </c>
      <c r="O37" s="46" t="str">
        <f t="shared" si="6"/>
        <v/>
      </c>
      <c r="P37" s="40"/>
      <c r="Q37" s="40"/>
      <c r="R37" s="40"/>
    </row>
    <row r="38" spans="1:18" x14ac:dyDescent="0.4">
      <c r="A38" s="9">
        <v>29</v>
      </c>
      <c r="B38" s="5"/>
      <c r="C38" s="47"/>
      <c r="D38" s="90"/>
      <c r="E38" s="91"/>
      <c r="F38" s="92"/>
      <c r="G38" s="40" t="str">
        <f t="shared" si="4"/>
        <v/>
      </c>
      <c r="H38" s="40" t="str">
        <f t="shared" si="4"/>
        <v/>
      </c>
      <c r="I38" s="40" t="str">
        <f t="shared" si="4"/>
        <v/>
      </c>
      <c r="J38" s="44" t="str">
        <f t="shared" si="5"/>
        <v/>
      </c>
      <c r="K38" s="45" t="str">
        <f t="shared" si="5"/>
        <v/>
      </c>
      <c r="L38" s="46" t="str">
        <f t="shared" si="5"/>
        <v/>
      </c>
      <c r="M38" s="44" t="str">
        <f t="shared" si="6"/>
        <v/>
      </c>
      <c r="N38" s="45" t="str">
        <f t="shared" si="6"/>
        <v/>
      </c>
      <c r="O38" s="46" t="str">
        <f t="shared" si="6"/>
        <v/>
      </c>
      <c r="P38" s="40"/>
      <c r="Q38" s="40"/>
      <c r="R38" s="40"/>
    </row>
    <row r="39" spans="1:18" x14ac:dyDescent="0.4">
      <c r="A39" s="9">
        <v>30</v>
      </c>
      <c r="B39" s="5"/>
      <c r="C39" s="47"/>
      <c r="D39" s="90"/>
      <c r="E39" s="91"/>
      <c r="F39" s="92"/>
      <c r="G39" s="40" t="str">
        <f t="shared" si="4"/>
        <v/>
      </c>
      <c r="H39" s="40" t="str">
        <f t="shared" si="4"/>
        <v/>
      </c>
      <c r="I39" s="40" t="str">
        <f t="shared" si="4"/>
        <v/>
      </c>
      <c r="J39" s="44" t="str">
        <f t="shared" si="5"/>
        <v/>
      </c>
      <c r="K39" s="45" t="str">
        <f t="shared" si="5"/>
        <v/>
      </c>
      <c r="L39" s="46" t="str">
        <f t="shared" si="5"/>
        <v/>
      </c>
      <c r="M39" s="44" t="str">
        <f t="shared" si="6"/>
        <v/>
      </c>
      <c r="N39" s="45" t="str">
        <f t="shared" si="6"/>
        <v/>
      </c>
      <c r="O39" s="46" t="str">
        <f t="shared" si="6"/>
        <v/>
      </c>
      <c r="P39" s="40"/>
      <c r="Q39" s="40"/>
      <c r="R39" s="40"/>
    </row>
    <row r="40" spans="1:18" x14ac:dyDescent="0.4">
      <c r="A40" s="9">
        <v>31</v>
      </c>
      <c r="B40" s="5"/>
      <c r="C40" s="47"/>
      <c r="D40" s="90"/>
      <c r="E40" s="91"/>
      <c r="F40" s="92"/>
      <c r="G40" s="40" t="str">
        <f t="shared" si="4"/>
        <v/>
      </c>
      <c r="H40" s="40" t="str">
        <f t="shared" si="4"/>
        <v/>
      </c>
      <c r="I40" s="40" t="str">
        <f t="shared" si="4"/>
        <v/>
      </c>
      <c r="J40" s="44" t="str">
        <f t="shared" si="5"/>
        <v/>
      </c>
      <c r="K40" s="45" t="str">
        <f t="shared" si="5"/>
        <v/>
      </c>
      <c r="L40" s="46" t="str">
        <f t="shared" si="5"/>
        <v/>
      </c>
      <c r="M40" s="44" t="str">
        <f t="shared" si="6"/>
        <v/>
      </c>
      <c r="N40" s="45" t="str">
        <f t="shared" si="6"/>
        <v/>
      </c>
      <c r="O40" s="46" t="str">
        <f t="shared" si="6"/>
        <v/>
      </c>
      <c r="P40" s="40"/>
      <c r="Q40" s="40"/>
      <c r="R40" s="40"/>
    </row>
    <row r="41" spans="1:18" x14ac:dyDescent="0.4">
      <c r="A41" s="9">
        <v>32</v>
      </c>
      <c r="B41" s="5"/>
      <c r="C41" s="47"/>
      <c r="D41" s="90"/>
      <c r="E41" s="91"/>
      <c r="F41" s="92"/>
      <c r="G41" s="40" t="str">
        <f t="shared" si="4"/>
        <v/>
      </c>
      <c r="H41" s="40" t="str">
        <f t="shared" si="4"/>
        <v/>
      </c>
      <c r="I41" s="40" t="str">
        <f t="shared" si="4"/>
        <v/>
      </c>
      <c r="J41" s="44" t="str">
        <f t="shared" si="5"/>
        <v/>
      </c>
      <c r="K41" s="45" t="str">
        <f t="shared" si="5"/>
        <v/>
      </c>
      <c r="L41" s="46" t="str">
        <f t="shared" si="5"/>
        <v/>
      </c>
      <c r="M41" s="44" t="str">
        <f t="shared" si="6"/>
        <v/>
      </c>
      <c r="N41" s="45" t="str">
        <f t="shared" si="6"/>
        <v/>
      </c>
      <c r="O41" s="46" t="str">
        <f t="shared" si="6"/>
        <v/>
      </c>
      <c r="P41" s="40"/>
      <c r="Q41" s="40"/>
      <c r="R41" s="40"/>
    </row>
    <row r="42" spans="1:18" x14ac:dyDescent="0.4">
      <c r="A42" s="9">
        <v>33</v>
      </c>
      <c r="B42" s="5"/>
      <c r="C42" s="47"/>
      <c r="D42" s="90"/>
      <c r="E42" s="91"/>
      <c r="F42" s="93"/>
      <c r="G42" s="40" t="str">
        <f t="shared" si="4"/>
        <v/>
      </c>
      <c r="H42" s="40" t="str">
        <f t="shared" si="4"/>
        <v/>
      </c>
      <c r="I42" s="40" t="str">
        <f t="shared" si="4"/>
        <v/>
      </c>
      <c r="J42" s="44" t="str">
        <f t="shared" si="5"/>
        <v/>
      </c>
      <c r="K42" s="45" t="str">
        <f t="shared" si="5"/>
        <v/>
      </c>
      <c r="L42" s="46" t="str">
        <f t="shared" si="5"/>
        <v/>
      </c>
      <c r="M42" s="44" t="str">
        <f t="shared" si="6"/>
        <v/>
      </c>
      <c r="N42" s="45" t="str">
        <f t="shared" si="6"/>
        <v/>
      </c>
      <c r="O42" s="46" t="str">
        <f t="shared" si="6"/>
        <v/>
      </c>
      <c r="P42" s="40"/>
      <c r="Q42" s="40"/>
      <c r="R42" s="40"/>
    </row>
    <row r="43" spans="1:18" x14ac:dyDescent="0.4">
      <c r="A43" s="9">
        <v>34</v>
      </c>
      <c r="B43" s="5"/>
      <c r="C43" s="47"/>
      <c r="D43" s="90"/>
      <c r="E43" s="91"/>
      <c r="F43" s="93"/>
      <c r="G43" s="40" t="str">
        <f t="shared" ref="G43:I58" si="7">IF(D43="","",G42+M43)</f>
        <v/>
      </c>
      <c r="H43" s="40" t="str">
        <f t="shared" si="7"/>
        <v/>
      </c>
      <c r="I43" s="40" t="str">
        <f t="shared" si="7"/>
        <v/>
      </c>
      <c r="J43" s="44" t="str">
        <f t="shared" si="5"/>
        <v/>
      </c>
      <c r="K43" s="45" t="str">
        <f t="shared" si="5"/>
        <v/>
      </c>
      <c r="L43" s="46" t="str">
        <f t="shared" si="5"/>
        <v/>
      </c>
      <c r="M43" s="44" t="str">
        <f>IF(D43="","",J43*D43)</f>
        <v/>
      </c>
      <c r="N43" s="45" t="str">
        <f t="shared" si="6"/>
        <v/>
      </c>
      <c r="O43" s="46" t="str">
        <f t="shared" si="6"/>
        <v/>
      </c>
      <c r="P43" s="40"/>
      <c r="Q43" s="40"/>
      <c r="R43" s="40"/>
    </row>
    <row r="44" spans="1:18" x14ac:dyDescent="0.4">
      <c r="A44">
        <v>35</v>
      </c>
      <c r="B44" s="5"/>
      <c r="C44" s="47"/>
      <c r="D44" s="90"/>
      <c r="E44" s="91"/>
      <c r="F44" s="92"/>
      <c r="G44" s="40" t="str">
        <f>IF(D44="","",G43+M44)</f>
        <v/>
      </c>
      <c r="H44" s="40" t="str">
        <f t="shared" si="7"/>
        <v/>
      </c>
      <c r="I44" s="40" t="str">
        <f t="shared" si="7"/>
        <v/>
      </c>
      <c r="J44" s="44" t="str">
        <f t="shared" si="5"/>
        <v/>
      </c>
      <c r="K44" s="45" t="str">
        <f t="shared" si="5"/>
        <v/>
      </c>
      <c r="L44" s="46" t="str">
        <f t="shared" si="5"/>
        <v/>
      </c>
      <c r="M44" s="44" t="str">
        <f t="shared" si="6"/>
        <v/>
      </c>
      <c r="N44" s="45" t="str">
        <f t="shared" si="6"/>
        <v/>
      </c>
      <c r="O44" s="46" t="str">
        <f t="shared" si="6"/>
        <v/>
      </c>
    </row>
    <row r="45" spans="1:18" x14ac:dyDescent="0.4">
      <c r="A45" s="9">
        <v>36</v>
      </c>
      <c r="B45" s="5"/>
      <c r="C45" s="47"/>
      <c r="D45" s="90"/>
      <c r="E45" s="91"/>
      <c r="F45" s="92"/>
      <c r="G45" s="40" t="str">
        <f t="shared" ref="G45:I59" si="8">IF(D45="","",G44+M45)</f>
        <v/>
      </c>
      <c r="H45" s="40" t="str">
        <f t="shared" si="7"/>
        <v/>
      </c>
      <c r="I45" s="40" t="str">
        <f t="shared" si="7"/>
        <v/>
      </c>
      <c r="J45" s="44" t="str">
        <f>IF(G44="","",G44*0.03)</f>
        <v/>
      </c>
      <c r="K45" s="45" t="str">
        <f t="shared" si="5"/>
        <v/>
      </c>
      <c r="L45" s="46" t="str">
        <f t="shared" si="5"/>
        <v/>
      </c>
      <c r="M45" s="44" t="str">
        <f>IF(D45="","",J45*D45)</f>
        <v/>
      </c>
      <c r="N45" s="45" t="str">
        <f t="shared" si="6"/>
        <v/>
      </c>
      <c r="O45" s="46" t="str">
        <f t="shared" si="6"/>
        <v/>
      </c>
    </row>
    <row r="46" spans="1:18" x14ac:dyDescent="0.4">
      <c r="A46" s="9">
        <v>37</v>
      </c>
      <c r="B46" s="5"/>
      <c r="C46" s="47"/>
      <c r="D46" s="90"/>
      <c r="E46" s="91"/>
      <c r="F46" s="92"/>
      <c r="G46" s="40" t="str">
        <f t="shared" si="8"/>
        <v/>
      </c>
      <c r="H46" s="40" t="str">
        <f t="shared" si="7"/>
        <v/>
      </c>
      <c r="I46" s="40" t="str">
        <f t="shared" si="7"/>
        <v/>
      </c>
      <c r="J46" s="44" t="str">
        <f t="shared" si="5"/>
        <v/>
      </c>
      <c r="K46" s="45" t="str">
        <f t="shared" si="5"/>
        <v/>
      </c>
      <c r="L46" s="46" t="str">
        <f t="shared" si="5"/>
        <v/>
      </c>
      <c r="M46" s="44" t="str">
        <f t="shared" si="6"/>
        <v/>
      </c>
      <c r="N46" s="45" t="str">
        <f t="shared" si="6"/>
        <v/>
      </c>
      <c r="O46" s="46" t="str">
        <f t="shared" si="6"/>
        <v/>
      </c>
    </row>
    <row r="47" spans="1:18" x14ac:dyDescent="0.4">
      <c r="A47" s="9">
        <v>38</v>
      </c>
      <c r="B47" s="5"/>
      <c r="C47" s="47"/>
      <c r="D47" s="90"/>
      <c r="E47" s="91"/>
      <c r="F47" s="92"/>
      <c r="G47" s="40" t="str">
        <f t="shared" si="8"/>
        <v/>
      </c>
      <c r="H47" s="40" t="str">
        <f t="shared" si="7"/>
        <v/>
      </c>
      <c r="I47" s="40" t="str">
        <f t="shared" si="7"/>
        <v/>
      </c>
      <c r="J47" s="44" t="str">
        <f t="shared" si="5"/>
        <v/>
      </c>
      <c r="K47" s="45" t="str">
        <f t="shared" si="5"/>
        <v/>
      </c>
      <c r="L47" s="46" t="str">
        <f t="shared" si="5"/>
        <v/>
      </c>
      <c r="M47" s="44" t="str">
        <f t="shared" si="6"/>
        <v/>
      </c>
      <c r="N47" s="45" t="str">
        <f t="shared" si="6"/>
        <v/>
      </c>
      <c r="O47" s="46" t="str">
        <f t="shared" si="6"/>
        <v/>
      </c>
    </row>
    <row r="48" spans="1:18" x14ac:dyDescent="0.4">
      <c r="A48" s="9">
        <v>39</v>
      </c>
      <c r="B48" s="5"/>
      <c r="C48" s="47"/>
      <c r="D48" s="90"/>
      <c r="E48" s="91"/>
      <c r="F48" s="92"/>
      <c r="G48" s="40" t="str">
        <f t="shared" si="8"/>
        <v/>
      </c>
      <c r="H48" s="40" t="str">
        <f t="shared" si="7"/>
        <v/>
      </c>
      <c r="I48" s="40" t="str">
        <f t="shared" si="7"/>
        <v/>
      </c>
      <c r="J48" s="44" t="str">
        <f t="shared" si="5"/>
        <v/>
      </c>
      <c r="K48" s="45" t="str">
        <f t="shared" si="5"/>
        <v/>
      </c>
      <c r="L48" s="46" t="str">
        <f t="shared" si="5"/>
        <v/>
      </c>
      <c r="M48" s="44" t="str">
        <f t="shared" si="6"/>
        <v/>
      </c>
      <c r="N48" s="45" t="str">
        <f t="shared" si="6"/>
        <v/>
      </c>
      <c r="O48" s="46" t="str">
        <f t="shared" si="6"/>
        <v/>
      </c>
    </row>
    <row r="49" spans="1:15" x14ac:dyDescent="0.4">
      <c r="A49" s="9">
        <v>40</v>
      </c>
      <c r="B49" s="5"/>
      <c r="C49" s="47"/>
      <c r="D49" s="90"/>
      <c r="E49" s="91"/>
      <c r="F49" s="92"/>
      <c r="G49" s="40" t="str">
        <f t="shared" si="8"/>
        <v/>
      </c>
      <c r="H49" s="40" t="str">
        <f t="shared" si="7"/>
        <v/>
      </c>
      <c r="I49" s="40" t="str">
        <f t="shared" si="7"/>
        <v/>
      </c>
      <c r="J49" s="44" t="str">
        <f t="shared" si="5"/>
        <v/>
      </c>
      <c r="K49" s="45" t="str">
        <f t="shared" si="5"/>
        <v/>
      </c>
      <c r="L49" s="46" t="str">
        <f t="shared" si="5"/>
        <v/>
      </c>
      <c r="M49" s="44" t="str">
        <f t="shared" si="6"/>
        <v/>
      </c>
      <c r="N49" s="45" t="str">
        <f t="shared" si="6"/>
        <v/>
      </c>
      <c r="O49" s="46" t="str">
        <f t="shared" si="6"/>
        <v/>
      </c>
    </row>
    <row r="50" spans="1:15" x14ac:dyDescent="0.4">
      <c r="A50" s="9">
        <v>41</v>
      </c>
      <c r="B50" s="5"/>
      <c r="C50" s="47"/>
      <c r="D50" s="90"/>
      <c r="E50" s="91"/>
      <c r="F50" s="92"/>
      <c r="G50" s="40" t="str">
        <f t="shared" si="8"/>
        <v/>
      </c>
      <c r="H50" s="40" t="str">
        <f t="shared" si="7"/>
        <v/>
      </c>
      <c r="I50" s="40" t="str">
        <f t="shared" si="7"/>
        <v/>
      </c>
      <c r="J50" s="44" t="str">
        <f t="shared" si="5"/>
        <v/>
      </c>
      <c r="K50" s="45" t="str">
        <f t="shared" si="5"/>
        <v/>
      </c>
      <c r="L50" s="46" t="str">
        <f t="shared" si="5"/>
        <v/>
      </c>
      <c r="M50" s="44" t="str">
        <f t="shared" si="6"/>
        <v/>
      </c>
      <c r="N50" s="45" t="str">
        <f t="shared" si="6"/>
        <v/>
      </c>
      <c r="O50" s="46" t="str">
        <f t="shared" si="6"/>
        <v/>
      </c>
    </row>
    <row r="51" spans="1:15" x14ac:dyDescent="0.4">
      <c r="A51" s="9">
        <v>42</v>
      </c>
      <c r="B51" s="5"/>
      <c r="C51" s="47"/>
      <c r="D51" s="90"/>
      <c r="E51" s="91"/>
      <c r="F51" s="92"/>
      <c r="G51" s="40" t="str">
        <f t="shared" si="8"/>
        <v/>
      </c>
      <c r="H51" s="40" t="str">
        <f t="shared" si="7"/>
        <v/>
      </c>
      <c r="I51" s="40" t="str">
        <f t="shared" si="7"/>
        <v/>
      </c>
      <c r="J51" s="44" t="str">
        <f t="shared" si="5"/>
        <v/>
      </c>
      <c r="K51" s="45" t="str">
        <f t="shared" si="5"/>
        <v/>
      </c>
      <c r="L51" s="46" t="str">
        <f t="shared" si="5"/>
        <v/>
      </c>
      <c r="M51" s="44" t="str">
        <f t="shared" si="6"/>
        <v/>
      </c>
      <c r="N51" s="45" t="str">
        <f t="shared" si="6"/>
        <v/>
      </c>
      <c r="O51" s="46" t="str">
        <f t="shared" si="6"/>
        <v/>
      </c>
    </row>
    <row r="52" spans="1:15" x14ac:dyDescent="0.4">
      <c r="A52" s="9">
        <v>43</v>
      </c>
      <c r="B52" s="5"/>
      <c r="C52" s="47"/>
      <c r="D52" s="90"/>
      <c r="E52" s="91"/>
      <c r="F52" s="93"/>
      <c r="G52" s="40" t="str">
        <f t="shared" si="8"/>
        <v/>
      </c>
      <c r="H52" s="40" t="str">
        <f t="shared" si="7"/>
        <v/>
      </c>
      <c r="I52" s="40" t="str">
        <f t="shared" si="7"/>
        <v/>
      </c>
      <c r="J52" s="44" t="str">
        <f t="shared" si="5"/>
        <v/>
      </c>
      <c r="K52" s="45" t="str">
        <f t="shared" si="5"/>
        <v/>
      </c>
      <c r="L52" s="46" t="str">
        <f t="shared" si="5"/>
        <v/>
      </c>
      <c r="M52" s="44" t="str">
        <f t="shared" si="6"/>
        <v/>
      </c>
      <c r="N52" s="45" t="str">
        <f t="shared" si="6"/>
        <v/>
      </c>
      <c r="O52" s="46" t="str">
        <f t="shared" si="6"/>
        <v/>
      </c>
    </row>
    <row r="53" spans="1:15" x14ac:dyDescent="0.4">
      <c r="A53" s="9">
        <v>44</v>
      </c>
      <c r="B53" s="5"/>
      <c r="C53" s="47"/>
      <c r="D53" s="90"/>
      <c r="E53" s="91"/>
      <c r="F53" s="92"/>
      <c r="G53" s="40" t="str">
        <f t="shared" si="8"/>
        <v/>
      </c>
      <c r="H53" s="40" t="str">
        <f t="shared" si="7"/>
        <v/>
      </c>
      <c r="I53" s="40" t="str">
        <f t="shared" si="7"/>
        <v/>
      </c>
      <c r="J53" s="44" t="str">
        <f t="shared" si="5"/>
        <v/>
      </c>
      <c r="K53" s="45" t="str">
        <f t="shared" si="5"/>
        <v/>
      </c>
      <c r="L53" s="46" t="str">
        <f t="shared" si="5"/>
        <v/>
      </c>
      <c r="M53" s="44" t="str">
        <f t="shared" si="6"/>
        <v/>
      </c>
      <c r="N53" s="45" t="str">
        <f t="shared" si="6"/>
        <v/>
      </c>
      <c r="O53" s="46" t="str">
        <f t="shared" si="6"/>
        <v/>
      </c>
    </row>
    <row r="54" spans="1:15" x14ac:dyDescent="0.4">
      <c r="A54" s="9">
        <v>45</v>
      </c>
      <c r="B54" s="5"/>
      <c r="C54" s="47"/>
      <c r="D54" s="90"/>
      <c r="E54" s="91"/>
      <c r="F54" s="92"/>
      <c r="G54" s="40" t="str">
        <f t="shared" si="8"/>
        <v/>
      </c>
      <c r="H54" s="40" t="str">
        <f t="shared" si="7"/>
        <v/>
      </c>
      <c r="I54" s="40" t="str">
        <f t="shared" si="7"/>
        <v/>
      </c>
      <c r="J54" s="44" t="str">
        <f t="shared" si="5"/>
        <v/>
      </c>
      <c r="K54" s="45" t="str">
        <f t="shared" si="5"/>
        <v/>
      </c>
      <c r="L54" s="46" t="str">
        <f t="shared" si="5"/>
        <v/>
      </c>
      <c r="M54" s="44" t="str">
        <f t="shared" si="6"/>
        <v/>
      </c>
      <c r="N54" s="45" t="str">
        <f t="shared" si="6"/>
        <v/>
      </c>
      <c r="O54" s="46" t="str">
        <f t="shared" si="6"/>
        <v/>
      </c>
    </row>
    <row r="55" spans="1:15" x14ac:dyDescent="0.4">
      <c r="A55" s="9">
        <v>46</v>
      </c>
      <c r="B55" s="5"/>
      <c r="C55" s="47"/>
      <c r="D55" s="90"/>
      <c r="E55" s="91"/>
      <c r="F55" s="92"/>
      <c r="G55" s="40" t="str">
        <f t="shared" si="8"/>
        <v/>
      </c>
      <c r="H55" s="40" t="str">
        <f t="shared" si="7"/>
        <v/>
      </c>
      <c r="I55" s="40" t="str">
        <f t="shared" si="7"/>
        <v/>
      </c>
      <c r="J55" s="44" t="str">
        <f t="shared" si="5"/>
        <v/>
      </c>
      <c r="K55" s="45" t="str">
        <f t="shared" si="5"/>
        <v/>
      </c>
      <c r="L55" s="46" t="str">
        <f t="shared" si="5"/>
        <v/>
      </c>
      <c r="M55" s="44" t="str">
        <f t="shared" si="6"/>
        <v/>
      </c>
      <c r="N55" s="45" t="str">
        <f t="shared" si="6"/>
        <v/>
      </c>
      <c r="O55" s="46" t="str">
        <f t="shared" si="6"/>
        <v/>
      </c>
    </row>
    <row r="56" spans="1:15" x14ac:dyDescent="0.4">
      <c r="A56" s="9">
        <v>47</v>
      </c>
      <c r="B56" s="5"/>
      <c r="C56" s="47"/>
      <c r="D56" s="90"/>
      <c r="E56" s="91"/>
      <c r="F56" s="92"/>
      <c r="G56" s="40" t="str">
        <f t="shared" si="8"/>
        <v/>
      </c>
      <c r="H56" s="40" t="str">
        <f t="shared" si="7"/>
        <v/>
      </c>
      <c r="I56" s="40" t="str">
        <f t="shared" si="7"/>
        <v/>
      </c>
      <c r="J56" s="44" t="str">
        <f t="shared" si="5"/>
        <v/>
      </c>
      <c r="K56" s="45" t="str">
        <f t="shared" si="5"/>
        <v/>
      </c>
      <c r="L56" s="46" t="str">
        <f t="shared" si="5"/>
        <v/>
      </c>
      <c r="M56" s="44" t="str">
        <f t="shared" si="6"/>
        <v/>
      </c>
      <c r="N56" s="45" t="str">
        <f t="shared" si="6"/>
        <v/>
      </c>
      <c r="O56" s="46" t="str">
        <f t="shared" si="6"/>
        <v/>
      </c>
    </row>
    <row r="57" spans="1:15" x14ac:dyDescent="0.4">
      <c r="A57" s="9">
        <v>48</v>
      </c>
      <c r="B57" s="5"/>
      <c r="C57" s="47"/>
      <c r="D57" s="90"/>
      <c r="E57" s="91"/>
      <c r="F57" s="92"/>
      <c r="G57" s="40" t="str">
        <f t="shared" si="8"/>
        <v/>
      </c>
      <c r="H57" s="40" t="str">
        <f t="shared" si="7"/>
        <v/>
      </c>
      <c r="I57" s="40" t="str">
        <f t="shared" si="7"/>
        <v/>
      </c>
      <c r="J57" s="44" t="str">
        <f t="shared" si="5"/>
        <v/>
      </c>
      <c r="K57" s="45" t="str">
        <f t="shared" si="5"/>
        <v/>
      </c>
      <c r="L57" s="46" t="str">
        <f t="shared" si="5"/>
        <v/>
      </c>
      <c r="M57" s="44" t="str">
        <f t="shared" si="6"/>
        <v/>
      </c>
      <c r="N57" s="45" t="str">
        <f t="shared" si="6"/>
        <v/>
      </c>
      <c r="O57" s="46" t="str">
        <f t="shared" si="6"/>
        <v/>
      </c>
    </row>
    <row r="58" spans="1:15" x14ac:dyDescent="0.4">
      <c r="A58" s="9">
        <v>49</v>
      </c>
      <c r="B58" s="5"/>
      <c r="C58" s="47"/>
      <c r="D58" s="90"/>
      <c r="E58" s="91"/>
      <c r="F58" s="92"/>
      <c r="G58" s="40" t="str">
        <f t="shared" si="8"/>
        <v/>
      </c>
      <c r="H58" s="40" t="str">
        <f t="shared" si="7"/>
        <v/>
      </c>
      <c r="I58" s="40" t="str">
        <f t="shared" si="7"/>
        <v/>
      </c>
      <c r="J58" s="44" t="str">
        <f t="shared" si="5"/>
        <v/>
      </c>
      <c r="K58" s="45" t="str">
        <f t="shared" si="5"/>
        <v/>
      </c>
      <c r="L58" s="46" t="str">
        <f t="shared" si="5"/>
        <v/>
      </c>
      <c r="M58" s="44" t="str">
        <f t="shared" si="6"/>
        <v/>
      </c>
      <c r="N58" s="45" t="str">
        <f t="shared" si="6"/>
        <v/>
      </c>
      <c r="O58" s="46" t="str">
        <f t="shared" si="6"/>
        <v/>
      </c>
    </row>
    <row r="59" spans="1:15" ht="19.5" thickBot="1" x14ac:dyDescent="0.45">
      <c r="A59" s="9">
        <v>50</v>
      </c>
      <c r="B59" s="6"/>
      <c r="C59" s="51"/>
      <c r="D59" s="94"/>
      <c r="E59" s="95"/>
      <c r="F59" s="96"/>
      <c r="G59" s="40" t="str">
        <f t="shared" si="8"/>
        <v/>
      </c>
      <c r="H59" s="40" t="str">
        <f t="shared" si="8"/>
        <v/>
      </c>
      <c r="I59" s="40" t="str">
        <f t="shared" si="8"/>
        <v/>
      </c>
      <c r="J59" s="44" t="str">
        <f t="shared" si="5"/>
        <v/>
      </c>
      <c r="K59" s="45" t="str">
        <f t="shared" si="5"/>
        <v/>
      </c>
      <c r="L59" s="46" t="str">
        <f t="shared" si="5"/>
        <v/>
      </c>
      <c r="M59" s="44" t="str">
        <f t="shared" si="6"/>
        <v/>
      </c>
      <c r="N59" s="45" t="str">
        <f t="shared" si="6"/>
        <v/>
      </c>
      <c r="O59" s="46" t="str">
        <f t="shared" si="6"/>
        <v/>
      </c>
    </row>
    <row r="60" spans="1:15" ht="19.5" thickBot="1" x14ac:dyDescent="0.45">
      <c r="A60" s="9"/>
      <c r="B60" s="111" t="s">
        <v>5</v>
      </c>
      <c r="C60" s="112"/>
      <c r="D60" s="1">
        <f>COUNTIF(D10:D59,1.27)</f>
        <v>0</v>
      </c>
      <c r="E60" s="1">
        <f>COUNTIF(E10:E59,1.5)</f>
        <v>0</v>
      </c>
      <c r="F60" s="8">
        <f>COUNTIF(F10:F59,2)</f>
        <v>0</v>
      </c>
      <c r="G60" s="97">
        <f>M60+G9</f>
        <v>300000</v>
      </c>
      <c r="H60" s="20">
        <f>N60+H9</f>
        <v>300000</v>
      </c>
      <c r="I60" s="21">
        <f>O60+I9</f>
        <v>300000</v>
      </c>
      <c r="J60" s="67" t="s">
        <v>27</v>
      </c>
      <c r="K60" s="68">
        <f>B59-B10</f>
        <v>0</v>
      </c>
      <c r="L60" s="69" t="s">
        <v>28</v>
      </c>
      <c r="M60" s="81">
        <f>SUM(M10:M59)</f>
        <v>0</v>
      </c>
      <c r="N60" s="82">
        <f>SUM(N10:N59)</f>
        <v>0</v>
      </c>
      <c r="O60" s="83">
        <f>SUM(O10:O59)</f>
        <v>0</v>
      </c>
    </row>
    <row r="61" spans="1:15" ht="19.5" thickBot="1" x14ac:dyDescent="0.45">
      <c r="A61" s="9"/>
      <c r="B61" s="105" t="s">
        <v>6</v>
      </c>
      <c r="C61" s="106"/>
      <c r="D61" s="1">
        <f>COUNTIF(D10:D59,-1)</f>
        <v>0</v>
      </c>
      <c r="E61" s="1">
        <f>COUNTIF(E10:E59,-1)</f>
        <v>0</v>
      </c>
      <c r="F61" s="8">
        <f>COUNTIF(F10:F59,-1)</f>
        <v>0</v>
      </c>
      <c r="G61" s="103" t="s">
        <v>26</v>
      </c>
      <c r="H61" s="104"/>
      <c r="I61" s="110"/>
      <c r="J61" s="103" t="s">
        <v>29</v>
      </c>
      <c r="K61" s="104"/>
      <c r="L61" s="110"/>
      <c r="M61" s="9"/>
      <c r="O61" s="4"/>
    </row>
    <row r="62" spans="1:15" ht="19.5" thickBot="1" x14ac:dyDescent="0.45">
      <c r="A62" s="9"/>
      <c r="B62" s="105" t="s">
        <v>31</v>
      </c>
      <c r="C62" s="106"/>
      <c r="D62" s="1">
        <f>COUNTIF(D10:D59,0)</f>
        <v>0</v>
      </c>
      <c r="E62" s="1">
        <f>COUNTIF(E10:E59,0)</f>
        <v>0</v>
      </c>
      <c r="F62" s="1">
        <f>COUNTIF(F10:F59,0)</f>
        <v>0</v>
      </c>
      <c r="G62" s="76">
        <f>G60/G9</f>
        <v>1</v>
      </c>
      <c r="H62" s="77">
        <f t="shared" ref="H62" si="9">H60/H9</f>
        <v>1</v>
      </c>
      <c r="I62" s="78">
        <f>I60/I9</f>
        <v>1</v>
      </c>
      <c r="J62" s="65" t="e">
        <f>(G62-100%)*30/K60</f>
        <v>#DIV/0!</v>
      </c>
      <c r="K62" s="65" t="e">
        <f>(H62-100%)*30/K60</f>
        <v>#DIV/0!</v>
      </c>
      <c r="L62" s="66" t="e">
        <f>(I62-100%)*30/K60</f>
        <v>#DIV/0!</v>
      </c>
      <c r="M62" s="10"/>
      <c r="N62" s="2"/>
      <c r="O62" s="11"/>
    </row>
    <row r="63" spans="1:15" ht="19.5" thickBot="1" x14ac:dyDescent="0.45">
      <c r="B63" s="103" t="s">
        <v>4</v>
      </c>
      <c r="C63" s="104"/>
      <c r="D63" s="79" t="e">
        <f t="shared" ref="D63:E63" si="10">D60/(D60+D61+D62)</f>
        <v>#DIV/0!</v>
      </c>
      <c r="E63" s="74" t="e">
        <f t="shared" si="10"/>
        <v>#DIV/0!</v>
      </c>
      <c r="F63" s="75" t="e">
        <f>F60/(F60+F61+F62)</f>
        <v>#DIV/0!</v>
      </c>
    </row>
    <row r="65" spans="4:6" x14ac:dyDescent="0.4">
      <c r="D65" s="98"/>
      <c r="E65" s="98"/>
      <c r="F65" s="98"/>
    </row>
  </sheetData>
  <mergeCells count="11">
    <mergeCell ref="B61:C61"/>
    <mergeCell ref="G61:I61"/>
    <mergeCell ref="J61:L61"/>
    <mergeCell ref="B62:C62"/>
    <mergeCell ref="B63:C63"/>
    <mergeCell ref="B60:C60"/>
    <mergeCell ref="G7:I7"/>
    <mergeCell ref="J7:L7"/>
    <mergeCell ref="M7:O7"/>
    <mergeCell ref="J9:L9"/>
    <mergeCell ref="M9:O9"/>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4C84-631C-4F1C-B738-9865052B074E}">
  <dimension ref="A1"/>
  <sheetViews>
    <sheetView workbookViewId="0"/>
  </sheetViews>
  <sheetFormatPr defaultRowHeight="18.75" x14ac:dyDescent="0.4"/>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D3E4-5D7F-4256-BDE0-706E94BBE580}">
  <dimension ref="A1:R63"/>
  <sheetViews>
    <sheetView workbookViewId="0">
      <selection activeCell="F14" sqref="F14"/>
    </sheetView>
  </sheetViews>
  <sheetFormatPr defaultRowHeight="18.75" x14ac:dyDescent="0.4"/>
  <cols>
    <col min="1" max="1" width="6.125" customWidth="1"/>
    <col min="2" max="2" width="11.75" customWidth="1"/>
    <col min="3" max="3" width="10.875" customWidth="1"/>
  </cols>
  <sheetData>
    <row r="1" spans="1:18" ht="25.5" x14ac:dyDescent="0.4">
      <c r="A1" s="86" t="s">
        <v>41</v>
      </c>
    </row>
    <row r="2" spans="1:18" x14ac:dyDescent="0.4">
      <c r="A2" s="1" t="s">
        <v>7</v>
      </c>
      <c r="C2" t="s">
        <v>32</v>
      </c>
    </row>
    <row r="3" spans="1:18" x14ac:dyDescent="0.4">
      <c r="A3" s="1" t="s">
        <v>8</v>
      </c>
      <c r="C3" t="s">
        <v>39</v>
      </c>
    </row>
    <row r="4" spans="1:18" x14ac:dyDescent="0.4">
      <c r="A4" s="1" t="s">
        <v>10</v>
      </c>
      <c r="C4" s="29">
        <v>300000</v>
      </c>
    </row>
    <row r="5" spans="1:18" x14ac:dyDescent="0.4">
      <c r="A5" s="1" t="s">
        <v>11</v>
      </c>
      <c r="C5" s="29" t="s">
        <v>13</v>
      </c>
    </row>
    <row r="6" spans="1:18" ht="19.5" thickBot="1" x14ac:dyDescent="0.45">
      <c r="A6" s="1" t="s">
        <v>12</v>
      </c>
      <c r="C6" s="29" t="s">
        <v>30</v>
      </c>
    </row>
    <row r="7" spans="1:18" ht="19.5" thickBot="1" x14ac:dyDescent="0.45">
      <c r="A7" s="24" t="s">
        <v>0</v>
      </c>
      <c r="B7" s="24" t="s">
        <v>1</v>
      </c>
      <c r="C7" s="24" t="s">
        <v>1</v>
      </c>
      <c r="D7" s="48" t="s">
        <v>24</v>
      </c>
      <c r="E7" s="25"/>
      <c r="F7" s="26"/>
      <c r="G7" s="103" t="s">
        <v>3</v>
      </c>
      <c r="H7" s="104"/>
      <c r="I7" s="110"/>
      <c r="J7" s="103" t="s">
        <v>22</v>
      </c>
      <c r="K7" s="104"/>
      <c r="L7" s="110"/>
      <c r="M7" s="103" t="s">
        <v>23</v>
      </c>
      <c r="N7" s="104"/>
      <c r="O7" s="110"/>
    </row>
    <row r="8" spans="1:18" ht="19.5" thickBot="1" x14ac:dyDescent="0.45">
      <c r="A8" s="27"/>
      <c r="B8" s="27" t="s">
        <v>2</v>
      </c>
      <c r="C8" s="64" t="s">
        <v>25</v>
      </c>
      <c r="D8" s="13">
        <v>1.27</v>
      </c>
      <c r="E8" s="14">
        <v>1.5</v>
      </c>
      <c r="F8" s="15">
        <v>2</v>
      </c>
      <c r="G8" s="13">
        <v>1.27</v>
      </c>
      <c r="H8" s="14">
        <v>1.5</v>
      </c>
      <c r="I8" s="15">
        <v>2</v>
      </c>
      <c r="J8" s="13">
        <v>1.27</v>
      </c>
      <c r="K8" s="14">
        <v>1.5</v>
      </c>
      <c r="L8" s="15">
        <v>2</v>
      </c>
      <c r="M8" s="13">
        <v>1.27</v>
      </c>
      <c r="N8" s="14">
        <v>1.5</v>
      </c>
      <c r="O8" s="15">
        <v>2</v>
      </c>
    </row>
    <row r="9" spans="1:18" ht="19.5" thickBot="1" x14ac:dyDescent="0.45">
      <c r="A9" s="28" t="s">
        <v>9</v>
      </c>
      <c r="B9" s="12"/>
      <c r="C9" s="49"/>
      <c r="D9" s="17"/>
      <c r="E9" s="16"/>
      <c r="F9" s="18"/>
      <c r="G9" s="19">
        <f>C4</f>
        <v>300000</v>
      </c>
      <c r="H9" s="20">
        <f>C4</f>
        <v>300000</v>
      </c>
      <c r="I9" s="21">
        <f>C4</f>
        <v>300000</v>
      </c>
      <c r="J9" s="107" t="s">
        <v>22</v>
      </c>
      <c r="K9" s="108"/>
      <c r="L9" s="109"/>
      <c r="M9" s="107"/>
      <c r="N9" s="108"/>
      <c r="O9" s="109"/>
    </row>
    <row r="10" spans="1:18" x14ac:dyDescent="0.4">
      <c r="A10" s="9">
        <v>1</v>
      </c>
      <c r="B10" s="23">
        <v>37750</v>
      </c>
      <c r="C10" s="50">
        <v>1</v>
      </c>
      <c r="D10" s="87">
        <v>1.27</v>
      </c>
      <c r="E10" s="88">
        <v>-1</v>
      </c>
      <c r="F10" s="89">
        <v>-1</v>
      </c>
      <c r="G10" s="40">
        <f>IF(D10="","",G9+M10)</f>
        <v>311430</v>
      </c>
      <c r="H10" s="40">
        <f t="shared" ref="H10:I25" si="0">IF(E10="","",H9+N10)</f>
        <v>291000</v>
      </c>
      <c r="I10" s="40">
        <f t="shared" si="0"/>
        <v>291000</v>
      </c>
      <c r="J10" s="41">
        <f>IF(G9="","",G9*0.03)</f>
        <v>9000</v>
      </c>
      <c r="K10" s="42">
        <f>IF(H9="","",H9*0.03)</f>
        <v>9000</v>
      </c>
      <c r="L10" s="43">
        <f>IF(I9="","",I9*0.03)</f>
        <v>9000</v>
      </c>
      <c r="M10" s="41">
        <f>IF(D10="","",J10*D10)</f>
        <v>11430</v>
      </c>
      <c r="N10" s="42">
        <f>IF(E10="","",K10*E10)</f>
        <v>-9000</v>
      </c>
      <c r="O10" s="43">
        <f>IF(F10="","",L10*F10)</f>
        <v>-9000</v>
      </c>
      <c r="P10" s="40"/>
      <c r="Q10" s="40"/>
      <c r="R10" s="40"/>
    </row>
    <row r="11" spans="1:18" x14ac:dyDescent="0.4">
      <c r="A11" s="9">
        <v>2</v>
      </c>
      <c r="B11" s="5">
        <v>37764</v>
      </c>
      <c r="C11" s="47">
        <v>2</v>
      </c>
      <c r="D11" s="90">
        <v>-1</v>
      </c>
      <c r="E11" s="91">
        <v>-1</v>
      </c>
      <c r="F11" s="92">
        <v>-1</v>
      </c>
      <c r="G11" s="40">
        <f t="shared" ref="G11:I26" si="1">IF(D11="","",G10+M11)</f>
        <v>302087.09999999998</v>
      </c>
      <c r="H11" s="40">
        <f t="shared" si="0"/>
        <v>282270</v>
      </c>
      <c r="I11" s="40">
        <f t="shared" si="0"/>
        <v>282270</v>
      </c>
      <c r="J11" s="44">
        <f t="shared" ref="J11:L26" si="2">IF(G10="","",G10*0.03)</f>
        <v>9342.9</v>
      </c>
      <c r="K11" s="45">
        <f t="shared" si="2"/>
        <v>8730</v>
      </c>
      <c r="L11" s="46">
        <f t="shared" si="2"/>
        <v>8730</v>
      </c>
      <c r="M11" s="44">
        <f t="shared" ref="M11:O26" si="3">IF(D11="","",J11*D11)</f>
        <v>-9342.9</v>
      </c>
      <c r="N11" s="45">
        <f t="shared" si="3"/>
        <v>-8730</v>
      </c>
      <c r="O11" s="46">
        <f t="shared" si="3"/>
        <v>-8730</v>
      </c>
      <c r="P11" s="40"/>
      <c r="Q11" s="40"/>
      <c r="R11" s="40"/>
    </row>
    <row r="12" spans="1:18" x14ac:dyDescent="0.4">
      <c r="A12" s="9">
        <v>3</v>
      </c>
      <c r="B12" s="5">
        <v>37967</v>
      </c>
      <c r="C12" s="47">
        <v>2</v>
      </c>
      <c r="D12" s="90">
        <v>-1</v>
      </c>
      <c r="E12" s="91">
        <v>-1</v>
      </c>
      <c r="F12" s="99">
        <v>-1</v>
      </c>
      <c r="G12" s="40">
        <f t="shared" si="1"/>
        <v>293024.48699999996</v>
      </c>
      <c r="H12" s="40">
        <f t="shared" si="0"/>
        <v>273801.90000000002</v>
      </c>
      <c r="I12" s="40">
        <f t="shared" si="0"/>
        <v>273801.90000000002</v>
      </c>
      <c r="J12" s="44">
        <f t="shared" si="2"/>
        <v>9062.6129999999994</v>
      </c>
      <c r="K12" s="45">
        <f t="shared" si="2"/>
        <v>8468.1</v>
      </c>
      <c r="L12" s="46">
        <f t="shared" si="2"/>
        <v>8468.1</v>
      </c>
      <c r="M12" s="44">
        <f t="shared" si="3"/>
        <v>-9062.6129999999994</v>
      </c>
      <c r="N12" s="45">
        <f t="shared" si="3"/>
        <v>-8468.1</v>
      </c>
      <c r="O12" s="46">
        <f t="shared" si="3"/>
        <v>-8468.1</v>
      </c>
      <c r="P12" s="40"/>
      <c r="Q12" s="40"/>
      <c r="R12" s="40"/>
    </row>
    <row r="13" spans="1:18" x14ac:dyDescent="0.4">
      <c r="A13" s="9">
        <v>4</v>
      </c>
      <c r="B13" s="5">
        <v>38292</v>
      </c>
      <c r="C13" s="47">
        <v>1</v>
      </c>
      <c r="D13" s="90">
        <v>-1</v>
      </c>
      <c r="E13" s="91">
        <v>-1</v>
      </c>
      <c r="F13" s="92">
        <v>-1</v>
      </c>
      <c r="G13" s="40">
        <f t="shared" si="1"/>
        <v>284233.75238999998</v>
      </c>
      <c r="H13" s="40">
        <f t="shared" si="0"/>
        <v>265587.84299999999</v>
      </c>
      <c r="I13" s="40">
        <f t="shared" si="0"/>
        <v>265587.84299999999</v>
      </c>
      <c r="J13" s="44">
        <f t="shared" si="2"/>
        <v>8790.7346099999995</v>
      </c>
      <c r="K13" s="45">
        <f t="shared" si="2"/>
        <v>8214.0570000000007</v>
      </c>
      <c r="L13" s="46">
        <f t="shared" si="2"/>
        <v>8214.0570000000007</v>
      </c>
      <c r="M13" s="44">
        <f t="shared" si="3"/>
        <v>-8790.7346099999995</v>
      </c>
      <c r="N13" s="45">
        <f t="shared" si="3"/>
        <v>-8214.0570000000007</v>
      </c>
      <c r="O13" s="46">
        <f t="shared" si="3"/>
        <v>-8214.0570000000007</v>
      </c>
      <c r="P13" s="40"/>
      <c r="Q13" s="40"/>
      <c r="R13" s="40"/>
    </row>
    <row r="14" spans="1:18" x14ac:dyDescent="0.4">
      <c r="A14" s="9">
        <v>5</v>
      </c>
      <c r="B14" s="5"/>
      <c r="C14" s="47"/>
      <c r="D14" s="90"/>
      <c r="E14" s="91"/>
      <c r="F14" s="93"/>
      <c r="G14" s="40" t="str">
        <f t="shared" si="1"/>
        <v/>
      </c>
      <c r="H14" s="40" t="str">
        <f t="shared" si="0"/>
        <v/>
      </c>
      <c r="I14" s="40" t="str">
        <f t="shared" si="0"/>
        <v/>
      </c>
      <c r="J14" s="44">
        <f t="shared" si="2"/>
        <v>8527.0125716999992</v>
      </c>
      <c r="K14" s="45">
        <f t="shared" si="2"/>
        <v>7967.6352899999993</v>
      </c>
      <c r="L14" s="46">
        <f t="shared" si="2"/>
        <v>7967.6352899999993</v>
      </c>
      <c r="M14" s="44" t="str">
        <f t="shared" si="3"/>
        <v/>
      </c>
      <c r="N14" s="45" t="str">
        <f t="shared" si="3"/>
        <v/>
      </c>
      <c r="O14" s="46" t="str">
        <f t="shared" si="3"/>
        <v/>
      </c>
      <c r="P14" s="40"/>
      <c r="Q14" s="40"/>
      <c r="R14" s="40"/>
    </row>
    <row r="15" spans="1:18" x14ac:dyDescent="0.4">
      <c r="A15" s="9">
        <v>6</v>
      </c>
      <c r="B15" s="5"/>
      <c r="C15" s="47"/>
      <c r="D15" s="90"/>
      <c r="E15" s="91"/>
      <c r="F15" s="92"/>
      <c r="G15" s="40" t="str">
        <f t="shared" si="1"/>
        <v/>
      </c>
      <c r="H15" s="40" t="str">
        <f t="shared" si="0"/>
        <v/>
      </c>
      <c r="I15" s="40" t="str">
        <f t="shared" si="0"/>
        <v/>
      </c>
      <c r="J15" s="44" t="str">
        <f t="shared" si="2"/>
        <v/>
      </c>
      <c r="K15" s="45" t="str">
        <f t="shared" si="2"/>
        <v/>
      </c>
      <c r="L15" s="46" t="str">
        <f t="shared" si="2"/>
        <v/>
      </c>
      <c r="M15" s="44" t="str">
        <f t="shared" si="3"/>
        <v/>
      </c>
      <c r="N15" s="45" t="str">
        <f t="shared" si="3"/>
        <v/>
      </c>
      <c r="O15" s="46" t="str">
        <f t="shared" si="3"/>
        <v/>
      </c>
      <c r="P15" s="40"/>
      <c r="Q15" s="40"/>
      <c r="R15" s="40"/>
    </row>
    <row r="16" spans="1:18" x14ac:dyDescent="0.4">
      <c r="A16" s="9">
        <v>7</v>
      </c>
      <c r="B16" s="5"/>
      <c r="C16" s="47"/>
      <c r="D16" s="90"/>
      <c r="E16" s="91"/>
      <c r="F16" s="92"/>
      <c r="G16" s="40" t="str">
        <f t="shared" si="1"/>
        <v/>
      </c>
      <c r="H16" s="40" t="str">
        <f t="shared" si="0"/>
        <v/>
      </c>
      <c r="I16" s="40" t="str">
        <f t="shared" si="0"/>
        <v/>
      </c>
      <c r="J16" s="44" t="str">
        <f t="shared" si="2"/>
        <v/>
      </c>
      <c r="K16" s="45" t="str">
        <f t="shared" si="2"/>
        <v/>
      </c>
      <c r="L16" s="46" t="str">
        <f t="shared" si="2"/>
        <v/>
      </c>
      <c r="M16" s="44" t="str">
        <f t="shared" si="3"/>
        <v/>
      </c>
      <c r="N16" s="45" t="str">
        <f t="shared" si="3"/>
        <v/>
      </c>
      <c r="O16" s="46" t="str">
        <f t="shared" si="3"/>
        <v/>
      </c>
      <c r="P16" s="40"/>
      <c r="Q16" s="40"/>
      <c r="R16" s="40"/>
    </row>
    <row r="17" spans="1:18" x14ac:dyDescent="0.4">
      <c r="A17" s="9">
        <v>8</v>
      </c>
      <c r="B17" s="5"/>
      <c r="C17" s="47"/>
      <c r="D17" s="90"/>
      <c r="E17" s="91"/>
      <c r="F17" s="92"/>
      <c r="G17" s="40" t="str">
        <f t="shared" si="1"/>
        <v/>
      </c>
      <c r="H17" s="40" t="str">
        <f t="shared" si="0"/>
        <v/>
      </c>
      <c r="I17" s="40" t="str">
        <f t="shared" si="0"/>
        <v/>
      </c>
      <c r="J17" s="44" t="str">
        <f t="shared" si="2"/>
        <v/>
      </c>
      <c r="K17" s="45" t="str">
        <f t="shared" si="2"/>
        <v/>
      </c>
      <c r="L17" s="46" t="str">
        <f t="shared" si="2"/>
        <v/>
      </c>
      <c r="M17" s="44" t="str">
        <f t="shared" si="3"/>
        <v/>
      </c>
      <c r="N17" s="45" t="str">
        <f t="shared" si="3"/>
        <v/>
      </c>
      <c r="O17" s="46" t="str">
        <f t="shared" si="3"/>
        <v/>
      </c>
      <c r="P17" s="40"/>
      <c r="Q17" s="40"/>
      <c r="R17" s="40"/>
    </row>
    <row r="18" spans="1:18" x14ac:dyDescent="0.4">
      <c r="A18" s="9">
        <v>9</v>
      </c>
      <c r="B18" s="5"/>
      <c r="C18" s="47"/>
      <c r="D18" s="90"/>
      <c r="E18" s="91"/>
      <c r="F18" s="92"/>
      <c r="G18" s="40" t="str">
        <f t="shared" si="1"/>
        <v/>
      </c>
      <c r="H18" s="40" t="str">
        <f t="shared" si="0"/>
        <v/>
      </c>
      <c r="I18" s="40" t="str">
        <f t="shared" si="0"/>
        <v/>
      </c>
      <c r="J18" s="44" t="str">
        <f t="shared" si="2"/>
        <v/>
      </c>
      <c r="K18" s="45" t="str">
        <f t="shared" si="2"/>
        <v/>
      </c>
      <c r="L18" s="46" t="str">
        <f t="shared" si="2"/>
        <v/>
      </c>
      <c r="M18" s="44" t="str">
        <f t="shared" si="3"/>
        <v/>
      </c>
      <c r="N18" s="45" t="str">
        <f t="shared" si="3"/>
        <v/>
      </c>
      <c r="O18" s="46" t="str">
        <f t="shared" si="3"/>
        <v/>
      </c>
      <c r="P18" s="40"/>
      <c r="Q18" s="40"/>
      <c r="R18" s="40"/>
    </row>
    <row r="19" spans="1:18" x14ac:dyDescent="0.4">
      <c r="A19" s="9">
        <v>10</v>
      </c>
      <c r="B19" s="5"/>
      <c r="C19" s="47"/>
      <c r="D19" s="90"/>
      <c r="E19" s="91"/>
      <c r="F19" s="99"/>
      <c r="G19" s="40" t="str">
        <f t="shared" si="1"/>
        <v/>
      </c>
      <c r="H19" s="40" t="str">
        <f t="shared" si="0"/>
        <v/>
      </c>
      <c r="I19" s="40" t="str">
        <f t="shared" si="0"/>
        <v/>
      </c>
      <c r="J19" s="44" t="str">
        <f t="shared" si="2"/>
        <v/>
      </c>
      <c r="K19" s="45" t="str">
        <f t="shared" si="2"/>
        <v/>
      </c>
      <c r="L19" s="46" t="str">
        <f t="shared" si="2"/>
        <v/>
      </c>
      <c r="M19" s="44" t="str">
        <f t="shared" si="3"/>
        <v/>
      </c>
      <c r="N19" s="45" t="str">
        <f t="shared" si="3"/>
        <v/>
      </c>
      <c r="O19" s="46" t="str">
        <f t="shared" si="3"/>
        <v/>
      </c>
      <c r="P19" s="40"/>
      <c r="Q19" s="40"/>
      <c r="R19" s="40"/>
    </row>
    <row r="20" spans="1:18" x14ac:dyDescent="0.4">
      <c r="A20" s="9">
        <v>11</v>
      </c>
      <c r="B20" s="5"/>
      <c r="C20" s="47"/>
      <c r="D20" s="90"/>
      <c r="E20" s="91"/>
      <c r="F20" s="92"/>
      <c r="G20" s="40" t="str">
        <f t="shared" si="1"/>
        <v/>
      </c>
      <c r="H20" s="40" t="str">
        <f t="shared" si="0"/>
        <v/>
      </c>
      <c r="I20" s="40" t="str">
        <f t="shared" si="0"/>
        <v/>
      </c>
      <c r="J20" s="44" t="str">
        <f t="shared" si="2"/>
        <v/>
      </c>
      <c r="K20" s="45" t="str">
        <f t="shared" si="2"/>
        <v/>
      </c>
      <c r="L20" s="46" t="str">
        <f t="shared" si="2"/>
        <v/>
      </c>
      <c r="M20" s="44" t="str">
        <f t="shared" si="3"/>
        <v/>
      </c>
      <c r="N20" s="45" t="str">
        <f t="shared" si="3"/>
        <v/>
      </c>
      <c r="O20" s="46" t="str">
        <f t="shared" si="3"/>
        <v/>
      </c>
      <c r="P20" s="40"/>
      <c r="Q20" s="40"/>
      <c r="R20" s="40"/>
    </row>
    <row r="21" spans="1:18" x14ac:dyDescent="0.4">
      <c r="A21" s="9">
        <v>12</v>
      </c>
      <c r="B21" s="5"/>
      <c r="C21" s="47"/>
      <c r="D21" s="90"/>
      <c r="E21" s="91"/>
      <c r="F21" s="92"/>
      <c r="G21" s="40" t="str">
        <f t="shared" si="1"/>
        <v/>
      </c>
      <c r="H21" s="40" t="str">
        <f t="shared" si="0"/>
        <v/>
      </c>
      <c r="I21" s="40" t="str">
        <f t="shared" si="0"/>
        <v/>
      </c>
      <c r="J21" s="44" t="str">
        <f t="shared" si="2"/>
        <v/>
      </c>
      <c r="K21" s="45" t="str">
        <f t="shared" si="2"/>
        <v/>
      </c>
      <c r="L21" s="46" t="str">
        <f t="shared" si="2"/>
        <v/>
      </c>
      <c r="M21" s="44" t="str">
        <f t="shared" si="3"/>
        <v/>
      </c>
      <c r="N21" s="45" t="str">
        <f t="shared" si="3"/>
        <v/>
      </c>
      <c r="O21" s="46" t="str">
        <f t="shared" si="3"/>
        <v/>
      </c>
      <c r="P21" s="40"/>
      <c r="Q21" s="40"/>
      <c r="R21" s="40"/>
    </row>
    <row r="22" spans="1:18" x14ac:dyDescent="0.4">
      <c r="A22" s="9">
        <v>13</v>
      </c>
      <c r="B22" s="5"/>
      <c r="C22" s="47"/>
      <c r="D22" s="90"/>
      <c r="E22" s="91"/>
      <c r="F22" s="92"/>
      <c r="G22" s="40" t="str">
        <f t="shared" si="1"/>
        <v/>
      </c>
      <c r="H22" s="40" t="str">
        <f t="shared" si="0"/>
        <v/>
      </c>
      <c r="I22" s="40" t="str">
        <f t="shared" si="0"/>
        <v/>
      </c>
      <c r="J22" s="44" t="str">
        <f t="shared" si="2"/>
        <v/>
      </c>
      <c r="K22" s="45" t="str">
        <f t="shared" si="2"/>
        <v/>
      </c>
      <c r="L22" s="46" t="str">
        <f t="shared" si="2"/>
        <v/>
      </c>
      <c r="M22" s="44" t="str">
        <f t="shared" si="3"/>
        <v/>
      </c>
      <c r="N22" s="45" t="str">
        <f t="shared" si="3"/>
        <v/>
      </c>
      <c r="O22" s="46" t="str">
        <f t="shared" si="3"/>
        <v/>
      </c>
      <c r="P22" s="40"/>
      <c r="Q22" s="40"/>
      <c r="R22" s="40"/>
    </row>
    <row r="23" spans="1:18" x14ac:dyDescent="0.4">
      <c r="A23" s="9">
        <v>14</v>
      </c>
      <c r="B23" s="5"/>
      <c r="C23" s="47"/>
      <c r="D23" s="90"/>
      <c r="E23" s="91"/>
      <c r="F23" s="92"/>
      <c r="G23" s="40" t="str">
        <f t="shared" si="1"/>
        <v/>
      </c>
      <c r="H23" s="40" t="str">
        <f t="shared" si="0"/>
        <v/>
      </c>
      <c r="I23" s="40" t="str">
        <f t="shared" si="0"/>
        <v/>
      </c>
      <c r="J23" s="44" t="str">
        <f t="shared" si="2"/>
        <v/>
      </c>
      <c r="K23" s="45" t="str">
        <f t="shared" si="2"/>
        <v/>
      </c>
      <c r="L23" s="46" t="str">
        <f t="shared" si="2"/>
        <v/>
      </c>
      <c r="M23" s="44" t="str">
        <f t="shared" si="3"/>
        <v/>
      </c>
      <c r="N23" s="45" t="str">
        <f t="shared" si="3"/>
        <v/>
      </c>
      <c r="O23" s="46" t="str">
        <f t="shared" si="3"/>
        <v/>
      </c>
      <c r="P23" s="40"/>
      <c r="Q23" s="40"/>
      <c r="R23" s="40"/>
    </row>
    <row r="24" spans="1:18" x14ac:dyDescent="0.4">
      <c r="A24" s="9">
        <v>15</v>
      </c>
      <c r="B24" s="5"/>
      <c r="C24" s="47"/>
      <c r="D24" s="90"/>
      <c r="E24" s="91"/>
      <c r="F24" s="93"/>
      <c r="G24" s="40" t="str">
        <f t="shared" si="1"/>
        <v/>
      </c>
      <c r="H24" s="40" t="str">
        <f t="shared" si="0"/>
        <v/>
      </c>
      <c r="I24" s="40" t="str">
        <f t="shared" si="0"/>
        <v/>
      </c>
      <c r="J24" s="44" t="str">
        <f t="shared" si="2"/>
        <v/>
      </c>
      <c r="K24" s="45" t="str">
        <f t="shared" si="2"/>
        <v/>
      </c>
      <c r="L24" s="46" t="str">
        <f t="shared" si="2"/>
        <v/>
      </c>
      <c r="M24" s="44" t="str">
        <f t="shared" si="3"/>
        <v/>
      </c>
      <c r="N24" s="45" t="str">
        <f t="shared" si="3"/>
        <v/>
      </c>
      <c r="O24" s="46" t="str">
        <f t="shared" si="3"/>
        <v/>
      </c>
      <c r="P24" s="40"/>
      <c r="Q24" s="40"/>
      <c r="R24" s="40"/>
    </row>
    <row r="25" spans="1:18" x14ac:dyDescent="0.4">
      <c r="A25" s="9">
        <v>16</v>
      </c>
      <c r="B25" s="5"/>
      <c r="C25" s="47"/>
      <c r="D25" s="90"/>
      <c r="E25" s="91"/>
      <c r="F25" s="92"/>
      <c r="G25" s="40" t="str">
        <f t="shared" si="1"/>
        <v/>
      </c>
      <c r="H25" s="40" t="str">
        <f t="shared" si="0"/>
        <v/>
      </c>
      <c r="I25" s="40" t="str">
        <f t="shared" si="0"/>
        <v/>
      </c>
      <c r="J25" s="44" t="str">
        <f t="shared" si="2"/>
        <v/>
      </c>
      <c r="K25" s="45" t="str">
        <f t="shared" si="2"/>
        <v/>
      </c>
      <c r="L25" s="46" t="str">
        <f t="shared" si="2"/>
        <v/>
      </c>
      <c r="M25" s="44" t="str">
        <f t="shared" si="3"/>
        <v/>
      </c>
      <c r="N25" s="45" t="str">
        <f t="shared" si="3"/>
        <v/>
      </c>
      <c r="O25" s="46" t="str">
        <f t="shared" si="3"/>
        <v/>
      </c>
      <c r="P25" s="40"/>
      <c r="Q25" s="40"/>
      <c r="R25" s="40"/>
    </row>
    <row r="26" spans="1:18" x14ac:dyDescent="0.4">
      <c r="A26" s="9">
        <v>17</v>
      </c>
      <c r="B26" s="5"/>
      <c r="C26" s="47"/>
      <c r="D26" s="90"/>
      <c r="E26" s="91"/>
      <c r="F26" s="92"/>
      <c r="G26" s="40" t="str">
        <f t="shared" si="1"/>
        <v/>
      </c>
      <c r="H26" s="40" t="str">
        <f t="shared" si="1"/>
        <v/>
      </c>
      <c r="I26" s="40" t="str">
        <f t="shared" si="1"/>
        <v/>
      </c>
      <c r="J26" s="44" t="str">
        <f t="shared" si="2"/>
        <v/>
      </c>
      <c r="K26" s="45" t="str">
        <f t="shared" si="2"/>
        <v/>
      </c>
      <c r="L26" s="46" t="str">
        <f t="shared" si="2"/>
        <v/>
      </c>
      <c r="M26" s="44" t="str">
        <f t="shared" si="3"/>
        <v/>
      </c>
      <c r="N26" s="45" t="str">
        <f t="shared" si="3"/>
        <v/>
      </c>
      <c r="O26" s="46" t="str">
        <f t="shared" si="3"/>
        <v/>
      </c>
      <c r="P26" s="40"/>
      <c r="Q26" s="40"/>
      <c r="R26" s="40"/>
    </row>
    <row r="27" spans="1:18" x14ac:dyDescent="0.4">
      <c r="A27" s="9">
        <v>18</v>
      </c>
      <c r="B27" s="5"/>
      <c r="C27" s="47"/>
      <c r="D27" s="90"/>
      <c r="E27" s="91"/>
      <c r="F27" s="92"/>
      <c r="G27" s="40" t="str">
        <f t="shared" ref="G27:I42" si="4">IF(D27="","",G26+M27)</f>
        <v/>
      </c>
      <c r="H27" s="40" t="str">
        <f t="shared" si="4"/>
        <v/>
      </c>
      <c r="I27" s="40" t="str">
        <f t="shared" si="4"/>
        <v/>
      </c>
      <c r="J27" s="44" t="str">
        <f t="shared" ref="J27:L59" si="5">IF(G26="","",G26*0.03)</f>
        <v/>
      </c>
      <c r="K27" s="45" t="str">
        <f t="shared" si="5"/>
        <v/>
      </c>
      <c r="L27" s="46" t="str">
        <f t="shared" si="5"/>
        <v/>
      </c>
      <c r="M27" s="44" t="str">
        <f t="shared" ref="M27:O59" si="6">IF(D27="","",J27*D27)</f>
        <v/>
      </c>
      <c r="N27" s="45" t="str">
        <f t="shared" si="6"/>
        <v/>
      </c>
      <c r="O27" s="46" t="str">
        <f t="shared" si="6"/>
        <v/>
      </c>
      <c r="P27" s="40"/>
      <c r="Q27" s="40"/>
      <c r="R27" s="40"/>
    </row>
    <row r="28" spans="1:18" x14ac:dyDescent="0.4">
      <c r="A28" s="9">
        <v>19</v>
      </c>
      <c r="B28" s="5"/>
      <c r="C28" s="47"/>
      <c r="D28" s="90"/>
      <c r="E28" s="91"/>
      <c r="F28" s="92"/>
      <c r="G28" s="40" t="str">
        <f t="shared" si="4"/>
        <v/>
      </c>
      <c r="H28" s="40" t="str">
        <f t="shared" si="4"/>
        <v/>
      </c>
      <c r="I28" s="40" t="str">
        <f t="shared" si="4"/>
        <v/>
      </c>
      <c r="J28" s="44" t="str">
        <f t="shared" si="5"/>
        <v/>
      </c>
      <c r="K28" s="45" t="str">
        <f t="shared" si="5"/>
        <v/>
      </c>
      <c r="L28" s="46" t="str">
        <f t="shared" si="5"/>
        <v/>
      </c>
      <c r="M28" s="44" t="str">
        <f t="shared" si="6"/>
        <v/>
      </c>
      <c r="N28" s="45" t="str">
        <f t="shared" si="6"/>
        <v/>
      </c>
      <c r="O28" s="46" t="str">
        <f t="shared" si="6"/>
        <v/>
      </c>
      <c r="P28" s="40"/>
      <c r="Q28" s="40"/>
      <c r="R28" s="40"/>
    </row>
    <row r="29" spans="1:18" x14ac:dyDescent="0.4">
      <c r="A29" s="9">
        <v>20</v>
      </c>
      <c r="B29" s="5"/>
      <c r="C29" s="47"/>
      <c r="D29" s="90"/>
      <c r="E29" s="91"/>
      <c r="F29" s="92"/>
      <c r="G29" s="40" t="str">
        <f t="shared" si="4"/>
        <v/>
      </c>
      <c r="H29" s="40" t="str">
        <f t="shared" si="4"/>
        <v/>
      </c>
      <c r="I29" s="40" t="str">
        <f t="shared" si="4"/>
        <v/>
      </c>
      <c r="J29" s="44" t="str">
        <f t="shared" si="5"/>
        <v/>
      </c>
      <c r="K29" s="45" t="str">
        <f t="shared" si="5"/>
        <v/>
      </c>
      <c r="L29" s="46" t="str">
        <f t="shared" si="5"/>
        <v/>
      </c>
      <c r="M29" s="44" t="str">
        <f t="shared" si="6"/>
        <v/>
      </c>
      <c r="N29" s="45" t="str">
        <f t="shared" si="6"/>
        <v/>
      </c>
      <c r="O29" s="46" t="str">
        <f t="shared" si="6"/>
        <v/>
      </c>
      <c r="P29" s="40"/>
      <c r="Q29" s="40"/>
      <c r="R29" s="40"/>
    </row>
    <row r="30" spans="1:18" x14ac:dyDescent="0.4">
      <c r="A30" s="9">
        <v>21</v>
      </c>
      <c r="B30" s="5"/>
      <c r="C30" s="47"/>
      <c r="D30" s="90"/>
      <c r="E30" s="91"/>
      <c r="F30" s="93"/>
      <c r="G30" s="40" t="str">
        <f t="shared" si="4"/>
        <v/>
      </c>
      <c r="H30" s="40" t="str">
        <f t="shared" si="4"/>
        <v/>
      </c>
      <c r="I30" s="40" t="str">
        <f t="shared" si="4"/>
        <v/>
      </c>
      <c r="J30" s="44" t="str">
        <f t="shared" si="5"/>
        <v/>
      </c>
      <c r="K30" s="45" t="str">
        <f t="shared" si="5"/>
        <v/>
      </c>
      <c r="L30" s="46" t="str">
        <f t="shared" si="5"/>
        <v/>
      </c>
      <c r="M30" s="44" t="str">
        <f t="shared" si="6"/>
        <v/>
      </c>
      <c r="N30" s="45" t="str">
        <f t="shared" si="6"/>
        <v/>
      </c>
      <c r="O30" s="46" t="str">
        <f t="shared" si="6"/>
        <v/>
      </c>
      <c r="P30" s="40"/>
      <c r="Q30" s="40"/>
      <c r="R30" s="40"/>
    </row>
    <row r="31" spans="1:18" x14ac:dyDescent="0.4">
      <c r="A31" s="9">
        <v>22</v>
      </c>
      <c r="B31" s="5"/>
      <c r="C31" s="47"/>
      <c r="D31" s="90"/>
      <c r="E31" s="91"/>
      <c r="F31" s="93"/>
      <c r="G31" s="40" t="str">
        <f t="shared" si="4"/>
        <v/>
      </c>
      <c r="H31" s="40" t="str">
        <f t="shared" si="4"/>
        <v/>
      </c>
      <c r="I31" s="40" t="str">
        <f t="shared" si="4"/>
        <v/>
      </c>
      <c r="J31" s="44" t="str">
        <f t="shared" si="5"/>
        <v/>
      </c>
      <c r="K31" s="45" t="str">
        <f t="shared" si="5"/>
        <v/>
      </c>
      <c r="L31" s="46" t="str">
        <f t="shared" si="5"/>
        <v/>
      </c>
      <c r="M31" s="44" t="str">
        <f t="shared" si="6"/>
        <v/>
      </c>
      <c r="N31" s="45" t="str">
        <f t="shared" si="6"/>
        <v/>
      </c>
      <c r="O31" s="46" t="str">
        <f t="shared" si="6"/>
        <v/>
      </c>
      <c r="P31" s="40"/>
      <c r="Q31" s="40"/>
      <c r="R31" s="40"/>
    </row>
    <row r="32" spans="1:18" x14ac:dyDescent="0.4">
      <c r="A32" s="9">
        <v>23</v>
      </c>
      <c r="B32" s="5"/>
      <c r="C32" s="47"/>
      <c r="D32" s="90"/>
      <c r="E32" s="91"/>
      <c r="F32" s="92"/>
      <c r="G32" s="40" t="str">
        <f t="shared" si="4"/>
        <v/>
      </c>
      <c r="H32" s="40" t="str">
        <f t="shared" si="4"/>
        <v/>
      </c>
      <c r="I32" s="40" t="str">
        <f t="shared" si="4"/>
        <v/>
      </c>
      <c r="J32" s="44" t="str">
        <f t="shared" si="5"/>
        <v/>
      </c>
      <c r="K32" s="45" t="str">
        <f t="shared" si="5"/>
        <v/>
      </c>
      <c r="L32" s="46" t="str">
        <f t="shared" si="5"/>
        <v/>
      </c>
      <c r="M32" s="44" t="str">
        <f t="shared" si="6"/>
        <v/>
      </c>
      <c r="N32" s="45" t="str">
        <f t="shared" si="6"/>
        <v/>
      </c>
      <c r="O32" s="46" t="str">
        <f t="shared" si="6"/>
        <v/>
      </c>
      <c r="P32" s="40"/>
      <c r="Q32" s="40"/>
      <c r="R32" s="40"/>
    </row>
    <row r="33" spans="1:18" x14ac:dyDescent="0.4">
      <c r="A33" s="9">
        <v>24</v>
      </c>
      <c r="B33" s="5"/>
      <c r="C33" s="47"/>
      <c r="D33" s="90"/>
      <c r="E33" s="91"/>
      <c r="F33" s="92"/>
      <c r="G33" s="40" t="str">
        <f t="shared" si="4"/>
        <v/>
      </c>
      <c r="H33" s="40" t="str">
        <f t="shared" si="4"/>
        <v/>
      </c>
      <c r="I33" s="40" t="str">
        <f t="shared" si="4"/>
        <v/>
      </c>
      <c r="J33" s="44" t="str">
        <f t="shared" si="5"/>
        <v/>
      </c>
      <c r="K33" s="45" t="str">
        <f t="shared" si="5"/>
        <v/>
      </c>
      <c r="L33" s="46" t="str">
        <f t="shared" si="5"/>
        <v/>
      </c>
      <c r="M33" s="44" t="str">
        <f t="shared" si="6"/>
        <v/>
      </c>
      <c r="N33" s="45" t="str">
        <f t="shared" si="6"/>
        <v/>
      </c>
      <c r="O33" s="46" t="str">
        <f t="shared" si="6"/>
        <v/>
      </c>
      <c r="P33" s="40"/>
      <c r="Q33" s="40"/>
      <c r="R33" s="40"/>
    </row>
    <row r="34" spans="1:18" x14ac:dyDescent="0.4">
      <c r="A34" s="9">
        <v>25</v>
      </c>
      <c r="B34" s="5"/>
      <c r="C34" s="47"/>
      <c r="D34" s="90"/>
      <c r="E34" s="91"/>
      <c r="F34" s="92"/>
      <c r="G34" s="40" t="str">
        <f t="shared" si="4"/>
        <v/>
      </c>
      <c r="H34" s="40" t="str">
        <f t="shared" si="4"/>
        <v/>
      </c>
      <c r="I34" s="40" t="str">
        <f t="shared" si="4"/>
        <v/>
      </c>
      <c r="J34" s="44" t="str">
        <f t="shared" si="5"/>
        <v/>
      </c>
      <c r="K34" s="45" t="str">
        <f t="shared" si="5"/>
        <v/>
      </c>
      <c r="L34" s="46" t="str">
        <f t="shared" si="5"/>
        <v/>
      </c>
      <c r="M34" s="44" t="str">
        <f t="shared" si="6"/>
        <v/>
      </c>
      <c r="N34" s="45" t="str">
        <f t="shared" si="6"/>
        <v/>
      </c>
      <c r="O34" s="46" t="str">
        <f t="shared" si="6"/>
        <v/>
      </c>
      <c r="P34" s="40"/>
      <c r="Q34" s="40"/>
      <c r="R34" s="40"/>
    </row>
    <row r="35" spans="1:18" x14ac:dyDescent="0.4">
      <c r="A35" s="9">
        <v>26</v>
      </c>
      <c r="B35" s="5"/>
      <c r="C35" s="47"/>
      <c r="D35" s="90"/>
      <c r="E35" s="91"/>
      <c r="F35" s="93"/>
      <c r="G35" s="40" t="str">
        <f t="shared" si="4"/>
        <v/>
      </c>
      <c r="H35" s="40" t="str">
        <f t="shared" si="4"/>
        <v/>
      </c>
      <c r="I35" s="40" t="str">
        <f t="shared" si="4"/>
        <v/>
      </c>
      <c r="J35" s="44" t="str">
        <f t="shared" si="5"/>
        <v/>
      </c>
      <c r="K35" s="45" t="str">
        <f t="shared" si="5"/>
        <v/>
      </c>
      <c r="L35" s="46" t="str">
        <f t="shared" si="5"/>
        <v/>
      </c>
      <c r="M35" s="44" t="str">
        <f t="shared" si="6"/>
        <v/>
      </c>
      <c r="N35" s="45" t="str">
        <f t="shared" si="6"/>
        <v/>
      </c>
      <c r="O35" s="46" t="str">
        <f t="shared" si="6"/>
        <v/>
      </c>
      <c r="P35" s="40"/>
      <c r="Q35" s="40"/>
      <c r="R35" s="40"/>
    </row>
    <row r="36" spans="1:18" x14ac:dyDescent="0.4">
      <c r="A36" s="9">
        <v>27</v>
      </c>
      <c r="B36" s="5"/>
      <c r="C36" s="47"/>
      <c r="D36" s="90"/>
      <c r="E36" s="91"/>
      <c r="F36" s="93"/>
      <c r="G36" s="40" t="str">
        <f t="shared" si="4"/>
        <v/>
      </c>
      <c r="H36" s="40" t="str">
        <f t="shared" si="4"/>
        <v/>
      </c>
      <c r="I36" s="40" t="str">
        <f t="shared" si="4"/>
        <v/>
      </c>
      <c r="J36" s="44" t="str">
        <f t="shared" si="5"/>
        <v/>
      </c>
      <c r="K36" s="45" t="str">
        <f t="shared" si="5"/>
        <v/>
      </c>
      <c r="L36" s="46" t="str">
        <f t="shared" si="5"/>
        <v/>
      </c>
      <c r="M36" s="44" t="str">
        <f t="shared" si="6"/>
        <v/>
      </c>
      <c r="N36" s="45" t="str">
        <f t="shared" si="6"/>
        <v/>
      </c>
      <c r="O36" s="46" t="str">
        <f t="shared" si="6"/>
        <v/>
      </c>
      <c r="P36" s="40"/>
      <c r="Q36" s="40"/>
      <c r="R36" s="40"/>
    </row>
    <row r="37" spans="1:18" x14ac:dyDescent="0.4">
      <c r="A37" s="9">
        <v>28</v>
      </c>
      <c r="B37" s="5"/>
      <c r="C37" s="47"/>
      <c r="D37" s="90"/>
      <c r="E37" s="91"/>
      <c r="F37" s="92"/>
      <c r="G37" s="40" t="str">
        <f t="shared" si="4"/>
        <v/>
      </c>
      <c r="H37" s="40" t="str">
        <f t="shared" si="4"/>
        <v/>
      </c>
      <c r="I37" s="40" t="str">
        <f t="shared" si="4"/>
        <v/>
      </c>
      <c r="J37" s="44" t="str">
        <f t="shared" si="5"/>
        <v/>
      </c>
      <c r="K37" s="45" t="str">
        <f t="shared" si="5"/>
        <v/>
      </c>
      <c r="L37" s="46" t="str">
        <f t="shared" si="5"/>
        <v/>
      </c>
      <c r="M37" s="44" t="str">
        <f t="shared" si="6"/>
        <v/>
      </c>
      <c r="N37" s="45" t="str">
        <f t="shared" si="6"/>
        <v/>
      </c>
      <c r="O37" s="46" t="str">
        <f t="shared" si="6"/>
        <v/>
      </c>
      <c r="P37" s="40"/>
      <c r="Q37" s="40"/>
      <c r="R37" s="40"/>
    </row>
    <row r="38" spans="1:18" x14ac:dyDescent="0.4">
      <c r="A38" s="9">
        <v>29</v>
      </c>
      <c r="B38" s="5"/>
      <c r="C38" s="47"/>
      <c r="D38" s="90"/>
      <c r="E38" s="91"/>
      <c r="F38" s="92"/>
      <c r="G38" s="40" t="str">
        <f t="shared" si="4"/>
        <v/>
      </c>
      <c r="H38" s="40" t="str">
        <f t="shared" si="4"/>
        <v/>
      </c>
      <c r="I38" s="40" t="str">
        <f t="shared" si="4"/>
        <v/>
      </c>
      <c r="J38" s="44" t="str">
        <f t="shared" si="5"/>
        <v/>
      </c>
      <c r="K38" s="45" t="str">
        <f t="shared" si="5"/>
        <v/>
      </c>
      <c r="L38" s="46" t="str">
        <f t="shared" si="5"/>
        <v/>
      </c>
      <c r="M38" s="44" t="str">
        <f t="shared" si="6"/>
        <v/>
      </c>
      <c r="N38" s="45" t="str">
        <f t="shared" si="6"/>
        <v/>
      </c>
      <c r="O38" s="46" t="str">
        <f t="shared" si="6"/>
        <v/>
      </c>
      <c r="P38" s="40"/>
      <c r="Q38" s="40"/>
      <c r="R38" s="40"/>
    </row>
    <row r="39" spans="1:18" x14ac:dyDescent="0.4">
      <c r="A39" s="9">
        <v>30</v>
      </c>
      <c r="B39" s="5"/>
      <c r="C39" s="47"/>
      <c r="D39" s="90"/>
      <c r="E39" s="91"/>
      <c r="F39" s="92"/>
      <c r="G39" s="40" t="str">
        <f t="shared" si="4"/>
        <v/>
      </c>
      <c r="H39" s="40" t="str">
        <f t="shared" si="4"/>
        <v/>
      </c>
      <c r="I39" s="40" t="str">
        <f t="shared" si="4"/>
        <v/>
      </c>
      <c r="J39" s="44" t="str">
        <f t="shared" si="5"/>
        <v/>
      </c>
      <c r="K39" s="45" t="str">
        <f t="shared" si="5"/>
        <v/>
      </c>
      <c r="L39" s="46" t="str">
        <f t="shared" si="5"/>
        <v/>
      </c>
      <c r="M39" s="44" t="str">
        <f t="shared" si="6"/>
        <v/>
      </c>
      <c r="N39" s="45" t="str">
        <f t="shared" si="6"/>
        <v/>
      </c>
      <c r="O39" s="46" t="str">
        <f t="shared" si="6"/>
        <v/>
      </c>
      <c r="P39" s="40"/>
      <c r="Q39" s="40"/>
      <c r="R39" s="40"/>
    </row>
    <row r="40" spans="1:18" x14ac:dyDescent="0.4">
      <c r="A40" s="9">
        <v>31</v>
      </c>
      <c r="B40" s="5"/>
      <c r="C40" s="47"/>
      <c r="D40" s="90"/>
      <c r="E40" s="91"/>
      <c r="F40" s="92"/>
      <c r="G40" s="40" t="str">
        <f t="shared" si="4"/>
        <v/>
      </c>
      <c r="H40" s="40" t="str">
        <f t="shared" si="4"/>
        <v/>
      </c>
      <c r="I40" s="40" t="str">
        <f t="shared" si="4"/>
        <v/>
      </c>
      <c r="J40" s="44" t="str">
        <f t="shared" si="5"/>
        <v/>
      </c>
      <c r="K40" s="45" t="str">
        <f t="shared" si="5"/>
        <v/>
      </c>
      <c r="L40" s="46" t="str">
        <f t="shared" si="5"/>
        <v/>
      </c>
      <c r="M40" s="44" t="str">
        <f t="shared" si="6"/>
        <v/>
      </c>
      <c r="N40" s="45" t="str">
        <f t="shared" si="6"/>
        <v/>
      </c>
      <c r="O40" s="46" t="str">
        <f t="shared" si="6"/>
        <v/>
      </c>
      <c r="P40" s="40"/>
      <c r="Q40" s="40"/>
      <c r="R40" s="40"/>
    </row>
    <row r="41" spans="1:18" x14ac:dyDescent="0.4">
      <c r="A41" s="9">
        <v>32</v>
      </c>
      <c r="B41" s="5"/>
      <c r="C41" s="47"/>
      <c r="D41" s="90"/>
      <c r="E41" s="91"/>
      <c r="F41" s="92"/>
      <c r="G41" s="40" t="str">
        <f t="shared" si="4"/>
        <v/>
      </c>
      <c r="H41" s="40" t="str">
        <f t="shared" si="4"/>
        <v/>
      </c>
      <c r="I41" s="40" t="str">
        <f t="shared" si="4"/>
        <v/>
      </c>
      <c r="J41" s="44" t="str">
        <f t="shared" si="5"/>
        <v/>
      </c>
      <c r="K41" s="45" t="str">
        <f t="shared" si="5"/>
        <v/>
      </c>
      <c r="L41" s="46" t="str">
        <f t="shared" si="5"/>
        <v/>
      </c>
      <c r="M41" s="44" t="str">
        <f t="shared" si="6"/>
        <v/>
      </c>
      <c r="N41" s="45" t="str">
        <f t="shared" si="6"/>
        <v/>
      </c>
      <c r="O41" s="46" t="str">
        <f t="shared" si="6"/>
        <v/>
      </c>
      <c r="P41" s="40"/>
      <c r="Q41" s="40"/>
      <c r="R41" s="40"/>
    </row>
    <row r="42" spans="1:18" x14ac:dyDescent="0.4">
      <c r="A42" s="9">
        <v>33</v>
      </c>
      <c r="B42" s="5"/>
      <c r="C42" s="47"/>
      <c r="D42" s="90"/>
      <c r="E42" s="91"/>
      <c r="F42" s="93"/>
      <c r="G42" s="40" t="str">
        <f t="shared" si="4"/>
        <v/>
      </c>
      <c r="H42" s="40" t="str">
        <f t="shared" si="4"/>
        <v/>
      </c>
      <c r="I42" s="40" t="str">
        <f t="shared" si="4"/>
        <v/>
      </c>
      <c r="J42" s="44" t="str">
        <f t="shared" si="5"/>
        <v/>
      </c>
      <c r="K42" s="45" t="str">
        <f t="shared" si="5"/>
        <v/>
      </c>
      <c r="L42" s="46" t="str">
        <f t="shared" si="5"/>
        <v/>
      </c>
      <c r="M42" s="44" t="str">
        <f t="shared" si="6"/>
        <v/>
      </c>
      <c r="N42" s="45" t="str">
        <f t="shared" si="6"/>
        <v/>
      </c>
      <c r="O42" s="46" t="str">
        <f t="shared" si="6"/>
        <v/>
      </c>
      <c r="P42" s="40"/>
      <c r="Q42" s="40"/>
      <c r="R42" s="40"/>
    </row>
    <row r="43" spans="1:18" x14ac:dyDescent="0.4">
      <c r="A43" s="9">
        <v>34</v>
      </c>
      <c r="B43" s="5"/>
      <c r="C43" s="47"/>
      <c r="D43" s="90"/>
      <c r="E43" s="91"/>
      <c r="F43" s="93"/>
      <c r="G43" s="40" t="str">
        <f t="shared" ref="G43:I58" si="7">IF(D43="","",G42+M43)</f>
        <v/>
      </c>
      <c r="H43" s="40" t="str">
        <f t="shared" si="7"/>
        <v/>
      </c>
      <c r="I43" s="40" t="str">
        <f t="shared" si="7"/>
        <v/>
      </c>
      <c r="J43" s="44" t="str">
        <f t="shared" si="5"/>
        <v/>
      </c>
      <c r="K43" s="45" t="str">
        <f t="shared" si="5"/>
        <v/>
      </c>
      <c r="L43" s="46" t="str">
        <f t="shared" si="5"/>
        <v/>
      </c>
      <c r="M43" s="44" t="str">
        <f>IF(D43="","",J43*D43)</f>
        <v/>
      </c>
      <c r="N43" s="45" t="str">
        <f t="shared" si="6"/>
        <v/>
      </c>
      <c r="O43" s="46" t="str">
        <f t="shared" si="6"/>
        <v/>
      </c>
      <c r="P43" s="40"/>
      <c r="Q43" s="40"/>
      <c r="R43" s="40"/>
    </row>
    <row r="44" spans="1:18" x14ac:dyDescent="0.4">
      <c r="A44">
        <v>35</v>
      </c>
      <c r="B44" s="5"/>
      <c r="C44" s="47"/>
      <c r="D44" s="90"/>
      <c r="E44" s="91"/>
      <c r="F44" s="92"/>
      <c r="G44" s="40" t="str">
        <f>IF(D44="","",G43+M44)</f>
        <v/>
      </c>
      <c r="H44" s="40" t="str">
        <f t="shared" si="7"/>
        <v/>
      </c>
      <c r="I44" s="40" t="str">
        <f t="shared" si="7"/>
        <v/>
      </c>
      <c r="J44" s="44" t="str">
        <f t="shared" si="5"/>
        <v/>
      </c>
      <c r="K44" s="45" t="str">
        <f t="shared" si="5"/>
        <v/>
      </c>
      <c r="L44" s="46" t="str">
        <f t="shared" si="5"/>
        <v/>
      </c>
      <c r="M44" s="44" t="str">
        <f t="shared" si="6"/>
        <v/>
      </c>
      <c r="N44" s="45" t="str">
        <f t="shared" si="6"/>
        <v/>
      </c>
      <c r="O44" s="46" t="str">
        <f t="shared" si="6"/>
        <v/>
      </c>
    </row>
    <row r="45" spans="1:18" x14ac:dyDescent="0.4">
      <c r="A45" s="9">
        <v>36</v>
      </c>
      <c r="B45" s="5"/>
      <c r="C45" s="47"/>
      <c r="D45" s="90"/>
      <c r="E45" s="91"/>
      <c r="F45" s="92"/>
      <c r="G45" s="40" t="str">
        <f t="shared" ref="G45:I59" si="8">IF(D45="","",G44+M45)</f>
        <v/>
      </c>
      <c r="H45" s="40" t="str">
        <f t="shared" si="7"/>
        <v/>
      </c>
      <c r="I45" s="40" t="str">
        <f t="shared" si="7"/>
        <v/>
      </c>
      <c r="J45" s="44" t="str">
        <f>IF(G44="","",G44*0.03)</f>
        <v/>
      </c>
      <c r="K45" s="45" t="str">
        <f t="shared" si="5"/>
        <v/>
      </c>
      <c r="L45" s="46" t="str">
        <f t="shared" si="5"/>
        <v/>
      </c>
      <c r="M45" s="44" t="str">
        <f>IF(D45="","",J45*D45)</f>
        <v/>
      </c>
      <c r="N45" s="45" t="str">
        <f t="shared" si="6"/>
        <v/>
      </c>
      <c r="O45" s="46" t="str">
        <f t="shared" si="6"/>
        <v/>
      </c>
    </row>
    <row r="46" spans="1:18" x14ac:dyDescent="0.4">
      <c r="A46" s="9">
        <v>37</v>
      </c>
      <c r="B46" s="5"/>
      <c r="C46" s="47"/>
      <c r="D46" s="90"/>
      <c r="E46" s="91"/>
      <c r="F46" s="92"/>
      <c r="G46" s="40" t="str">
        <f t="shared" si="8"/>
        <v/>
      </c>
      <c r="H46" s="40" t="str">
        <f t="shared" si="7"/>
        <v/>
      </c>
      <c r="I46" s="40" t="str">
        <f t="shared" si="7"/>
        <v/>
      </c>
      <c r="J46" s="44" t="str">
        <f t="shared" si="5"/>
        <v/>
      </c>
      <c r="K46" s="45" t="str">
        <f t="shared" si="5"/>
        <v/>
      </c>
      <c r="L46" s="46" t="str">
        <f t="shared" si="5"/>
        <v/>
      </c>
      <c r="M46" s="44" t="str">
        <f t="shared" si="6"/>
        <v/>
      </c>
      <c r="N46" s="45" t="str">
        <f t="shared" si="6"/>
        <v/>
      </c>
      <c r="O46" s="46" t="str">
        <f t="shared" si="6"/>
        <v/>
      </c>
    </row>
    <row r="47" spans="1:18" x14ac:dyDescent="0.4">
      <c r="A47" s="9">
        <v>38</v>
      </c>
      <c r="B47" s="5"/>
      <c r="C47" s="47"/>
      <c r="D47" s="90"/>
      <c r="E47" s="91"/>
      <c r="F47" s="92"/>
      <c r="G47" s="40" t="str">
        <f t="shared" si="8"/>
        <v/>
      </c>
      <c r="H47" s="40" t="str">
        <f t="shared" si="7"/>
        <v/>
      </c>
      <c r="I47" s="40" t="str">
        <f t="shared" si="7"/>
        <v/>
      </c>
      <c r="J47" s="44" t="str">
        <f t="shared" si="5"/>
        <v/>
      </c>
      <c r="K47" s="45" t="str">
        <f t="shared" si="5"/>
        <v/>
      </c>
      <c r="L47" s="46" t="str">
        <f t="shared" si="5"/>
        <v/>
      </c>
      <c r="M47" s="44" t="str">
        <f t="shared" si="6"/>
        <v/>
      </c>
      <c r="N47" s="45" t="str">
        <f t="shared" si="6"/>
        <v/>
      </c>
      <c r="O47" s="46" t="str">
        <f t="shared" si="6"/>
        <v/>
      </c>
    </row>
    <row r="48" spans="1:18" x14ac:dyDescent="0.4">
      <c r="A48" s="9">
        <v>39</v>
      </c>
      <c r="B48" s="5"/>
      <c r="C48" s="47"/>
      <c r="D48" s="90"/>
      <c r="E48" s="91"/>
      <c r="F48" s="92"/>
      <c r="G48" s="40" t="str">
        <f t="shared" si="8"/>
        <v/>
      </c>
      <c r="H48" s="40" t="str">
        <f t="shared" si="7"/>
        <v/>
      </c>
      <c r="I48" s="40" t="str">
        <f t="shared" si="7"/>
        <v/>
      </c>
      <c r="J48" s="44" t="str">
        <f t="shared" si="5"/>
        <v/>
      </c>
      <c r="K48" s="45" t="str">
        <f t="shared" si="5"/>
        <v/>
      </c>
      <c r="L48" s="46" t="str">
        <f t="shared" si="5"/>
        <v/>
      </c>
      <c r="M48" s="44" t="str">
        <f t="shared" si="6"/>
        <v/>
      </c>
      <c r="N48" s="45" t="str">
        <f t="shared" si="6"/>
        <v/>
      </c>
      <c r="O48" s="46" t="str">
        <f t="shared" si="6"/>
        <v/>
      </c>
    </row>
    <row r="49" spans="1:15" x14ac:dyDescent="0.4">
      <c r="A49" s="9">
        <v>40</v>
      </c>
      <c r="B49" s="5"/>
      <c r="C49" s="47"/>
      <c r="D49" s="90"/>
      <c r="E49" s="91"/>
      <c r="F49" s="92"/>
      <c r="G49" s="40" t="str">
        <f t="shared" si="8"/>
        <v/>
      </c>
      <c r="H49" s="40" t="str">
        <f t="shared" si="7"/>
        <v/>
      </c>
      <c r="I49" s="40" t="str">
        <f t="shared" si="7"/>
        <v/>
      </c>
      <c r="J49" s="44" t="str">
        <f t="shared" si="5"/>
        <v/>
      </c>
      <c r="K49" s="45" t="str">
        <f t="shared" si="5"/>
        <v/>
      </c>
      <c r="L49" s="46" t="str">
        <f t="shared" si="5"/>
        <v/>
      </c>
      <c r="M49" s="44" t="str">
        <f t="shared" si="6"/>
        <v/>
      </c>
      <c r="N49" s="45" t="str">
        <f t="shared" si="6"/>
        <v/>
      </c>
      <c r="O49" s="46" t="str">
        <f t="shared" si="6"/>
        <v/>
      </c>
    </row>
    <row r="50" spans="1:15" x14ac:dyDescent="0.4">
      <c r="A50" s="9">
        <v>41</v>
      </c>
      <c r="B50" s="5"/>
      <c r="C50" s="47"/>
      <c r="D50" s="90"/>
      <c r="E50" s="91"/>
      <c r="F50" s="92"/>
      <c r="G50" s="40" t="str">
        <f t="shared" si="8"/>
        <v/>
      </c>
      <c r="H50" s="40" t="str">
        <f t="shared" si="7"/>
        <v/>
      </c>
      <c r="I50" s="40" t="str">
        <f t="shared" si="7"/>
        <v/>
      </c>
      <c r="J50" s="44" t="str">
        <f t="shared" si="5"/>
        <v/>
      </c>
      <c r="K50" s="45" t="str">
        <f t="shared" si="5"/>
        <v/>
      </c>
      <c r="L50" s="46" t="str">
        <f t="shared" si="5"/>
        <v/>
      </c>
      <c r="M50" s="44" t="str">
        <f t="shared" si="6"/>
        <v/>
      </c>
      <c r="N50" s="45" t="str">
        <f t="shared" si="6"/>
        <v/>
      </c>
      <c r="O50" s="46" t="str">
        <f t="shared" si="6"/>
        <v/>
      </c>
    </row>
    <row r="51" spans="1:15" x14ac:dyDescent="0.4">
      <c r="A51" s="9">
        <v>42</v>
      </c>
      <c r="B51" s="5"/>
      <c r="C51" s="47"/>
      <c r="D51" s="90"/>
      <c r="E51" s="91"/>
      <c r="F51" s="92"/>
      <c r="G51" s="40" t="str">
        <f t="shared" si="8"/>
        <v/>
      </c>
      <c r="H51" s="40" t="str">
        <f t="shared" si="7"/>
        <v/>
      </c>
      <c r="I51" s="40" t="str">
        <f t="shared" si="7"/>
        <v/>
      </c>
      <c r="J51" s="44" t="str">
        <f t="shared" si="5"/>
        <v/>
      </c>
      <c r="K51" s="45" t="str">
        <f t="shared" si="5"/>
        <v/>
      </c>
      <c r="L51" s="46" t="str">
        <f t="shared" si="5"/>
        <v/>
      </c>
      <c r="M51" s="44" t="str">
        <f t="shared" si="6"/>
        <v/>
      </c>
      <c r="N51" s="45" t="str">
        <f t="shared" si="6"/>
        <v/>
      </c>
      <c r="O51" s="46" t="str">
        <f t="shared" si="6"/>
        <v/>
      </c>
    </row>
    <row r="52" spans="1:15" x14ac:dyDescent="0.4">
      <c r="A52" s="9">
        <v>43</v>
      </c>
      <c r="B52" s="5"/>
      <c r="C52" s="47"/>
      <c r="D52" s="90"/>
      <c r="E52" s="91"/>
      <c r="F52" s="93"/>
      <c r="G52" s="40" t="str">
        <f t="shared" si="8"/>
        <v/>
      </c>
      <c r="H52" s="40" t="str">
        <f t="shared" si="7"/>
        <v/>
      </c>
      <c r="I52" s="40" t="str">
        <f t="shared" si="7"/>
        <v/>
      </c>
      <c r="J52" s="44" t="str">
        <f t="shared" si="5"/>
        <v/>
      </c>
      <c r="K52" s="45" t="str">
        <f t="shared" si="5"/>
        <v/>
      </c>
      <c r="L52" s="46" t="str">
        <f t="shared" si="5"/>
        <v/>
      </c>
      <c r="M52" s="44" t="str">
        <f t="shared" si="6"/>
        <v/>
      </c>
      <c r="N52" s="45" t="str">
        <f t="shared" si="6"/>
        <v/>
      </c>
      <c r="O52" s="46" t="str">
        <f t="shared" si="6"/>
        <v/>
      </c>
    </row>
    <row r="53" spans="1:15" x14ac:dyDescent="0.4">
      <c r="A53" s="9">
        <v>44</v>
      </c>
      <c r="B53" s="5"/>
      <c r="C53" s="47"/>
      <c r="D53" s="90"/>
      <c r="E53" s="91"/>
      <c r="F53" s="92"/>
      <c r="G53" s="40" t="str">
        <f t="shared" si="8"/>
        <v/>
      </c>
      <c r="H53" s="40" t="str">
        <f t="shared" si="7"/>
        <v/>
      </c>
      <c r="I53" s="40" t="str">
        <f t="shared" si="7"/>
        <v/>
      </c>
      <c r="J53" s="44" t="str">
        <f t="shared" si="5"/>
        <v/>
      </c>
      <c r="K53" s="45" t="str">
        <f t="shared" si="5"/>
        <v/>
      </c>
      <c r="L53" s="46" t="str">
        <f t="shared" si="5"/>
        <v/>
      </c>
      <c r="M53" s="44" t="str">
        <f t="shared" si="6"/>
        <v/>
      </c>
      <c r="N53" s="45" t="str">
        <f t="shared" si="6"/>
        <v/>
      </c>
      <c r="O53" s="46" t="str">
        <f t="shared" si="6"/>
        <v/>
      </c>
    </row>
    <row r="54" spans="1:15" x14ac:dyDescent="0.4">
      <c r="A54" s="9">
        <v>45</v>
      </c>
      <c r="B54" s="5"/>
      <c r="C54" s="47"/>
      <c r="D54" s="90"/>
      <c r="E54" s="91"/>
      <c r="F54" s="92"/>
      <c r="G54" s="40" t="str">
        <f t="shared" si="8"/>
        <v/>
      </c>
      <c r="H54" s="40" t="str">
        <f t="shared" si="7"/>
        <v/>
      </c>
      <c r="I54" s="40" t="str">
        <f t="shared" si="7"/>
        <v/>
      </c>
      <c r="J54" s="44" t="str">
        <f t="shared" si="5"/>
        <v/>
      </c>
      <c r="K54" s="45" t="str">
        <f t="shared" si="5"/>
        <v/>
      </c>
      <c r="L54" s="46" t="str">
        <f t="shared" si="5"/>
        <v/>
      </c>
      <c r="M54" s="44" t="str">
        <f t="shared" si="6"/>
        <v/>
      </c>
      <c r="N54" s="45" t="str">
        <f t="shared" si="6"/>
        <v/>
      </c>
      <c r="O54" s="46" t="str">
        <f t="shared" si="6"/>
        <v/>
      </c>
    </row>
    <row r="55" spans="1:15" x14ac:dyDescent="0.4">
      <c r="A55" s="9">
        <v>46</v>
      </c>
      <c r="B55" s="5"/>
      <c r="C55" s="47"/>
      <c r="D55" s="90"/>
      <c r="E55" s="91"/>
      <c r="F55" s="92"/>
      <c r="G55" s="40" t="str">
        <f t="shared" si="8"/>
        <v/>
      </c>
      <c r="H55" s="40" t="str">
        <f t="shared" si="7"/>
        <v/>
      </c>
      <c r="I55" s="40" t="str">
        <f t="shared" si="7"/>
        <v/>
      </c>
      <c r="J55" s="44" t="str">
        <f t="shared" si="5"/>
        <v/>
      </c>
      <c r="K55" s="45" t="str">
        <f t="shared" si="5"/>
        <v/>
      </c>
      <c r="L55" s="46" t="str">
        <f t="shared" si="5"/>
        <v/>
      </c>
      <c r="M55" s="44" t="str">
        <f t="shared" si="6"/>
        <v/>
      </c>
      <c r="N55" s="45" t="str">
        <f t="shared" si="6"/>
        <v/>
      </c>
      <c r="O55" s="46" t="str">
        <f t="shared" si="6"/>
        <v/>
      </c>
    </row>
    <row r="56" spans="1:15" x14ac:dyDescent="0.4">
      <c r="A56" s="9">
        <v>47</v>
      </c>
      <c r="B56" s="5"/>
      <c r="C56" s="47"/>
      <c r="D56" s="90"/>
      <c r="E56" s="91"/>
      <c r="F56" s="92"/>
      <c r="G56" s="40" t="str">
        <f t="shared" si="8"/>
        <v/>
      </c>
      <c r="H56" s="40" t="str">
        <f t="shared" si="7"/>
        <v/>
      </c>
      <c r="I56" s="40" t="str">
        <f t="shared" si="7"/>
        <v/>
      </c>
      <c r="J56" s="44" t="str">
        <f t="shared" si="5"/>
        <v/>
      </c>
      <c r="K56" s="45" t="str">
        <f t="shared" si="5"/>
        <v/>
      </c>
      <c r="L56" s="46" t="str">
        <f t="shared" si="5"/>
        <v/>
      </c>
      <c r="M56" s="44" t="str">
        <f t="shared" si="6"/>
        <v/>
      </c>
      <c r="N56" s="45" t="str">
        <f t="shared" si="6"/>
        <v/>
      </c>
      <c r="O56" s="46" t="str">
        <f t="shared" si="6"/>
        <v/>
      </c>
    </row>
    <row r="57" spans="1:15" x14ac:dyDescent="0.4">
      <c r="A57" s="9">
        <v>48</v>
      </c>
      <c r="B57" s="5"/>
      <c r="C57" s="47"/>
      <c r="D57" s="90"/>
      <c r="E57" s="91"/>
      <c r="F57" s="92"/>
      <c r="G57" s="40" t="str">
        <f t="shared" si="8"/>
        <v/>
      </c>
      <c r="H57" s="40" t="str">
        <f t="shared" si="7"/>
        <v/>
      </c>
      <c r="I57" s="40" t="str">
        <f t="shared" si="7"/>
        <v/>
      </c>
      <c r="J57" s="44" t="str">
        <f t="shared" si="5"/>
        <v/>
      </c>
      <c r="K57" s="45" t="str">
        <f t="shared" si="5"/>
        <v/>
      </c>
      <c r="L57" s="46" t="str">
        <f t="shared" si="5"/>
        <v/>
      </c>
      <c r="M57" s="44" t="str">
        <f t="shared" si="6"/>
        <v/>
      </c>
      <c r="N57" s="45" t="str">
        <f t="shared" si="6"/>
        <v/>
      </c>
      <c r="O57" s="46" t="str">
        <f t="shared" si="6"/>
        <v/>
      </c>
    </row>
    <row r="58" spans="1:15" x14ac:dyDescent="0.4">
      <c r="A58" s="9">
        <v>49</v>
      </c>
      <c r="B58" s="5"/>
      <c r="C58" s="47"/>
      <c r="D58" s="90"/>
      <c r="E58" s="91"/>
      <c r="F58" s="92"/>
      <c r="G58" s="40" t="str">
        <f t="shared" si="8"/>
        <v/>
      </c>
      <c r="H58" s="40" t="str">
        <f t="shared" si="7"/>
        <v/>
      </c>
      <c r="I58" s="40" t="str">
        <f t="shared" si="7"/>
        <v/>
      </c>
      <c r="J58" s="44" t="str">
        <f t="shared" si="5"/>
        <v/>
      </c>
      <c r="K58" s="45" t="str">
        <f t="shared" si="5"/>
        <v/>
      </c>
      <c r="L58" s="46" t="str">
        <f t="shared" si="5"/>
        <v/>
      </c>
      <c r="M58" s="44" t="str">
        <f t="shared" si="6"/>
        <v/>
      </c>
      <c r="N58" s="45" t="str">
        <f t="shared" si="6"/>
        <v/>
      </c>
      <c r="O58" s="46" t="str">
        <f t="shared" si="6"/>
        <v/>
      </c>
    </row>
    <row r="59" spans="1:15" ht="19.5" thickBot="1" x14ac:dyDescent="0.45">
      <c r="A59" s="9">
        <v>50</v>
      </c>
      <c r="B59" s="6"/>
      <c r="C59" s="51"/>
      <c r="D59" s="94"/>
      <c r="E59" s="95"/>
      <c r="F59" s="96"/>
      <c r="G59" s="40" t="str">
        <f t="shared" si="8"/>
        <v/>
      </c>
      <c r="H59" s="40" t="str">
        <f t="shared" si="8"/>
        <v/>
      </c>
      <c r="I59" s="40" t="str">
        <f t="shared" si="8"/>
        <v/>
      </c>
      <c r="J59" s="44" t="str">
        <f t="shared" si="5"/>
        <v/>
      </c>
      <c r="K59" s="45" t="str">
        <f t="shared" si="5"/>
        <v/>
      </c>
      <c r="L59" s="46" t="str">
        <f t="shared" si="5"/>
        <v/>
      </c>
      <c r="M59" s="44" t="str">
        <f t="shared" si="6"/>
        <v/>
      </c>
      <c r="N59" s="45" t="str">
        <f t="shared" si="6"/>
        <v/>
      </c>
      <c r="O59" s="46" t="str">
        <f t="shared" si="6"/>
        <v/>
      </c>
    </row>
    <row r="60" spans="1:15" ht="19.5" thickBot="1" x14ac:dyDescent="0.45">
      <c r="A60" s="9"/>
      <c r="B60" s="111" t="s">
        <v>5</v>
      </c>
      <c r="C60" s="112"/>
      <c r="D60" s="1">
        <f>COUNTIF(D10:D59,1.27)</f>
        <v>1</v>
      </c>
      <c r="E60" s="1">
        <f>COUNTIF(E10:E59,1.5)</f>
        <v>0</v>
      </c>
      <c r="F60" s="8">
        <f>COUNTIF(F10:F59,2)</f>
        <v>0</v>
      </c>
      <c r="G60" s="97">
        <f>M60+G9</f>
        <v>284233.75238999998</v>
      </c>
      <c r="H60" s="20">
        <f>N60+H9</f>
        <v>265587.84299999999</v>
      </c>
      <c r="I60" s="21">
        <f>O60+I9</f>
        <v>265587.84299999999</v>
      </c>
      <c r="J60" s="67" t="s">
        <v>27</v>
      </c>
      <c r="K60" s="68">
        <f>B59-B10</f>
        <v>-37750</v>
      </c>
      <c r="L60" s="69" t="s">
        <v>28</v>
      </c>
      <c r="M60" s="81">
        <f>SUM(M10:M59)</f>
        <v>-15766.247609999999</v>
      </c>
      <c r="N60" s="82">
        <f>SUM(N10:N59)</f>
        <v>-34412.156999999999</v>
      </c>
      <c r="O60" s="83">
        <f>SUM(O10:O59)</f>
        <v>-34412.156999999999</v>
      </c>
    </row>
    <row r="61" spans="1:15" ht="19.5" thickBot="1" x14ac:dyDescent="0.45">
      <c r="A61" s="9"/>
      <c r="B61" s="105" t="s">
        <v>6</v>
      </c>
      <c r="C61" s="106"/>
      <c r="D61" s="1">
        <f>COUNTIF(D10:D59,-1)</f>
        <v>3</v>
      </c>
      <c r="E61" s="1">
        <f>COUNTIF(E10:E59,-1)</f>
        <v>4</v>
      </c>
      <c r="F61" s="8">
        <f>COUNTIF(F10:F59,-1)</f>
        <v>4</v>
      </c>
      <c r="G61" s="103" t="s">
        <v>26</v>
      </c>
      <c r="H61" s="104"/>
      <c r="I61" s="110"/>
      <c r="J61" s="103" t="s">
        <v>29</v>
      </c>
      <c r="K61" s="104"/>
      <c r="L61" s="110"/>
      <c r="M61" s="9"/>
      <c r="O61" s="4"/>
    </row>
    <row r="62" spans="1:15" ht="19.5" thickBot="1" x14ac:dyDescent="0.45">
      <c r="A62" s="9"/>
      <c r="B62" s="105" t="s">
        <v>31</v>
      </c>
      <c r="C62" s="106"/>
      <c r="D62" s="1">
        <f>COUNTIF(D10:D59,0)</f>
        <v>0</v>
      </c>
      <c r="E62" s="1">
        <f>COUNTIF(E10:E59,0)</f>
        <v>0</v>
      </c>
      <c r="F62" s="1">
        <f>COUNTIF(F10:F59,0)</f>
        <v>0</v>
      </c>
      <c r="G62" s="76">
        <f>G60/G9</f>
        <v>0.94744584129999998</v>
      </c>
      <c r="H62" s="77">
        <f t="shared" ref="H62" si="9">H60/H9</f>
        <v>0.88529280999999993</v>
      </c>
      <c r="I62" s="78">
        <f>I60/I9</f>
        <v>0.88529280999999993</v>
      </c>
      <c r="J62" s="65">
        <f>(G62-100%)*30/K60</f>
        <v>4.1764894331125841E-5</v>
      </c>
      <c r="K62" s="65">
        <f>(H62-100%)*30/K60</f>
        <v>9.115803178807953E-5</v>
      </c>
      <c r="L62" s="66">
        <f>(I62-100%)*30/K60</f>
        <v>9.115803178807953E-5</v>
      </c>
      <c r="M62" s="10"/>
      <c r="N62" s="2"/>
      <c r="O62" s="11"/>
    </row>
    <row r="63" spans="1:15" ht="19.5" thickBot="1" x14ac:dyDescent="0.45">
      <c r="B63" s="103" t="s">
        <v>4</v>
      </c>
      <c r="C63" s="104"/>
      <c r="D63" s="79">
        <f t="shared" ref="D63:E63" si="10">D60/(D60+D61+D62)</f>
        <v>0.25</v>
      </c>
      <c r="E63" s="74">
        <f t="shared" si="10"/>
        <v>0</v>
      </c>
      <c r="F63" s="75">
        <f>F60/(F60+F61+F62)</f>
        <v>0</v>
      </c>
    </row>
  </sheetData>
  <mergeCells count="11">
    <mergeCell ref="B61:C61"/>
    <mergeCell ref="G61:I61"/>
    <mergeCell ref="J61:L61"/>
    <mergeCell ref="B62:C62"/>
    <mergeCell ref="B63:C63"/>
    <mergeCell ref="B60:C60"/>
    <mergeCell ref="G7:I7"/>
    <mergeCell ref="J7:L7"/>
    <mergeCell ref="M7:O7"/>
    <mergeCell ref="J9:L9"/>
    <mergeCell ref="M9:O9"/>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74181-05ED-4733-86DE-0879575F50C4}">
  <dimension ref="A1:A20"/>
  <sheetViews>
    <sheetView workbookViewId="0">
      <selection activeCell="A2" sqref="A2"/>
    </sheetView>
  </sheetViews>
  <sheetFormatPr defaultRowHeight="18.75" x14ac:dyDescent="0.4"/>
  <sheetData>
    <row r="1" spans="1:1" x14ac:dyDescent="0.4">
      <c r="A1" t="s">
        <v>42</v>
      </c>
    </row>
    <row r="20" spans="1:1" x14ac:dyDescent="0.4">
      <c r="A20" t="s">
        <v>44</v>
      </c>
    </row>
  </sheetData>
  <phoneticPr fontId="1"/>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100-F77F-4449-BA5A-9A33AAD6C8CA}">
  <dimension ref="A1:A21"/>
  <sheetViews>
    <sheetView tabSelected="1" zoomScale="114" workbookViewId="0">
      <selection activeCell="A18" sqref="A18"/>
    </sheetView>
  </sheetViews>
  <sheetFormatPr defaultRowHeight="18.75" x14ac:dyDescent="0.4"/>
  <sheetData>
    <row r="1" spans="1:1" x14ac:dyDescent="0.4">
      <c r="A1" t="s">
        <v>46</v>
      </c>
    </row>
    <row r="2" spans="1:1" x14ac:dyDescent="0.4">
      <c r="A2" t="s">
        <v>58</v>
      </c>
    </row>
    <row r="4" spans="1:1" x14ac:dyDescent="0.4">
      <c r="A4" t="s">
        <v>68</v>
      </c>
    </row>
    <row r="5" spans="1:1" x14ac:dyDescent="0.4">
      <c r="A5" t="s">
        <v>69</v>
      </c>
    </row>
    <row r="6" spans="1:1" x14ac:dyDescent="0.4">
      <c r="A6" t="s">
        <v>70</v>
      </c>
    </row>
    <row r="7" spans="1:1" x14ac:dyDescent="0.4">
      <c r="A7" t="s">
        <v>71</v>
      </c>
    </row>
    <row r="9" spans="1:1" x14ac:dyDescent="0.4">
      <c r="A9" t="s">
        <v>72</v>
      </c>
    </row>
    <row r="11" spans="1:1" x14ac:dyDescent="0.4">
      <c r="A11" t="s">
        <v>64</v>
      </c>
    </row>
    <row r="14" spans="1:1" x14ac:dyDescent="0.4">
      <c r="A14" t="s">
        <v>47</v>
      </c>
    </row>
    <row r="15" spans="1:1" x14ac:dyDescent="0.4">
      <c r="A15" t="s">
        <v>75</v>
      </c>
    </row>
    <row r="16" spans="1:1" x14ac:dyDescent="0.4">
      <c r="A16" t="s">
        <v>76</v>
      </c>
    </row>
    <row r="17" spans="1:1" x14ac:dyDescent="0.4">
      <c r="A17" t="s">
        <v>77</v>
      </c>
    </row>
    <row r="19" spans="1:1" x14ac:dyDescent="0.4">
      <c r="A19" t="s">
        <v>48</v>
      </c>
    </row>
    <row r="20" spans="1:1" x14ac:dyDescent="0.4">
      <c r="A20" t="s">
        <v>73</v>
      </c>
    </row>
    <row r="21" spans="1:1" x14ac:dyDescent="0.4">
      <c r="A21" t="s">
        <v>74</v>
      </c>
    </row>
  </sheetData>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PB検証４</vt:lpstr>
      <vt:lpstr>画像４</vt:lpstr>
      <vt:lpstr>PB検証１</vt:lpstr>
      <vt:lpstr>画像１</vt:lpstr>
      <vt:lpstr>PB検証２</vt:lpstr>
      <vt:lpstr>画像２</vt:lpstr>
      <vt:lpstr>PB検証３</vt:lpstr>
      <vt:lpstr>画像３</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taked</cp:lastModifiedBy>
  <dcterms:created xsi:type="dcterms:W3CDTF">2020-09-18T03:10:57Z</dcterms:created>
  <dcterms:modified xsi:type="dcterms:W3CDTF">2021-02-20T23:17:15Z</dcterms:modified>
</cp:coreProperties>
</file>