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Default ContentType="application/vnd.openxmlformats-officedocument.vmlDrawing" Extension="vml"/>
  <Override ContentType="application/vnd.openxmlformats-officedocument.spreadsheetml.externalLink+xml" PartName="/xl/externalLinks/externalLink1.xml"/>
  <Default ContentType="image/png" Extension="png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920" windowHeight="8325"/>
  </bookViews>
  <sheets>
    <sheet name="検証シート(1h)" sheetId="1" r:id="rId1"/>
    <sheet name="画像(1h)" sheetId="2" r:id="rId2"/>
    <sheet name="気づき(1h)" sheetId="3" r:id="rId3"/>
    <sheet name="検証終了通貨" sheetId="4" r:id="rId4"/>
    <sheet name="検証シート(4h)" sheetId="5" r:id="rId5"/>
    <sheet name="画像(4h)" sheetId="6" r:id="rId6"/>
  </sheets>
  <externalReferences>
    <externalReference r:id="rId7"/>
  </externalReferences>
  <definedNames>
    <definedName name="_xlnm.Print_Area" localSheetId="0">'検証シート(1h)'!$A$1:$O$112</definedName>
  </definedNames>
  <calcPr calcId="144525"/>
</workbook>
</file>

<file path=xl/sharedStrings.xml><?xml version="1.0" encoding="utf-8"?>
<sst xmlns="http://schemas.openxmlformats.org/spreadsheetml/2006/main" count="56">
  <si>
    <t>通貨ペア</t>
  </si>
  <si>
    <t>USDJPY</t>
  </si>
  <si>
    <t>時間足</t>
  </si>
  <si>
    <t>1H足</t>
  </si>
  <si>
    <t>当初資金</t>
  </si>
  <si>
    <t>エントリー理由</t>
  </si>
  <si>
    <t>10MA・20MAの両方の上側にキャンドルがあれば買い方向、下側なら売り方向。MAに触れてPB(1:4=実体:ヒゲ)出現でエントリー待ち、PB高値or安値ブレイクでエントリー(高値と安値を両方ブレイクした場合はキャンセル）。十字線(実体が5pips未満）と実体が明らかに大きいローソク足はPBと認めない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</si>
  <si>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</si>
  <si>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</si>
  <si>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</si>
  <si>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</si>
  <si>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indexed="8"/>
        <rFont val="游ゴシック"/>
        <charset val="128"/>
      </rPr>
      <t>決済</t>
    </r>
    <r>
      <rPr>
        <b/>
        <sz val="9"/>
        <color indexed="8"/>
        <rFont val="游ゴシック"/>
        <charset val="128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</si>
  <si>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</si>
  <si>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</si>
  <si>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</si>
  <si>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</si>
  <si>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</si>
  <si>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</si>
  <si>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No.7はMAが横ばいだったが、再度でたPBのNo.8は1.27までは到達した</t>
  </si>
  <si>
    <t>20MA,10MAの傾きとPBの売り買い方向を確認して、エントリー理由に加えたほうがいい気がする</t>
  </si>
  <si>
    <t>（再質問）佐々木先生の十字線の基準は何か教えていただけますか？仮にNo.29の次のローソク足でエントリーした場合、1.5で決済か損切りのどちらになりますか？</t>
  </si>
  <si>
    <t>PBではないですか？(openとlowが同じ値）</t>
  </si>
  <si>
    <t>10SMAが20SMAより2pip下にあるのですが、買いエントリーのルール違反になりますか？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</si>
  <si>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</si>
  <si>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</si>
  <si>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</si>
  <si>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</si>
  <si>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</si>
  <si>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</si>
  <si>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</si>
  <si>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</si>
  <si>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</si>
  <si>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佐々木先生
No.29,42,48の備考（右欄外）の疑問点についてご回答よろしくお願い致します。
特にPBの定義についてまだ理解できてない気が致します。
十字架（ノーエントリー）の定義とは何でしょうか？
実体:ヒゲ=1:3とは、ヒゲが実体の3倍以上であれば良いのですか？
表の期間と月利の数式がエラーになっているのですが、修正の方法を教えていただけますか？</t>
  </si>
  <si>
    <t>感想</t>
  </si>
  <si>
    <t>就職活動（免許の勉強）等で検証に取り組めない期間がありました。
毎日少しづつできるようにリズムを作りたいです。
買いの時は10SMAが20SMAの上（売りの時は下）というルールを今まで意識できてなかったので、今後改善していきたいです。
分からないことばかりなので、アドバイスよろしくお願いします。</t>
  </si>
  <si>
    <t>今後</t>
  </si>
  <si>
    <t>まずはUSD/JPY 1h足で毎日少しずつ過去検証できるようにし、早くデモトレードで検証する。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</si>
  <si>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</si>
  <si>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</si>
  <si>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</si>
  <si>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</si>
  <si>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</si>
  <si>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</si>
  <si>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</si>
  <si>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</si>
  <si>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USD/JPY</t>
  </si>
  <si>
    <t>4H足</t>
  </si>
  <si>
    <t>検証時間1時間半くらい</t>
  </si>
  <si>
    <t>10MA・20MAの両方の上側にキャンドルがあれば買い方向、下側なら売り方向。MAに触れてPB出現でエントリー待ち、PB高値or安値ブレイクでエントリー。</t>
  </si>
  <si>
    <t>見間違いでキャンセルだったようなので、削除して前の残金をそのまま引き継ぎました。</t>
  </si>
  <si>
    <t>十字線</t>
  </si>
  <si>
    <t>移動平均線の傾きが逆になるときはトレンドに乗りやすいPBが出てる？</t>
  </si>
  <si>
    <t>実体大</t>
  </si>
  <si>
    <t>ドローダウン20％到達（見間違えで20％以内になりました）</t>
  </si>
  <si>
    <t>ドローダウン</t>
  </si>
  <si>
    <t>直前MACDダイバージェンスだからやられるとは思っていた。</t>
  </si>
</sst>
</file>

<file path=xl/styles.xml><?xml version="1.0" encoding="utf-8"?>
<styleSheet xmlns="http://schemas.openxmlformats.org/spreadsheetml/2006/main">
  <numFmts count="7">
    <numFmt numFmtId="176" formatCode="_-&quot;\&quot;* #,##0.00_-\ ;\-&quot;\&quot;* #,##0.00_-\ ;_-&quot;\&quot;* &quot;-&quot;??_-\ ;_-@_-"/>
    <numFmt numFmtId="177" formatCode="_-&quot;\&quot;* #,##0_-\ ;\-&quot;\&quot;* #,##0_-\ ;_-&quot;\&quot;* &quot;-&quot;??_-\ ;_-@_-"/>
    <numFmt numFmtId="178" formatCode="yyyy/m/d;@"/>
    <numFmt numFmtId="179" formatCode="#,##0_);[Red]\(#,##0\)"/>
    <numFmt numFmtId="180" formatCode="0.0%"/>
    <numFmt numFmtId="181" formatCode="#,##0_ "/>
    <numFmt numFmtId="182" formatCode="_ * #,##0_ ;_ * \-#,##0_ ;_ * &quot;-&quot;??_ ;_ @_ "/>
  </numFmts>
  <fonts count="13">
    <font>
      <sz val="11"/>
      <color indexed="8"/>
      <name val="游ゴシック"/>
      <charset val="128"/>
    </font>
    <font>
      <b/>
      <sz val="12"/>
      <color indexed="8"/>
      <name val="ＭＳ Ｐゴシック"/>
      <charset val="128"/>
    </font>
    <font>
      <sz val="11"/>
      <color indexed="8"/>
      <name val="ＭＳ Ｐゴシック"/>
      <charset val="128"/>
    </font>
    <font>
      <b/>
      <sz val="11"/>
      <color indexed="8"/>
      <name val="游ゴシック"/>
      <charset val="128"/>
    </font>
    <font>
      <b/>
      <sz val="9"/>
      <color indexed="8"/>
      <name val="游ゴシック"/>
      <charset val="128"/>
    </font>
    <font>
      <sz val="11"/>
      <name val="游ゴシック"/>
      <charset val="128"/>
    </font>
    <font>
      <b/>
      <sz val="11"/>
      <name val="游ゴシック"/>
      <charset val="128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indexed="10"/>
      <name val="ＭＳ Ｐゴシック"/>
      <charset val="128"/>
    </font>
    <font>
      <strike/>
      <sz val="11"/>
      <color indexed="8"/>
      <name val="游ゴシック"/>
      <charset val="128"/>
    </font>
    <font>
      <strike/>
      <sz val="11"/>
      <name val="游ゴシック"/>
      <charset val="128"/>
    </font>
    <font>
      <sz val="11"/>
      <name val="ＭＳ Ｐゴシック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2" fillId="0" borderId="0">
      <alignment vertical="center"/>
    </xf>
    <xf numFmtId="182" fontId="12" fillId="0" borderId="0" applyFont="0" applyFill="0" applyBorder="0" applyAlignment="0" applyProtection="0">
      <alignment vertical="center"/>
    </xf>
    <xf numFmtId="177" fontId="12" fillId="0" borderId="0" applyFont="0" applyFill="0" applyBorder="0" applyAlignment="0" applyProtection="0">
      <alignment vertical="center"/>
    </xf>
    <xf numFmtId="38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12" fillId="0" borderId="0" applyFon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1" fillId="0" borderId="0" xfId="1" applyFont="1" applyAlignment="1">
      <alignment horizontal="center" vertical="center"/>
    </xf>
    <xf numFmtId="0" fontId="2" fillId="0" borderId="0" xfId="1">
      <alignment vertical="center"/>
    </xf>
    <xf numFmtId="0" fontId="3" fillId="0" borderId="0" xfId="0" applyFont="1">
      <alignment vertical="center"/>
    </xf>
    <xf numFmtId="181" fontId="0" fillId="0" borderId="0" xfId="0" applyNumberFormat="1">
      <alignment vertical="center"/>
    </xf>
    <xf numFmtId="0" fontId="3" fillId="0" borderId="1" xfId="0" applyFont="1" applyBorder="1">
      <alignment vertical="center"/>
    </xf>
    <xf numFmtId="0" fontId="4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>
      <alignment vertical="center"/>
    </xf>
    <xf numFmtId="0" fontId="4" fillId="0" borderId="7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8" xfId="0" applyFont="1" applyBorder="1">
      <alignment vertical="center"/>
    </xf>
    <xf numFmtId="0" fontId="0" fillId="0" borderId="9" xfId="0" applyFont="1" applyBorder="1">
      <alignment vertical="center"/>
    </xf>
    <xf numFmtId="0" fontId="0" fillId="0" borderId="9" xfId="0" applyBorder="1">
      <alignment vertical="center"/>
    </xf>
    <xf numFmtId="0" fontId="0" fillId="0" borderId="9" xfId="0" applyBorder="1" applyAlignment="1">
      <alignment horizontal="center" vertical="center"/>
    </xf>
    <xf numFmtId="0" fontId="3" fillId="0" borderId="2" xfId="0" applyFont="1" applyBorder="1">
      <alignment vertical="center"/>
    </xf>
    <xf numFmtId="0" fontId="3" fillId="0" borderId="3" xfId="0" applyFont="1" applyBorder="1">
      <alignment vertical="center"/>
    </xf>
    <xf numFmtId="0" fontId="3" fillId="0" borderId="4" xfId="0" applyFont="1" applyBorder="1">
      <alignment vertical="center"/>
    </xf>
    <xf numFmtId="179" fontId="0" fillId="0" borderId="5" xfId="0" applyNumberFormat="1" applyFont="1" applyBorder="1">
      <alignment vertical="center"/>
    </xf>
    <xf numFmtId="179" fontId="0" fillId="0" borderId="6" xfId="0" applyNumberFormat="1" applyBorder="1">
      <alignment vertical="center"/>
    </xf>
    <xf numFmtId="0" fontId="0" fillId="0" borderId="10" xfId="0" applyBorder="1">
      <alignment vertical="center"/>
    </xf>
    <xf numFmtId="0" fontId="0" fillId="0" borderId="2" xfId="0" applyBorder="1" applyAlignment="1">
      <alignment horizontal="center" vertical="center"/>
    </xf>
    <xf numFmtId="0" fontId="5" fillId="0" borderId="2" xfId="0" applyNumberFormat="1" applyFont="1" applyBorder="1">
      <alignment vertical="center"/>
    </xf>
    <xf numFmtId="0" fontId="5" fillId="0" borderId="3" xfId="0" applyNumberFormat="1" applyFont="1" applyBorder="1">
      <alignment vertical="center"/>
    </xf>
    <xf numFmtId="0" fontId="5" fillId="0" borderId="4" xfId="0" applyNumberFormat="1" applyFont="1" applyBorder="1">
      <alignment vertical="center"/>
    </xf>
    <xf numFmtId="179" fontId="0" fillId="0" borderId="0" xfId="0" applyNumberFormat="1" applyBorder="1">
      <alignment vertical="center"/>
    </xf>
    <xf numFmtId="178" fontId="0" fillId="0" borderId="11" xfId="0" applyNumberFormat="1" applyBorder="1">
      <alignment vertical="center"/>
    </xf>
    <xf numFmtId="0" fontId="0" fillId="0" borderId="10" xfId="0" applyBorder="1" applyAlignment="1">
      <alignment horizontal="center" vertical="center"/>
    </xf>
    <xf numFmtId="0" fontId="5" fillId="0" borderId="10" xfId="0" applyNumberFormat="1" applyFont="1" applyBorder="1">
      <alignment vertical="center"/>
    </xf>
    <xf numFmtId="0" fontId="5" fillId="0" borderId="0" xfId="0" applyNumberFormat="1" applyFont="1" applyBorder="1">
      <alignment vertical="center"/>
    </xf>
    <xf numFmtId="0" fontId="5" fillId="0" borderId="12" xfId="0" applyNumberFormat="1" applyFont="1" applyBorder="1">
      <alignment vertical="center"/>
    </xf>
    <xf numFmtId="0" fontId="5" fillId="2" borderId="12" xfId="0" applyNumberFormat="1" applyFont="1" applyFill="1" applyBorder="1">
      <alignment vertical="center"/>
    </xf>
    <xf numFmtId="0" fontId="5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0" fontId="5" fillId="3" borderId="12" xfId="0" applyNumberFormat="1" applyFont="1" applyFill="1" applyBorder="1">
      <alignment vertical="center"/>
    </xf>
    <xf numFmtId="178" fontId="0" fillId="0" borderId="7" xfId="0" applyNumberFormat="1" applyBorder="1">
      <alignment vertical="center"/>
    </xf>
    <xf numFmtId="0" fontId="0" fillId="0" borderId="13" xfId="0" applyBorder="1" applyAlignment="1">
      <alignment horizontal="center" vertical="center"/>
    </xf>
    <xf numFmtId="0" fontId="5" fillId="0" borderId="13" xfId="0" applyNumberFormat="1" applyFont="1" applyBorder="1">
      <alignment vertical="center"/>
    </xf>
    <xf numFmtId="0" fontId="5" fillId="0" borderId="14" xfId="0" applyNumberFormat="1" applyFont="1" applyBorder="1">
      <alignment vertical="center"/>
    </xf>
    <xf numFmtId="0" fontId="5" fillId="0" borderId="15" xfId="0" applyNumberFormat="1" applyFont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3" fillId="0" borderId="12" xfId="0" applyFont="1" applyBorder="1">
      <alignment vertical="center"/>
    </xf>
    <xf numFmtId="179" fontId="0" fillId="0" borderId="5" xfId="0" applyNumberFormat="1" applyFill="1" applyBorder="1">
      <alignment vertical="center"/>
    </xf>
    <xf numFmtId="179" fontId="0" fillId="0" borderId="6" xfId="0" applyNumberFormat="1" applyFill="1" applyBorder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9" fontId="3" fillId="0" borderId="5" xfId="5" applyFont="1" applyBorder="1">
      <alignment vertical="center"/>
    </xf>
    <xf numFmtId="9" fontId="3" fillId="0" borderId="6" xfId="5" applyFont="1" applyBorder="1">
      <alignment vertical="center"/>
    </xf>
    <xf numFmtId="9" fontId="3" fillId="0" borderId="5" xfId="0" applyNumberFormat="1" applyFont="1" applyBorder="1">
      <alignment vertical="center"/>
    </xf>
    <xf numFmtId="9" fontId="3" fillId="0" borderId="6" xfId="0" applyNumberFormat="1" applyFont="1" applyBorder="1">
      <alignment vertical="center"/>
    </xf>
    <xf numFmtId="9" fontId="3" fillId="0" borderId="8" xfId="0" applyNumberFormat="1" applyFont="1" applyBorder="1">
      <alignment vertical="center"/>
    </xf>
    <xf numFmtId="9" fontId="3" fillId="0" borderId="0" xfId="0" applyNumberFormat="1" applyFont="1" applyBorder="1">
      <alignment vertical="center"/>
    </xf>
    <xf numFmtId="0" fontId="3" fillId="0" borderId="8" xfId="0" applyFont="1" applyBorder="1" applyAlignment="1">
      <alignment horizontal="center" vertical="center"/>
    </xf>
    <xf numFmtId="179" fontId="0" fillId="0" borderId="8" xfId="0" applyNumberFormat="1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8" fontId="0" fillId="0" borderId="2" xfId="4" applyFont="1" applyBorder="1">
      <alignment vertical="center"/>
    </xf>
    <xf numFmtId="38" fontId="0" fillId="0" borderId="3" xfId="4" applyFont="1" applyBorder="1">
      <alignment vertical="center"/>
    </xf>
    <xf numFmtId="38" fontId="0" fillId="0" borderId="4" xfId="4" applyFont="1" applyBorder="1">
      <alignment vertical="center"/>
    </xf>
    <xf numFmtId="179" fontId="0" fillId="0" borderId="0" xfId="0" applyNumberFormat="1">
      <alignment vertical="center"/>
    </xf>
    <xf numFmtId="38" fontId="0" fillId="0" borderId="10" xfId="4" applyFont="1" applyBorder="1">
      <alignment vertical="center"/>
    </xf>
    <xf numFmtId="38" fontId="0" fillId="0" borderId="0" xfId="4" applyFont="1" applyBorder="1">
      <alignment vertical="center"/>
    </xf>
    <xf numFmtId="38" fontId="0" fillId="0" borderId="12" xfId="4" applyFont="1" applyBorder="1">
      <alignment vertical="center"/>
    </xf>
    <xf numFmtId="179" fontId="0" fillId="0" borderId="8" xfId="0" applyNumberFormat="1" applyFill="1" applyBorder="1">
      <alignment vertical="center"/>
    </xf>
    <xf numFmtId="0" fontId="3" fillId="0" borderId="9" xfId="0" applyFont="1" applyBorder="1" applyAlignment="1">
      <alignment horizontal="center" vertical="center"/>
    </xf>
    <xf numFmtId="38" fontId="6" fillId="0" borderId="5" xfId="4" applyFont="1" applyFill="1" applyBorder="1">
      <alignment vertical="center"/>
    </xf>
    <xf numFmtId="0" fontId="6" fillId="0" borderId="8" xfId="0" applyFont="1" applyBorder="1">
      <alignment vertical="center"/>
    </xf>
    <xf numFmtId="0" fontId="0" fillId="0" borderId="12" xfId="0" applyBorder="1">
      <alignment vertical="center"/>
    </xf>
    <xf numFmtId="9" fontId="3" fillId="0" borderId="8" xfId="5" applyFont="1" applyBorder="1">
      <alignment vertical="center"/>
    </xf>
    <xf numFmtId="180" fontId="3" fillId="0" borderId="5" xfId="5" applyNumberFormat="1" applyFont="1" applyBorder="1">
      <alignment vertical="center"/>
    </xf>
    <xf numFmtId="180" fontId="3" fillId="0" borderId="9" xfId="5" applyNumberFormat="1" applyFont="1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7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4" fontId="9" fillId="0" borderId="16" xfId="0" applyNumberFormat="1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2" fillId="0" borderId="0" xfId="1" applyAlignment="1">
      <alignment horizontal="left" vertical="top" wrapText="1"/>
    </xf>
    <xf numFmtId="0" fontId="2" fillId="0" borderId="0" xfId="1" applyAlignment="1">
      <alignment horizontal="left" vertical="top"/>
    </xf>
    <xf numFmtId="0" fontId="2" fillId="0" borderId="0" xfId="1" applyAlignment="1">
      <alignment vertical="top" wrapText="1"/>
    </xf>
    <xf numFmtId="0" fontId="2" fillId="0" borderId="0" xfId="1" applyAlignment="1">
      <alignment vertical="top"/>
    </xf>
    <xf numFmtId="0" fontId="0" fillId="0" borderId="0" xfId="0" applyFont="1" applyAlignment="1">
      <alignment vertical="center"/>
    </xf>
    <xf numFmtId="178" fontId="0" fillId="0" borderId="1" xfId="0" applyNumberFormat="1" applyFont="1" applyBorder="1" applyAlignment="1">
      <alignment vertical="center"/>
    </xf>
    <xf numFmtId="0" fontId="10" fillId="0" borderId="10" xfId="0" applyFont="1" applyBorder="1">
      <alignment vertical="center"/>
    </xf>
    <xf numFmtId="178" fontId="10" fillId="0" borderId="11" xfId="0" applyNumberFormat="1" applyFont="1" applyBorder="1">
      <alignment vertical="center"/>
    </xf>
    <xf numFmtId="0" fontId="10" fillId="0" borderId="10" xfId="0" applyFont="1" applyBorder="1" applyAlignment="1">
      <alignment horizontal="center" vertical="center"/>
    </xf>
    <xf numFmtId="0" fontId="11" fillId="0" borderId="10" xfId="0" applyNumberFormat="1" applyFont="1" applyBorder="1">
      <alignment vertical="center"/>
    </xf>
    <xf numFmtId="0" fontId="11" fillId="0" borderId="0" xfId="0" applyNumberFormat="1" applyFont="1" applyBorder="1">
      <alignment vertical="center"/>
    </xf>
    <xf numFmtId="0" fontId="11" fillId="0" borderId="12" xfId="0" applyNumberFormat="1" applyFont="1" applyBorder="1">
      <alignment vertical="center"/>
    </xf>
    <xf numFmtId="179" fontId="10" fillId="0" borderId="0" xfId="0" applyNumberFormat="1" applyFont="1" applyBorder="1">
      <alignment vertical="center"/>
    </xf>
    <xf numFmtId="38" fontId="10" fillId="0" borderId="10" xfId="4" applyFont="1" applyBorder="1">
      <alignment vertical="center"/>
    </xf>
    <xf numFmtId="38" fontId="10" fillId="0" borderId="0" xfId="4" applyFont="1" applyBorder="1">
      <alignment vertical="center"/>
    </xf>
    <xf numFmtId="38" fontId="10" fillId="0" borderId="12" xfId="4" applyFont="1" applyBorder="1">
      <alignment vertical="center"/>
    </xf>
    <xf numFmtId="0" fontId="0" fillId="0" borderId="13" xfId="0" applyNumberFormat="1" applyBorder="1">
      <alignment vertical="center"/>
    </xf>
  </cellXfs>
  <cellStyles count="7">
    <cellStyle name="標準" xfId="0" builtinId="0"/>
    <cellStyle name="標準 2" xfId="1"/>
    <cellStyle name="桁区切り" xfId="2" builtinId="3"/>
    <cellStyle name="通貨" xfId="3" builtinId="4"/>
    <cellStyle name="桁区切り[0]" xfId="4" builtinId="6"/>
    <cellStyle name="パーセント" xfId="5" builtinId="5"/>
    <cellStyle name="通貨[0]" xfId="6" builtinId="7"/>
  </cellStyle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9" Type="http://schemas.openxmlformats.org/officeDocument/2006/relationships/image" Target="../media/image61.png"/><Relationship Id="rId8" Type="http://schemas.openxmlformats.org/officeDocument/2006/relationships/image" Target="../media/image60.png"/><Relationship Id="rId7" Type="http://schemas.openxmlformats.org/officeDocument/2006/relationships/image" Target="../media/image59.png"/><Relationship Id="rId6" Type="http://schemas.openxmlformats.org/officeDocument/2006/relationships/image" Target="../media/image58.png"/><Relationship Id="rId5" Type="http://schemas.openxmlformats.org/officeDocument/2006/relationships/image" Target="../media/image57.png"/><Relationship Id="rId4" Type="http://schemas.openxmlformats.org/officeDocument/2006/relationships/image" Target="../media/image56.png"/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9" Type="http://schemas.openxmlformats.org/officeDocument/2006/relationships/image" Target="../media/image71.png"/><Relationship Id="rId18" Type="http://schemas.openxmlformats.org/officeDocument/2006/relationships/image" Target="../media/image70.png"/><Relationship Id="rId17" Type="http://schemas.openxmlformats.org/officeDocument/2006/relationships/image" Target="../media/image69.png"/><Relationship Id="rId16" Type="http://schemas.openxmlformats.org/officeDocument/2006/relationships/image" Target="../media/image68.png"/><Relationship Id="rId15" Type="http://schemas.openxmlformats.org/officeDocument/2006/relationships/image" Target="../media/image67.png"/><Relationship Id="rId14" Type="http://schemas.openxmlformats.org/officeDocument/2006/relationships/image" Target="../media/image66.png"/><Relationship Id="rId13" Type="http://schemas.openxmlformats.org/officeDocument/2006/relationships/image" Target="../media/image65.png"/><Relationship Id="rId12" Type="http://schemas.openxmlformats.org/officeDocument/2006/relationships/image" Target="../media/image64.png"/><Relationship Id="rId11" Type="http://schemas.openxmlformats.org/officeDocument/2006/relationships/image" Target="../media/image63.png"/><Relationship Id="rId10" Type="http://schemas.openxmlformats.org/officeDocument/2006/relationships/image" Target="../media/image62.png"/><Relationship Id="rId1" Type="http://schemas.openxmlformats.org/officeDocument/2006/relationships/image" Target="../media/image53.png"/></Relationships>
</file>

<file path=xl/drawings/drawing1.xml><?xml version="1.0" encoding="utf-8"?>
<xdr:wsDr xmlns:a="http://schemas.openxmlformats.org/drawingml/2006/main" xmlns:xdr="http://schemas.openxmlformats.org/drawingml/2006/spreadsheetDrawing"/>
</file>

<file path=xl/drawings/drawing2.xml><?xml version="1.0" encoding="utf-8"?>
<xdr:wsDr xmlns:a="http://schemas.openxmlformats.org/drawingml/2006/main" xmlns:xdr="http://schemas.openxmlformats.org/drawingml/2006/spreadsheetDrawing"/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:\Users\&#28169;\Desktop\FSFX\CMA&#35352;&#37682;\(&#21517;&#21069;&#12434;&#20837;&#21147;) &#26908;&#35388;&#29992;&#12456;&#12463;&#12475;&#1252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検証シート"/>
      <sheetName val="画像"/>
      <sheetName val="気づき"/>
      <sheetName val="検証終了通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R114"/>
  <sheetViews>
    <sheetView tabSelected="1" topLeftCell="A53" workbookViewId="0">
      <selection activeCell="A56" sqref="A56"/>
    </sheetView>
  </sheetViews>
  <sheetFormatPr defaultColWidth="9"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3" t="s">
        <v>0</v>
      </c>
      <c r="C1" s="95" t="s">
        <v>1</v>
      </c>
    </row>
    <row r="2" spans="1:3">
      <c r="A2" s="3" t="s">
        <v>2</v>
      </c>
      <c r="C2" t="s">
        <v>3</v>
      </c>
    </row>
    <row r="3" spans="1:3">
      <c r="A3" s="3" t="s">
        <v>4</v>
      </c>
      <c r="C3" s="4">
        <v>100000</v>
      </c>
    </row>
    <row r="4" spans="1:3">
      <c r="A4" s="3" t="s">
        <v>5</v>
      </c>
      <c r="C4" s="4" t="s">
        <v>6</v>
      </c>
    </row>
    <row r="5" ht="19.5" spans="1:3">
      <c r="A5" s="3" t="s">
        <v>7</v>
      </c>
      <c r="C5" s="4" t="s">
        <v>8</v>
      </c>
    </row>
    <row r="6" ht="19.5" spans="1:15">
      <c r="A6" s="5" t="s">
        <v>9</v>
      </c>
      <c r="B6" s="5" t="s">
        <v>10</v>
      </c>
      <c r="C6" s="5" t="s">
        <v>10</v>
      </c>
      <c r="D6" s="6" t="s">
        <v>11</v>
      </c>
      <c r="E6" s="7"/>
      <c r="F6" s="8"/>
      <c r="G6" s="9" t="s">
        <v>12</v>
      </c>
      <c r="H6" s="10"/>
      <c r="I6" s="58"/>
      <c r="J6" s="9" t="s">
        <v>13</v>
      </c>
      <c r="K6" s="10"/>
      <c r="L6" s="58"/>
      <c r="M6" s="9" t="s">
        <v>14</v>
      </c>
      <c r="N6" s="10"/>
      <c r="O6" s="58"/>
    </row>
    <row r="7" ht="19.5" spans="1:15">
      <c r="A7" s="11"/>
      <c r="B7" s="11" t="s">
        <v>15</v>
      </c>
      <c r="C7" s="12" t="s">
        <v>16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5">
      <c r="A8" s="16" t="s">
        <v>17</v>
      </c>
      <c r="B8" s="17"/>
      <c r="C8" s="18"/>
      <c r="D8" s="19"/>
      <c r="E8" s="20"/>
      <c r="F8" s="21"/>
      <c r="G8" s="22">
        <f>C3</f>
        <v>100000</v>
      </c>
      <c r="H8" s="23">
        <f>C3</f>
        <v>100000</v>
      </c>
      <c r="I8" s="59">
        <f>C3</f>
        <v>100000</v>
      </c>
      <c r="J8" s="60" t="s">
        <v>13</v>
      </c>
      <c r="K8" s="61"/>
      <c r="L8" s="62"/>
      <c r="M8" s="60"/>
      <c r="N8" s="61"/>
      <c r="O8" s="62"/>
    </row>
    <row r="9" spans="1:18">
      <c r="A9" s="24">
        <v>1</v>
      </c>
      <c r="B9" s="96">
        <v>44063</v>
      </c>
      <c r="C9" s="25">
        <v>2</v>
      </c>
      <c r="D9" s="26">
        <v>-1</v>
      </c>
      <c r="E9" s="27">
        <v>-1</v>
      </c>
      <c r="F9" s="28">
        <v>-1</v>
      </c>
      <c r="G9" s="29">
        <f>IF(D9="","",G8+M9)</f>
        <v>97000</v>
      </c>
      <c r="H9" s="29">
        <f t="shared" ref="H9" si="0">IF(E9="","",H8+N9)</f>
        <v>97000</v>
      </c>
      <c r="I9" s="29">
        <f t="shared" ref="I9" si="1">IF(F9="","",I8+O9)</f>
        <v>97000</v>
      </c>
      <c r="J9" s="63">
        <f>IF(G8="","",G8*0.03)</f>
        <v>3000</v>
      </c>
      <c r="K9" s="64">
        <f t="shared" ref="J9:L9" si="2">IF(H8="","",H8*0.03)</f>
        <v>3000</v>
      </c>
      <c r="L9" s="65">
        <f>IF(I8="","",I8*0.03)</f>
        <v>3000</v>
      </c>
      <c r="M9" s="63">
        <f t="shared" ref="M9:O9" si="3">IF(D9="","",J9*D9)</f>
        <v>-3000</v>
      </c>
      <c r="N9" s="64">
        <f>IF(E9="","",K9*E9)</f>
        <v>-3000</v>
      </c>
      <c r="O9" s="65">
        <f>IF(F9="","",L9*F9)</f>
        <v>-3000</v>
      </c>
      <c r="P9" s="66"/>
      <c r="Q9" s="66"/>
      <c r="R9" s="66"/>
    </row>
    <row r="10" spans="1:18">
      <c r="A10" s="24">
        <v>2</v>
      </c>
      <c r="B10" s="30">
        <v>44063</v>
      </c>
      <c r="C10" s="31">
        <v>2</v>
      </c>
      <c r="D10" s="32">
        <v>1.27</v>
      </c>
      <c r="E10" s="33">
        <v>1.5</v>
      </c>
      <c r="F10" s="34">
        <v>2</v>
      </c>
      <c r="G10" s="29">
        <f t="shared" ref="G10:G73" si="4">IF(D10="","",G9+M10)</f>
        <v>100695.7</v>
      </c>
      <c r="H10" s="29">
        <f t="shared" ref="H10:H73" si="5">IF(E10="","",H9+N10)</f>
        <v>101365</v>
      </c>
      <c r="I10" s="29">
        <f t="shared" ref="I10:I73" si="6">IF(F10="","",I9+O10)</f>
        <v>102820</v>
      </c>
      <c r="J10" s="67">
        <f t="shared" ref="J10:J12" si="7">IF(G9="","",G9*0.03)</f>
        <v>2910</v>
      </c>
      <c r="K10" s="68">
        <f t="shared" ref="K10:K12" si="8">IF(H9="","",H9*0.03)</f>
        <v>2910</v>
      </c>
      <c r="L10" s="69">
        <f t="shared" ref="L10:L12" si="9">IF(I9="","",I9*0.03)</f>
        <v>2910</v>
      </c>
      <c r="M10" s="67">
        <f t="shared" ref="M10:M12" si="10">IF(D10="","",J10*D10)</f>
        <v>3695.7</v>
      </c>
      <c r="N10" s="68">
        <f t="shared" ref="N10:N12" si="11">IF(E10="","",K10*E10)</f>
        <v>4365</v>
      </c>
      <c r="O10" s="69">
        <f t="shared" ref="O10:O12" si="12">IF(F10="","",L10*F10)</f>
        <v>5820</v>
      </c>
      <c r="P10" s="66"/>
      <c r="Q10" s="66"/>
      <c r="R10" s="66"/>
    </row>
    <row r="11" spans="1:18">
      <c r="A11" s="24">
        <v>3</v>
      </c>
      <c r="B11" s="30">
        <v>44074</v>
      </c>
      <c r="C11" s="31">
        <v>1</v>
      </c>
      <c r="D11" s="32">
        <v>1.27</v>
      </c>
      <c r="E11" s="33">
        <v>1.5</v>
      </c>
      <c r="F11" s="35">
        <v>2</v>
      </c>
      <c r="G11" s="29">
        <f>IF(D11="","",G10+M11)</f>
        <v>104532.20617</v>
      </c>
      <c r="H11" s="29">
        <f>IF(E11="","",H10+N11)</f>
        <v>105926.425</v>
      </c>
      <c r="I11" s="29">
        <f>IF(F11="","",I10+O11)</f>
        <v>108989.2</v>
      </c>
      <c r="J11" s="67">
        <f>IF(G10="","",G10*0.03)</f>
        <v>3020.871</v>
      </c>
      <c r="K11" s="68">
        <f>IF(H10="","",H10*0.03)</f>
        <v>3040.95</v>
      </c>
      <c r="L11" s="69">
        <f>IF(I10="","",I10*0.03)</f>
        <v>3084.6</v>
      </c>
      <c r="M11" s="67">
        <f>IF(D11="","",J11*D11)</f>
        <v>3836.50617</v>
      </c>
      <c r="N11" s="68">
        <f>IF(E11="","",K11*E11)</f>
        <v>4561.425</v>
      </c>
      <c r="O11" s="69">
        <f>IF(F11="","",L11*F11)</f>
        <v>6169.2</v>
      </c>
      <c r="P11" s="66"/>
      <c r="Q11" s="66"/>
      <c r="R11" s="66"/>
    </row>
    <row r="12" spans="1:18">
      <c r="A12" s="24">
        <v>4</v>
      </c>
      <c r="B12" s="30">
        <v>44075</v>
      </c>
      <c r="C12" s="31">
        <v>1</v>
      </c>
      <c r="D12" s="32">
        <v>1.27</v>
      </c>
      <c r="E12" s="33">
        <v>1.5</v>
      </c>
      <c r="F12" s="34">
        <v>2</v>
      </c>
      <c r="G12" s="29">
        <f>IF(D12="","",G11+M12)</f>
        <v>108514.883225077</v>
      </c>
      <c r="H12" s="29">
        <f>IF(E12="","",H11+N12)</f>
        <v>110693.114125</v>
      </c>
      <c r="I12" s="29">
        <f>IF(F12="","",I11+O12)</f>
        <v>115528.552</v>
      </c>
      <c r="J12" s="67">
        <f>IF(G11="","",G11*0.03)</f>
        <v>3135.9661851</v>
      </c>
      <c r="K12" s="68">
        <f>IF(H11="","",H11*0.03)</f>
        <v>3177.79275</v>
      </c>
      <c r="L12" s="69">
        <f>IF(I11="","",I11*0.03)</f>
        <v>3269.676</v>
      </c>
      <c r="M12" s="67">
        <f>IF(D12="","",J12*D12)</f>
        <v>3982.677055077</v>
      </c>
      <c r="N12" s="68">
        <f>IF(E12="","",K12*E12)</f>
        <v>4766.689125</v>
      </c>
      <c r="O12" s="69">
        <f>IF(F12="","",L12*F12)</f>
        <v>6539.352</v>
      </c>
      <c r="P12" s="66"/>
      <c r="Q12" s="66"/>
      <c r="R12" s="66"/>
    </row>
    <row r="13" spans="1:18">
      <c r="A13" s="24">
        <v>5</v>
      </c>
      <c r="B13" s="30">
        <v>44077</v>
      </c>
      <c r="C13" s="31">
        <v>1</v>
      </c>
      <c r="D13" s="32">
        <v>1.27</v>
      </c>
      <c r="E13" s="33">
        <v>1.5</v>
      </c>
      <c r="F13" s="35">
        <v>-1</v>
      </c>
      <c r="G13" s="29">
        <f>IF(D13="","",G12+M13)</f>
        <v>112649.300275952</v>
      </c>
      <c r="H13" s="29">
        <f>IF(E13="","",H12+N13)</f>
        <v>115674.304260625</v>
      </c>
      <c r="I13" s="29">
        <f>IF(F13="","",I12+O13)</f>
        <v>112062.69544</v>
      </c>
      <c r="J13" s="67">
        <f t="shared" ref="J13:J76" si="13">IF(G12="","",G12*0.03)</f>
        <v>3255.44649675231</v>
      </c>
      <c r="K13" s="68">
        <f t="shared" ref="K13:K76" si="14">IF(H12="","",H12*0.03)</f>
        <v>3320.79342375</v>
      </c>
      <c r="L13" s="69">
        <f t="shared" ref="L13:L76" si="15">IF(I12="","",I12*0.03)</f>
        <v>3465.85656</v>
      </c>
      <c r="M13" s="67">
        <f t="shared" ref="M13:M76" si="16">IF(D13="","",J13*D13)</f>
        <v>4134.41705087543</v>
      </c>
      <c r="N13" s="68">
        <f t="shared" ref="N13:N76" si="17">IF(E13="","",K13*E13)</f>
        <v>4981.190135625</v>
      </c>
      <c r="O13" s="69">
        <f t="shared" ref="O13:O76" si="18">IF(F13="","",L13*F13)</f>
        <v>-3465.85656</v>
      </c>
      <c r="P13" s="66"/>
      <c r="Q13" s="66"/>
      <c r="R13" s="66"/>
    </row>
    <row r="14" spans="1:18">
      <c r="A14" s="24">
        <v>6</v>
      </c>
      <c r="B14" s="30">
        <v>44078</v>
      </c>
      <c r="C14" s="31">
        <v>1</v>
      </c>
      <c r="D14" s="32">
        <v>1.27</v>
      </c>
      <c r="E14" s="33">
        <v>1.5</v>
      </c>
      <c r="F14" s="34">
        <v>2</v>
      </c>
      <c r="G14" s="29">
        <f>IF(D14="","",G13+M14)</f>
        <v>116941.238616466</v>
      </c>
      <c r="H14" s="29">
        <f>IF(E14="","",H13+N14)</f>
        <v>120879.647952353</v>
      </c>
      <c r="I14" s="29">
        <f>IF(F14="","",I13+O14)</f>
        <v>118786.4571664</v>
      </c>
      <c r="J14" s="67">
        <f>IF(G13="","",G13*0.03)</f>
        <v>3379.47900827857</v>
      </c>
      <c r="K14" s="68">
        <f>IF(H13="","",H13*0.03)</f>
        <v>3470.22912781875</v>
      </c>
      <c r="L14" s="69">
        <f>IF(I13="","",I13*0.03)</f>
        <v>3361.8808632</v>
      </c>
      <c r="M14" s="67">
        <f>IF(D14="","",J14*D14)</f>
        <v>4291.93834051379</v>
      </c>
      <c r="N14" s="68">
        <f>IF(E14="","",K14*E14)</f>
        <v>5205.34369172813</v>
      </c>
      <c r="O14" s="69">
        <f>IF(F14="","",L14*F14)</f>
        <v>6723.7617264</v>
      </c>
      <c r="P14" s="66"/>
      <c r="Q14" s="66"/>
      <c r="R14" s="66"/>
    </row>
    <row r="15" spans="1:18">
      <c r="A15" s="24">
        <v>7</v>
      </c>
      <c r="B15" s="30">
        <v>44085</v>
      </c>
      <c r="C15" s="31">
        <v>1</v>
      </c>
      <c r="D15" s="32">
        <v>-1</v>
      </c>
      <c r="E15" s="33">
        <v>-1</v>
      </c>
      <c r="F15" s="34">
        <v>-1</v>
      </c>
      <c r="G15" s="29">
        <f>IF(D15="","",G14+M15)</f>
        <v>113433.001457972</v>
      </c>
      <c r="H15" s="29">
        <f>IF(E15="","",H14+N15)</f>
        <v>117253.258513783</v>
      </c>
      <c r="I15" s="29">
        <f>IF(F15="","",I14+O15)</f>
        <v>115222.863451408</v>
      </c>
      <c r="J15" s="67">
        <f>IF(G14="","",G14*0.03)</f>
        <v>3508.23715849399</v>
      </c>
      <c r="K15" s="68">
        <f>IF(H14="","",H14*0.03)</f>
        <v>3626.38943857059</v>
      </c>
      <c r="L15" s="69">
        <f>IF(I14="","",I14*0.03)</f>
        <v>3563.593714992</v>
      </c>
      <c r="M15" s="67">
        <f>IF(D15="","",J15*D15)</f>
        <v>-3508.23715849399</v>
      </c>
      <c r="N15" s="68">
        <f>IF(E15="","",K15*E15)</f>
        <v>-3626.38943857059</v>
      </c>
      <c r="O15" s="69">
        <f>IF(F15="","",L15*F15)</f>
        <v>-3563.593714992</v>
      </c>
      <c r="P15" s="66"/>
      <c r="Q15" s="66"/>
      <c r="R15" s="66"/>
    </row>
    <row r="16" spans="1:18">
      <c r="A16" s="24">
        <v>8</v>
      </c>
      <c r="B16" s="30">
        <v>44085</v>
      </c>
      <c r="C16" s="31">
        <v>1</v>
      </c>
      <c r="D16" s="32">
        <v>1.27</v>
      </c>
      <c r="E16" s="33">
        <v>-1</v>
      </c>
      <c r="F16" s="34">
        <v>-1</v>
      </c>
      <c r="G16" s="29">
        <f>IF(D16="","",G15+M16)</f>
        <v>117754.798813521</v>
      </c>
      <c r="H16" s="29">
        <f>IF(E16="","",H15+N16)</f>
        <v>113735.660758369</v>
      </c>
      <c r="I16" s="29">
        <f>IF(F16="","",I15+O16)</f>
        <v>111766.177547866</v>
      </c>
      <c r="J16" s="67">
        <f>IF(G15="","",G15*0.03)</f>
        <v>3402.99004373917</v>
      </c>
      <c r="K16" s="68">
        <f>IF(H15="","",H15*0.03)</f>
        <v>3517.59775541348</v>
      </c>
      <c r="L16" s="69">
        <f>IF(I15="","",I15*0.03)</f>
        <v>3456.68590354224</v>
      </c>
      <c r="M16" s="67">
        <f>IF(D16="","",J16*D16)</f>
        <v>4321.79735554874</v>
      </c>
      <c r="N16" s="68">
        <f>IF(E16="","",K16*E16)</f>
        <v>-3517.59775541348</v>
      </c>
      <c r="O16" s="69">
        <f>IF(F16="","",L16*F16)</f>
        <v>-3456.68590354224</v>
      </c>
      <c r="P16" s="66" t="s">
        <v>18</v>
      </c>
      <c r="Q16" s="66"/>
      <c r="R16" s="66"/>
    </row>
    <row r="17" spans="1:18">
      <c r="A17" s="24">
        <v>9</v>
      </c>
      <c r="B17" s="30">
        <v>44088</v>
      </c>
      <c r="C17" s="31">
        <v>2</v>
      </c>
      <c r="D17" s="32">
        <v>1.27</v>
      </c>
      <c r="E17" s="33">
        <v>1.5</v>
      </c>
      <c r="F17" s="34">
        <v>2</v>
      </c>
      <c r="G17" s="29">
        <f>IF(D17="","",G16+M17)</f>
        <v>122241.256648316</v>
      </c>
      <c r="H17" s="29">
        <f>IF(E17="","",H16+N17)</f>
        <v>118853.765492496</v>
      </c>
      <c r="I17" s="29">
        <f>IF(F17="","",I16+O17)</f>
        <v>118472.148200738</v>
      </c>
      <c r="J17" s="67">
        <f>IF(G16="","",G16*0.03)</f>
        <v>3532.64396440563</v>
      </c>
      <c r="K17" s="68">
        <f>IF(H16="","",H16*0.03)</f>
        <v>3412.06982275107</v>
      </c>
      <c r="L17" s="69">
        <f>IF(I16="","",I16*0.03)</f>
        <v>3352.98532643597</v>
      </c>
      <c r="M17" s="67">
        <f>IF(D17="","",J17*D17)</f>
        <v>4486.45783479515</v>
      </c>
      <c r="N17" s="68">
        <f>IF(E17="","",K17*E17)</f>
        <v>5118.10473412661</v>
      </c>
      <c r="O17" s="69">
        <f>IF(F17="","",L17*F17)</f>
        <v>6705.97065287194</v>
      </c>
      <c r="P17" s="66"/>
      <c r="Q17" s="66"/>
      <c r="R17" s="66"/>
    </row>
    <row r="18" spans="1:18">
      <c r="A18" s="24">
        <v>10</v>
      </c>
      <c r="B18" s="30">
        <v>44089</v>
      </c>
      <c r="C18" s="31">
        <v>1</v>
      </c>
      <c r="D18" s="32">
        <v>-1</v>
      </c>
      <c r="E18" s="33">
        <v>-1</v>
      </c>
      <c r="F18" s="34">
        <v>-1</v>
      </c>
      <c r="G18" s="29">
        <f>IF(D18="","",G17+M18)</f>
        <v>118574.018948867</v>
      </c>
      <c r="H18" s="29">
        <f>IF(E18="","",H17+N18)</f>
        <v>115288.152527721</v>
      </c>
      <c r="I18" s="29">
        <f>IF(F18="","",I17+O18)</f>
        <v>114917.983754716</v>
      </c>
      <c r="J18" s="67">
        <f>IF(G17="","",G17*0.03)</f>
        <v>3667.23769944948</v>
      </c>
      <c r="K18" s="68">
        <f>IF(H17="","",H17*0.03)</f>
        <v>3565.61296477487</v>
      </c>
      <c r="L18" s="69">
        <f>IF(I17="","",I17*0.03)</f>
        <v>3554.16444602213</v>
      </c>
      <c r="M18" s="67">
        <f>IF(D18="","",J18*D18)</f>
        <v>-3667.23769944948</v>
      </c>
      <c r="N18" s="68">
        <f>IF(E18="","",K18*E18)</f>
        <v>-3565.61296477487</v>
      </c>
      <c r="O18" s="69">
        <f>IF(F18="","",L18*F18)</f>
        <v>-3554.16444602213</v>
      </c>
      <c r="P18" s="66"/>
      <c r="Q18" s="66"/>
      <c r="R18" s="66"/>
    </row>
    <row r="19" spans="1:18">
      <c r="A19" s="24">
        <v>11</v>
      </c>
      <c r="B19" s="30">
        <v>44096</v>
      </c>
      <c r="C19" s="31">
        <v>2</v>
      </c>
      <c r="D19" s="32">
        <v>1.27</v>
      </c>
      <c r="E19" s="33">
        <v>1.5</v>
      </c>
      <c r="F19" s="34">
        <v>-1</v>
      </c>
      <c r="G19" s="29">
        <f>IF(D19="","",G18+M19)</f>
        <v>123091.689070818</v>
      </c>
      <c r="H19" s="29">
        <f>IF(E19="","",H18+N19)</f>
        <v>120476.119391468</v>
      </c>
      <c r="I19" s="29">
        <f>IF(F19="","",I18+O19)</f>
        <v>111470.444242074</v>
      </c>
      <c r="J19" s="67">
        <f>IF(G18="","",G18*0.03)</f>
        <v>3557.220568466</v>
      </c>
      <c r="K19" s="68">
        <f>IF(H18="","",H18*0.03)</f>
        <v>3458.64457583162</v>
      </c>
      <c r="L19" s="69">
        <f>IF(I18="","",I18*0.03)</f>
        <v>3447.53951264147</v>
      </c>
      <c r="M19" s="67">
        <f>IF(D19="","",J19*D19)</f>
        <v>4517.67012195182</v>
      </c>
      <c r="N19" s="68">
        <f>IF(E19="","",K19*E19)</f>
        <v>5187.96686374744</v>
      </c>
      <c r="O19" s="69">
        <f>IF(F19="","",L19*F19)</f>
        <v>-3447.53951264147</v>
      </c>
      <c r="P19" s="66"/>
      <c r="Q19" s="66"/>
      <c r="R19" s="66"/>
    </row>
    <row r="20" spans="1:18">
      <c r="A20" s="24">
        <v>12</v>
      </c>
      <c r="B20" s="30">
        <v>44097</v>
      </c>
      <c r="C20" s="31">
        <v>1</v>
      </c>
      <c r="D20" s="32">
        <v>1.27</v>
      </c>
      <c r="E20" s="33">
        <v>1.5</v>
      </c>
      <c r="F20" s="34">
        <v>2</v>
      </c>
      <c r="G20" s="29">
        <f>IF(D20="","",G19+M20)</f>
        <v>127781.482424417</v>
      </c>
      <c r="H20" s="29">
        <f>IF(E20="","",H19+N20)</f>
        <v>125897.544764084</v>
      </c>
      <c r="I20" s="29">
        <f>IF(F20="","",I19+O20)</f>
        <v>118158.670896599</v>
      </c>
      <c r="J20" s="67">
        <f>IF(G19="","",G19*0.03)</f>
        <v>3692.75067212455</v>
      </c>
      <c r="K20" s="68">
        <f>IF(H19="","",H19*0.03)</f>
        <v>3614.28358174405</v>
      </c>
      <c r="L20" s="69">
        <f>IF(I19="","",I19*0.03)</f>
        <v>3344.11332726222</v>
      </c>
      <c r="M20" s="67">
        <f>IF(D20="","",J20*D20)</f>
        <v>4689.79335359818</v>
      </c>
      <c r="N20" s="68">
        <f>IF(E20="","",K20*E20)</f>
        <v>5421.42537261607</v>
      </c>
      <c r="O20" s="69">
        <f>IF(F20="","",L20*F20)</f>
        <v>6688.22665452445</v>
      </c>
      <c r="P20" s="66"/>
      <c r="Q20" s="66"/>
      <c r="R20" s="66"/>
    </row>
    <row r="21" spans="1:18">
      <c r="A21" s="24">
        <v>13</v>
      </c>
      <c r="B21" s="30">
        <v>44098</v>
      </c>
      <c r="C21" s="31">
        <v>1</v>
      </c>
      <c r="D21" s="32">
        <v>-1</v>
      </c>
      <c r="E21" s="33">
        <v>-1</v>
      </c>
      <c r="F21" s="34">
        <v>-1</v>
      </c>
      <c r="G21" s="29">
        <f>IF(D21="","",G20+M21)</f>
        <v>123948.037951684</v>
      </c>
      <c r="H21" s="29">
        <f>IF(E21="","",H20+N21)</f>
        <v>122120.618421162</v>
      </c>
      <c r="I21" s="29">
        <f>IF(F21="","",I20+O21)</f>
        <v>114613.910769701</v>
      </c>
      <c r="J21" s="67">
        <f>IF(G20="","",G20*0.03)</f>
        <v>3833.4444727325</v>
      </c>
      <c r="K21" s="68">
        <f>IF(H20="","",H20*0.03)</f>
        <v>3776.92634292253</v>
      </c>
      <c r="L21" s="69">
        <f>IF(I20="","",I20*0.03)</f>
        <v>3544.76012689796</v>
      </c>
      <c r="M21" s="67">
        <f>IF(D21="","",J21*D21)</f>
        <v>-3833.4444727325</v>
      </c>
      <c r="N21" s="68">
        <f>IF(E21="","",K21*E21)</f>
        <v>-3776.92634292253</v>
      </c>
      <c r="O21" s="69">
        <f>IF(F21="","",L21*F21)</f>
        <v>-3544.76012689796</v>
      </c>
      <c r="P21" s="66"/>
      <c r="Q21" s="66"/>
      <c r="R21" s="66"/>
    </row>
    <row r="22" spans="1:18">
      <c r="A22" s="24">
        <v>14</v>
      </c>
      <c r="B22" s="30">
        <v>44099</v>
      </c>
      <c r="C22" s="31">
        <v>1</v>
      </c>
      <c r="D22" s="32">
        <v>1.27</v>
      </c>
      <c r="E22" s="33">
        <v>1.5</v>
      </c>
      <c r="F22" s="34">
        <v>2</v>
      </c>
      <c r="G22" s="29">
        <f>IF(D22="","",G21+M22)</f>
        <v>128670.458197643</v>
      </c>
      <c r="H22" s="29">
        <f>IF(E22="","",H21+N22)</f>
        <v>127616.046250114</v>
      </c>
      <c r="I22" s="29">
        <f>IF(F22="","",I21+O22)</f>
        <v>121490.745415883</v>
      </c>
      <c r="J22" s="67">
        <f>IF(G21="","",G21*0.03)</f>
        <v>3718.44113855052</v>
      </c>
      <c r="K22" s="68">
        <f>IF(H21="","",H21*0.03)</f>
        <v>3663.61855263485</v>
      </c>
      <c r="L22" s="69">
        <f>IF(I21="","",I21*0.03)</f>
        <v>3438.41732309102</v>
      </c>
      <c r="M22" s="67">
        <f>IF(D22="","",J22*D22)</f>
        <v>4722.42024595917</v>
      </c>
      <c r="N22" s="68">
        <f>IF(E22="","",K22*E22)</f>
        <v>5495.42782895228</v>
      </c>
      <c r="O22" s="69">
        <f>IF(F22="","",L22*F22)</f>
        <v>6876.83464618204</v>
      </c>
      <c r="P22" s="66"/>
      <c r="Q22" s="66"/>
      <c r="R22" s="66"/>
    </row>
    <row r="23" spans="1:18">
      <c r="A23" s="24">
        <v>15</v>
      </c>
      <c r="B23" s="30">
        <v>44124</v>
      </c>
      <c r="C23" s="31">
        <v>1</v>
      </c>
      <c r="D23" s="32">
        <v>1.27</v>
      </c>
      <c r="E23" s="33">
        <v>1.5</v>
      </c>
      <c r="F23" s="35">
        <v>2</v>
      </c>
      <c r="G23" s="29">
        <f>IF(D23="","",G22+M23)</f>
        <v>133572.802654973</v>
      </c>
      <c r="H23" s="29">
        <f>IF(E23="","",H22+N23)</f>
        <v>133358.768331369</v>
      </c>
      <c r="I23" s="29">
        <f>IF(F23="","",I22+O23)</f>
        <v>128780.190140836</v>
      </c>
      <c r="J23" s="67">
        <f>IF(G22="","",G22*0.03)</f>
        <v>3860.1137459293</v>
      </c>
      <c r="K23" s="68">
        <f>IF(H22="","",H22*0.03)</f>
        <v>3828.48138750342</v>
      </c>
      <c r="L23" s="69">
        <f>IF(I22="","",I22*0.03)</f>
        <v>3644.72236247648</v>
      </c>
      <c r="M23" s="67">
        <f>IF(D23="","",J23*D23)</f>
        <v>4902.34445733021</v>
      </c>
      <c r="N23" s="68">
        <f>IF(E23="","",K23*E23)</f>
        <v>5742.72208125513</v>
      </c>
      <c r="O23" s="69">
        <f>IF(F23="","",L23*F23)</f>
        <v>7289.44472495296</v>
      </c>
      <c r="P23" s="66"/>
      <c r="Q23" s="66"/>
      <c r="R23" s="66"/>
    </row>
    <row r="24" spans="1:18">
      <c r="A24" s="24">
        <v>16</v>
      </c>
      <c r="B24" s="30">
        <v>44125</v>
      </c>
      <c r="C24" s="31">
        <v>2</v>
      </c>
      <c r="D24" s="32">
        <v>1.27</v>
      </c>
      <c r="E24" s="33">
        <v>1.5</v>
      </c>
      <c r="F24" s="34">
        <v>2</v>
      </c>
      <c r="G24" s="29">
        <f>IF(D24="","",G23+M24)</f>
        <v>138661.926436128</v>
      </c>
      <c r="H24" s="29">
        <f>IF(E24="","",H23+N24)</f>
        <v>139359.912906281</v>
      </c>
      <c r="I24" s="29">
        <f>IF(F24="","",I23+O24)</f>
        <v>136507.001549286</v>
      </c>
      <c r="J24" s="67">
        <f>IF(G23="","",G23*0.03)</f>
        <v>4007.1840796492</v>
      </c>
      <c r="K24" s="68">
        <f>IF(H23="","",H23*0.03)</f>
        <v>4000.76304994108</v>
      </c>
      <c r="L24" s="69">
        <f>IF(I23="","",I23*0.03)</f>
        <v>3863.40570422507</v>
      </c>
      <c r="M24" s="67">
        <f>IF(D24="","",J24*D24)</f>
        <v>5089.12378115449</v>
      </c>
      <c r="N24" s="68">
        <f>IF(E24="","",K24*E24)</f>
        <v>6001.14457491161</v>
      </c>
      <c r="O24" s="69">
        <f>IF(F24="","",L24*F24)</f>
        <v>7726.81140845013</v>
      </c>
      <c r="P24" s="66"/>
      <c r="Q24" s="66"/>
      <c r="R24" s="66"/>
    </row>
    <row r="25" spans="1:18">
      <c r="A25" s="24">
        <v>17</v>
      </c>
      <c r="B25" s="30">
        <v>44133</v>
      </c>
      <c r="C25" s="31">
        <v>1</v>
      </c>
      <c r="D25" s="32">
        <v>1.27</v>
      </c>
      <c r="E25" s="33">
        <v>1.5</v>
      </c>
      <c r="F25" s="34">
        <v>2</v>
      </c>
      <c r="G25" s="29">
        <f>IF(D25="","",G24+M25)</f>
        <v>143944.945833344</v>
      </c>
      <c r="H25" s="29">
        <f>IF(E25="","",H24+N25)</f>
        <v>145631.108987063</v>
      </c>
      <c r="I25" s="29">
        <f>IF(F25="","",I24+O25)</f>
        <v>144697.421642243</v>
      </c>
      <c r="J25" s="67">
        <f>IF(G24="","",G24*0.03)</f>
        <v>4159.85779308384</v>
      </c>
      <c r="K25" s="68">
        <f>IF(H24="","",H24*0.03)</f>
        <v>4180.79738718842</v>
      </c>
      <c r="L25" s="69">
        <f>IF(I24="","",I24*0.03)</f>
        <v>4095.21004647857</v>
      </c>
      <c r="M25" s="67">
        <f>IF(D25="","",J25*D25)</f>
        <v>5283.01939721648</v>
      </c>
      <c r="N25" s="68">
        <f>IF(E25="","",K25*E25)</f>
        <v>6271.19608078264</v>
      </c>
      <c r="O25" s="69">
        <f>IF(F25="","",L25*F25)</f>
        <v>8190.42009295714</v>
      </c>
      <c r="P25" s="66"/>
      <c r="Q25" s="66"/>
      <c r="R25" s="66"/>
    </row>
    <row r="26" spans="1:18">
      <c r="A26" s="24">
        <v>18</v>
      </c>
      <c r="B26" s="30">
        <v>44134</v>
      </c>
      <c r="C26" s="31">
        <v>1</v>
      </c>
      <c r="D26" s="32">
        <v>-1</v>
      </c>
      <c r="E26" s="33">
        <v>-1</v>
      </c>
      <c r="F26" s="34">
        <v>-1</v>
      </c>
      <c r="G26" s="29">
        <f>IF(D26="","",G25+M26)</f>
        <v>139626.597458344</v>
      </c>
      <c r="H26" s="29">
        <f>IF(E26="","",H25+N26)</f>
        <v>141262.175717452</v>
      </c>
      <c r="I26" s="29">
        <f>IF(F26="","",I25+O26)</f>
        <v>140356.498992976</v>
      </c>
      <c r="J26" s="67">
        <f>IF(G25="","",G25*0.03)</f>
        <v>4318.34837500033</v>
      </c>
      <c r="K26" s="68">
        <f>IF(H25="","",H25*0.03)</f>
        <v>4368.9332696119</v>
      </c>
      <c r="L26" s="69">
        <f>IF(I25="","",I25*0.03)</f>
        <v>4340.92264926729</v>
      </c>
      <c r="M26" s="67">
        <f>IF(D26="","",J26*D26)</f>
        <v>-4318.34837500033</v>
      </c>
      <c r="N26" s="68">
        <f>IF(E26="","",K26*E26)</f>
        <v>-4368.9332696119</v>
      </c>
      <c r="O26" s="69">
        <f>IF(F26="","",L26*F26)</f>
        <v>-4340.92264926729</v>
      </c>
      <c r="P26" s="66"/>
      <c r="Q26" s="66"/>
      <c r="R26" s="66"/>
    </row>
    <row r="27" spans="1:18">
      <c r="A27" s="24">
        <v>19</v>
      </c>
      <c r="B27" s="30">
        <v>44137</v>
      </c>
      <c r="C27" s="31">
        <v>1</v>
      </c>
      <c r="D27" s="32">
        <v>-1</v>
      </c>
      <c r="E27" s="33">
        <v>-1</v>
      </c>
      <c r="F27" s="34">
        <v>-1</v>
      </c>
      <c r="G27" s="29">
        <f>IF(D27="","",G26+M27)</f>
        <v>135437.799534594</v>
      </c>
      <c r="H27" s="29">
        <f>IF(E27="","",H26+N27)</f>
        <v>137024.310445928</v>
      </c>
      <c r="I27" s="29">
        <f>IF(F27="","",I26+O27)</f>
        <v>136145.804023186</v>
      </c>
      <c r="J27" s="67">
        <f>IF(G26="","",G26*0.03)</f>
        <v>4188.79792375032</v>
      </c>
      <c r="K27" s="68">
        <f>IF(H26="","",H26*0.03)</f>
        <v>4237.86527152355</v>
      </c>
      <c r="L27" s="69">
        <f>IF(I26="","",I26*0.03)</f>
        <v>4210.69496978927</v>
      </c>
      <c r="M27" s="67">
        <f>IF(D27="","",J27*D27)</f>
        <v>-4188.79792375032</v>
      </c>
      <c r="N27" s="68">
        <f>IF(E27="","",K27*E27)</f>
        <v>-4237.86527152355</v>
      </c>
      <c r="O27" s="69">
        <f>IF(F27="","",L27*F27)</f>
        <v>-4210.69496978927</v>
      </c>
      <c r="P27" s="66"/>
      <c r="Q27" s="66"/>
      <c r="R27" s="66"/>
    </row>
    <row r="28" spans="1:18">
      <c r="A28" s="24">
        <v>20</v>
      </c>
      <c r="B28" s="30">
        <v>44138</v>
      </c>
      <c r="C28" s="31">
        <v>2</v>
      </c>
      <c r="D28" s="32">
        <v>1.27</v>
      </c>
      <c r="E28" s="33">
        <v>1.5</v>
      </c>
      <c r="F28" s="34">
        <v>-1</v>
      </c>
      <c r="G28" s="29">
        <f>IF(D28="","",G27+M28)</f>
        <v>140597.979696862</v>
      </c>
      <c r="H28" s="29">
        <f>IF(E28="","",H27+N28)</f>
        <v>143190.404415995</v>
      </c>
      <c r="I28" s="29">
        <f>IF(F28="","",I27+O28)</f>
        <v>132061.429902491</v>
      </c>
      <c r="J28" s="67">
        <f>IF(G27="","",G27*0.03)</f>
        <v>4063.13398603781</v>
      </c>
      <c r="K28" s="68">
        <f>IF(H27="","",H27*0.03)</f>
        <v>4110.72931337784</v>
      </c>
      <c r="L28" s="69">
        <f>IF(I27="","",I27*0.03)</f>
        <v>4084.37412069559</v>
      </c>
      <c r="M28" s="67">
        <f>IF(D28="","",J28*D28)</f>
        <v>5160.18016226802</v>
      </c>
      <c r="N28" s="68">
        <f>IF(E28="","",K28*E28)</f>
        <v>6166.09397006676</v>
      </c>
      <c r="O28" s="69">
        <f>IF(F28="","",L28*F28)</f>
        <v>-4084.37412069559</v>
      </c>
      <c r="P28" s="66"/>
      <c r="Q28" s="66"/>
      <c r="R28" s="66"/>
    </row>
    <row r="29" spans="1:18">
      <c r="A29" s="24">
        <v>21</v>
      </c>
      <c r="B29" s="30">
        <v>44141</v>
      </c>
      <c r="C29" s="31">
        <v>2</v>
      </c>
      <c r="D29" s="32">
        <v>-1</v>
      </c>
      <c r="E29" s="33">
        <v>-1</v>
      </c>
      <c r="F29" s="35">
        <v>-1</v>
      </c>
      <c r="G29" s="29">
        <f>IF(D29="","",G28+M29)</f>
        <v>136380.040305956</v>
      </c>
      <c r="H29" s="29">
        <f>IF(E29="","",H28+N29)</f>
        <v>138894.692283515</v>
      </c>
      <c r="I29" s="29">
        <f>IF(F29="","",I28+O29)</f>
        <v>128099.587005416</v>
      </c>
      <c r="J29" s="67">
        <f>IF(G28="","",G28*0.03)</f>
        <v>4217.93939090585</v>
      </c>
      <c r="K29" s="68">
        <f>IF(H28="","",H28*0.03)</f>
        <v>4295.71213247984</v>
      </c>
      <c r="L29" s="69">
        <f>IF(I28="","",I28*0.03)</f>
        <v>3961.84289707472</v>
      </c>
      <c r="M29" s="67">
        <f>IF(D29="","",J29*D29)</f>
        <v>-4217.93939090585</v>
      </c>
      <c r="N29" s="68">
        <f>IF(E29="","",K29*E29)</f>
        <v>-4295.71213247984</v>
      </c>
      <c r="O29" s="69">
        <f>IF(F29="","",L29*F29)</f>
        <v>-3961.84289707472</v>
      </c>
      <c r="P29" s="66"/>
      <c r="Q29" s="66"/>
      <c r="R29" s="66"/>
    </row>
    <row r="30" spans="1:18">
      <c r="A30" s="24">
        <v>22</v>
      </c>
      <c r="B30" s="30">
        <v>44145</v>
      </c>
      <c r="C30" s="31">
        <v>2</v>
      </c>
      <c r="D30" s="32">
        <v>-1</v>
      </c>
      <c r="E30" s="33">
        <v>-1</v>
      </c>
      <c r="F30" s="35">
        <v>-1</v>
      </c>
      <c r="G30" s="29">
        <f>IF(D30="","",G29+M30)</f>
        <v>132288.639096777</v>
      </c>
      <c r="H30" s="29">
        <f>IF(E30="","",H29+N30)</f>
        <v>134727.851515009</v>
      </c>
      <c r="I30" s="29">
        <f>IF(F30="","",I29+O30)</f>
        <v>124256.599395254</v>
      </c>
      <c r="J30" s="67">
        <f>IF(G29="","",G29*0.03)</f>
        <v>4091.40120917868</v>
      </c>
      <c r="K30" s="68">
        <f>IF(H29="","",H29*0.03)</f>
        <v>4166.84076850545</v>
      </c>
      <c r="L30" s="69">
        <f>IF(I29="","",I29*0.03)</f>
        <v>3842.98761016248</v>
      </c>
      <c r="M30" s="67">
        <f>IF(D30="","",J30*D30)</f>
        <v>-4091.40120917868</v>
      </c>
      <c r="N30" s="68">
        <f>IF(E30="","",K30*E30)</f>
        <v>-4166.84076850545</v>
      </c>
      <c r="O30" s="69">
        <f>IF(F30="","",L30*F30)</f>
        <v>-3842.98761016248</v>
      </c>
      <c r="P30" s="66" t="s">
        <v>19</v>
      </c>
      <c r="Q30" s="66"/>
      <c r="R30" s="66"/>
    </row>
    <row r="31" spans="1:18">
      <c r="A31" s="24">
        <v>23</v>
      </c>
      <c r="B31" s="30">
        <v>44146</v>
      </c>
      <c r="C31" s="31">
        <v>1</v>
      </c>
      <c r="D31" s="32">
        <v>-1</v>
      </c>
      <c r="E31" s="33">
        <v>-1</v>
      </c>
      <c r="F31" s="34">
        <v>-1</v>
      </c>
      <c r="G31" s="29">
        <f>IF(D31="","",G30+M31)</f>
        <v>128319.979923874</v>
      </c>
      <c r="H31" s="29">
        <f>IF(E31="","",H30+N31)</f>
        <v>130686.015969559</v>
      </c>
      <c r="I31" s="29">
        <f>IF(F31="","",I30+O31)</f>
        <v>120528.901413396</v>
      </c>
      <c r="J31" s="67">
        <f>IF(G30="","",G30*0.03)</f>
        <v>3968.65917290332</v>
      </c>
      <c r="K31" s="68">
        <f>IF(H30="","",H30*0.03)</f>
        <v>4041.83554545028</v>
      </c>
      <c r="L31" s="69">
        <f>IF(I30="","",I30*0.03)</f>
        <v>3727.69798185761</v>
      </c>
      <c r="M31" s="67">
        <f>IF(D31="","",J31*D31)</f>
        <v>-3968.65917290332</v>
      </c>
      <c r="N31" s="68">
        <f>IF(E31="","",K31*E31)</f>
        <v>-4041.83554545028</v>
      </c>
      <c r="O31" s="69">
        <f>IF(F31="","",L31*F31)</f>
        <v>-3727.69798185761</v>
      </c>
      <c r="P31" s="66"/>
      <c r="Q31" s="66"/>
      <c r="R31" s="66"/>
    </row>
    <row r="32" spans="1:18">
      <c r="A32" s="24">
        <v>24</v>
      </c>
      <c r="B32" s="30">
        <v>44147</v>
      </c>
      <c r="C32" s="31">
        <v>1</v>
      </c>
      <c r="D32" s="32">
        <v>1.27</v>
      </c>
      <c r="E32" s="33">
        <v>1.5</v>
      </c>
      <c r="F32" s="34">
        <v>2</v>
      </c>
      <c r="G32" s="29">
        <f>IF(D32="","",G31+M32)</f>
        <v>133208.971158974</v>
      </c>
      <c r="H32" s="29">
        <f>IF(E32="","",H31+N32)</f>
        <v>136566.886688189</v>
      </c>
      <c r="I32" s="29">
        <f>IF(F32="","",I31+O32)</f>
        <v>127760.6354982</v>
      </c>
      <c r="J32" s="67">
        <f>IF(G31="","",G31*0.03)</f>
        <v>3849.59939771622</v>
      </c>
      <c r="K32" s="68">
        <f>IF(H31="","",H31*0.03)</f>
        <v>3920.58047908677</v>
      </c>
      <c r="L32" s="69">
        <f>IF(I31="","",I31*0.03)</f>
        <v>3615.86704240188</v>
      </c>
      <c r="M32" s="67">
        <f>IF(D32="","",J32*D32)</f>
        <v>4888.9912350996</v>
      </c>
      <c r="N32" s="68">
        <f>IF(E32="","",K32*E32)</f>
        <v>5880.87071863016</v>
      </c>
      <c r="O32" s="69">
        <f>IF(F32="","",L32*F32)</f>
        <v>7231.73408480375</v>
      </c>
      <c r="P32" s="66"/>
      <c r="Q32" s="66"/>
      <c r="R32" s="66"/>
    </row>
    <row r="33" spans="1:18">
      <c r="A33" s="24">
        <v>25</v>
      </c>
      <c r="B33" s="30">
        <v>44153</v>
      </c>
      <c r="C33" s="31">
        <v>1</v>
      </c>
      <c r="D33" s="32">
        <v>1.27</v>
      </c>
      <c r="E33" s="33">
        <v>-1</v>
      </c>
      <c r="F33" s="34">
        <v>-1</v>
      </c>
      <c r="G33" s="29">
        <f>IF(D33="","",G32+M33)</f>
        <v>138284.23296013</v>
      </c>
      <c r="H33" s="29">
        <f>IF(E33="","",H32+N33)</f>
        <v>132469.880087544</v>
      </c>
      <c r="I33" s="29">
        <f>IF(F33="","",I32+O33)</f>
        <v>123927.816433254</v>
      </c>
      <c r="J33" s="67">
        <f>IF(G32="","",G32*0.03)</f>
        <v>3996.26913476921</v>
      </c>
      <c r="K33" s="68">
        <f>IF(H32="","",H32*0.03)</f>
        <v>4097.00660064568</v>
      </c>
      <c r="L33" s="69">
        <f>IF(I32="","",I32*0.03)</f>
        <v>3832.81906494599</v>
      </c>
      <c r="M33" s="67">
        <f>IF(D33="","",J33*D33)</f>
        <v>5075.26180115689</v>
      </c>
      <c r="N33" s="68">
        <f>IF(E33="","",K33*E33)</f>
        <v>-4097.00660064568</v>
      </c>
      <c r="O33" s="69">
        <f>IF(F33="","",L33*F33)</f>
        <v>-3832.81906494599</v>
      </c>
      <c r="P33" s="66"/>
      <c r="Q33" s="66"/>
      <c r="R33" s="66"/>
    </row>
    <row r="34" spans="1:18">
      <c r="A34" s="24">
        <v>26</v>
      </c>
      <c r="B34" s="30">
        <v>44161</v>
      </c>
      <c r="C34" s="31">
        <v>1</v>
      </c>
      <c r="D34" s="32">
        <v>-1</v>
      </c>
      <c r="E34" s="33">
        <v>-1</v>
      </c>
      <c r="F34" s="35">
        <v>-1</v>
      </c>
      <c r="G34" s="29">
        <f>IF(D34="","",G33+M34)</f>
        <v>134135.705971327</v>
      </c>
      <c r="H34" s="29">
        <f>IF(E34="","",H33+N34)</f>
        <v>128495.783684917</v>
      </c>
      <c r="I34" s="29">
        <f>IF(F34="","",I33+O34)</f>
        <v>120209.981940256</v>
      </c>
      <c r="J34" s="67">
        <f>IF(G33="","",G33*0.03)</f>
        <v>4148.52698880391</v>
      </c>
      <c r="K34" s="68">
        <f>IF(H33="","",H33*0.03)</f>
        <v>3974.09640262631</v>
      </c>
      <c r="L34" s="69">
        <f>IF(I33="","",I33*0.03)</f>
        <v>3717.83449299761</v>
      </c>
      <c r="M34" s="67">
        <f>IF(D34="","",J34*D34)</f>
        <v>-4148.52698880391</v>
      </c>
      <c r="N34" s="68">
        <f>IF(E34="","",K34*E34)</f>
        <v>-3974.09640262631</v>
      </c>
      <c r="O34" s="69">
        <f>IF(F34="","",L34*F34)</f>
        <v>-3717.83449299761</v>
      </c>
      <c r="P34" s="66"/>
      <c r="Q34" s="66"/>
      <c r="R34" s="66"/>
    </row>
    <row r="35" spans="1:18">
      <c r="A35" s="24">
        <v>27</v>
      </c>
      <c r="B35" s="30">
        <v>44165</v>
      </c>
      <c r="C35" s="31">
        <v>1</v>
      </c>
      <c r="D35" s="32">
        <v>1.27</v>
      </c>
      <c r="E35" s="33">
        <v>1.5</v>
      </c>
      <c r="F35" s="35">
        <v>2</v>
      </c>
      <c r="G35" s="29">
        <f>IF(D35="","",G34+M35)</f>
        <v>139246.276368834</v>
      </c>
      <c r="H35" s="29">
        <f>IF(E35="","",H34+N35)</f>
        <v>134278.093950739</v>
      </c>
      <c r="I35" s="29">
        <f>IF(F35="","",I34+O35)</f>
        <v>127422.580856671</v>
      </c>
      <c r="J35" s="67">
        <f>IF(G34="","",G34*0.03)</f>
        <v>4024.0711791398</v>
      </c>
      <c r="K35" s="68">
        <f>IF(H34="","",H34*0.03)</f>
        <v>3854.87351054752</v>
      </c>
      <c r="L35" s="69">
        <f>IF(I34="","",I34*0.03)</f>
        <v>3606.29945820768</v>
      </c>
      <c r="M35" s="67">
        <f>IF(D35="","",J35*D35)</f>
        <v>5110.57039750754</v>
      </c>
      <c r="N35" s="68">
        <f>IF(E35="","",K35*E35)</f>
        <v>5782.31026582128</v>
      </c>
      <c r="O35" s="69">
        <f>IF(F35="","",L35*F35)</f>
        <v>7212.59891641536</v>
      </c>
      <c r="P35" s="66"/>
      <c r="Q35" s="66"/>
      <c r="R35" s="66"/>
    </row>
    <row r="36" spans="1:18">
      <c r="A36" s="24">
        <v>28</v>
      </c>
      <c r="B36" s="30">
        <v>44165</v>
      </c>
      <c r="C36" s="31">
        <v>1</v>
      </c>
      <c r="D36" s="32">
        <v>1.27</v>
      </c>
      <c r="E36" s="33">
        <v>1.5</v>
      </c>
      <c r="F36" s="34">
        <v>-1</v>
      </c>
      <c r="G36" s="29">
        <f>IF(D36="","",G35+M36)</f>
        <v>144551.559498487</v>
      </c>
      <c r="H36" s="29">
        <f>IF(E36="","",H35+N36)</f>
        <v>140320.608178522</v>
      </c>
      <c r="I36" s="29">
        <f>IF(F36="","",I35+O36)</f>
        <v>123599.903430971</v>
      </c>
      <c r="J36" s="67">
        <f>IF(G35="","",G35*0.03)</f>
        <v>4177.38829106502</v>
      </c>
      <c r="K36" s="68">
        <f>IF(H35="","",H35*0.03)</f>
        <v>4028.34281852216</v>
      </c>
      <c r="L36" s="69">
        <f>IF(I35="","",I35*0.03)</f>
        <v>3822.67742570014</v>
      </c>
      <c r="M36" s="67">
        <f>IF(D36="","",J36*D36)</f>
        <v>5305.28312965258</v>
      </c>
      <c r="N36" s="68">
        <f>IF(E36="","",K36*E36)</f>
        <v>6042.51422778324</v>
      </c>
      <c r="O36" s="69">
        <f>IF(F36="","",L36*F36)</f>
        <v>-3822.67742570014</v>
      </c>
      <c r="P36" s="66"/>
      <c r="Q36" s="66"/>
      <c r="R36" s="66"/>
    </row>
    <row r="37" spans="1:18">
      <c r="A37" s="97">
        <v>29</v>
      </c>
      <c r="B37" s="98">
        <v>44166</v>
      </c>
      <c r="C37" s="99">
        <v>1</v>
      </c>
      <c r="D37" s="100">
        <v>1.27</v>
      </c>
      <c r="E37" s="101">
        <v>1.5</v>
      </c>
      <c r="F37" s="102">
        <v>-1</v>
      </c>
      <c r="G37" s="103">
        <f>IF(D37="","",G36+M37)</f>
        <v>150058.973915379</v>
      </c>
      <c r="H37" s="103">
        <f>IF(E37="","",H36+N37)</f>
        <v>146635.035546555</v>
      </c>
      <c r="I37" s="103">
        <f>IF(F37="","",I36+O37)</f>
        <v>119891.906328042</v>
      </c>
      <c r="J37" s="104">
        <f>IF(G36="","",G36*0.03)</f>
        <v>4336.5467849546</v>
      </c>
      <c r="K37" s="105">
        <f>IF(H36="","",H36*0.03)</f>
        <v>4209.61824535566</v>
      </c>
      <c r="L37" s="106">
        <f>IF(I36="","",I36*0.03)</f>
        <v>3707.99710292914</v>
      </c>
      <c r="M37" s="104">
        <f>IF(D37="","",J37*D37)</f>
        <v>5507.41441689234</v>
      </c>
      <c r="N37" s="105">
        <f>IF(E37="","",K37*E37)</f>
        <v>6314.42736803348</v>
      </c>
      <c r="O37" s="106">
        <f>IF(F37="","",L37*F37)</f>
        <v>-3707.99710292914</v>
      </c>
      <c r="P37" s="66" t="s">
        <v>20</v>
      </c>
      <c r="Q37" s="66"/>
      <c r="R37" s="66"/>
    </row>
    <row r="38" spans="1:18">
      <c r="A38" s="24">
        <v>30</v>
      </c>
      <c r="B38" s="30">
        <v>44167</v>
      </c>
      <c r="C38" s="31">
        <v>1</v>
      </c>
      <c r="D38" s="32">
        <v>1.27</v>
      </c>
      <c r="E38" s="33">
        <v>1.5</v>
      </c>
      <c r="F38" s="34">
        <v>2</v>
      </c>
      <c r="G38" s="29">
        <f>IF(D38="","",G37+M38)</f>
        <v>155776.220821555</v>
      </c>
      <c r="H38" s="29">
        <f>IF(E38="","",H37+N38)</f>
        <v>153233.61214615</v>
      </c>
      <c r="I38" s="29">
        <f>IF(F38="","",I37+O38)</f>
        <v>127085.420707725</v>
      </c>
      <c r="J38" s="67">
        <f>IF(G37="","",G37*0.03)</f>
        <v>4501.76921746137</v>
      </c>
      <c r="K38" s="68">
        <f>IF(H37="","",H37*0.03)</f>
        <v>4399.05106639666</v>
      </c>
      <c r="L38" s="69">
        <f>IF(I37="","",I37*0.03)</f>
        <v>3596.75718984126</v>
      </c>
      <c r="M38" s="67">
        <f>IF(D38="","",J38*D38)</f>
        <v>5717.24690617594</v>
      </c>
      <c r="N38" s="68">
        <f>IF(E38="","",K38*E38)</f>
        <v>6598.57659959499</v>
      </c>
      <c r="O38" s="69">
        <f>IF(F38="","",L38*F38)</f>
        <v>7193.51437968253</v>
      </c>
      <c r="P38" s="66"/>
      <c r="Q38" s="66"/>
      <c r="R38" s="66"/>
    </row>
    <row r="39" spans="1:18">
      <c r="A39" s="24">
        <v>31</v>
      </c>
      <c r="B39" s="30">
        <v>44168</v>
      </c>
      <c r="C39" s="31">
        <v>2</v>
      </c>
      <c r="D39" s="32">
        <v>1.27</v>
      </c>
      <c r="E39" s="36">
        <v>1.5</v>
      </c>
      <c r="F39" s="34">
        <v>2</v>
      </c>
      <c r="G39" s="29">
        <f>IF(D39="","",G38+M39)</f>
        <v>161711.294834856</v>
      </c>
      <c r="H39" s="29">
        <f>IF(E39="","",H38+N39)</f>
        <v>160129.124692727</v>
      </c>
      <c r="I39" s="29">
        <f>IF(F39="","",I38+O39)</f>
        <v>134710.545950188</v>
      </c>
      <c r="J39" s="67">
        <f>IF(G38="","",G38*0.03)</f>
        <v>4673.28662464665</v>
      </c>
      <c r="K39" s="68">
        <f>IF(H38="","",H38*0.03)</f>
        <v>4597.00836438451</v>
      </c>
      <c r="L39" s="69">
        <f>IF(I38="","",I38*0.03)</f>
        <v>3812.56262123174</v>
      </c>
      <c r="M39" s="67">
        <f>IF(D39="","",J39*D39)</f>
        <v>5935.07401330125</v>
      </c>
      <c r="N39" s="68">
        <f>IF(E39="","",K39*E39)</f>
        <v>6895.51254657676</v>
      </c>
      <c r="O39" s="69">
        <f>IF(F39="","",L39*F39)</f>
        <v>7625.12524246348</v>
      </c>
      <c r="P39" s="66"/>
      <c r="Q39" s="66"/>
      <c r="R39" s="66"/>
    </row>
    <row r="40" spans="1:18">
      <c r="A40" s="24">
        <v>32</v>
      </c>
      <c r="B40" s="30">
        <v>42410</v>
      </c>
      <c r="C40" s="31">
        <v>2</v>
      </c>
      <c r="D40" s="32">
        <v>-1</v>
      </c>
      <c r="E40" s="36">
        <v>-1</v>
      </c>
      <c r="F40" s="34">
        <v>-1</v>
      </c>
      <c r="G40" s="29">
        <f>IF(D40="","",G39+M40)</f>
        <v>156859.955989811</v>
      </c>
      <c r="H40" s="29">
        <f>IF(E40="","",H39+N40)</f>
        <v>155325.250951945</v>
      </c>
      <c r="I40" s="29">
        <f>IF(F40="","",I39+O40)</f>
        <v>130669.229571683</v>
      </c>
      <c r="J40" s="67">
        <f>IF(G39="","",G39*0.03)</f>
        <v>4851.33884504569</v>
      </c>
      <c r="K40" s="68">
        <f>IF(H39="","",H39*0.03)</f>
        <v>4803.87374078181</v>
      </c>
      <c r="L40" s="69">
        <f>IF(I39="","",I39*0.03)</f>
        <v>4041.31637850564</v>
      </c>
      <c r="M40" s="67">
        <f>IF(D40="","",J40*D40)</f>
        <v>-4851.33884504569</v>
      </c>
      <c r="N40" s="68">
        <f>IF(E40="","",K40*E40)</f>
        <v>-4803.87374078181</v>
      </c>
      <c r="O40" s="69">
        <f>IF(F40="","",L40*F40)</f>
        <v>-4041.31637850564</v>
      </c>
      <c r="P40" s="66"/>
      <c r="Q40" s="66"/>
      <c r="R40" s="66"/>
    </row>
    <row r="41" spans="1:18">
      <c r="A41" s="24">
        <v>33</v>
      </c>
      <c r="B41" s="30">
        <v>42410</v>
      </c>
      <c r="C41" s="31">
        <v>1</v>
      </c>
      <c r="D41" s="32">
        <v>-1</v>
      </c>
      <c r="E41" s="36">
        <v>-1</v>
      </c>
      <c r="F41" s="34">
        <v>-1</v>
      </c>
      <c r="G41" s="29">
        <f>IF(D41="","",G40+M41)</f>
        <v>152154.157310116</v>
      </c>
      <c r="H41" s="29">
        <f>IF(E41="","",H40+N41)</f>
        <v>150665.493423387</v>
      </c>
      <c r="I41" s="29">
        <f>IF(F41="","",I40+O41)</f>
        <v>126749.152684532</v>
      </c>
      <c r="J41" s="67">
        <f>IF(G40="","",G40*0.03)</f>
        <v>4705.79867969432</v>
      </c>
      <c r="K41" s="68">
        <f>IF(H40="","",H40*0.03)</f>
        <v>4659.75752855836</v>
      </c>
      <c r="L41" s="69">
        <f>IF(I40="","",I40*0.03)</f>
        <v>3920.07688715048</v>
      </c>
      <c r="M41" s="67">
        <f>IF(D41="","",J41*D41)</f>
        <v>-4705.79867969432</v>
      </c>
      <c r="N41" s="68">
        <f>IF(E41="","",K41*E41)</f>
        <v>-4659.75752855836</v>
      </c>
      <c r="O41" s="69">
        <f>IF(F41="","",L41*F41)</f>
        <v>-3920.07688715048</v>
      </c>
      <c r="P41" s="66"/>
      <c r="Q41" s="66"/>
      <c r="R41" s="66"/>
    </row>
    <row r="42" spans="1:18">
      <c r="A42" s="24">
        <v>34</v>
      </c>
      <c r="B42" s="30">
        <v>42412</v>
      </c>
      <c r="C42" s="31">
        <v>1</v>
      </c>
      <c r="D42" s="32">
        <v>-1</v>
      </c>
      <c r="E42" s="36">
        <v>-1</v>
      </c>
      <c r="F42" s="34">
        <v>-1</v>
      </c>
      <c r="G42" s="29">
        <f>IF(D42="","",G41+M42)</f>
        <v>147589.532590813</v>
      </c>
      <c r="H42" s="29">
        <f>IF(E42="","",H41+N42)</f>
        <v>146145.528620685</v>
      </c>
      <c r="I42" s="29">
        <f>IF(F42="","",I41+O42)</f>
        <v>122946.678103996</v>
      </c>
      <c r="J42" s="67">
        <f>IF(G41="","",G41*0.03)</f>
        <v>4564.62471930349</v>
      </c>
      <c r="K42" s="68">
        <f>IF(H41="","",H41*0.03)</f>
        <v>4519.96480270161</v>
      </c>
      <c r="L42" s="69">
        <f>IF(I41="","",I41*0.03)</f>
        <v>3802.47458053596</v>
      </c>
      <c r="M42" s="67">
        <f>IF(D42="","",J42*D42)</f>
        <v>-4564.62471930349</v>
      </c>
      <c r="N42" s="68">
        <f>IF(E42="","",K42*E42)</f>
        <v>-4519.96480270161</v>
      </c>
      <c r="O42" s="69">
        <f>IF(F42="","",L42*F42)</f>
        <v>-3802.47458053596</v>
      </c>
      <c r="P42" s="66"/>
      <c r="Q42" s="66"/>
      <c r="R42" s="66"/>
    </row>
    <row r="43" spans="1:18">
      <c r="A43" s="24">
        <v>35</v>
      </c>
      <c r="B43" s="30">
        <v>42412</v>
      </c>
      <c r="C43" s="31">
        <v>1</v>
      </c>
      <c r="D43" s="32">
        <v>1.27</v>
      </c>
      <c r="E43" s="36">
        <v>1.5</v>
      </c>
      <c r="F43" s="34">
        <v>2</v>
      </c>
      <c r="G43" s="29">
        <f>IF(D43="","",G42+M43)</f>
        <v>153212.693782523</v>
      </c>
      <c r="H43" s="29">
        <f>IF(E43="","",H42+N43)</f>
        <v>152722.077408616</v>
      </c>
      <c r="I43" s="29">
        <f>IF(F43="","",I42+O43)</f>
        <v>130323.478790236</v>
      </c>
      <c r="J43" s="67">
        <f>IF(G42="","",G42*0.03)</f>
        <v>4427.68597772438</v>
      </c>
      <c r="K43" s="68">
        <f>IF(H42="","",H42*0.03)</f>
        <v>4384.36585862056</v>
      </c>
      <c r="L43" s="69">
        <f>IF(I42="","",I42*0.03)</f>
        <v>3688.40034311988</v>
      </c>
      <c r="M43" s="67">
        <f>IF(D43="","",J43*D43)</f>
        <v>5623.16119170996</v>
      </c>
      <c r="N43" s="68">
        <f>IF(E43="","",K43*E43)</f>
        <v>6576.54878793084</v>
      </c>
      <c r="O43" s="69">
        <f>IF(F43="","",L43*F43)</f>
        <v>7376.80068623977</v>
      </c>
      <c r="P43" s="66"/>
      <c r="Q43" s="66"/>
      <c r="R43" s="66"/>
    </row>
    <row r="44" spans="1:18">
      <c r="A44" s="24">
        <v>36</v>
      </c>
      <c r="B44" s="30">
        <v>42415</v>
      </c>
      <c r="C44" s="31">
        <v>1</v>
      </c>
      <c r="D44" s="32">
        <v>1.27</v>
      </c>
      <c r="E44" s="36">
        <v>1.5</v>
      </c>
      <c r="F44" s="34">
        <v>2</v>
      </c>
      <c r="G44" s="29">
        <f>IF(D44="","",G43+M44)</f>
        <v>159050.097415637</v>
      </c>
      <c r="H44" s="29">
        <f>IF(E44="","",H43+N44)</f>
        <v>159594.570892004</v>
      </c>
      <c r="I44" s="29">
        <f>IF(F44="","",I43+O44)</f>
        <v>138142.88751765</v>
      </c>
      <c r="J44" s="67">
        <f>IF(G43="","",G43*0.03)</f>
        <v>4596.38081347568</v>
      </c>
      <c r="K44" s="68">
        <f>IF(H43="","",H43*0.03)</f>
        <v>4581.66232225848</v>
      </c>
      <c r="L44" s="69">
        <f>IF(I43="","",I43*0.03)</f>
        <v>3909.70436370708</v>
      </c>
      <c r="M44" s="67">
        <f>IF(D44="","",J44*D44)</f>
        <v>5837.40363311412</v>
      </c>
      <c r="N44" s="68">
        <f>IF(E44="","",K44*E44)</f>
        <v>6872.49348338773</v>
      </c>
      <c r="O44" s="69">
        <f>IF(F44="","",L44*F44)</f>
        <v>7819.40872741415</v>
      </c>
      <c r="P44" s="66"/>
      <c r="Q44" s="66"/>
      <c r="R44" s="66"/>
    </row>
    <row r="45" spans="1:18">
      <c r="A45" s="24">
        <v>37</v>
      </c>
      <c r="B45" s="30">
        <v>42419</v>
      </c>
      <c r="C45" s="31">
        <v>2</v>
      </c>
      <c r="D45" s="32">
        <v>1.27</v>
      </c>
      <c r="E45" s="36">
        <v>1.5</v>
      </c>
      <c r="F45" s="34">
        <v>2</v>
      </c>
      <c r="G45" s="29">
        <f>IF(D45="","",G44+M45)</f>
        <v>165109.906127173</v>
      </c>
      <c r="H45" s="29">
        <f>IF(E45="","",H44+N45)</f>
        <v>166776.326582144</v>
      </c>
      <c r="I45" s="29">
        <f>IF(F45="","",I44+O45)</f>
        <v>146431.460768709</v>
      </c>
      <c r="J45" s="67">
        <f>IF(G44="","",G44*0.03)</f>
        <v>4771.5029224691</v>
      </c>
      <c r="K45" s="68">
        <f>IF(H44="","",H44*0.03)</f>
        <v>4787.83712676012</v>
      </c>
      <c r="L45" s="69">
        <f>IF(I44="","",I44*0.03)</f>
        <v>4144.2866255295</v>
      </c>
      <c r="M45" s="67">
        <f>IF(D45="","",J45*D45)</f>
        <v>6059.80871153576</v>
      </c>
      <c r="N45" s="68">
        <f>IF(E45="","",K45*E45)</f>
        <v>7181.75569014017</v>
      </c>
      <c r="O45" s="69">
        <f>IF(F45="","",L45*F45)</f>
        <v>8288.573251059</v>
      </c>
      <c r="P45" s="66"/>
      <c r="Q45" s="66"/>
      <c r="R45" s="66"/>
    </row>
    <row r="46" spans="1:18">
      <c r="A46" s="24">
        <v>38</v>
      </c>
      <c r="B46" s="30">
        <v>42424</v>
      </c>
      <c r="C46" s="31">
        <v>2</v>
      </c>
      <c r="D46" s="32">
        <v>-1</v>
      </c>
      <c r="E46" s="36">
        <v>-1</v>
      </c>
      <c r="F46" s="34">
        <v>-1</v>
      </c>
      <c r="G46" s="29">
        <f>IF(D46="","",G45+M46)</f>
        <v>160156.608943357</v>
      </c>
      <c r="H46" s="29">
        <f>IF(E46="","",H45+N46)</f>
        <v>161773.03678468</v>
      </c>
      <c r="I46" s="29">
        <f>IF(F46="","",I45+O46)</f>
        <v>142038.516945648</v>
      </c>
      <c r="J46" s="67">
        <f>IF(G45="","",G45*0.03)</f>
        <v>4953.29718381518</v>
      </c>
      <c r="K46" s="68">
        <f>IF(H45="","",H45*0.03)</f>
        <v>5003.28979746432</v>
      </c>
      <c r="L46" s="69">
        <f>IF(I45="","",I45*0.03)</f>
        <v>4392.94382306127</v>
      </c>
      <c r="M46" s="67">
        <f>IF(D46="","",J46*D46)</f>
        <v>-4953.29718381518</v>
      </c>
      <c r="N46" s="68">
        <f>IF(E46="","",K46*E46)</f>
        <v>-5003.28979746432</v>
      </c>
      <c r="O46" s="69">
        <f>IF(F46="","",L46*F46)</f>
        <v>-4392.94382306127</v>
      </c>
      <c r="P46" s="66"/>
      <c r="Q46" s="66"/>
      <c r="R46" s="66"/>
    </row>
    <row r="47" spans="1:18">
      <c r="A47" s="24">
        <v>39</v>
      </c>
      <c r="B47" s="30">
        <v>42433</v>
      </c>
      <c r="C47" s="31">
        <v>1</v>
      </c>
      <c r="D47" s="32">
        <v>1.27</v>
      </c>
      <c r="E47" s="36">
        <v>1.5</v>
      </c>
      <c r="F47" s="34">
        <v>2</v>
      </c>
      <c r="G47" s="29">
        <f>IF(D47="","",G46+M47)</f>
        <v>166258.575744099</v>
      </c>
      <c r="H47" s="29">
        <f>IF(E47="","",H46+N47)</f>
        <v>169052.82343999</v>
      </c>
      <c r="I47" s="29">
        <f>IF(F47="","",I46+O47)</f>
        <v>150560.827962387</v>
      </c>
      <c r="J47" s="67">
        <f>IF(G46="","",G46*0.03)</f>
        <v>4804.69826830072</v>
      </c>
      <c r="K47" s="68">
        <f>IF(H46="","",H46*0.03)</f>
        <v>4853.19110354039</v>
      </c>
      <c r="L47" s="69">
        <f>IF(I46="","",I46*0.03)</f>
        <v>4261.15550836943</v>
      </c>
      <c r="M47" s="67">
        <f>IF(D47="","",J47*D47)</f>
        <v>6101.96680074192</v>
      </c>
      <c r="N47" s="68">
        <f>IF(E47="","",K47*E47)</f>
        <v>7279.78665531059</v>
      </c>
      <c r="O47" s="69">
        <f>IF(F47="","",L47*F47)</f>
        <v>8522.31101673886</v>
      </c>
      <c r="P47" s="66"/>
      <c r="Q47" s="66"/>
      <c r="R47" s="66"/>
    </row>
    <row r="48" spans="1:18">
      <c r="A48" s="24">
        <v>40</v>
      </c>
      <c r="B48" s="30">
        <v>42436</v>
      </c>
      <c r="C48" s="31">
        <v>2</v>
      </c>
      <c r="D48" s="32">
        <v>1.27</v>
      </c>
      <c r="E48" s="36">
        <v>1.5</v>
      </c>
      <c r="F48" s="34">
        <v>2</v>
      </c>
      <c r="G48" s="29">
        <f>IF(D48="","",G47+M48)</f>
        <v>172593.027479949</v>
      </c>
      <c r="H48" s="29">
        <f>IF(E48="","",H47+N48)</f>
        <v>176660.20049479</v>
      </c>
      <c r="I48" s="29">
        <f>IF(F48="","",I47+O48)</f>
        <v>159594.47764013</v>
      </c>
      <c r="J48" s="67">
        <f>IF(G47="","",G47*0.03)</f>
        <v>4987.75727232298</v>
      </c>
      <c r="K48" s="68">
        <f>IF(H47="","",H47*0.03)</f>
        <v>5071.58470319971</v>
      </c>
      <c r="L48" s="69">
        <f>IF(I47="","",I47*0.03)</f>
        <v>4516.8248388716</v>
      </c>
      <c r="M48" s="67">
        <f>IF(D48="","",J48*D48)</f>
        <v>6334.45173585018</v>
      </c>
      <c r="N48" s="68">
        <f>IF(E48="","",K48*E48)</f>
        <v>7607.37705479956</v>
      </c>
      <c r="O48" s="69">
        <f>IF(F48="","",L48*F48)</f>
        <v>9033.64967774319</v>
      </c>
      <c r="P48" s="66"/>
      <c r="Q48" s="66"/>
      <c r="R48" s="66"/>
    </row>
    <row r="49" spans="1:18">
      <c r="A49" s="24">
        <v>41</v>
      </c>
      <c r="B49" s="30">
        <v>42437</v>
      </c>
      <c r="C49" s="31">
        <v>2</v>
      </c>
      <c r="D49" s="32">
        <v>-1</v>
      </c>
      <c r="E49" s="36">
        <v>-1</v>
      </c>
      <c r="F49" s="34">
        <v>-1</v>
      </c>
      <c r="G49" s="29">
        <f>IF(D49="","",G48+M49)</f>
        <v>167415.236655551</v>
      </c>
      <c r="H49" s="29">
        <f>IF(E49="","",H48+N49)</f>
        <v>171360.394479946</v>
      </c>
      <c r="I49" s="29">
        <f>IF(F49="","",I48+O49)</f>
        <v>154806.643310926</v>
      </c>
      <c r="J49" s="67">
        <f>IF(G48="","",G48*0.03)</f>
        <v>5177.79082439848</v>
      </c>
      <c r="K49" s="68">
        <f>IF(H48="","",H48*0.03)</f>
        <v>5299.8060148437</v>
      </c>
      <c r="L49" s="69">
        <f>IF(I48="","",I48*0.03)</f>
        <v>4787.83432920389</v>
      </c>
      <c r="M49" s="67">
        <f>IF(D49="","",J49*D49)</f>
        <v>-5177.79082439848</v>
      </c>
      <c r="N49" s="68">
        <f>IF(E49="","",K49*E49)</f>
        <v>-5299.8060148437</v>
      </c>
      <c r="O49" s="69">
        <f>IF(F49="","",L49*F49)</f>
        <v>-4787.83432920389</v>
      </c>
      <c r="P49" s="66"/>
      <c r="Q49" s="66"/>
      <c r="R49" s="66"/>
    </row>
    <row r="50" spans="1:18">
      <c r="A50" s="24">
        <v>42</v>
      </c>
      <c r="B50" s="30">
        <v>42437</v>
      </c>
      <c r="C50" s="31">
        <v>2</v>
      </c>
      <c r="D50" s="32">
        <v>1.27</v>
      </c>
      <c r="E50" s="36">
        <v>1.5</v>
      </c>
      <c r="F50" s="34">
        <v>2</v>
      </c>
      <c r="G50" s="29">
        <f>IF(D50="","",G49+M50)</f>
        <v>173793.757172127</v>
      </c>
      <c r="H50" s="29">
        <f>IF(E50="","",H49+N50)</f>
        <v>179071.612231544</v>
      </c>
      <c r="I50" s="29">
        <f>IF(F50="","",I49+O50)</f>
        <v>164095.041909581</v>
      </c>
      <c r="J50" s="67">
        <f>IF(G49="","",G49*0.03)</f>
        <v>5022.45709966653</v>
      </c>
      <c r="K50" s="68">
        <f>IF(H49="","",H49*0.03)</f>
        <v>5140.81183439839</v>
      </c>
      <c r="L50" s="69">
        <f>IF(I49="","",I49*0.03)</f>
        <v>4644.19929932778</v>
      </c>
      <c r="M50" s="67">
        <f>IF(D50="","",J50*D50)</f>
        <v>6378.52051657649</v>
      </c>
      <c r="N50" s="68">
        <f>IF(E50="","",K50*E50)</f>
        <v>7711.21775159758</v>
      </c>
      <c r="O50" s="69">
        <f>IF(F50="","",L50*F50)</f>
        <v>9288.39859865555</v>
      </c>
      <c r="P50" s="66" t="s">
        <v>21</v>
      </c>
      <c r="Q50" s="66"/>
      <c r="R50" s="66"/>
    </row>
    <row r="51" spans="1:18">
      <c r="A51" s="24">
        <v>43</v>
      </c>
      <c r="B51" s="30">
        <v>42438</v>
      </c>
      <c r="C51" s="31">
        <v>2</v>
      </c>
      <c r="D51" s="32">
        <v>-1</v>
      </c>
      <c r="E51" s="36">
        <v>-1</v>
      </c>
      <c r="F51" s="34">
        <v>-1</v>
      </c>
      <c r="G51" s="29">
        <f>IF(D51="","",G50+M51)</f>
        <v>168579.944456964</v>
      </c>
      <c r="H51" s="29">
        <f>IF(E51="","",H50+N51)</f>
        <v>173699.463864597</v>
      </c>
      <c r="I51" s="29">
        <f>IF(F51="","",I50+O51)</f>
        <v>159172.190652294</v>
      </c>
      <c r="J51" s="67">
        <f>IF(G50="","",G50*0.03)</f>
        <v>5213.81271516382</v>
      </c>
      <c r="K51" s="68">
        <f>IF(H50="","",H50*0.03)</f>
        <v>5372.14836694631</v>
      </c>
      <c r="L51" s="69">
        <f>IF(I50="","",I50*0.03)</f>
        <v>4922.85125728744</v>
      </c>
      <c r="M51" s="67">
        <f>IF(D51="","",J51*D51)</f>
        <v>-5213.81271516382</v>
      </c>
      <c r="N51" s="68">
        <f>IF(E51="","",K51*E51)</f>
        <v>-5372.14836694631</v>
      </c>
      <c r="O51" s="69">
        <f>IF(F51="","",L51*F51)</f>
        <v>-4922.85125728744</v>
      </c>
      <c r="P51" s="66"/>
      <c r="Q51" s="66"/>
      <c r="R51" s="66"/>
    </row>
    <row r="52" spans="1:18">
      <c r="A52" s="24">
        <v>44</v>
      </c>
      <c r="B52" s="30">
        <v>42452</v>
      </c>
      <c r="C52" s="31">
        <v>1</v>
      </c>
      <c r="D52" s="32">
        <v>1.27</v>
      </c>
      <c r="E52" s="36">
        <v>1.5</v>
      </c>
      <c r="F52" s="34">
        <v>2</v>
      </c>
      <c r="G52" s="29">
        <f>IF(D52="","",G51+M52)</f>
        <v>175002.840340774</v>
      </c>
      <c r="H52" s="29">
        <f>IF(E52="","",H51+N52)</f>
        <v>181515.939738504</v>
      </c>
      <c r="I52" s="29">
        <f>IF(F52="","",I51+O52)</f>
        <v>168722.522091432</v>
      </c>
      <c r="J52" s="67">
        <f>IF(G51="","",G51*0.03)</f>
        <v>5057.39833370891</v>
      </c>
      <c r="K52" s="68">
        <f>IF(H51="","",H51*0.03)</f>
        <v>5210.98391593792</v>
      </c>
      <c r="L52" s="69">
        <f>IF(I51="","",I51*0.03)</f>
        <v>4775.16571956882</v>
      </c>
      <c r="M52" s="67">
        <f>IF(D52="","",J52*D52)</f>
        <v>6422.89588381032</v>
      </c>
      <c r="N52" s="68">
        <f>IF(E52="","",K52*E52)</f>
        <v>7816.47587390688</v>
      </c>
      <c r="O52" s="69">
        <f>IF(F52="","",L52*F52)</f>
        <v>9550.33143913764</v>
      </c>
      <c r="P52" s="66"/>
      <c r="Q52" s="66"/>
      <c r="R52" s="66"/>
    </row>
    <row r="53" spans="1:18">
      <c r="A53" s="24">
        <v>45</v>
      </c>
      <c r="B53" s="30">
        <v>42466</v>
      </c>
      <c r="C53" s="31">
        <v>2</v>
      </c>
      <c r="D53" s="32">
        <v>1.27</v>
      </c>
      <c r="E53" s="36">
        <v>1.5</v>
      </c>
      <c r="F53" s="34">
        <v>2</v>
      </c>
      <c r="G53" s="29">
        <f>IF(D53="","",G52+M53)</f>
        <v>181670.448557757</v>
      </c>
      <c r="H53" s="29">
        <f>IF(E53="","",H52+N53)</f>
        <v>189684.157026737</v>
      </c>
      <c r="I53" s="29">
        <f>IF(F53="","",I52+O53)</f>
        <v>178845.873416918</v>
      </c>
      <c r="J53" s="67">
        <f>IF(G52="","",G52*0.03)</f>
        <v>5250.08521022322</v>
      </c>
      <c r="K53" s="68">
        <f>IF(H52="","",H52*0.03)</f>
        <v>5445.47819215513</v>
      </c>
      <c r="L53" s="69">
        <f>IF(I52="","",I52*0.03)</f>
        <v>5061.67566274295</v>
      </c>
      <c r="M53" s="67">
        <f>IF(D53="","",J53*D53)</f>
        <v>6667.60821698349</v>
      </c>
      <c r="N53" s="68">
        <f>IF(E53="","",K53*E53)</f>
        <v>8168.21728823269</v>
      </c>
      <c r="O53" s="69">
        <f>IF(F53="","",L53*F53)</f>
        <v>10123.3513254859</v>
      </c>
      <c r="P53" s="66"/>
      <c r="Q53" s="66"/>
      <c r="R53" s="66"/>
    </row>
    <row r="54" spans="1:18">
      <c r="A54" s="24">
        <v>46</v>
      </c>
      <c r="B54" s="30">
        <v>42473</v>
      </c>
      <c r="C54" s="31">
        <v>1</v>
      </c>
      <c r="D54" s="32">
        <v>1.27</v>
      </c>
      <c r="E54" s="36">
        <v>1.5</v>
      </c>
      <c r="F54" s="34">
        <v>2</v>
      </c>
      <c r="G54" s="29">
        <f>IF(D54="","",G53+M54)</f>
        <v>188592.092647808</v>
      </c>
      <c r="H54" s="29">
        <f>IF(E54="","",H53+N54)</f>
        <v>198219.94409294</v>
      </c>
      <c r="I54" s="29">
        <f>IF(F54="","",I53+O54)</f>
        <v>189576.625821933</v>
      </c>
      <c r="J54" s="67">
        <f>IF(G53="","",G53*0.03)</f>
        <v>5450.11345673272</v>
      </c>
      <c r="K54" s="68">
        <f>IF(H53="","",H53*0.03)</f>
        <v>5690.52471080211</v>
      </c>
      <c r="L54" s="69">
        <f>IF(I53="","",I53*0.03)</f>
        <v>5365.37620250753</v>
      </c>
      <c r="M54" s="67">
        <f>IF(D54="","",J54*D54)</f>
        <v>6921.64409005056</v>
      </c>
      <c r="N54" s="68">
        <f>IF(E54="","",K54*E54)</f>
        <v>8535.78706620317</v>
      </c>
      <c r="O54" s="69">
        <f>IF(F54="","",L54*F54)</f>
        <v>10730.7524050151</v>
      </c>
      <c r="P54" s="66"/>
      <c r="Q54" s="66"/>
      <c r="R54" s="66"/>
    </row>
    <row r="55" spans="1:18">
      <c r="A55" s="24">
        <v>47</v>
      </c>
      <c r="B55" s="30">
        <v>42474</v>
      </c>
      <c r="C55" s="31">
        <v>2</v>
      </c>
      <c r="D55" s="32">
        <v>-1</v>
      </c>
      <c r="E55" s="36">
        <v>-1</v>
      </c>
      <c r="F55" s="34">
        <v>-1</v>
      </c>
      <c r="G55" s="29">
        <f>IF(D55="","",G54+M55)</f>
        <v>182934.329868374</v>
      </c>
      <c r="H55" s="29">
        <f>IF(E55="","",H54+N55)</f>
        <v>192273.345770152</v>
      </c>
      <c r="I55" s="29">
        <f>IF(F55="","",I54+O55)</f>
        <v>183889.327047275</v>
      </c>
      <c r="J55" s="67">
        <f>IF(G54="","",G54*0.03)</f>
        <v>5657.76277943424</v>
      </c>
      <c r="K55" s="68">
        <f>IF(H54="","",H54*0.03)</f>
        <v>5946.59832278821</v>
      </c>
      <c r="L55" s="69">
        <f>IF(I54="","",I54*0.03)</f>
        <v>5687.29877465798</v>
      </c>
      <c r="M55" s="67">
        <f>IF(D55="","",J55*D55)</f>
        <v>-5657.76277943424</v>
      </c>
      <c r="N55" s="68">
        <f>IF(E55="","",K55*E55)</f>
        <v>-5946.59832278821</v>
      </c>
      <c r="O55" s="69">
        <f>IF(F55="","",L55*F55)</f>
        <v>-5687.29877465798</v>
      </c>
      <c r="P55" s="66"/>
      <c r="Q55" s="66"/>
      <c r="R55" s="66"/>
    </row>
    <row r="56" spans="1:18">
      <c r="A56" s="24">
        <v>48</v>
      </c>
      <c r="B56" s="30">
        <v>42475</v>
      </c>
      <c r="C56" s="31">
        <v>1</v>
      </c>
      <c r="D56" s="32">
        <v>1.27</v>
      </c>
      <c r="E56" s="36">
        <v>1.5</v>
      </c>
      <c r="F56" s="34">
        <v>2</v>
      </c>
      <c r="G56" s="29">
        <f>IF(D56="","",G55+M56)</f>
        <v>189904.127836359</v>
      </c>
      <c r="H56" s="29">
        <f>IF(E56="","",H55+N56)</f>
        <v>200925.646329809</v>
      </c>
      <c r="I56" s="29">
        <f>IF(F56="","",I55+O56)</f>
        <v>194922.686670111</v>
      </c>
      <c r="J56" s="67">
        <f>IF(G55="","",G55*0.03)</f>
        <v>5488.02989605121</v>
      </c>
      <c r="K56" s="68">
        <f>IF(H55="","",H55*0.03)</f>
        <v>5768.20037310456</v>
      </c>
      <c r="L56" s="69">
        <f>IF(I55="","",I55*0.03)</f>
        <v>5516.67981141824</v>
      </c>
      <c r="M56" s="67">
        <f>IF(D56="","",J56*D56)</f>
        <v>6969.79796798504</v>
      </c>
      <c r="N56" s="68">
        <f>IF(E56="","",K56*E56)</f>
        <v>8652.30055965684</v>
      </c>
      <c r="O56" s="69">
        <f>IF(F56="","",L56*F56)</f>
        <v>11033.3596228365</v>
      </c>
      <c r="P56" s="66" t="s">
        <v>22</v>
      </c>
      <c r="Q56" s="66"/>
      <c r="R56" s="66"/>
    </row>
    <row r="57" spans="1:18">
      <c r="A57" s="24">
        <v>49</v>
      </c>
      <c r="B57" s="30"/>
      <c r="C57" s="31"/>
      <c r="D57" s="32"/>
      <c r="E57" s="36"/>
      <c r="F57" s="34"/>
      <c r="G57" s="29" t="str">
        <f>IF(D57="","",G56+M57)</f>
        <v/>
      </c>
      <c r="H57" s="29" t="str">
        <f>IF(E57="","",H56+N57)</f>
        <v/>
      </c>
      <c r="I57" s="29" t="str">
        <f>IF(F57="","",I56+O57)</f>
        <v/>
      </c>
      <c r="J57" s="67">
        <f>IF(G56="","",G56*0.03)</f>
        <v>5697.12383509077</v>
      </c>
      <c r="K57" s="68">
        <f>IF(H56="","",H56*0.03)</f>
        <v>6027.76938989427</v>
      </c>
      <c r="L57" s="69">
        <f>IF(I56="","",I56*0.03)</f>
        <v>5847.68060010333</v>
      </c>
      <c r="M57" s="67" t="str">
        <f>IF(D57="","",J57*D57)</f>
        <v/>
      </c>
      <c r="N57" s="68" t="str">
        <f>IF(E57="","",K57*E57)</f>
        <v/>
      </c>
      <c r="O57" s="69" t="str">
        <f>IF(F57="","",L57*F57)</f>
        <v/>
      </c>
      <c r="P57" s="66"/>
      <c r="Q57" s="66"/>
      <c r="R57" s="66"/>
    </row>
    <row r="58" spans="1:18">
      <c r="A58" s="24">
        <v>50</v>
      </c>
      <c r="B58" s="30"/>
      <c r="C58" s="31"/>
      <c r="D58" s="32"/>
      <c r="E58" s="36"/>
      <c r="F58" s="34"/>
      <c r="G58" s="29" t="str">
        <f>IF(D58="","",G57+M58)</f>
        <v/>
      </c>
      <c r="H58" s="29" t="str">
        <f>IF(E58="","",H57+N58)</f>
        <v/>
      </c>
      <c r="I58" s="29" t="str">
        <f>IF(F58="","",I57+O58)</f>
        <v/>
      </c>
      <c r="J58" s="67" t="str">
        <f>IF(G57="","",G57*0.03)</f>
        <v/>
      </c>
      <c r="K58" s="68" t="str">
        <f>IF(H57="","",H57*0.03)</f>
        <v/>
      </c>
      <c r="L58" s="69" t="str">
        <f>IF(I57="","",I57*0.03)</f>
        <v/>
      </c>
      <c r="M58" s="67" t="str">
        <f>IF(D58="","",J58*D58)</f>
        <v/>
      </c>
      <c r="N58" s="68" t="str">
        <f>IF(E58="","",K58*E58)</f>
        <v/>
      </c>
      <c r="O58" s="69" t="str">
        <f>IF(F58="","",L58*F58)</f>
        <v/>
      </c>
      <c r="P58" s="66"/>
      <c r="Q58" s="66"/>
      <c r="R58" s="66"/>
    </row>
    <row r="59" spans="1:18">
      <c r="A59" s="24">
        <v>51</v>
      </c>
      <c r="B59" s="30"/>
      <c r="C59" s="31"/>
      <c r="D59" s="32"/>
      <c r="E59" s="36"/>
      <c r="F59" s="34"/>
      <c r="G59" s="29" t="str">
        <f>IF(D59="","",G58+M59)</f>
        <v/>
      </c>
      <c r="H59" s="29" t="str">
        <f>IF(E59="","",H58+N59)</f>
        <v/>
      </c>
      <c r="I59" s="29" t="str">
        <f>IF(F59="","",I58+O59)</f>
        <v/>
      </c>
      <c r="J59" s="67" t="str">
        <f>IF(G58="","",G58*0.03)</f>
        <v/>
      </c>
      <c r="K59" s="68" t="str">
        <f>IF(H58="","",H58*0.03)</f>
        <v/>
      </c>
      <c r="L59" s="69" t="str">
        <f>IF(I58="","",I58*0.03)</f>
        <v/>
      </c>
      <c r="M59" s="67" t="str">
        <f>IF(D59="","",J59*D59)</f>
        <v/>
      </c>
      <c r="N59" s="68" t="str">
        <f>IF(E59="","",K59*E59)</f>
        <v/>
      </c>
      <c r="O59" s="69" t="str">
        <f>IF(F59="","",L59*F59)</f>
        <v/>
      </c>
      <c r="P59" s="66"/>
      <c r="Q59" s="66"/>
      <c r="R59" s="66"/>
    </row>
    <row r="60" spans="1:18">
      <c r="A60" s="24">
        <v>52</v>
      </c>
      <c r="B60" s="30"/>
      <c r="C60" s="31"/>
      <c r="D60" s="32"/>
      <c r="E60" s="36"/>
      <c r="F60" s="34"/>
      <c r="G60" s="29" t="str">
        <f>IF(D60="","",G59+M60)</f>
        <v/>
      </c>
      <c r="H60" s="29" t="str">
        <f>IF(E60="","",H59+N60)</f>
        <v/>
      </c>
      <c r="I60" s="29" t="str">
        <f>IF(F60="","",I59+O60)</f>
        <v/>
      </c>
      <c r="J60" s="67" t="str">
        <f>IF(G59="","",G59*0.03)</f>
        <v/>
      </c>
      <c r="K60" s="68" t="str">
        <f>IF(H59="","",H59*0.03)</f>
        <v/>
      </c>
      <c r="L60" s="69" t="str">
        <f>IF(I59="","",I59*0.03)</f>
        <v/>
      </c>
      <c r="M60" s="67" t="str">
        <f>IF(D60="","",J60*D60)</f>
        <v/>
      </c>
      <c r="N60" s="68" t="str">
        <f>IF(E60="","",K60*E60)</f>
        <v/>
      </c>
      <c r="O60" s="69" t="str">
        <f>IF(F60="","",L60*F60)</f>
        <v/>
      </c>
      <c r="P60" s="66"/>
      <c r="Q60" s="66"/>
      <c r="R60" s="66"/>
    </row>
    <row r="61" spans="1:18">
      <c r="A61" s="24">
        <v>53</v>
      </c>
      <c r="B61" s="30"/>
      <c r="C61" s="31"/>
      <c r="D61" s="32"/>
      <c r="E61" s="36"/>
      <c r="F61" s="34"/>
      <c r="G61" s="29" t="str">
        <f>IF(D61="","",G60+M61)</f>
        <v/>
      </c>
      <c r="H61" s="29" t="str">
        <f>IF(E61="","",H60+N61)</f>
        <v/>
      </c>
      <c r="I61" s="29" t="str">
        <f>IF(F61="","",I60+O61)</f>
        <v/>
      </c>
      <c r="J61" s="67" t="str">
        <f>IF(G60="","",G60*0.03)</f>
        <v/>
      </c>
      <c r="K61" s="68" t="str">
        <f>IF(H60="","",H60*0.03)</f>
        <v/>
      </c>
      <c r="L61" s="69" t="str">
        <f>IF(I60="","",I60*0.03)</f>
        <v/>
      </c>
      <c r="M61" s="67" t="str">
        <f>IF(D61="","",J61*D61)</f>
        <v/>
      </c>
      <c r="N61" s="68" t="str">
        <f>IF(E61="","",K61*E61)</f>
        <v/>
      </c>
      <c r="O61" s="69" t="str">
        <f>IF(F61="","",L61*F61)</f>
        <v/>
      </c>
      <c r="P61" s="66"/>
      <c r="Q61" s="66"/>
      <c r="R61" s="66"/>
    </row>
    <row r="62" spans="1:18">
      <c r="A62" s="24">
        <v>54</v>
      </c>
      <c r="B62" s="30"/>
      <c r="C62" s="31"/>
      <c r="D62" s="32"/>
      <c r="E62" s="36"/>
      <c r="F62" s="34"/>
      <c r="G62" s="29" t="str">
        <f>IF(D62="","",G61+M62)</f>
        <v/>
      </c>
      <c r="H62" s="29" t="str">
        <f>IF(E62="","",H61+N62)</f>
        <v/>
      </c>
      <c r="I62" s="29" t="str">
        <f>IF(F62="","",I61+O62)</f>
        <v/>
      </c>
      <c r="J62" s="67" t="str">
        <f>IF(G61="","",G61*0.03)</f>
        <v/>
      </c>
      <c r="K62" s="68" t="str">
        <f>IF(H61="","",H61*0.03)</f>
        <v/>
      </c>
      <c r="L62" s="69" t="str">
        <f>IF(I61="","",I61*0.03)</f>
        <v/>
      </c>
      <c r="M62" s="67" t="str">
        <f>IF(D62="","",J62*D62)</f>
        <v/>
      </c>
      <c r="N62" s="68" t="str">
        <f>IF(E62="","",K62*E62)</f>
        <v/>
      </c>
      <c r="O62" s="69" t="str">
        <f>IF(F62="","",L62*F62)</f>
        <v/>
      </c>
      <c r="P62" s="66"/>
      <c r="Q62" s="66"/>
      <c r="R62" s="66"/>
    </row>
    <row r="63" spans="1:18">
      <c r="A63" s="24">
        <v>55</v>
      </c>
      <c r="B63" s="30"/>
      <c r="C63" s="31"/>
      <c r="D63" s="32"/>
      <c r="E63" s="36"/>
      <c r="F63" s="34"/>
      <c r="G63" s="29" t="str">
        <f>IF(D63="","",G62+M63)</f>
        <v/>
      </c>
      <c r="H63" s="29" t="str">
        <f>IF(E63="","",H62+N63)</f>
        <v/>
      </c>
      <c r="I63" s="29" t="str">
        <f>IF(F63="","",I62+O63)</f>
        <v/>
      </c>
      <c r="J63" s="67" t="str">
        <f>IF(G62="","",G62*0.03)</f>
        <v/>
      </c>
      <c r="K63" s="68" t="str">
        <f>IF(H62="","",H62*0.03)</f>
        <v/>
      </c>
      <c r="L63" s="69" t="str">
        <f>IF(I62="","",I62*0.03)</f>
        <v/>
      </c>
      <c r="M63" s="67" t="str">
        <f>IF(D63="","",J63*D63)</f>
        <v/>
      </c>
      <c r="N63" s="68" t="str">
        <f>IF(E63="","",K63*E63)</f>
        <v/>
      </c>
      <c r="O63" s="69" t="str">
        <f>IF(F63="","",L63*F63)</f>
        <v/>
      </c>
      <c r="P63" s="66"/>
      <c r="Q63" s="66"/>
      <c r="R63" s="66"/>
    </row>
    <row r="64" spans="1:18">
      <c r="A64" s="24">
        <v>56</v>
      </c>
      <c r="B64" s="30"/>
      <c r="C64" s="31"/>
      <c r="D64" s="32"/>
      <c r="E64" s="36"/>
      <c r="F64" s="34"/>
      <c r="G64" s="29" t="str">
        <f>IF(D64="","",G63+M64)</f>
        <v/>
      </c>
      <c r="H64" s="29" t="str">
        <f>IF(E64="","",H63+N64)</f>
        <v/>
      </c>
      <c r="I64" s="29" t="str">
        <f>IF(F64="","",I63+O64)</f>
        <v/>
      </c>
      <c r="J64" s="67" t="str">
        <f>IF(G63="","",G63*0.03)</f>
        <v/>
      </c>
      <c r="K64" s="68" t="str">
        <f>IF(H63="","",H63*0.03)</f>
        <v/>
      </c>
      <c r="L64" s="69" t="str">
        <f>IF(I63="","",I63*0.03)</f>
        <v/>
      </c>
      <c r="M64" s="67" t="str">
        <f>IF(D64="","",J64*D64)</f>
        <v/>
      </c>
      <c r="N64" s="68" t="str">
        <f>IF(E64="","",K64*E64)</f>
        <v/>
      </c>
      <c r="O64" s="69" t="str">
        <f>IF(F64="","",L64*F64)</f>
        <v/>
      </c>
      <c r="P64" s="66"/>
      <c r="Q64" s="66"/>
      <c r="R64" s="66"/>
    </row>
    <row r="65" spans="1:18">
      <c r="A65" s="24">
        <v>57</v>
      </c>
      <c r="B65" s="30"/>
      <c r="C65" s="31"/>
      <c r="D65" s="32"/>
      <c r="E65" s="36"/>
      <c r="F65" s="34"/>
      <c r="G65" s="29" t="str">
        <f>IF(D65="","",G64+M65)</f>
        <v/>
      </c>
      <c r="H65" s="29" t="str">
        <f>IF(E65="","",H64+N65)</f>
        <v/>
      </c>
      <c r="I65" s="29" t="str">
        <f>IF(F65="","",I64+O65)</f>
        <v/>
      </c>
      <c r="J65" s="67" t="str">
        <f>IF(G64="","",G64*0.03)</f>
        <v/>
      </c>
      <c r="K65" s="68" t="str">
        <f>IF(H64="","",H64*0.03)</f>
        <v/>
      </c>
      <c r="L65" s="69" t="str">
        <f>IF(I64="","",I64*0.03)</f>
        <v/>
      </c>
      <c r="M65" s="67" t="str">
        <f>IF(D65="","",J65*D65)</f>
        <v/>
      </c>
      <c r="N65" s="68" t="str">
        <f>IF(E65="","",K65*E65)</f>
        <v/>
      </c>
      <c r="O65" s="69" t="str">
        <f>IF(F65="","",L65*F65)</f>
        <v/>
      </c>
      <c r="P65" s="66"/>
      <c r="Q65" s="66"/>
      <c r="R65" s="66"/>
    </row>
    <row r="66" spans="1:18">
      <c r="A66" s="24">
        <v>58</v>
      </c>
      <c r="B66" s="30"/>
      <c r="C66" s="31"/>
      <c r="D66" s="32"/>
      <c r="E66" s="36"/>
      <c r="F66" s="34"/>
      <c r="G66" s="29" t="str">
        <f>IF(D66="","",G65+M66)</f>
        <v/>
      </c>
      <c r="H66" s="29" t="str">
        <f>IF(E66="","",H65+N66)</f>
        <v/>
      </c>
      <c r="I66" s="29" t="str">
        <f>IF(F66="","",I65+O66)</f>
        <v/>
      </c>
      <c r="J66" s="67" t="str">
        <f>IF(G65="","",G65*0.03)</f>
        <v/>
      </c>
      <c r="K66" s="68" t="str">
        <f>IF(H65="","",H65*0.03)</f>
        <v/>
      </c>
      <c r="L66" s="69" t="str">
        <f>IF(I65="","",I65*0.03)</f>
        <v/>
      </c>
      <c r="M66" s="67" t="str">
        <f>IF(D66="","",J66*D66)</f>
        <v/>
      </c>
      <c r="N66" s="68" t="str">
        <f>IF(E66="","",K66*E66)</f>
        <v/>
      </c>
      <c r="O66" s="69" t="str">
        <f>IF(F66="","",L66*F66)</f>
        <v/>
      </c>
      <c r="P66" s="66"/>
      <c r="Q66" s="66"/>
      <c r="R66" s="66"/>
    </row>
    <row r="67" spans="1:18">
      <c r="A67" s="24">
        <v>59</v>
      </c>
      <c r="B67" s="30"/>
      <c r="C67" s="31"/>
      <c r="D67" s="32"/>
      <c r="E67" s="36"/>
      <c r="F67" s="34"/>
      <c r="G67" s="29" t="str">
        <f>IF(D67="","",G66+M67)</f>
        <v/>
      </c>
      <c r="H67" s="29" t="str">
        <f>IF(E67="","",H66+N67)</f>
        <v/>
      </c>
      <c r="I67" s="29" t="str">
        <f>IF(F67="","",I66+O67)</f>
        <v/>
      </c>
      <c r="J67" s="67" t="str">
        <f>IF(G66="","",G66*0.03)</f>
        <v/>
      </c>
      <c r="K67" s="68" t="str">
        <f>IF(H66="","",H66*0.03)</f>
        <v/>
      </c>
      <c r="L67" s="69" t="str">
        <f>IF(I66="","",I66*0.03)</f>
        <v/>
      </c>
      <c r="M67" s="67" t="str">
        <f>IF(D67="","",J67*D67)</f>
        <v/>
      </c>
      <c r="N67" s="68" t="str">
        <f>IF(E67="","",K67*E67)</f>
        <v/>
      </c>
      <c r="O67" s="69" t="str">
        <f>IF(F67="","",L67*F67)</f>
        <v/>
      </c>
      <c r="P67" s="66"/>
      <c r="Q67" s="66"/>
      <c r="R67" s="66"/>
    </row>
    <row r="68" spans="1:18">
      <c r="A68" s="24">
        <v>60</v>
      </c>
      <c r="B68" s="30"/>
      <c r="C68" s="31"/>
      <c r="D68" s="32"/>
      <c r="E68" s="36"/>
      <c r="F68" s="34"/>
      <c r="G68" s="29" t="str">
        <f>IF(D68="","",G67+M68)</f>
        <v/>
      </c>
      <c r="H68" s="29" t="str">
        <f>IF(E68="","",H67+N68)</f>
        <v/>
      </c>
      <c r="I68" s="29" t="str">
        <f>IF(F68="","",I67+O68)</f>
        <v/>
      </c>
      <c r="J68" s="67" t="str">
        <f>IF(G67="","",G67*0.03)</f>
        <v/>
      </c>
      <c r="K68" s="68" t="str">
        <f>IF(H67="","",H67*0.03)</f>
        <v/>
      </c>
      <c r="L68" s="69" t="str">
        <f>IF(I67="","",I67*0.03)</f>
        <v/>
      </c>
      <c r="M68" s="67" t="str">
        <f>IF(D68="","",J68*D68)</f>
        <v/>
      </c>
      <c r="N68" s="68" t="str">
        <f>IF(E68="","",K68*E68)</f>
        <v/>
      </c>
      <c r="O68" s="69" t="str">
        <f>IF(F68="","",L68*F68)</f>
        <v/>
      </c>
      <c r="P68" s="66"/>
      <c r="Q68" s="66"/>
      <c r="R68" s="66"/>
    </row>
    <row r="69" spans="1:18">
      <c r="A69" s="24">
        <v>61</v>
      </c>
      <c r="B69" s="30"/>
      <c r="C69" s="31"/>
      <c r="D69" s="32"/>
      <c r="E69" s="36"/>
      <c r="F69" s="34"/>
      <c r="G69" s="29" t="str">
        <f>IF(D69="","",G68+M69)</f>
        <v/>
      </c>
      <c r="H69" s="29" t="str">
        <f>IF(E69="","",H68+N69)</f>
        <v/>
      </c>
      <c r="I69" s="29" t="str">
        <f>IF(F69="","",I68+O69)</f>
        <v/>
      </c>
      <c r="J69" s="67" t="str">
        <f>IF(G68="","",G68*0.03)</f>
        <v/>
      </c>
      <c r="K69" s="68" t="str">
        <f>IF(H68="","",H68*0.03)</f>
        <v/>
      </c>
      <c r="L69" s="69" t="str">
        <f>IF(I68="","",I68*0.03)</f>
        <v/>
      </c>
      <c r="M69" s="67" t="str">
        <f>IF(D69="","",J69*D69)</f>
        <v/>
      </c>
      <c r="N69" s="68" t="str">
        <f>IF(E69="","",K69*E69)</f>
        <v/>
      </c>
      <c r="O69" s="69" t="str">
        <f>IF(F69="","",L69*F69)</f>
        <v/>
      </c>
      <c r="P69" s="66"/>
      <c r="Q69" s="66"/>
      <c r="R69" s="66"/>
    </row>
    <row r="70" spans="1:18">
      <c r="A70" s="24">
        <v>62</v>
      </c>
      <c r="B70" s="30"/>
      <c r="C70" s="31"/>
      <c r="D70" s="32"/>
      <c r="E70" s="36"/>
      <c r="F70" s="34"/>
      <c r="G70" s="29" t="str">
        <f>IF(D70="","",G69+M70)</f>
        <v/>
      </c>
      <c r="H70" s="29" t="str">
        <f>IF(E70="","",H69+N70)</f>
        <v/>
      </c>
      <c r="I70" s="29" t="str">
        <f>IF(F70="","",I69+O70)</f>
        <v/>
      </c>
      <c r="J70" s="67" t="str">
        <f>IF(G69="","",G69*0.03)</f>
        <v/>
      </c>
      <c r="K70" s="68" t="str">
        <f>IF(H69="","",H69*0.03)</f>
        <v/>
      </c>
      <c r="L70" s="69" t="str">
        <f>IF(I69="","",I69*0.03)</f>
        <v/>
      </c>
      <c r="M70" s="67" t="str">
        <f>IF(D70="","",J70*D70)</f>
        <v/>
      </c>
      <c r="N70" s="68" t="str">
        <f>IF(E70="","",K70*E70)</f>
        <v/>
      </c>
      <c r="O70" s="69" t="str">
        <f>IF(F70="","",L70*F70)</f>
        <v/>
      </c>
      <c r="P70" s="66"/>
      <c r="Q70" s="66"/>
      <c r="R70" s="66"/>
    </row>
    <row r="71" spans="1:18">
      <c r="A71" s="24">
        <v>63</v>
      </c>
      <c r="B71" s="30"/>
      <c r="C71" s="31"/>
      <c r="D71" s="32"/>
      <c r="E71" s="36"/>
      <c r="F71" s="34"/>
      <c r="G71" s="29" t="str">
        <f>IF(D71="","",G70+M71)</f>
        <v/>
      </c>
      <c r="H71" s="29" t="str">
        <f>IF(E71="","",H70+N71)</f>
        <v/>
      </c>
      <c r="I71" s="29" t="str">
        <f>IF(F71="","",I70+O71)</f>
        <v/>
      </c>
      <c r="J71" s="67" t="str">
        <f>IF(G70="","",G70*0.03)</f>
        <v/>
      </c>
      <c r="K71" s="68" t="str">
        <f>IF(H70="","",H70*0.03)</f>
        <v/>
      </c>
      <c r="L71" s="69" t="str">
        <f>IF(I70="","",I70*0.03)</f>
        <v/>
      </c>
      <c r="M71" s="67" t="str">
        <f>IF(D71="","",J71*D71)</f>
        <v/>
      </c>
      <c r="N71" s="68" t="str">
        <f>IF(E71="","",K71*E71)</f>
        <v/>
      </c>
      <c r="O71" s="69" t="str">
        <f>IF(F71="","",L71*F71)</f>
        <v/>
      </c>
      <c r="P71" s="66"/>
      <c r="Q71" s="66"/>
      <c r="R71" s="66"/>
    </row>
    <row r="72" spans="1:18">
      <c r="A72" s="24">
        <v>64</v>
      </c>
      <c r="B72" s="30"/>
      <c r="C72" s="31"/>
      <c r="D72" s="32"/>
      <c r="E72" s="36"/>
      <c r="F72" s="34"/>
      <c r="G72" s="29" t="str">
        <f>IF(D72="","",G71+M72)</f>
        <v/>
      </c>
      <c r="H72" s="29" t="str">
        <f>IF(E72="","",H71+N72)</f>
        <v/>
      </c>
      <c r="I72" s="29" t="str">
        <f>IF(F72="","",I71+O72)</f>
        <v/>
      </c>
      <c r="J72" s="67" t="str">
        <f>IF(G71="","",G71*0.03)</f>
        <v/>
      </c>
      <c r="K72" s="68" t="str">
        <f>IF(H71="","",H71*0.03)</f>
        <v/>
      </c>
      <c r="L72" s="69" t="str">
        <f>IF(I71="","",I71*0.03)</f>
        <v/>
      </c>
      <c r="M72" s="67" t="str">
        <f>IF(D72="","",J72*D72)</f>
        <v/>
      </c>
      <c r="N72" s="68" t="str">
        <f>IF(E72="","",K72*E72)</f>
        <v/>
      </c>
      <c r="O72" s="69" t="str">
        <f>IF(F72="","",L72*F72)</f>
        <v/>
      </c>
      <c r="P72" s="66"/>
      <c r="Q72" s="66"/>
      <c r="R72" s="66"/>
    </row>
    <row r="73" spans="1:18">
      <c r="A73" s="24">
        <v>65</v>
      </c>
      <c r="B73" s="30"/>
      <c r="C73" s="31"/>
      <c r="D73" s="32"/>
      <c r="E73" s="36"/>
      <c r="F73" s="34"/>
      <c r="G73" s="29" t="str">
        <f>IF(D73="","",G72+M73)</f>
        <v/>
      </c>
      <c r="H73" s="29" t="str">
        <f>IF(E73="","",H72+N73)</f>
        <v/>
      </c>
      <c r="I73" s="29" t="str">
        <f>IF(F73="","",I72+O73)</f>
        <v/>
      </c>
      <c r="J73" s="67" t="str">
        <f>IF(G72="","",G72*0.03)</f>
        <v/>
      </c>
      <c r="K73" s="68" t="str">
        <f>IF(H72="","",H72*0.03)</f>
        <v/>
      </c>
      <c r="L73" s="69" t="str">
        <f>IF(I72="","",I72*0.03)</f>
        <v/>
      </c>
      <c r="M73" s="67" t="str">
        <f>IF(D73="","",J73*D73)</f>
        <v/>
      </c>
      <c r="N73" s="68" t="str">
        <f>IF(E73="","",K73*E73)</f>
        <v/>
      </c>
      <c r="O73" s="69" t="str">
        <f>IF(F73="","",L73*F73)</f>
        <v/>
      </c>
      <c r="P73" s="66"/>
      <c r="Q73" s="66"/>
      <c r="R73" s="66"/>
    </row>
    <row r="74" spans="1:18">
      <c r="A74" s="24">
        <v>66</v>
      </c>
      <c r="B74" s="30"/>
      <c r="C74" s="31"/>
      <c r="D74" s="32"/>
      <c r="E74" s="36"/>
      <c r="F74" s="34"/>
      <c r="G74" s="29" t="str">
        <f t="shared" ref="G74:G108" si="19">IF(D74="","",G73+M74)</f>
        <v/>
      </c>
      <c r="H74" s="29" t="str">
        <f t="shared" ref="H74:H108" si="20">IF(E74="","",H73+N74)</f>
        <v/>
      </c>
      <c r="I74" s="29" t="str">
        <f t="shared" ref="I74:I108" si="21">IF(F74="","",I73+O74)</f>
        <v/>
      </c>
      <c r="J74" s="67" t="str">
        <f>IF(G73="","",G73*0.03)</f>
        <v/>
      </c>
      <c r="K74" s="68" t="str">
        <f>IF(H73="","",H73*0.03)</f>
        <v/>
      </c>
      <c r="L74" s="69" t="str">
        <f>IF(I73="","",I73*0.03)</f>
        <v/>
      </c>
      <c r="M74" s="67" t="str">
        <f>IF(D74="","",J74*D74)</f>
        <v/>
      </c>
      <c r="N74" s="68" t="str">
        <f>IF(E74="","",K74*E74)</f>
        <v/>
      </c>
      <c r="O74" s="69" t="str">
        <f>IF(F74="","",L74*F74)</f>
        <v/>
      </c>
      <c r="P74" s="66"/>
      <c r="Q74" s="66"/>
      <c r="R74" s="66"/>
    </row>
    <row r="75" spans="1:18">
      <c r="A75" s="24">
        <v>67</v>
      </c>
      <c r="B75" s="30"/>
      <c r="C75" s="31"/>
      <c r="D75" s="32"/>
      <c r="E75" s="36"/>
      <c r="F75" s="34"/>
      <c r="G75" s="29" t="str">
        <f>IF(D75="","",G74+M75)</f>
        <v/>
      </c>
      <c r="H75" s="29" t="str">
        <f>IF(E75="","",H74+N75)</f>
        <v/>
      </c>
      <c r="I75" s="29" t="str">
        <f>IF(F75="","",I74+O75)</f>
        <v/>
      </c>
      <c r="J75" s="67" t="str">
        <f>IF(G74="","",G74*0.03)</f>
        <v/>
      </c>
      <c r="K75" s="68" t="str">
        <f>IF(H74="","",H74*0.03)</f>
        <v/>
      </c>
      <c r="L75" s="69" t="str">
        <f>IF(I74="","",I74*0.03)</f>
        <v/>
      </c>
      <c r="M75" s="67" t="str">
        <f>IF(D75="","",J75*D75)</f>
        <v/>
      </c>
      <c r="N75" s="68" t="str">
        <f>IF(E75="","",K75*E75)</f>
        <v/>
      </c>
      <c r="O75" s="69" t="str">
        <f>IF(F75="","",L75*F75)</f>
        <v/>
      </c>
      <c r="P75" s="66"/>
      <c r="Q75" s="66"/>
      <c r="R75" s="66"/>
    </row>
    <row r="76" spans="1:18">
      <c r="A76" s="24">
        <v>68</v>
      </c>
      <c r="B76" s="30"/>
      <c r="C76" s="31"/>
      <c r="D76" s="32"/>
      <c r="E76" s="36"/>
      <c r="F76" s="34"/>
      <c r="G76" s="29" t="str">
        <f>IF(D76="","",G75+M76)</f>
        <v/>
      </c>
      <c r="H76" s="29" t="str">
        <f>IF(E76="","",H75+N76)</f>
        <v/>
      </c>
      <c r="I76" s="29" t="str">
        <f>IF(F76="","",I75+O76)</f>
        <v/>
      </c>
      <c r="J76" s="67" t="str">
        <f>IF(G75="","",G75*0.03)</f>
        <v/>
      </c>
      <c r="K76" s="68" t="str">
        <f>IF(H75="","",H75*0.03)</f>
        <v/>
      </c>
      <c r="L76" s="69" t="str">
        <f>IF(I75="","",I75*0.03)</f>
        <v/>
      </c>
      <c r="M76" s="67" t="str">
        <f>IF(D76="","",J76*D76)</f>
        <v/>
      </c>
      <c r="N76" s="68" t="str">
        <f>IF(E76="","",K76*E76)</f>
        <v/>
      </c>
      <c r="O76" s="69" t="str">
        <f>IF(F76="","",L76*F76)</f>
        <v/>
      </c>
      <c r="P76" s="66"/>
      <c r="Q76" s="66"/>
      <c r="R76" s="66"/>
    </row>
    <row r="77" spans="1:18">
      <c r="A77" s="24">
        <v>69</v>
      </c>
      <c r="B77" s="30"/>
      <c r="C77" s="31"/>
      <c r="D77" s="32"/>
      <c r="E77" s="36"/>
      <c r="F77" s="34"/>
      <c r="G77" s="29" t="str">
        <f>IF(D77="","",G76+M77)</f>
        <v/>
      </c>
      <c r="H77" s="29" t="str">
        <f>IF(E77="","",H76+N77)</f>
        <v/>
      </c>
      <c r="I77" s="29" t="str">
        <f>IF(F77="","",I76+O77)</f>
        <v/>
      </c>
      <c r="J77" s="67" t="str">
        <f t="shared" ref="J77:J108" si="22">IF(G76="","",G76*0.03)</f>
        <v/>
      </c>
      <c r="K77" s="68" t="str">
        <f t="shared" ref="K77:K108" si="23">IF(H76="","",H76*0.03)</f>
        <v/>
      </c>
      <c r="L77" s="69" t="str">
        <f t="shared" ref="L77:L108" si="24">IF(I76="","",I76*0.03)</f>
        <v/>
      </c>
      <c r="M77" s="67" t="str">
        <f t="shared" ref="M77:M108" si="25">IF(D77="","",J77*D77)</f>
        <v/>
      </c>
      <c r="N77" s="68" t="str">
        <f t="shared" ref="N77:N108" si="26">IF(E77="","",K77*E77)</f>
        <v/>
      </c>
      <c r="O77" s="69" t="str">
        <f t="shared" ref="O77:O108" si="27">IF(F77="","",L77*F77)</f>
        <v/>
      </c>
      <c r="P77" s="66"/>
      <c r="Q77" s="66"/>
      <c r="R77" s="66"/>
    </row>
    <row r="78" spans="1:18">
      <c r="A78" s="24">
        <v>70</v>
      </c>
      <c r="B78" s="30"/>
      <c r="C78" s="31"/>
      <c r="D78" s="32"/>
      <c r="E78" s="36"/>
      <c r="F78" s="34"/>
      <c r="G78" s="29" t="str">
        <f>IF(D78="","",G77+M78)</f>
        <v/>
      </c>
      <c r="H78" s="29" t="str">
        <f>IF(E78="","",H77+N78)</f>
        <v/>
      </c>
      <c r="I78" s="29" t="str">
        <f>IF(F78="","",I77+O78)</f>
        <v/>
      </c>
      <c r="J78" s="67" t="str">
        <f>IF(G77="","",G77*0.03)</f>
        <v/>
      </c>
      <c r="K78" s="68" t="str">
        <f>IF(H77="","",H77*0.03)</f>
        <v/>
      </c>
      <c r="L78" s="69" t="str">
        <f>IF(I77="","",I77*0.03)</f>
        <v/>
      </c>
      <c r="M78" s="67" t="str">
        <f>IF(D78="","",J78*D78)</f>
        <v/>
      </c>
      <c r="N78" s="68" t="str">
        <f>IF(E78="","",K78*E78)</f>
        <v/>
      </c>
      <c r="O78" s="69" t="str">
        <f>IF(F78="","",L78*F78)</f>
        <v/>
      </c>
      <c r="P78" s="66"/>
      <c r="Q78" s="66"/>
      <c r="R78" s="66"/>
    </row>
    <row r="79" spans="1:18">
      <c r="A79" s="24">
        <v>71</v>
      </c>
      <c r="B79" s="30"/>
      <c r="C79" s="31"/>
      <c r="D79" s="32"/>
      <c r="E79" s="36"/>
      <c r="F79" s="34"/>
      <c r="G79" s="29" t="str">
        <f>IF(D79="","",G78+M79)</f>
        <v/>
      </c>
      <c r="H79" s="29" t="str">
        <f>IF(E79="","",H78+N79)</f>
        <v/>
      </c>
      <c r="I79" s="29" t="str">
        <f>IF(F79="","",I78+O79)</f>
        <v/>
      </c>
      <c r="J79" s="67" t="str">
        <f>IF(G78="","",G78*0.03)</f>
        <v/>
      </c>
      <c r="K79" s="68" t="str">
        <f>IF(H78="","",H78*0.03)</f>
        <v/>
      </c>
      <c r="L79" s="69" t="str">
        <f>IF(I78="","",I78*0.03)</f>
        <v/>
      </c>
      <c r="M79" s="67" t="str">
        <f>IF(D79="","",J79*D79)</f>
        <v/>
      </c>
      <c r="N79" s="68" t="str">
        <f>IF(E79="","",K79*E79)</f>
        <v/>
      </c>
      <c r="O79" s="69" t="str">
        <f>IF(F79="","",L79*F79)</f>
        <v/>
      </c>
      <c r="P79" s="66"/>
      <c r="Q79" s="66"/>
      <c r="R79" s="66"/>
    </row>
    <row r="80" spans="1:18">
      <c r="A80" s="24">
        <v>72</v>
      </c>
      <c r="B80" s="30"/>
      <c r="C80" s="31"/>
      <c r="D80" s="32"/>
      <c r="E80" s="36"/>
      <c r="F80" s="35"/>
      <c r="G80" s="29" t="str">
        <f>IF(D80="","",G79+M80)</f>
        <v/>
      </c>
      <c r="H80" s="29" t="str">
        <f>IF(E80="","",H79+N80)</f>
        <v/>
      </c>
      <c r="I80" s="29" t="str">
        <f>IF(F80="","",I79+O80)</f>
        <v/>
      </c>
      <c r="J80" s="67" t="str">
        <f>IF(G79="","",G79*0.03)</f>
        <v/>
      </c>
      <c r="K80" s="68" t="str">
        <f>IF(H79="","",H79*0.03)</f>
        <v/>
      </c>
      <c r="L80" s="69" t="str">
        <f>IF(I79="","",I79*0.03)</f>
        <v/>
      </c>
      <c r="M80" s="67" t="str">
        <f>IF(D80="","",J80*D80)</f>
        <v/>
      </c>
      <c r="N80" s="68" t="str">
        <f>IF(E80="","",K80*E80)</f>
        <v/>
      </c>
      <c r="O80" s="69" t="str">
        <f>IF(F80="","",L80*F80)</f>
        <v/>
      </c>
      <c r="P80" s="66"/>
      <c r="Q80" s="66"/>
      <c r="R80" s="66"/>
    </row>
    <row r="81" spans="1:18">
      <c r="A81" s="24">
        <v>73</v>
      </c>
      <c r="B81" s="30"/>
      <c r="C81" s="31"/>
      <c r="D81" s="32"/>
      <c r="E81" s="36"/>
      <c r="F81" s="35"/>
      <c r="G81" s="29" t="str">
        <f>IF(D81="","",G80+M81)</f>
        <v/>
      </c>
      <c r="H81" s="29" t="str">
        <f>IF(E81="","",H80+N81)</f>
        <v/>
      </c>
      <c r="I81" s="29" t="str">
        <f>IF(F81="","",I80+O81)</f>
        <v/>
      </c>
      <c r="J81" s="67" t="str">
        <f>IF(G80="","",G80*0.03)</f>
        <v/>
      </c>
      <c r="K81" s="68" t="str">
        <f>IF(H80="","",H80*0.03)</f>
        <v/>
      </c>
      <c r="L81" s="69" t="str">
        <f>IF(I80="","",I80*0.03)</f>
        <v/>
      </c>
      <c r="M81" s="67" t="str">
        <f>IF(D81="","",J81*D81)</f>
        <v/>
      </c>
      <c r="N81" s="68" t="str">
        <f>IF(E81="","",K81*E81)</f>
        <v/>
      </c>
      <c r="O81" s="69" t="str">
        <f>IF(F81="","",L81*F81)</f>
        <v/>
      </c>
      <c r="P81" s="66"/>
      <c r="Q81" s="66"/>
      <c r="R81" s="66"/>
    </row>
    <row r="82" spans="1:15">
      <c r="A82" s="24">
        <v>74</v>
      </c>
      <c r="B82" s="30"/>
      <c r="C82" s="31"/>
      <c r="D82" s="32"/>
      <c r="E82" s="36"/>
      <c r="F82" s="34"/>
      <c r="G82" s="29" t="str">
        <f>IF(D82="","",G81+M82)</f>
        <v/>
      </c>
      <c r="H82" s="29" t="str">
        <f>IF(E82="","",H81+N82)</f>
        <v/>
      </c>
      <c r="I82" s="29" t="str">
        <f>IF(F82="","",I81+O82)</f>
        <v/>
      </c>
      <c r="J82" s="67" t="str">
        <f>IF(G81="","",G81*0.03)</f>
        <v/>
      </c>
      <c r="K82" s="68" t="str">
        <f>IF(H81="","",H81*0.03)</f>
        <v/>
      </c>
      <c r="L82" s="69" t="str">
        <f>IF(I81="","",I81*0.03)</f>
        <v/>
      </c>
      <c r="M82" s="67" t="str">
        <f>IF(D82="","",J82*D82)</f>
        <v/>
      </c>
      <c r="N82" s="68" t="str">
        <f>IF(E82="","",K82*E82)</f>
        <v/>
      </c>
      <c r="O82" s="69" t="str">
        <f>IF(F82="","",L82*F82)</f>
        <v/>
      </c>
    </row>
    <row r="83" spans="1:15">
      <c r="A83" s="24">
        <v>75</v>
      </c>
      <c r="B83" s="30"/>
      <c r="C83" s="31"/>
      <c r="D83" s="32"/>
      <c r="E83" s="36"/>
      <c r="F83" s="34"/>
      <c r="G83" s="29" t="str">
        <f>IF(D83="","",G82+M83)</f>
        <v/>
      </c>
      <c r="H83" s="29" t="str">
        <f>IF(E83="","",H82+N83)</f>
        <v/>
      </c>
      <c r="I83" s="29" t="str">
        <f>IF(F83="","",I82+O83)</f>
        <v/>
      </c>
      <c r="J83" s="67" t="str">
        <f>IF(G82="","",G82*0.03)</f>
        <v/>
      </c>
      <c r="K83" s="68" t="str">
        <f>IF(H82="","",H82*0.03)</f>
        <v/>
      </c>
      <c r="L83" s="69" t="str">
        <f>IF(I82="","",I82*0.03)</f>
        <v/>
      </c>
      <c r="M83" s="67" t="str">
        <f>IF(D83="","",J83*D83)</f>
        <v/>
      </c>
      <c r="N83" s="68" t="str">
        <f>IF(E83="","",K83*E83)</f>
        <v/>
      </c>
      <c r="O83" s="69" t="str">
        <f>IF(F83="","",L83*F83)</f>
        <v/>
      </c>
    </row>
    <row r="84" spans="1:15">
      <c r="A84" s="24">
        <v>76</v>
      </c>
      <c r="B84" s="30"/>
      <c r="C84" s="31"/>
      <c r="D84" s="32"/>
      <c r="E84" s="33"/>
      <c r="F84" s="34"/>
      <c r="G84" s="29" t="str">
        <f>IF(D84="","",G83+M84)</f>
        <v/>
      </c>
      <c r="H84" s="29" t="str">
        <f>IF(E84="","",H83+N84)</f>
        <v/>
      </c>
      <c r="I84" s="29" t="str">
        <f>IF(F84="","",I83+O84)</f>
        <v/>
      </c>
      <c r="J84" s="67" t="str">
        <f>IF(G83="","",G83*0.03)</f>
        <v/>
      </c>
      <c r="K84" s="68" t="str">
        <f>IF(H83="","",H83*0.03)</f>
        <v/>
      </c>
      <c r="L84" s="69" t="str">
        <f>IF(I83="","",I83*0.03)</f>
        <v/>
      </c>
      <c r="M84" s="67" t="str">
        <f>IF(D84="","",J84*D84)</f>
        <v/>
      </c>
      <c r="N84" s="68" t="str">
        <f>IF(E84="","",K84*E84)</f>
        <v/>
      </c>
      <c r="O84" s="69" t="str">
        <f>IF(F84="","",L84*F84)</f>
        <v/>
      </c>
    </row>
    <row r="85" spans="1:15">
      <c r="A85" s="24">
        <v>77</v>
      </c>
      <c r="B85" s="30"/>
      <c r="C85" s="31"/>
      <c r="D85" s="32"/>
      <c r="E85" s="33"/>
      <c r="F85" s="34"/>
      <c r="G85" s="29" t="str">
        <f>IF(D85="","",G84+M85)</f>
        <v/>
      </c>
      <c r="H85" s="29" t="str">
        <f>IF(E85="","",H84+N85)</f>
        <v/>
      </c>
      <c r="I85" s="29" t="str">
        <f>IF(F85="","",I84+O85)</f>
        <v/>
      </c>
      <c r="J85" s="67" t="str">
        <f>IF(G84="","",G84*0.03)</f>
        <v/>
      </c>
      <c r="K85" s="68" t="str">
        <f>IF(H84="","",H84*0.03)</f>
        <v/>
      </c>
      <c r="L85" s="69" t="str">
        <f>IF(I84="","",I84*0.03)</f>
        <v/>
      </c>
      <c r="M85" s="67" t="str">
        <f>IF(D85="","",J85*D85)</f>
        <v/>
      </c>
      <c r="N85" s="68" t="str">
        <f>IF(E85="","",K85*E85)</f>
        <v/>
      </c>
      <c r="O85" s="69" t="str">
        <f>IF(F85="","",L85*F85)</f>
        <v/>
      </c>
    </row>
    <row r="86" spans="1:15">
      <c r="A86" s="24">
        <v>78</v>
      </c>
      <c r="B86" s="30"/>
      <c r="C86" s="31"/>
      <c r="D86" s="32"/>
      <c r="E86" s="33"/>
      <c r="F86" s="34"/>
      <c r="G86" s="29" t="str">
        <f>IF(D86="","",G85+M86)</f>
        <v/>
      </c>
      <c r="H86" s="29" t="str">
        <f>IF(E86="","",H85+N86)</f>
        <v/>
      </c>
      <c r="I86" s="29" t="str">
        <f>IF(F86="","",I85+O86)</f>
        <v/>
      </c>
      <c r="J86" s="67" t="str">
        <f>IF(G85="","",G85*0.03)</f>
        <v/>
      </c>
      <c r="K86" s="68" t="str">
        <f>IF(H85="","",H85*0.03)</f>
        <v/>
      </c>
      <c r="L86" s="69" t="str">
        <f>IF(I85="","",I85*0.03)</f>
        <v/>
      </c>
      <c r="M86" s="67" t="str">
        <f>IF(D86="","",J86*D86)</f>
        <v/>
      </c>
      <c r="N86" s="68" t="str">
        <f>IF(E86="","",K86*E86)</f>
        <v/>
      </c>
      <c r="O86" s="69" t="str">
        <f>IF(F86="","",L86*F86)</f>
        <v/>
      </c>
    </row>
    <row r="87" spans="1:15">
      <c r="A87" s="24">
        <v>79</v>
      </c>
      <c r="B87" s="30"/>
      <c r="C87" s="31"/>
      <c r="D87" s="32"/>
      <c r="E87" s="33"/>
      <c r="F87" s="34"/>
      <c r="G87" s="29" t="str">
        <f>IF(D87="","",G86+M87)</f>
        <v/>
      </c>
      <c r="H87" s="29" t="str">
        <f>IF(E87="","",H86+N87)</f>
        <v/>
      </c>
      <c r="I87" s="29" t="str">
        <f>IF(F87="","",I86+O87)</f>
        <v/>
      </c>
      <c r="J87" s="67" t="str">
        <f>IF(G86="","",G86*0.03)</f>
        <v/>
      </c>
      <c r="K87" s="68" t="str">
        <f>IF(H86="","",H86*0.03)</f>
        <v/>
      </c>
      <c r="L87" s="69" t="str">
        <f>IF(I86="","",I86*0.03)</f>
        <v/>
      </c>
      <c r="M87" s="67" t="str">
        <f>IF(D87="","",J87*D87)</f>
        <v/>
      </c>
      <c r="N87" s="68" t="str">
        <f>IF(E87="","",K87*E87)</f>
        <v/>
      </c>
      <c r="O87" s="69" t="str">
        <f>IF(F87="","",L87*F87)</f>
        <v/>
      </c>
    </row>
    <row r="88" spans="1:15">
      <c r="A88" s="24">
        <v>80</v>
      </c>
      <c r="B88" s="30"/>
      <c r="C88" s="31"/>
      <c r="D88" s="32"/>
      <c r="E88" s="33"/>
      <c r="F88" s="34"/>
      <c r="G88" s="29" t="str">
        <f>IF(D88="","",G87+M88)</f>
        <v/>
      </c>
      <c r="H88" s="29" t="str">
        <f>IF(E88="","",H87+N88)</f>
        <v/>
      </c>
      <c r="I88" s="29" t="str">
        <f>IF(F88="","",I87+O88)</f>
        <v/>
      </c>
      <c r="J88" s="67" t="str">
        <f>IF(G87="","",G87*0.03)</f>
        <v/>
      </c>
      <c r="K88" s="68" t="str">
        <f>IF(H87="","",H87*0.03)</f>
        <v/>
      </c>
      <c r="L88" s="69" t="str">
        <f>IF(I87="","",I87*0.03)</f>
        <v/>
      </c>
      <c r="M88" s="67" t="str">
        <f>IF(D88="","",J88*D88)</f>
        <v/>
      </c>
      <c r="N88" s="68" t="str">
        <f>IF(E88="","",K88*E88)</f>
        <v/>
      </c>
      <c r="O88" s="69" t="str">
        <f>IF(F88="","",L88*F88)</f>
        <v/>
      </c>
    </row>
    <row r="89" spans="1:15">
      <c r="A89" s="24">
        <v>81</v>
      </c>
      <c r="B89" s="30"/>
      <c r="C89" s="31"/>
      <c r="D89" s="32"/>
      <c r="E89" s="33"/>
      <c r="F89" s="34"/>
      <c r="G89" s="29" t="str">
        <f>IF(D89="","",G88+M89)</f>
        <v/>
      </c>
      <c r="H89" s="29" t="str">
        <f>IF(E89="","",H88+N89)</f>
        <v/>
      </c>
      <c r="I89" s="29" t="str">
        <f>IF(F89="","",I88+O89)</f>
        <v/>
      </c>
      <c r="J89" s="67" t="str">
        <f>IF(G88="","",G88*0.03)</f>
        <v/>
      </c>
      <c r="K89" s="68" t="str">
        <f>IF(H88="","",H88*0.03)</f>
        <v/>
      </c>
      <c r="L89" s="69" t="str">
        <f>IF(I88="","",I88*0.03)</f>
        <v/>
      </c>
      <c r="M89" s="67" t="str">
        <f>IF(D89="","",J89*D89)</f>
        <v/>
      </c>
      <c r="N89" s="68" t="str">
        <f>IF(E89="","",K89*E89)</f>
        <v/>
      </c>
      <c r="O89" s="69" t="str">
        <f>IF(F89="","",L89*F89)</f>
        <v/>
      </c>
    </row>
    <row r="90" spans="1:15">
      <c r="A90" s="24">
        <v>82</v>
      </c>
      <c r="B90" s="30"/>
      <c r="C90" s="31"/>
      <c r="D90" s="32"/>
      <c r="E90" s="33"/>
      <c r="F90" s="34"/>
      <c r="G90" s="29" t="str">
        <f>IF(D90="","",G89+M90)</f>
        <v/>
      </c>
      <c r="H90" s="29" t="str">
        <f>IF(E90="","",H89+N90)</f>
        <v/>
      </c>
      <c r="I90" s="29" t="str">
        <f>IF(F90="","",I89+O90)</f>
        <v/>
      </c>
      <c r="J90" s="67" t="str">
        <f>IF(G89="","",G89*0.03)</f>
        <v/>
      </c>
      <c r="K90" s="68" t="str">
        <f>IF(H89="","",H89*0.03)</f>
        <v/>
      </c>
      <c r="L90" s="69" t="str">
        <f>IF(I89="","",I89*0.03)</f>
        <v/>
      </c>
      <c r="M90" s="67" t="str">
        <f>IF(D90="","",J90*D90)</f>
        <v/>
      </c>
      <c r="N90" s="68" t="str">
        <f>IF(E90="","",K90*E90)</f>
        <v/>
      </c>
      <c r="O90" s="69" t="str">
        <f>IF(F90="","",L90*F90)</f>
        <v/>
      </c>
    </row>
    <row r="91" spans="1:15">
      <c r="A91" s="24">
        <v>83</v>
      </c>
      <c r="B91" s="30"/>
      <c r="C91" s="31"/>
      <c r="D91" s="32"/>
      <c r="E91" s="33"/>
      <c r="F91" s="34"/>
      <c r="G91" s="29" t="str">
        <f>IF(D91="","",G90+M91)</f>
        <v/>
      </c>
      <c r="H91" s="29" t="str">
        <f>IF(E91="","",H90+N91)</f>
        <v/>
      </c>
      <c r="I91" s="29" t="str">
        <f>IF(F91="","",I90+O91)</f>
        <v/>
      </c>
      <c r="J91" s="67" t="str">
        <f>IF(G90="","",G90*0.03)</f>
        <v/>
      </c>
      <c r="K91" s="68" t="str">
        <f>IF(H90="","",H90*0.03)</f>
        <v/>
      </c>
      <c r="L91" s="69" t="str">
        <f>IF(I90="","",I90*0.03)</f>
        <v/>
      </c>
      <c r="M91" s="67" t="str">
        <f>IF(D91="","",J91*D91)</f>
        <v/>
      </c>
      <c r="N91" s="68" t="str">
        <f>IF(E91="","",K91*E91)</f>
        <v/>
      </c>
      <c r="O91" s="69" t="str">
        <f>IF(F91="","",L91*F91)</f>
        <v/>
      </c>
    </row>
    <row r="92" spans="1:15">
      <c r="A92" s="24">
        <v>84</v>
      </c>
      <c r="B92" s="30"/>
      <c r="C92" s="31"/>
      <c r="D92" s="32"/>
      <c r="E92" s="33"/>
      <c r="F92" s="34"/>
      <c r="G92" s="29" t="str">
        <f>IF(D92="","",G91+M92)</f>
        <v/>
      </c>
      <c r="H92" s="29" t="str">
        <f>IF(E92="","",H91+N92)</f>
        <v/>
      </c>
      <c r="I92" s="29" t="str">
        <f>IF(F92="","",I91+O92)</f>
        <v/>
      </c>
      <c r="J92" s="67" t="str">
        <f>IF(G91="","",G91*0.03)</f>
        <v/>
      </c>
      <c r="K92" s="68" t="str">
        <f>IF(H91="","",H91*0.03)</f>
        <v/>
      </c>
      <c r="L92" s="69" t="str">
        <f>IF(I91="","",I91*0.03)</f>
        <v/>
      </c>
      <c r="M92" s="67" t="str">
        <f>IF(D92="","",J92*D92)</f>
        <v/>
      </c>
      <c r="N92" s="68" t="str">
        <f>IF(E92="","",K92*E92)</f>
        <v/>
      </c>
      <c r="O92" s="69" t="str">
        <f>IF(F92="","",L92*F92)</f>
        <v/>
      </c>
    </row>
    <row r="93" spans="1:15">
      <c r="A93" s="24">
        <v>85</v>
      </c>
      <c r="B93" s="30"/>
      <c r="C93" s="31"/>
      <c r="D93" s="32"/>
      <c r="E93" s="33"/>
      <c r="F93" s="34"/>
      <c r="G93" s="29" t="str">
        <f>IF(D93="","",G92+M93)</f>
        <v/>
      </c>
      <c r="H93" s="29" t="str">
        <f>IF(E93="","",H92+N93)</f>
        <v/>
      </c>
      <c r="I93" s="29" t="str">
        <f>IF(F93="","",I92+O93)</f>
        <v/>
      </c>
      <c r="J93" s="67" t="str">
        <f>IF(G92="","",G92*0.03)</f>
        <v/>
      </c>
      <c r="K93" s="68" t="str">
        <f>IF(H92="","",H92*0.03)</f>
        <v/>
      </c>
      <c r="L93" s="69" t="str">
        <f>IF(I92="","",I92*0.03)</f>
        <v/>
      </c>
      <c r="M93" s="67" t="str">
        <f>IF(D93="","",J93*D93)</f>
        <v/>
      </c>
      <c r="N93" s="68" t="str">
        <f>IF(E93="","",K93*E93)</f>
        <v/>
      </c>
      <c r="O93" s="69" t="str">
        <f>IF(F93="","",L93*F93)</f>
        <v/>
      </c>
    </row>
    <row r="94" spans="1:15">
      <c r="A94" s="24">
        <v>86</v>
      </c>
      <c r="B94" s="30"/>
      <c r="C94" s="31"/>
      <c r="D94" s="32"/>
      <c r="E94" s="33"/>
      <c r="F94" s="34"/>
      <c r="G94" s="29" t="str">
        <f>IF(D94="","",G93+M94)</f>
        <v/>
      </c>
      <c r="H94" s="29" t="str">
        <f>IF(E94="","",H93+N94)</f>
        <v/>
      </c>
      <c r="I94" s="29" t="str">
        <f>IF(F94="","",I93+O94)</f>
        <v/>
      </c>
      <c r="J94" s="67" t="str">
        <f>IF(G93="","",G93*0.03)</f>
        <v/>
      </c>
      <c r="K94" s="68" t="str">
        <f>IF(H93="","",H93*0.03)</f>
        <v/>
      </c>
      <c r="L94" s="69" t="str">
        <f>IF(I93="","",I93*0.03)</f>
        <v/>
      </c>
      <c r="M94" s="67" t="str">
        <f>IF(D94="","",J94*D94)</f>
        <v/>
      </c>
      <c r="N94" s="68" t="str">
        <f>IF(E94="","",K94*E94)</f>
        <v/>
      </c>
      <c r="O94" s="69" t="str">
        <f>IF(F94="","",L94*F94)</f>
        <v/>
      </c>
    </row>
    <row r="95" spans="1:15">
      <c r="A95" s="24">
        <v>87</v>
      </c>
      <c r="B95" s="30"/>
      <c r="C95" s="31"/>
      <c r="D95" s="32"/>
      <c r="E95" s="33"/>
      <c r="F95" s="34"/>
      <c r="G95" s="29" t="str">
        <f>IF(D95="","",G94+M95)</f>
        <v/>
      </c>
      <c r="H95" s="29" t="str">
        <f>IF(E95="","",H94+N95)</f>
        <v/>
      </c>
      <c r="I95" s="29" t="str">
        <f>IF(F95="","",I94+O95)</f>
        <v/>
      </c>
      <c r="J95" s="67" t="str">
        <f>IF(G94="","",G94*0.03)</f>
        <v/>
      </c>
      <c r="K95" s="68" t="str">
        <f>IF(H94="","",H94*0.03)</f>
        <v/>
      </c>
      <c r="L95" s="69" t="str">
        <f>IF(I94="","",I94*0.03)</f>
        <v/>
      </c>
      <c r="M95" s="67" t="str">
        <f>IF(D95="","",J95*D95)</f>
        <v/>
      </c>
      <c r="N95" s="68" t="str">
        <f>IF(E95="","",K95*E95)</f>
        <v/>
      </c>
      <c r="O95" s="69" t="str">
        <f>IF(F95="","",L95*F95)</f>
        <v/>
      </c>
    </row>
    <row r="96" spans="1:15">
      <c r="A96" s="24">
        <v>88</v>
      </c>
      <c r="B96" s="30"/>
      <c r="C96" s="31"/>
      <c r="D96" s="32"/>
      <c r="E96" s="33"/>
      <c r="F96" s="34"/>
      <c r="G96" s="29" t="str">
        <f>IF(D96="","",G95+M96)</f>
        <v/>
      </c>
      <c r="H96" s="29" t="str">
        <f>IF(E96="","",H95+N96)</f>
        <v/>
      </c>
      <c r="I96" s="29" t="str">
        <f>IF(F96="","",I95+O96)</f>
        <v/>
      </c>
      <c r="J96" s="67" t="str">
        <f>IF(G95="","",G95*0.03)</f>
        <v/>
      </c>
      <c r="K96" s="68" t="str">
        <f>IF(H95="","",H95*0.03)</f>
        <v/>
      </c>
      <c r="L96" s="69" t="str">
        <f>IF(I95="","",I95*0.03)</f>
        <v/>
      </c>
      <c r="M96" s="67" t="str">
        <f>IF(D96="","",J96*D96)</f>
        <v/>
      </c>
      <c r="N96" s="68" t="str">
        <f>IF(E96="","",K96*E96)</f>
        <v/>
      </c>
      <c r="O96" s="69" t="str">
        <f>IF(F96="","",L96*F96)</f>
        <v/>
      </c>
    </row>
    <row r="97" spans="1:15">
      <c r="A97" s="24">
        <v>89</v>
      </c>
      <c r="B97" s="30"/>
      <c r="C97" s="31"/>
      <c r="D97" s="32"/>
      <c r="E97" s="33"/>
      <c r="F97" s="34"/>
      <c r="G97" s="29" t="str">
        <f>IF(D97="","",G96+M97)</f>
        <v/>
      </c>
      <c r="H97" s="29" t="str">
        <f>IF(E97="","",H96+N97)</f>
        <v/>
      </c>
      <c r="I97" s="29" t="str">
        <f>IF(F97="","",I96+O97)</f>
        <v/>
      </c>
      <c r="J97" s="67" t="str">
        <f>IF(G96="","",G96*0.03)</f>
        <v/>
      </c>
      <c r="K97" s="68" t="str">
        <f>IF(H96="","",H96*0.03)</f>
        <v/>
      </c>
      <c r="L97" s="69" t="str">
        <f>IF(I96="","",I96*0.03)</f>
        <v/>
      </c>
      <c r="M97" s="67" t="str">
        <f>IF(D97="","",J97*D97)</f>
        <v/>
      </c>
      <c r="N97" s="68" t="str">
        <f>IF(E97="","",K97*E97)</f>
        <v/>
      </c>
      <c r="O97" s="69" t="str">
        <f>IF(F97="","",L97*F97)</f>
        <v/>
      </c>
    </row>
    <row r="98" spans="1:15">
      <c r="A98" s="24">
        <v>90</v>
      </c>
      <c r="B98" s="30"/>
      <c r="C98" s="31"/>
      <c r="D98" s="32"/>
      <c r="E98" s="33"/>
      <c r="F98" s="34"/>
      <c r="G98" s="29" t="str">
        <f>IF(D98="","",G97+M98)</f>
        <v/>
      </c>
      <c r="H98" s="29" t="str">
        <f>IF(E98="","",H97+N98)</f>
        <v/>
      </c>
      <c r="I98" s="29" t="str">
        <f>IF(F98="","",I97+O98)</f>
        <v/>
      </c>
      <c r="J98" s="67" t="str">
        <f>IF(G97="","",G97*0.03)</f>
        <v/>
      </c>
      <c r="K98" s="68" t="str">
        <f>IF(H97="","",H97*0.03)</f>
        <v/>
      </c>
      <c r="L98" s="69" t="str">
        <f>IF(I97="","",I97*0.03)</f>
        <v/>
      </c>
      <c r="M98" s="67" t="str">
        <f>IF(D98="","",J98*D98)</f>
        <v/>
      </c>
      <c r="N98" s="68" t="str">
        <f>IF(E98="","",K98*E98)</f>
        <v/>
      </c>
      <c r="O98" s="69" t="str">
        <f>IF(F98="","",L98*F98)</f>
        <v/>
      </c>
    </row>
    <row r="99" spans="1:15">
      <c r="A99" s="24">
        <v>91</v>
      </c>
      <c r="B99" s="30"/>
      <c r="C99" s="31"/>
      <c r="D99" s="32"/>
      <c r="E99" s="33"/>
      <c r="F99" s="34"/>
      <c r="G99" s="29" t="str">
        <f>IF(D99="","",G98+M99)</f>
        <v/>
      </c>
      <c r="H99" s="29" t="str">
        <f>IF(E99="","",H98+N99)</f>
        <v/>
      </c>
      <c r="I99" s="29" t="str">
        <f>IF(F99="","",I98+O99)</f>
        <v/>
      </c>
      <c r="J99" s="67" t="str">
        <f>IF(G98="","",G98*0.03)</f>
        <v/>
      </c>
      <c r="K99" s="68" t="str">
        <f>IF(H98="","",H98*0.03)</f>
        <v/>
      </c>
      <c r="L99" s="69" t="str">
        <f>IF(I98="","",I98*0.03)</f>
        <v/>
      </c>
      <c r="M99" s="67" t="str">
        <f>IF(D99="","",J99*D99)</f>
        <v/>
      </c>
      <c r="N99" s="68" t="str">
        <f>IF(E99="","",K99*E99)</f>
        <v/>
      </c>
      <c r="O99" s="69" t="str">
        <f>IF(F99="","",L99*F99)</f>
        <v/>
      </c>
    </row>
    <row r="100" spans="1:15">
      <c r="A100" s="24">
        <v>92</v>
      </c>
      <c r="B100" s="30"/>
      <c r="C100" s="31"/>
      <c r="D100" s="32"/>
      <c r="E100" s="33"/>
      <c r="F100" s="34"/>
      <c r="G100" s="29" t="str">
        <f>IF(D100="","",G99+M100)</f>
        <v/>
      </c>
      <c r="H100" s="29" t="str">
        <f>IF(E100="","",H99+N100)</f>
        <v/>
      </c>
      <c r="I100" s="29" t="str">
        <f>IF(F100="","",I99+O100)</f>
        <v/>
      </c>
      <c r="J100" s="67" t="str">
        <f>IF(G99="","",G99*0.03)</f>
        <v/>
      </c>
      <c r="K100" s="68" t="str">
        <f>IF(H99="","",H99*0.03)</f>
        <v/>
      </c>
      <c r="L100" s="69" t="str">
        <f>IF(I99="","",I99*0.03)</f>
        <v/>
      </c>
      <c r="M100" s="67" t="str">
        <f>IF(D100="","",J100*D100)</f>
        <v/>
      </c>
      <c r="N100" s="68" t="str">
        <f>IF(E100="","",K100*E100)</f>
        <v/>
      </c>
      <c r="O100" s="69" t="str">
        <f>IF(F100="","",L100*F100)</f>
        <v/>
      </c>
    </row>
    <row r="101" spans="1:15">
      <c r="A101" s="24">
        <v>93</v>
      </c>
      <c r="B101" s="30"/>
      <c r="C101" s="31"/>
      <c r="D101" s="32"/>
      <c r="E101" s="33"/>
      <c r="F101" s="34"/>
      <c r="G101" s="29" t="str">
        <f>IF(D101="","",G100+M101)</f>
        <v/>
      </c>
      <c r="H101" s="29" t="str">
        <f>IF(E101="","",H100+N101)</f>
        <v/>
      </c>
      <c r="I101" s="29" t="str">
        <f>IF(F101="","",I100+O101)</f>
        <v/>
      </c>
      <c r="J101" s="67" t="str">
        <f>IF(G100="","",G100*0.03)</f>
        <v/>
      </c>
      <c r="K101" s="68" t="str">
        <f>IF(H100="","",H100*0.03)</f>
        <v/>
      </c>
      <c r="L101" s="69" t="str">
        <f>IF(I100="","",I100*0.03)</f>
        <v/>
      </c>
      <c r="M101" s="67" t="str">
        <f>IF(D101="","",J101*D101)</f>
        <v/>
      </c>
      <c r="N101" s="68" t="str">
        <f>IF(E101="","",K101*E101)</f>
        <v/>
      </c>
      <c r="O101" s="69" t="str">
        <f>IF(F101="","",L101*F101)</f>
        <v/>
      </c>
    </row>
    <row r="102" spans="1:15">
      <c r="A102" s="24">
        <v>94</v>
      </c>
      <c r="B102" s="30"/>
      <c r="C102" s="31"/>
      <c r="D102" s="32"/>
      <c r="E102" s="33"/>
      <c r="F102" s="34"/>
      <c r="G102" s="29" t="str">
        <f>IF(D102="","",G101+M102)</f>
        <v/>
      </c>
      <c r="H102" s="29" t="str">
        <f>IF(E102="","",H101+N102)</f>
        <v/>
      </c>
      <c r="I102" s="29" t="str">
        <f>IF(F102="","",I101+O102)</f>
        <v/>
      </c>
      <c r="J102" s="67" t="str">
        <f>IF(G101="","",G101*0.03)</f>
        <v/>
      </c>
      <c r="K102" s="68" t="str">
        <f>IF(H101="","",H101*0.03)</f>
        <v/>
      </c>
      <c r="L102" s="69" t="str">
        <f>IF(I101="","",I101*0.03)</f>
        <v/>
      </c>
      <c r="M102" s="67" t="str">
        <f>IF(D102="","",J102*D102)</f>
        <v/>
      </c>
      <c r="N102" s="68" t="str">
        <f>IF(E102="","",K102*E102)</f>
        <v/>
      </c>
      <c r="O102" s="69" t="str">
        <f>IF(F102="","",L102*F102)</f>
        <v/>
      </c>
    </row>
    <row r="103" spans="1:15">
      <c r="A103" s="24">
        <v>95</v>
      </c>
      <c r="B103" s="30"/>
      <c r="C103" s="31"/>
      <c r="D103" s="32"/>
      <c r="E103" s="33"/>
      <c r="F103" s="34"/>
      <c r="G103" s="29" t="str">
        <f>IF(D103="","",G102+M103)</f>
        <v/>
      </c>
      <c r="H103" s="29" t="str">
        <f>IF(E103="","",H102+N103)</f>
        <v/>
      </c>
      <c r="I103" s="29" t="str">
        <f>IF(F103="","",I102+O103)</f>
        <v/>
      </c>
      <c r="J103" s="67" t="str">
        <f>IF(G102="","",G102*0.03)</f>
        <v/>
      </c>
      <c r="K103" s="68" t="str">
        <f>IF(H102="","",H102*0.03)</f>
        <v/>
      </c>
      <c r="L103" s="69" t="str">
        <f>IF(I102="","",I102*0.03)</f>
        <v/>
      </c>
      <c r="M103" s="67" t="str">
        <f>IF(D103="","",J103*D103)</f>
        <v/>
      </c>
      <c r="N103" s="68" t="str">
        <f>IF(E103="","",K103*E103)</f>
        <v/>
      </c>
      <c r="O103" s="69" t="str">
        <f>IF(F103="","",L103*F103)</f>
        <v/>
      </c>
    </row>
    <row r="104" spans="1:15">
      <c r="A104" s="24">
        <v>96</v>
      </c>
      <c r="B104" s="30"/>
      <c r="C104" s="31"/>
      <c r="D104" s="32"/>
      <c r="E104" s="33"/>
      <c r="F104" s="34"/>
      <c r="G104" s="29" t="str">
        <f>IF(D104="","",G103+M104)</f>
        <v/>
      </c>
      <c r="H104" s="29" t="str">
        <f>IF(E104="","",H103+N104)</f>
        <v/>
      </c>
      <c r="I104" s="29" t="str">
        <f>IF(F104="","",I103+O104)</f>
        <v/>
      </c>
      <c r="J104" s="67" t="str">
        <f>IF(G103="","",G103*0.03)</f>
        <v/>
      </c>
      <c r="K104" s="68" t="str">
        <f>IF(H103="","",H103*0.03)</f>
        <v/>
      </c>
      <c r="L104" s="69" t="str">
        <f>IF(I103="","",I103*0.03)</f>
        <v/>
      </c>
      <c r="M104" s="67" t="str">
        <f>IF(D104="","",J104*D104)</f>
        <v/>
      </c>
      <c r="N104" s="68" t="str">
        <f>IF(E104="","",K104*E104)</f>
        <v/>
      </c>
      <c r="O104" s="69" t="str">
        <f>IF(F104="","",L104*F104)</f>
        <v/>
      </c>
    </row>
    <row r="105" spans="1:15">
      <c r="A105" s="24">
        <v>97</v>
      </c>
      <c r="B105" s="30"/>
      <c r="C105" s="31"/>
      <c r="D105" s="32"/>
      <c r="E105" s="33"/>
      <c r="F105" s="34"/>
      <c r="G105" s="29" t="str">
        <f>IF(D105="","",G104+M105)</f>
        <v/>
      </c>
      <c r="H105" s="29" t="str">
        <f>IF(E105="","",H104+N105)</f>
        <v/>
      </c>
      <c r="I105" s="29" t="str">
        <f>IF(F105="","",I104+O105)</f>
        <v/>
      </c>
      <c r="J105" s="67" t="str">
        <f>IF(G104="","",G104*0.03)</f>
        <v/>
      </c>
      <c r="K105" s="68" t="str">
        <f>IF(H104="","",H104*0.03)</f>
        <v/>
      </c>
      <c r="L105" s="69" t="str">
        <f>IF(I104="","",I104*0.03)</f>
        <v/>
      </c>
      <c r="M105" s="67" t="str">
        <f>IF(D105="","",J105*D105)</f>
        <v/>
      </c>
      <c r="N105" s="68" t="str">
        <f>IF(E105="","",K105*E105)</f>
        <v/>
      </c>
      <c r="O105" s="69" t="str">
        <f>IF(F105="","",L105*F105)</f>
        <v/>
      </c>
    </row>
    <row r="106" spans="1:15">
      <c r="A106" s="24">
        <v>98</v>
      </c>
      <c r="B106" s="30"/>
      <c r="C106" s="31"/>
      <c r="D106" s="32"/>
      <c r="E106" s="33"/>
      <c r="F106" s="34"/>
      <c r="G106" s="29" t="str">
        <f>IF(D106="","",G105+M106)</f>
        <v/>
      </c>
      <c r="H106" s="29" t="str">
        <f>IF(E106="","",H105+N106)</f>
        <v/>
      </c>
      <c r="I106" s="29" t="str">
        <f>IF(F106="","",I105+O106)</f>
        <v/>
      </c>
      <c r="J106" s="67" t="str">
        <f>IF(G105="","",G105*0.03)</f>
        <v/>
      </c>
      <c r="K106" s="68" t="str">
        <f>IF(H105="","",H105*0.03)</f>
        <v/>
      </c>
      <c r="L106" s="69" t="str">
        <f>IF(I105="","",I105*0.03)</f>
        <v/>
      </c>
      <c r="M106" s="67" t="str">
        <f>IF(D106="","",J106*D106)</f>
        <v/>
      </c>
      <c r="N106" s="68" t="str">
        <f>IF(E106="","",K106*E106)</f>
        <v/>
      </c>
      <c r="O106" s="69" t="str">
        <f>IF(F106="","",L106*F106)</f>
        <v/>
      </c>
    </row>
    <row r="107" spans="1:15">
      <c r="A107" s="24">
        <v>99</v>
      </c>
      <c r="B107" s="30"/>
      <c r="C107" s="31"/>
      <c r="D107" s="32"/>
      <c r="E107" s="33"/>
      <c r="F107" s="34"/>
      <c r="G107" s="29" t="str">
        <f>IF(D107="","",G106+M107)</f>
        <v/>
      </c>
      <c r="H107" s="29" t="str">
        <f>IF(E107="","",H106+N107)</f>
        <v/>
      </c>
      <c r="I107" s="29" t="str">
        <f>IF(F107="","",I106+O107)</f>
        <v/>
      </c>
      <c r="J107" s="67" t="str">
        <f>IF(G106="","",G106*0.03)</f>
        <v/>
      </c>
      <c r="K107" s="68" t="str">
        <f>IF(H106="","",H106*0.03)</f>
        <v/>
      </c>
      <c r="L107" s="69" t="str">
        <f>IF(I106="","",I106*0.03)</f>
        <v/>
      </c>
      <c r="M107" s="67" t="str">
        <f>IF(D107="","",J107*D107)</f>
        <v/>
      </c>
      <c r="N107" s="68" t="str">
        <f>IF(E107="","",K107*E107)</f>
        <v/>
      </c>
      <c r="O107" s="69" t="str">
        <f>IF(F107="","",L107*F107)</f>
        <v/>
      </c>
    </row>
    <row r="108" ht="19.5" spans="1:15">
      <c r="A108" s="24">
        <v>100</v>
      </c>
      <c r="B108" s="39"/>
      <c r="C108" s="40"/>
      <c r="D108" s="41"/>
      <c r="E108" s="42"/>
      <c r="F108" s="43"/>
      <c r="G108" s="29" t="str">
        <f>IF(D108="","",G107+M108)</f>
        <v/>
      </c>
      <c r="H108" s="29" t="str">
        <f>IF(E108="","",H107+N108)</f>
        <v/>
      </c>
      <c r="I108" s="29" t="str">
        <f>IF(F108="","",I107+O108)</f>
        <v/>
      </c>
      <c r="J108" s="67" t="str">
        <f>IF(G107="","",G107*0.03)</f>
        <v/>
      </c>
      <c r="K108" s="68" t="str">
        <f>IF(H107="","",H107*0.03)</f>
        <v/>
      </c>
      <c r="L108" s="69" t="str">
        <f>IF(I107="","",I107*0.03)</f>
        <v/>
      </c>
      <c r="M108" s="67" t="str">
        <f>IF(D108="","",J108*D108)</f>
        <v/>
      </c>
      <c r="N108" s="68" t="str">
        <f>IF(E108="","",K108*E108)</f>
        <v/>
      </c>
      <c r="O108" s="69" t="str">
        <f>IF(F108="","",L108*F108)</f>
        <v/>
      </c>
    </row>
    <row r="109" ht="19.5" spans="1:15">
      <c r="A109" s="24"/>
      <c r="B109" s="44" t="s">
        <v>23</v>
      </c>
      <c r="C109" s="45"/>
      <c r="D109" s="46">
        <f>COUNTIF(D9:D108,1.27)</f>
        <v>31</v>
      </c>
      <c r="E109" s="46">
        <f>COUNTIF(E9:E108,1.5)</f>
        <v>29</v>
      </c>
      <c r="F109" s="47">
        <f>COUNTIF(F9:F108,2)</f>
        <v>24</v>
      </c>
      <c r="G109" s="48">
        <f>MAX(G8:G108)</f>
        <v>189904.127836359</v>
      </c>
      <c r="H109" s="49">
        <f>MAX(H8:H108)</f>
        <v>200925.646329809</v>
      </c>
      <c r="I109" s="70">
        <f>MAX(I8:I108)</f>
        <v>194922.686670111</v>
      </c>
      <c r="J109" s="71" t="s">
        <v>24</v>
      </c>
      <c r="K109" s="72" t="e">
        <f>B108-#REF!</f>
        <v>#REF!</v>
      </c>
      <c r="L109" s="73" t="s">
        <v>25</v>
      </c>
      <c r="M109" s="24"/>
      <c r="N109" s="37"/>
      <c r="O109" s="74"/>
    </row>
    <row r="110" ht="19.5" spans="1:15">
      <c r="A110" s="24"/>
      <c r="B110" s="50" t="s">
        <v>26</v>
      </c>
      <c r="C110" s="51"/>
      <c r="D110" s="46">
        <f>COUNTIF(D9:D108,-1)</f>
        <v>17</v>
      </c>
      <c r="E110" s="46">
        <f>COUNTIF(E9:E108,-1)</f>
        <v>19</v>
      </c>
      <c r="F110" s="47">
        <f>COUNTIF(F9:F108,-1)</f>
        <v>24</v>
      </c>
      <c r="G110" s="9" t="s">
        <v>27</v>
      </c>
      <c r="H110" s="10"/>
      <c r="I110" s="58"/>
      <c r="J110" s="9" t="s">
        <v>28</v>
      </c>
      <c r="K110" s="10"/>
      <c r="L110" s="58"/>
      <c r="M110" s="24"/>
      <c r="N110" s="37"/>
      <c r="O110" s="74"/>
    </row>
    <row r="111" ht="19.5" spans="1:15">
      <c r="A111" s="24"/>
      <c r="B111" s="50" t="s">
        <v>29</v>
      </c>
      <c r="C111" s="51"/>
      <c r="D111" s="46">
        <f>COUNTIF(D9:D108,0)</f>
        <v>0</v>
      </c>
      <c r="E111" s="46">
        <f>COUNTIF(E9:E108,0)</f>
        <v>0</v>
      </c>
      <c r="F111" s="46">
        <f>COUNTIF(F9:F108,0)</f>
        <v>0</v>
      </c>
      <c r="G111" s="52">
        <f>G109/G8</f>
        <v>1.89904127836359</v>
      </c>
      <c r="H111" s="53">
        <f t="shared" ref="H111:I111" si="28">H109/H8</f>
        <v>2.00925646329809</v>
      </c>
      <c r="I111" s="75">
        <f>I109/I8</f>
        <v>1.94922686670111</v>
      </c>
      <c r="J111" s="76" t="e">
        <f>(G111-100%)*30/K109</f>
        <v>#REF!</v>
      </c>
      <c r="K111" s="76" t="e">
        <f>(H111-100%)*30/K109</f>
        <v>#REF!</v>
      </c>
      <c r="L111" s="77" t="e">
        <f>(I111-100%)*30/K109</f>
        <v>#REF!</v>
      </c>
      <c r="M111" s="78"/>
      <c r="N111" s="79"/>
      <c r="O111" s="80"/>
    </row>
    <row r="112" ht="19.5" spans="1:6">
      <c r="A112" s="107"/>
      <c r="B112" s="9" t="s">
        <v>30</v>
      </c>
      <c r="C112" s="10"/>
      <c r="D112" s="54">
        <f t="shared" ref="D112:F112" si="29">D109/(D109+D110+D111)</f>
        <v>0.645833333333333</v>
      </c>
      <c r="E112" s="55">
        <f>E109/(E109+E110+E111)</f>
        <v>0.604166666666667</v>
      </c>
      <c r="F112" s="56">
        <f>F109/(F109+F110+F111)</f>
        <v>0.5</v>
      </c>
    </row>
    <row r="114" spans="4:6">
      <c r="D114" s="57"/>
      <c r="E114" s="57"/>
      <c r="F114" s="57"/>
    </row>
  </sheetData>
  <mergeCells count="11">
    <mergeCell ref="G6:I6"/>
    <mergeCell ref="J6:L6"/>
    <mergeCell ref="M6:O6"/>
    <mergeCell ref="J8:L8"/>
    <mergeCell ref="M8:O8"/>
    <mergeCell ref="B109:C109"/>
    <mergeCell ref="B110:C110"/>
    <mergeCell ref="G110:I110"/>
    <mergeCell ref="J110:L110"/>
    <mergeCell ref="B111:C111"/>
    <mergeCell ref="B112:C112"/>
  </mergeCells>
  <pageMargins left="0.699305555555556" right="0.699305555555556" top="0.75" bottom="0.75" header="0.3" footer="0.3"/>
  <pageSetup paperSize="9" scale="63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zoomScale="85" zoomScaleNormal="85" topLeftCell="A672" workbookViewId="0">
      <selection activeCell="A672" sqref="A672"/>
    </sheetView>
  </sheetViews>
  <sheetFormatPr defaultColWidth="8.125" defaultRowHeight="18.75"/>
  <cols>
    <col min="1" max="1" width="6.625" style="1" customWidth="1"/>
    <col min="2" max="2" width="7.25" style="2" customWidth="1"/>
    <col min="3" max="256" width="8.125" style="2"/>
    <col min="257" max="257" width="6.625" style="2" customWidth="1"/>
    <col min="258" max="258" width="7.25" style="2" customWidth="1"/>
    <col min="259" max="512" width="8.125" style="2"/>
    <col min="513" max="513" width="6.625" style="2" customWidth="1"/>
    <col min="514" max="514" width="7.25" style="2" customWidth="1"/>
    <col min="515" max="768" width="8.125" style="2"/>
    <col min="769" max="769" width="6.625" style="2" customWidth="1"/>
    <col min="770" max="770" width="7.25" style="2" customWidth="1"/>
    <col min="771" max="1024" width="8.125" style="2"/>
    <col min="1025" max="1025" width="6.625" style="2" customWidth="1"/>
    <col min="1026" max="1026" width="7.25" style="2" customWidth="1"/>
    <col min="1027" max="1280" width="8.125" style="2"/>
    <col min="1281" max="1281" width="6.625" style="2" customWidth="1"/>
    <col min="1282" max="1282" width="7.25" style="2" customWidth="1"/>
    <col min="1283" max="1536" width="8.125" style="2"/>
    <col min="1537" max="1537" width="6.625" style="2" customWidth="1"/>
    <col min="1538" max="1538" width="7.25" style="2" customWidth="1"/>
    <col min="1539" max="1792" width="8.125" style="2"/>
    <col min="1793" max="1793" width="6.625" style="2" customWidth="1"/>
    <col min="1794" max="1794" width="7.25" style="2" customWidth="1"/>
    <col min="1795" max="2048" width="8.125" style="2"/>
    <col min="2049" max="2049" width="6.625" style="2" customWidth="1"/>
    <col min="2050" max="2050" width="7.25" style="2" customWidth="1"/>
    <col min="2051" max="2304" width="8.125" style="2"/>
    <col min="2305" max="2305" width="6.625" style="2" customWidth="1"/>
    <col min="2306" max="2306" width="7.25" style="2" customWidth="1"/>
    <col min="2307" max="2560" width="8.125" style="2"/>
    <col min="2561" max="2561" width="6.625" style="2" customWidth="1"/>
    <col min="2562" max="2562" width="7.25" style="2" customWidth="1"/>
    <col min="2563" max="2816" width="8.125" style="2"/>
    <col min="2817" max="2817" width="6.625" style="2" customWidth="1"/>
    <col min="2818" max="2818" width="7.25" style="2" customWidth="1"/>
    <col min="2819" max="3072" width="8.125" style="2"/>
    <col min="3073" max="3073" width="6.625" style="2" customWidth="1"/>
    <col min="3074" max="3074" width="7.25" style="2" customWidth="1"/>
    <col min="3075" max="3328" width="8.125" style="2"/>
    <col min="3329" max="3329" width="6.625" style="2" customWidth="1"/>
    <col min="3330" max="3330" width="7.25" style="2" customWidth="1"/>
    <col min="3331" max="3584" width="8.125" style="2"/>
    <col min="3585" max="3585" width="6.625" style="2" customWidth="1"/>
    <col min="3586" max="3586" width="7.25" style="2" customWidth="1"/>
    <col min="3587" max="3840" width="8.125" style="2"/>
    <col min="3841" max="3841" width="6.625" style="2" customWidth="1"/>
    <col min="3842" max="3842" width="7.25" style="2" customWidth="1"/>
    <col min="3843" max="4096" width="8.125" style="2"/>
    <col min="4097" max="4097" width="6.625" style="2" customWidth="1"/>
    <col min="4098" max="4098" width="7.25" style="2" customWidth="1"/>
    <col min="4099" max="4352" width="8.125" style="2"/>
    <col min="4353" max="4353" width="6.625" style="2" customWidth="1"/>
    <col min="4354" max="4354" width="7.25" style="2" customWidth="1"/>
    <col min="4355" max="4608" width="8.125" style="2"/>
    <col min="4609" max="4609" width="6.625" style="2" customWidth="1"/>
    <col min="4610" max="4610" width="7.25" style="2" customWidth="1"/>
    <col min="4611" max="4864" width="8.125" style="2"/>
    <col min="4865" max="4865" width="6.625" style="2" customWidth="1"/>
    <col min="4866" max="4866" width="7.25" style="2" customWidth="1"/>
    <col min="4867" max="5120" width="8.125" style="2"/>
    <col min="5121" max="5121" width="6.625" style="2" customWidth="1"/>
    <col min="5122" max="5122" width="7.25" style="2" customWidth="1"/>
    <col min="5123" max="5376" width="8.125" style="2"/>
    <col min="5377" max="5377" width="6.625" style="2" customWidth="1"/>
    <col min="5378" max="5378" width="7.25" style="2" customWidth="1"/>
    <col min="5379" max="5632" width="8.125" style="2"/>
    <col min="5633" max="5633" width="6.625" style="2" customWidth="1"/>
    <col min="5634" max="5634" width="7.25" style="2" customWidth="1"/>
    <col min="5635" max="5888" width="8.125" style="2"/>
    <col min="5889" max="5889" width="6.625" style="2" customWidth="1"/>
    <col min="5890" max="5890" width="7.25" style="2" customWidth="1"/>
    <col min="5891" max="6144" width="8.125" style="2"/>
    <col min="6145" max="6145" width="6.625" style="2" customWidth="1"/>
    <col min="6146" max="6146" width="7.25" style="2" customWidth="1"/>
    <col min="6147" max="6400" width="8.125" style="2"/>
    <col min="6401" max="6401" width="6.625" style="2" customWidth="1"/>
    <col min="6402" max="6402" width="7.25" style="2" customWidth="1"/>
    <col min="6403" max="6656" width="8.125" style="2"/>
    <col min="6657" max="6657" width="6.625" style="2" customWidth="1"/>
    <col min="6658" max="6658" width="7.25" style="2" customWidth="1"/>
    <col min="6659" max="6912" width="8.125" style="2"/>
    <col min="6913" max="6913" width="6.625" style="2" customWidth="1"/>
    <col min="6914" max="6914" width="7.25" style="2" customWidth="1"/>
    <col min="6915" max="7168" width="8.125" style="2"/>
    <col min="7169" max="7169" width="6.625" style="2" customWidth="1"/>
    <col min="7170" max="7170" width="7.25" style="2" customWidth="1"/>
    <col min="7171" max="7424" width="8.125" style="2"/>
    <col min="7425" max="7425" width="6.625" style="2" customWidth="1"/>
    <col min="7426" max="7426" width="7.25" style="2" customWidth="1"/>
    <col min="7427" max="7680" width="8.125" style="2"/>
    <col min="7681" max="7681" width="6.625" style="2" customWidth="1"/>
    <col min="7682" max="7682" width="7.25" style="2" customWidth="1"/>
    <col min="7683" max="7936" width="8.125" style="2"/>
    <col min="7937" max="7937" width="6.625" style="2" customWidth="1"/>
    <col min="7938" max="7938" width="7.25" style="2" customWidth="1"/>
    <col min="7939" max="8192" width="8.125" style="2"/>
    <col min="8193" max="8193" width="6.625" style="2" customWidth="1"/>
    <col min="8194" max="8194" width="7.25" style="2" customWidth="1"/>
    <col min="8195" max="8448" width="8.125" style="2"/>
    <col min="8449" max="8449" width="6.625" style="2" customWidth="1"/>
    <col min="8450" max="8450" width="7.25" style="2" customWidth="1"/>
    <col min="8451" max="8704" width="8.125" style="2"/>
    <col min="8705" max="8705" width="6.625" style="2" customWidth="1"/>
    <col min="8706" max="8706" width="7.25" style="2" customWidth="1"/>
    <col min="8707" max="8960" width="8.125" style="2"/>
    <col min="8961" max="8961" width="6.625" style="2" customWidth="1"/>
    <col min="8962" max="8962" width="7.25" style="2" customWidth="1"/>
    <col min="8963" max="9216" width="8.125" style="2"/>
    <col min="9217" max="9217" width="6.625" style="2" customWidth="1"/>
    <col min="9218" max="9218" width="7.25" style="2" customWidth="1"/>
    <col min="9219" max="9472" width="8.125" style="2"/>
    <col min="9473" max="9473" width="6.625" style="2" customWidth="1"/>
    <col min="9474" max="9474" width="7.25" style="2" customWidth="1"/>
    <col min="9475" max="9728" width="8.125" style="2"/>
    <col min="9729" max="9729" width="6.625" style="2" customWidth="1"/>
    <col min="9730" max="9730" width="7.25" style="2" customWidth="1"/>
    <col min="9731" max="9984" width="8.125" style="2"/>
    <col min="9985" max="9985" width="6.625" style="2" customWidth="1"/>
    <col min="9986" max="9986" width="7.25" style="2" customWidth="1"/>
    <col min="9987" max="10240" width="8.125" style="2"/>
    <col min="10241" max="10241" width="6.625" style="2" customWidth="1"/>
    <col min="10242" max="10242" width="7.25" style="2" customWidth="1"/>
    <col min="10243" max="10496" width="8.125" style="2"/>
    <col min="10497" max="10497" width="6.625" style="2" customWidth="1"/>
    <col min="10498" max="10498" width="7.25" style="2" customWidth="1"/>
    <col min="10499" max="10752" width="8.125" style="2"/>
    <col min="10753" max="10753" width="6.625" style="2" customWidth="1"/>
    <col min="10754" max="10754" width="7.25" style="2" customWidth="1"/>
    <col min="10755" max="11008" width="8.125" style="2"/>
    <col min="11009" max="11009" width="6.625" style="2" customWidth="1"/>
    <col min="11010" max="11010" width="7.25" style="2" customWidth="1"/>
    <col min="11011" max="11264" width="8.125" style="2"/>
    <col min="11265" max="11265" width="6.625" style="2" customWidth="1"/>
    <col min="11266" max="11266" width="7.25" style="2" customWidth="1"/>
    <col min="11267" max="11520" width="8.125" style="2"/>
    <col min="11521" max="11521" width="6.625" style="2" customWidth="1"/>
    <col min="11522" max="11522" width="7.25" style="2" customWidth="1"/>
    <col min="11523" max="11776" width="8.125" style="2"/>
    <col min="11777" max="11777" width="6.625" style="2" customWidth="1"/>
    <col min="11778" max="11778" width="7.25" style="2" customWidth="1"/>
    <col min="11779" max="12032" width="8.125" style="2"/>
    <col min="12033" max="12033" width="6.625" style="2" customWidth="1"/>
    <col min="12034" max="12034" width="7.25" style="2" customWidth="1"/>
    <col min="12035" max="12288" width="8.125" style="2"/>
    <col min="12289" max="12289" width="6.625" style="2" customWidth="1"/>
    <col min="12290" max="12290" width="7.25" style="2" customWidth="1"/>
    <col min="12291" max="12544" width="8.125" style="2"/>
    <col min="12545" max="12545" width="6.625" style="2" customWidth="1"/>
    <col min="12546" max="12546" width="7.25" style="2" customWidth="1"/>
    <col min="12547" max="12800" width="8.125" style="2"/>
    <col min="12801" max="12801" width="6.625" style="2" customWidth="1"/>
    <col min="12802" max="12802" width="7.25" style="2" customWidth="1"/>
    <col min="12803" max="13056" width="8.125" style="2"/>
    <col min="13057" max="13057" width="6.625" style="2" customWidth="1"/>
    <col min="13058" max="13058" width="7.25" style="2" customWidth="1"/>
    <col min="13059" max="13312" width="8.125" style="2"/>
    <col min="13313" max="13313" width="6.625" style="2" customWidth="1"/>
    <col min="13314" max="13314" width="7.25" style="2" customWidth="1"/>
    <col min="13315" max="13568" width="8.125" style="2"/>
    <col min="13569" max="13569" width="6.625" style="2" customWidth="1"/>
    <col min="13570" max="13570" width="7.25" style="2" customWidth="1"/>
    <col min="13571" max="13824" width="8.125" style="2"/>
    <col min="13825" max="13825" width="6.625" style="2" customWidth="1"/>
    <col min="13826" max="13826" width="7.25" style="2" customWidth="1"/>
    <col min="13827" max="14080" width="8.125" style="2"/>
    <col min="14081" max="14081" width="6.625" style="2" customWidth="1"/>
    <col min="14082" max="14082" width="7.25" style="2" customWidth="1"/>
    <col min="14083" max="14336" width="8.125" style="2"/>
    <col min="14337" max="14337" width="6.625" style="2" customWidth="1"/>
    <col min="14338" max="14338" width="7.25" style="2" customWidth="1"/>
    <col min="14339" max="14592" width="8.125" style="2"/>
    <col min="14593" max="14593" width="6.625" style="2" customWidth="1"/>
    <col min="14594" max="14594" width="7.25" style="2" customWidth="1"/>
    <col min="14595" max="14848" width="8.125" style="2"/>
    <col min="14849" max="14849" width="6.625" style="2" customWidth="1"/>
    <col min="14850" max="14850" width="7.25" style="2" customWidth="1"/>
    <col min="14851" max="15104" width="8.125" style="2"/>
    <col min="15105" max="15105" width="6.625" style="2" customWidth="1"/>
    <col min="15106" max="15106" width="7.25" style="2" customWidth="1"/>
    <col min="15107" max="15360" width="8.125" style="2"/>
    <col min="15361" max="15361" width="6.625" style="2" customWidth="1"/>
    <col min="15362" max="15362" width="7.25" style="2" customWidth="1"/>
    <col min="15363" max="15616" width="8.125" style="2"/>
    <col min="15617" max="15617" width="6.625" style="2" customWidth="1"/>
    <col min="15618" max="15618" width="7.25" style="2" customWidth="1"/>
    <col min="15619" max="15872" width="8.125" style="2"/>
    <col min="15873" max="15873" width="6.625" style="2" customWidth="1"/>
    <col min="15874" max="15874" width="7.25" style="2" customWidth="1"/>
    <col min="15875" max="16128" width="8.125" style="2"/>
    <col min="16129" max="16129" width="6.625" style="2" customWidth="1"/>
    <col min="16130" max="16130" width="7.25" style="2" customWidth="1"/>
    <col min="16131" max="16384" width="8.125" style="2"/>
  </cols>
  <sheetData/>
  <pageMargins left="0.699305555555556" right="0.699305555555556" top="0.75" bottom="0.75" header="0.3" footer="0.3"/>
  <pageSetup paperSize="9" orientation="portrait"/>
  <headerFooter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29"/>
  <sheetViews>
    <sheetView zoomScale="145" zoomScaleNormal="145" workbookViewId="0">
      <selection activeCell="A1" sqref="A1"/>
    </sheetView>
  </sheetViews>
  <sheetFormatPr defaultColWidth="8.125" defaultRowHeight="13.5"/>
  <cols>
    <col min="1" max="16384" width="8.125" style="2"/>
  </cols>
  <sheetData>
    <row r="1" spans="1:1">
      <c r="A1" s="2" t="s">
        <v>31</v>
      </c>
    </row>
    <row r="2" spans="1:10">
      <c r="A2" s="91" t="s">
        <v>32</v>
      </c>
      <c r="B2" s="92"/>
      <c r="C2" s="92"/>
      <c r="D2" s="92"/>
      <c r="E2" s="92"/>
      <c r="F2" s="92"/>
      <c r="G2" s="92"/>
      <c r="H2" s="92"/>
      <c r="I2" s="92"/>
      <c r="J2" s="92"/>
    </row>
    <row r="3" spans="1:10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>
      <c r="A8" s="92"/>
      <c r="B8" s="92"/>
      <c r="C8" s="92"/>
      <c r="D8" s="92"/>
      <c r="E8" s="92"/>
      <c r="F8" s="92"/>
      <c r="G8" s="92"/>
      <c r="H8" s="92"/>
      <c r="I8" s="92"/>
      <c r="J8" s="92"/>
    </row>
    <row r="9" ht="69" customHeight="1" spans="1:10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">
      <c r="A11" s="2" t="s">
        <v>33</v>
      </c>
    </row>
    <row r="12" spans="1:10">
      <c r="A12" s="93" t="s">
        <v>34</v>
      </c>
      <c r="B12" s="94"/>
      <c r="C12" s="94"/>
      <c r="D12" s="94"/>
      <c r="E12" s="94"/>
      <c r="F12" s="94"/>
      <c r="G12" s="94"/>
      <c r="H12" s="94"/>
      <c r="I12" s="94"/>
      <c r="J12" s="94"/>
    </row>
    <row r="13" spans="1:10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">
      <c r="A21" s="2" t="s">
        <v>35</v>
      </c>
    </row>
    <row r="22" spans="1:10">
      <c r="A22" s="93" t="s">
        <v>36</v>
      </c>
      <c r="B22" s="93"/>
      <c r="C22" s="93"/>
      <c r="D22" s="93"/>
      <c r="E22" s="93"/>
      <c r="F22" s="93"/>
      <c r="G22" s="93"/>
      <c r="H22" s="93"/>
      <c r="I22" s="93"/>
      <c r="J22" s="93"/>
    </row>
    <row r="23" spans="1:10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ageMargins left="0.75" right="0.75" top="1" bottom="1" header="0.510416666666667" footer="0.51041666666666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2"/>
  <sheetViews>
    <sheetView zoomScale="80" zoomScaleNormal="80" workbookViewId="0">
      <selection activeCell="G6" sqref="G6"/>
    </sheetView>
  </sheetViews>
  <sheetFormatPr defaultColWidth="9" defaultRowHeight="18.75" outlineLevelCol="7"/>
  <cols>
    <col min="1" max="1" width="14" customWidth="1"/>
    <col min="2" max="2" width="13.25" customWidth="1"/>
    <col min="4" max="4" width="14.75" customWidth="1"/>
    <col min="6" max="6" width="16" customWidth="1"/>
    <col min="8" max="8" width="15.625" customWidth="1"/>
  </cols>
  <sheetData>
    <row r="1" spans="1:8">
      <c r="A1" s="81" t="s">
        <v>37</v>
      </c>
      <c r="B1" s="82"/>
      <c r="C1" s="83"/>
      <c r="D1" s="84"/>
      <c r="E1" s="83"/>
      <c r="F1" s="84"/>
      <c r="G1" s="83"/>
      <c r="H1" s="84"/>
    </row>
    <row r="2" spans="1:8">
      <c r="A2" s="85"/>
      <c r="B2" s="83"/>
      <c r="C2" s="83"/>
      <c r="D2" s="84"/>
      <c r="E2" s="83"/>
      <c r="F2" s="84"/>
      <c r="G2" s="83"/>
      <c r="H2" s="84"/>
    </row>
    <row r="3" spans="1:8">
      <c r="A3" s="86" t="s">
        <v>38</v>
      </c>
      <c r="B3" s="86" t="s">
        <v>0</v>
      </c>
      <c r="C3" s="86" t="s">
        <v>39</v>
      </c>
      <c r="D3" s="87" t="s">
        <v>40</v>
      </c>
      <c r="E3" s="86" t="s">
        <v>41</v>
      </c>
      <c r="F3" s="87" t="s">
        <v>40</v>
      </c>
      <c r="G3" s="86" t="s">
        <v>42</v>
      </c>
      <c r="H3" s="87" t="s">
        <v>40</v>
      </c>
    </row>
    <row r="4" spans="1:8">
      <c r="A4" s="88" t="s">
        <v>43</v>
      </c>
      <c r="B4" s="88" t="s">
        <v>44</v>
      </c>
      <c r="C4" s="88"/>
      <c r="D4" s="89"/>
      <c r="E4" s="88"/>
      <c r="F4" s="89"/>
      <c r="G4" s="88"/>
      <c r="H4" s="89"/>
    </row>
    <row r="5" spans="1:8">
      <c r="A5" s="88" t="s">
        <v>43</v>
      </c>
      <c r="B5" s="88" t="s">
        <v>45</v>
      </c>
      <c r="C5" s="88"/>
      <c r="D5" s="89"/>
      <c r="E5" s="88">
        <v>20</v>
      </c>
      <c r="F5" s="89">
        <v>44180</v>
      </c>
      <c r="G5" s="88">
        <v>30</v>
      </c>
      <c r="H5" s="89">
        <v>44188</v>
      </c>
    </row>
    <row r="6" spans="1:8">
      <c r="A6" s="88" t="s">
        <v>43</v>
      </c>
      <c r="B6" s="88" t="s">
        <v>45</v>
      </c>
      <c r="C6" s="88"/>
      <c r="D6" s="90"/>
      <c r="E6" s="88"/>
      <c r="F6" s="90"/>
      <c r="G6" s="88">
        <v>18</v>
      </c>
      <c r="H6" s="89">
        <v>44230</v>
      </c>
    </row>
    <row r="7" spans="1:8">
      <c r="A7" s="88" t="s">
        <v>43</v>
      </c>
      <c r="B7" s="88"/>
      <c r="C7" s="88"/>
      <c r="D7" s="90"/>
      <c r="E7" s="88"/>
      <c r="F7" s="90"/>
      <c r="G7" s="88"/>
      <c r="H7" s="90"/>
    </row>
    <row r="8" spans="1:8">
      <c r="A8" s="88" t="s">
        <v>43</v>
      </c>
      <c r="B8" s="88"/>
      <c r="C8" s="88"/>
      <c r="D8" s="90"/>
      <c r="E8" s="88"/>
      <c r="F8" s="90"/>
      <c r="G8" s="88"/>
      <c r="H8" s="90"/>
    </row>
    <row r="9" spans="1:8">
      <c r="A9" s="88" t="s">
        <v>43</v>
      </c>
      <c r="B9" s="88"/>
      <c r="C9" s="88"/>
      <c r="D9" s="90"/>
      <c r="E9" s="88"/>
      <c r="F9" s="90"/>
      <c r="G9" s="88"/>
      <c r="H9" s="90"/>
    </row>
    <row r="10" spans="1:8">
      <c r="A10" s="88" t="s">
        <v>43</v>
      </c>
      <c r="B10" s="88"/>
      <c r="C10" s="88"/>
      <c r="D10" s="90"/>
      <c r="E10" s="88"/>
      <c r="F10" s="90"/>
      <c r="G10" s="88"/>
      <c r="H10" s="90"/>
    </row>
    <row r="11" spans="1:8">
      <c r="A11" s="88" t="s">
        <v>43</v>
      </c>
      <c r="B11" s="88"/>
      <c r="C11" s="88"/>
      <c r="D11" s="90"/>
      <c r="E11" s="88"/>
      <c r="F11" s="90"/>
      <c r="G11" s="88"/>
      <c r="H11" s="90"/>
    </row>
    <row r="12" spans="1:8">
      <c r="A12" s="85"/>
      <c r="B12" s="83"/>
      <c r="C12" s="83"/>
      <c r="D12" s="84"/>
      <c r="E12" s="83"/>
      <c r="F12" s="84"/>
      <c r="G12" s="83"/>
      <c r="H12" s="84"/>
    </row>
  </sheetData>
  <pageMargins left="0.699305555555556" right="0.699305555555556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R64"/>
  <sheetViews>
    <sheetView workbookViewId="0">
      <pane xSplit="1" ySplit="8" topLeftCell="B9" activePane="bottomRight" state="frozen"/>
      <selection/>
      <selection pane="topRight"/>
      <selection pane="bottomLeft"/>
      <selection pane="bottomRight" activeCell="A1" sqref="A1"/>
    </sheetView>
  </sheetViews>
  <sheetFormatPr defaultColWidth="9"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3" t="s">
        <v>0</v>
      </c>
      <c r="C1" t="s">
        <v>1</v>
      </c>
    </row>
    <row r="2" spans="1:4">
      <c r="A2" s="3" t="s">
        <v>2</v>
      </c>
      <c r="C2" t="s">
        <v>46</v>
      </c>
      <c r="D2" t="s">
        <v>47</v>
      </c>
    </row>
    <row r="3" spans="1:3">
      <c r="A3" s="3" t="s">
        <v>4</v>
      </c>
      <c r="C3" s="4">
        <v>100000</v>
      </c>
    </row>
    <row r="4" spans="1:3">
      <c r="A4" s="3" t="s">
        <v>5</v>
      </c>
      <c r="C4" s="4" t="s">
        <v>48</v>
      </c>
    </row>
    <row r="5" ht="19.5" spans="1:3">
      <c r="A5" s="3" t="s">
        <v>7</v>
      </c>
      <c r="C5" s="4" t="s">
        <v>8</v>
      </c>
    </row>
    <row r="6" ht="19.5" spans="1:15">
      <c r="A6" s="5" t="s">
        <v>9</v>
      </c>
      <c r="B6" s="5" t="s">
        <v>10</v>
      </c>
      <c r="C6" s="5" t="s">
        <v>10</v>
      </c>
      <c r="D6" s="6" t="s">
        <v>11</v>
      </c>
      <c r="E6" s="7"/>
      <c r="F6" s="8"/>
      <c r="G6" s="9" t="s">
        <v>12</v>
      </c>
      <c r="H6" s="10"/>
      <c r="I6" s="58"/>
      <c r="J6" s="9" t="s">
        <v>13</v>
      </c>
      <c r="K6" s="10"/>
      <c r="L6" s="58"/>
      <c r="M6" s="9" t="s">
        <v>14</v>
      </c>
      <c r="N6" s="10"/>
      <c r="O6" s="58"/>
    </row>
    <row r="7" ht="19.5" spans="1:15">
      <c r="A7" s="11"/>
      <c r="B7" s="11" t="s">
        <v>15</v>
      </c>
      <c r="C7" s="12" t="s">
        <v>16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ht="19.5" spans="1:15">
      <c r="A8" s="16" t="s">
        <v>17</v>
      </c>
      <c r="B8" s="17"/>
      <c r="C8" s="18"/>
      <c r="D8" s="19"/>
      <c r="E8" s="20"/>
      <c r="F8" s="21"/>
      <c r="G8" s="22">
        <f>C3</f>
        <v>100000</v>
      </c>
      <c r="H8" s="23">
        <f>C3</f>
        <v>100000</v>
      </c>
      <c r="I8" s="59">
        <f>C3</f>
        <v>100000</v>
      </c>
      <c r="J8" s="60" t="s">
        <v>13</v>
      </c>
      <c r="K8" s="61"/>
      <c r="L8" s="62"/>
      <c r="M8" s="60"/>
      <c r="N8" s="61"/>
      <c r="O8" s="62"/>
    </row>
    <row r="9" spans="1:18">
      <c r="A9" s="24">
        <v>1</v>
      </c>
      <c r="C9" s="25">
        <v>2</v>
      </c>
      <c r="D9" s="26">
        <v>-1</v>
      </c>
      <c r="E9" s="27">
        <v>-1</v>
      </c>
      <c r="F9" s="28">
        <v>-1</v>
      </c>
      <c r="G9" s="29">
        <f>IF(D9="","",G8+M9)</f>
        <v>97000</v>
      </c>
      <c r="H9" s="29">
        <f>IF(E9="","",H8+N9)</f>
        <v>97000</v>
      </c>
      <c r="I9" s="29">
        <f>IF(F9="","",I8+O9)</f>
        <v>97000</v>
      </c>
      <c r="J9" s="63">
        <f>IF(G8="","",G8*0.03)</f>
        <v>3000</v>
      </c>
      <c r="K9" s="64">
        <f>IF(H8="","",H8*0.03)</f>
        <v>3000</v>
      </c>
      <c r="L9" s="65">
        <f>IF(I8="","",I8*0.03)</f>
        <v>3000</v>
      </c>
      <c r="M9" s="63">
        <f>IF(D9="","",J9*D9)</f>
        <v>-3000</v>
      </c>
      <c r="N9" s="64">
        <f>IF(E9="","",K9*E9)</f>
        <v>-3000</v>
      </c>
      <c r="O9" s="65">
        <f>IF(F9="","",L9*F9)</f>
        <v>-3000</v>
      </c>
      <c r="P9" s="66"/>
      <c r="Q9" s="66"/>
      <c r="R9" s="66"/>
    </row>
    <row r="10" spans="1:18">
      <c r="A10" s="24">
        <v>2</v>
      </c>
      <c r="B10" s="30">
        <v>43837</v>
      </c>
      <c r="C10" s="31">
        <v>1</v>
      </c>
      <c r="D10" s="32">
        <v>-1</v>
      </c>
      <c r="E10" s="33">
        <v>-1</v>
      </c>
      <c r="F10" s="34">
        <v>-1</v>
      </c>
      <c r="G10" s="29">
        <f>IF(D10="","",G9+M10)</f>
        <v>94090</v>
      </c>
      <c r="H10" s="29">
        <f>IF(E10="","",H9+N10)</f>
        <v>94090</v>
      </c>
      <c r="I10" s="29">
        <f>IF(F10="","",I9+O10)</f>
        <v>94090</v>
      </c>
      <c r="J10" s="67">
        <f>IF(G9="","",G9*0.03)</f>
        <v>2910</v>
      </c>
      <c r="K10" s="68">
        <f>IF(H9="","",H9*0.03)</f>
        <v>2910</v>
      </c>
      <c r="L10" s="69">
        <f>IF(I9="","",I9*0.03)</f>
        <v>2910</v>
      </c>
      <c r="M10" s="67">
        <f>IF(D10="","",J10*D10)</f>
        <v>-2910</v>
      </c>
      <c r="N10" s="68">
        <f>IF(E10="","",K10*E10)</f>
        <v>-2910</v>
      </c>
      <c r="O10" s="69">
        <f>IF(F10="","",L10*F10)</f>
        <v>-2910</v>
      </c>
      <c r="P10" s="66"/>
      <c r="Q10" s="66"/>
      <c r="R10" s="66"/>
    </row>
    <row r="11" spans="1:18">
      <c r="A11" s="24">
        <v>3</v>
      </c>
      <c r="B11" s="30">
        <v>43846</v>
      </c>
      <c r="C11" s="31">
        <v>1</v>
      </c>
      <c r="D11" s="32">
        <v>1.27</v>
      </c>
      <c r="E11" s="33">
        <v>1.5</v>
      </c>
      <c r="F11" s="35">
        <v>-1</v>
      </c>
      <c r="G11" s="29">
        <f>IF(D11="","",G10+M11)</f>
        <v>97674.829</v>
      </c>
      <c r="H11" s="29">
        <f>IF(E11="","",H10+N11)</f>
        <v>98324.05</v>
      </c>
      <c r="I11" s="29">
        <f>IF(F11="","",I10+O11)</f>
        <v>91267.3</v>
      </c>
      <c r="J11" s="67">
        <f>IF(G10="","",G10*0.03)</f>
        <v>2822.7</v>
      </c>
      <c r="K11" s="68">
        <f>IF(H10="","",H10*0.03)</f>
        <v>2822.7</v>
      </c>
      <c r="L11" s="69">
        <f>IF(I10="","",I10*0.03)</f>
        <v>2822.7</v>
      </c>
      <c r="M11" s="67">
        <f>IF(D11="","",J11*D11)</f>
        <v>3584.829</v>
      </c>
      <c r="N11" s="68">
        <f>IF(E11="","",K11*E11)</f>
        <v>4234.05</v>
      </c>
      <c r="O11" s="69">
        <f>IF(F11="","",L11*F11)</f>
        <v>-2822.7</v>
      </c>
      <c r="P11" s="66"/>
      <c r="Q11" s="66"/>
      <c r="R11" s="66"/>
    </row>
    <row r="12" spans="1:18">
      <c r="A12" s="24">
        <v>4</v>
      </c>
      <c r="B12" s="30"/>
      <c r="C12" s="31"/>
      <c r="D12" s="32"/>
      <c r="E12" s="33"/>
      <c r="F12" s="34"/>
      <c r="G12" s="29">
        <f>G11</f>
        <v>97674.829</v>
      </c>
      <c r="H12" s="29">
        <f>H11</f>
        <v>98324.05</v>
      </c>
      <c r="I12" s="29">
        <f>I11</f>
        <v>91267.3</v>
      </c>
      <c r="J12" s="67">
        <f>IF(G11="","",G11*0.03)</f>
        <v>2930.24487</v>
      </c>
      <c r="K12" s="68">
        <f>IF(H11="","",H11*0.03)</f>
        <v>2949.7215</v>
      </c>
      <c r="L12" s="69">
        <f>IF(I11="","",I11*0.03)</f>
        <v>2738.019</v>
      </c>
      <c r="M12" s="67" t="str">
        <f>IF(D12="","",J12*D12)</f>
        <v/>
      </c>
      <c r="N12" s="68" t="str">
        <f>IF(E12="","",K12*E12)</f>
        <v/>
      </c>
      <c r="O12" s="69" t="str">
        <f>IF(F12="","",L12*F12)</f>
        <v/>
      </c>
      <c r="P12" s="66" t="s">
        <v>49</v>
      </c>
      <c r="Q12" s="66"/>
      <c r="R12" s="66"/>
    </row>
    <row r="13" spans="1:18">
      <c r="A13" s="24">
        <v>5</v>
      </c>
      <c r="B13" s="30">
        <v>43859</v>
      </c>
      <c r="C13" s="31">
        <v>1</v>
      </c>
      <c r="D13" s="32">
        <v>-1</v>
      </c>
      <c r="E13" s="33">
        <v>-1</v>
      </c>
      <c r="F13" s="35">
        <v>-1</v>
      </c>
      <c r="G13" s="29">
        <f>IF(D13="","",G12+M13)</f>
        <v>94744.58413</v>
      </c>
      <c r="H13" s="29">
        <f>IF(E13="","",H12+N13)</f>
        <v>95374.3285</v>
      </c>
      <c r="I13" s="29">
        <f>IF(F13="","",I12+O13)</f>
        <v>88529.281</v>
      </c>
      <c r="J13" s="67">
        <f>IF(G12="","",G12*0.03)</f>
        <v>2930.24487</v>
      </c>
      <c r="K13" s="68">
        <f>IF(H12="","",H12*0.03)</f>
        <v>2949.7215</v>
      </c>
      <c r="L13" s="69">
        <f>IF(I12="","",I12*0.03)</f>
        <v>2738.019</v>
      </c>
      <c r="M13" s="67">
        <f>IF(D13="","",J13*D13)</f>
        <v>-2930.24487</v>
      </c>
      <c r="N13" s="68">
        <f>IF(E13="","",K13*E13)</f>
        <v>-2949.7215</v>
      </c>
      <c r="O13" s="69">
        <f>IF(F13="","",L13*F13)</f>
        <v>-2738.019</v>
      </c>
      <c r="P13" s="66" t="s">
        <v>50</v>
      </c>
      <c r="Q13" s="66"/>
      <c r="R13" s="66"/>
    </row>
    <row r="14" spans="1:18">
      <c r="A14" s="24">
        <v>6</v>
      </c>
      <c r="B14" s="30">
        <v>43871</v>
      </c>
      <c r="C14" s="31">
        <v>2</v>
      </c>
      <c r="D14" s="32">
        <v>-1</v>
      </c>
      <c r="E14" s="33">
        <v>-1</v>
      </c>
      <c r="F14" s="34">
        <v>-1</v>
      </c>
      <c r="G14" s="29">
        <f>IF(D14="","",G13+M14)</f>
        <v>91902.2466061</v>
      </c>
      <c r="H14" s="29">
        <f>IF(E14="","",H13+N14)</f>
        <v>92513.098645</v>
      </c>
      <c r="I14" s="29">
        <f>IF(F14="","",I13+O14)</f>
        <v>85873.40257</v>
      </c>
      <c r="J14" s="67">
        <f>IF(G13="","",G13*0.03)</f>
        <v>2842.3375239</v>
      </c>
      <c r="K14" s="68">
        <f>IF(H13="","",H13*0.03)</f>
        <v>2861.229855</v>
      </c>
      <c r="L14" s="69">
        <f>IF(I13="","",I13*0.03)</f>
        <v>2655.87843</v>
      </c>
      <c r="M14" s="67">
        <f>IF(D14="","",J14*D14)</f>
        <v>-2842.3375239</v>
      </c>
      <c r="N14" s="68">
        <f>IF(E14="","",K14*E14)</f>
        <v>-2861.229855</v>
      </c>
      <c r="O14" s="69">
        <f>IF(F14="","",L14*F14)</f>
        <v>-2655.87843</v>
      </c>
      <c r="P14" s="66"/>
      <c r="Q14" s="66"/>
      <c r="R14" s="66"/>
    </row>
    <row r="15" spans="1:18">
      <c r="A15" s="24">
        <v>7</v>
      </c>
      <c r="B15" s="30">
        <v>43871</v>
      </c>
      <c r="C15" s="31">
        <v>2</v>
      </c>
      <c r="D15" s="32">
        <v>-1</v>
      </c>
      <c r="E15" s="33">
        <v>-1</v>
      </c>
      <c r="F15" s="34">
        <v>-1</v>
      </c>
      <c r="G15" s="29">
        <f>IF(D15="","",G14+M15)</f>
        <v>89145.179207917</v>
      </c>
      <c r="H15" s="29">
        <f>IF(E15="","",H14+N15)</f>
        <v>89737.70568565</v>
      </c>
      <c r="I15" s="29">
        <f>IF(F15="","",I14+O15)</f>
        <v>83297.2004929</v>
      </c>
      <c r="J15" s="67">
        <f>IF(G14="","",G14*0.03)</f>
        <v>2757.067398183</v>
      </c>
      <c r="K15" s="68">
        <f>IF(H14="","",H14*0.03)</f>
        <v>2775.39295935</v>
      </c>
      <c r="L15" s="69">
        <f>IF(I14="","",I14*0.03)</f>
        <v>2576.2020771</v>
      </c>
      <c r="M15" s="67">
        <f>IF(D15="","",J15*D15)</f>
        <v>-2757.067398183</v>
      </c>
      <c r="N15" s="68">
        <f>IF(E15="","",K15*E15)</f>
        <v>-2775.39295935</v>
      </c>
      <c r="O15" s="69">
        <f>IF(F15="","",L15*F15)</f>
        <v>-2576.2020771</v>
      </c>
      <c r="P15" s="66"/>
      <c r="Q15" s="66"/>
      <c r="R15" s="66"/>
    </row>
    <row r="16" spans="1:18">
      <c r="A16" s="24">
        <v>8</v>
      </c>
      <c r="B16" s="30">
        <v>43875</v>
      </c>
      <c r="C16" s="31">
        <v>2</v>
      </c>
      <c r="D16" s="32">
        <v>-1</v>
      </c>
      <c r="E16" s="33">
        <v>-1</v>
      </c>
      <c r="F16" s="34">
        <v>-1</v>
      </c>
      <c r="G16" s="29">
        <f>IF(D16="","",G15+M16)</f>
        <v>86470.8238316795</v>
      </c>
      <c r="H16" s="29">
        <f>IF(E16="","",H15+N16)</f>
        <v>87045.5745150805</v>
      </c>
      <c r="I16" s="29">
        <f>IF(F16="","",I15+O16)</f>
        <v>80798.284478113</v>
      </c>
      <c r="J16" s="67">
        <f>IF(G15="","",G15*0.03)</f>
        <v>2674.35537623751</v>
      </c>
      <c r="K16" s="68">
        <f>IF(H15="","",H15*0.03)</f>
        <v>2692.1311705695</v>
      </c>
      <c r="L16" s="69">
        <f>IF(I15="","",I15*0.03)</f>
        <v>2498.916014787</v>
      </c>
      <c r="M16" s="67">
        <f>IF(D16="","",J16*D16)</f>
        <v>-2674.35537623751</v>
      </c>
      <c r="N16" s="68">
        <f>IF(E16="","",K16*E16)</f>
        <v>-2692.1311705695</v>
      </c>
      <c r="O16" s="69">
        <f>IF(F16="","",L16*F16)</f>
        <v>-2498.916014787</v>
      </c>
      <c r="P16" s="66"/>
      <c r="Q16" s="66"/>
      <c r="R16" s="66"/>
    </row>
    <row r="17" spans="1:18">
      <c r="A17" s="24">
        <v>9</v>
      </c>
      <c r="B17" s="30">
        <v>43875</v>
      </c>
      <c r="C17" s="31">
        <v>2</v>
      </c>
      <c r="D17" s="32">
        <v>-1</v>
      </c>
      <c r="E17" s="33">
        <v>-1</v>
      </c>
      <c r="F17" s="34">
        <v>-1</v>
      </c>
      <c r="G17" s="29">
        <f>IF(D17="","",G16+M17)</f>
        <v>83876.6991167291</v>
      </c>
      <c r="H17" s="29">
        <f>IF(E17="","",H16+N17)</f>
        <v>84434.2072796281</v>
      </c>
      <c r="I17" s="29">
        <f>IF(F17="","",I16+O17)</f>
        <v>78374.3359437696</v>
      </c>
      <c r="J17" s="67">
        <f>IF(G16="","",G16*0.03)</f>
        <v>2594.12471495038</v>
      </c>
      <c r="K17" s="68">
        <f>IF(H16="","",H16*0.03)</f>
        <v>2611.36723545242</v>
      </c>
      <c r="L17" s="69">
        <f>IF(I16="","",I16*0.03)</f>
        <v>2423.94853434339</v>
      </c>
      <c r="M17" s="67">
        <f>IF(D17="","",J17*D17)</f>
        <v>-2594.12471495038</v>
      </c>
      <c r="N17" s="68">
        <f>IF(E17="","",K17*E17)</f>
        <v>-2611.36723545242</v>
      </c>
      <c r="O17" s="69">
        <f>IF(F17="","",L17*F17)</f>
        <v>-2423.94853434339</v>
      </c>
      <c r="P17" s="66"/>
      <c r="Q17" s="66"/>
      <c r="R17" s="66"/>
    </row>
    <row r="18" spans="1:18">
      <c r="A18" s="24">
        <v>10</v>
      </c>
      <c r="B18" s="30">
        <v>43894</v>
      </c>
      <c r="C18" s="31">
        <v>2</v>
      </c>
      <c r="D18" s="32">
        <v>-1</v>
      </c>
      <c r="E18" s="33">
        <v>-1</v>
      </c>
      <c r="F18" s="34">
        <v>-1</v>
      </c>
      <c r="G18" s="29">
        <f>IF(D18="","",G17+M18)</f>
        <v>81360.3981432272</v>
      </c>
      <c r="H18" s="29">
        <f>IF(E18="","",H17+N18)</f>
        <v>81901.1810612392</v>
      </c>
      <c r="I18" s="29">
        <f>IF(F18="","",I17+O18)</f>
        <v>76023.1058654565</v>
      </c>
      <c r="J18" s="67">
        <f>IF(G17="","",G17*0.03)</f>
        <v>2516.30097350187</v>
      </c>
      <c r="K18" s="68">
        <f>IF(H17="","",H17*0.03)</f>
        <v>2533.02621838884</v>
      </c>
      <c r="L18" s="69">
        <f>IF(I17="","",I17*0.03)</f>
        <v>2351.23007831309</v>
      </c>
      <c r="M18" s="67">
        <f>IF(D18="","",J18*D18)</f>
        <v>-2516.30097350187</v>
      </c>
      <c r="N18" s="68">
        <f>IF(E18="","",K18*E18)</f>
        <v>-2533.02621838884</v>
      </c>
      <c r="O18" s="69">
        <f>IF(F18="","",L18*F18)</f>
        <v>-2351.23007831309</v>
      </c>
      <c r="P18" s="66"/>
      <c r="Q18" s="66"/>
      <c r="R18" s="66"/>
    </row>
    <row r="19" spans="1:18">
      <c r="A19" s="24">
        <v>11</v>
      </c>
      <c r="B19" s="30">
        <v>43906</v>
      </c>
      <c r="C19" s="31">
        <v>1</v>
      </c>
      <c r="D19" s="32">
        <v>-1</v>
      </c>
      <c r="E19" s="33">
        <v>-1</v>
      </c>
      <c r="F19" s="34">
        <v>-1</v>
      </c>
      <c r="G19" s="29">
        <f>IF(D19="","",G18+M19)</f>
        <v>78919.5861989304</v>
      </c>
      <c r="H19" s="29">
        <f>IF(E19="","",H18+N19)</f>
        <v>79444.1456294021</v>
      </c>
      <c r="I19" s="29">
        <f>IF(F19="","",I18+O19)</f>
        <v>73742.4126894928</v>
      </c>
      <c r="J19" s="67">
        <f>IF(G18="","",G18*0.03)</f>
        <v>2440.81194429682</v>
      </c>
      <c r="K19" s="68">
        <f>IF(H18="","",H18*0.03)</f>
        <v>2457.03543183718</v>
      </c>
      <c r="L19" s="69">
        <f>IF(I18="","",I18*0.03)</f>
        <v>2280.6931759637</v>
      </c>
      <c r="M19" s="67">
        <f>IF(D19="","",J19*D19)</f>
        <v>-2440.81194429682</v>
      </c>
      <c r="N19" s="68">
        <f>IF(E19="","",K19*E19)</f>
        <v>-2457.03543183718</v>
      </c>
      <c r="O19" s="69">
        <f>IF(F19="","",L19*F19)</f>
        <v>-2280.6931759637</v>
      </c>
      <c r="P19" s="66"/>
      <c r="Q19" s="66"/>
      <c r="R19" s="66"/>
    </row>
    <row r="20" spans="1:18">
      <c r="A20" s="24">
        <v>12</v>
      </c>
      <c r="B20" s="30">
        <v>43907</v>
      </c>
      <c r="C20" s="31">
        <v>1</v>
      </c>
      <c r="D20" s="32">
        <v>1.27</v>
      </c>
      <c r="E20" s="33">
        <v>1.5</v>
      </c>
      <c r="F20" s="34">
        <v>2</v>
      </c>
      <c r="G20" s="29">
        <f>IF(D20="","",G19+M20)</f>
        <v>81926.4224331097</v>
      </c>
      <c r="H20" s="29">
        <f>IF(E20="","",H19+N20)</f>
        <v>83019.1321827252</v>
      </c>
      <c r="I20" s="29">
        <f>IF(F20="","",I19+O20)</f>
        <v>78166.9574508624</v>
      </c>
      <c r="J20" s="67">
        <f>IF(G19="","",G19*0.03)</f>
        <v>2367.58758596791</v>
      </c>
      <c r="K20" s="68">
        <f>IF(H19="","",H19*0.03)</f>
        <v>2383.32436888206</v>
      </c>
      <c r="L20" s="69">
        <f>IF(I19="","",I19*0.03)</f>
        <v>2212.27238068478</v>
      </c>
      <c r="M20" s="67">
        <f>IF(D20="","",J20*D20)</f>
        <v>3006.83623417925</v>
      </c>
      <c r="N20" s="68">
        <f>IF(E20="","",K20*E20)</f>
        <v>3574.98655332309</v>
      </c>
      <c r="O20" s="69">
        <f>IF(F20="","",L20*F20)</f>
        <v>4424.54476136957</v>
      </c>
      <c r="P20" s="66" t="s">
        <v>50</v>
      </c>
      <c r="Q20" s="66"/>
      <c r="R20" s="66"/>
    </row>
    <row r="21" spans="1:18">
      <c r="A21" s="24">
        <v>13</v>
      </c>
      <c r="B21" s="30">
        <v>43908</v>
      </c>
      <c r="C21" s="31">
        <v>1</v>
      </c>
      <c r="D21" s="32">
        <v>1.27</v>
      </c>
      <c r="E21" s="33">
        <v>1.5</v>
      </c>
      <c r="F21" s="34">
        <v>2</v>
      </c>
      <c r="G21" s="29">
        <f>IF(D21="","",G20+M21)</f>
        <v>85047.8191278111</v>
      </c>
      <c r="H21" s="29">
        <f>IF(E21="","",H20+N21)</f>
        <v>86754.9931309478</v>
      </c>
      <c r="I21" s="29">
        <f>IF(F21="","",I20+O21)</f>
        <v>82856.9748979141</v>
      </c>
      <c r="J21" s="67">
        <f>IF(G20="","",G20*0.03)</f>
        <v>2457.79267299329</v>
      </c>
      <c r="K21" s="68">
        <f>IF(H20="","",H20*0.03)</f>
        <v>2490.57396548175</v>
      </c>
      <c r="L21" s="69">
        <f>IF(I20="","",I20*0.03)</f>
        <v>2345.00872352587</v>
      </c>
      <c r="M21" s="67">
        <f>IF(D21="","",J21*D21)</f>
        <v>3121.39669470148</v>
      </c>
      <c r="N21" s="68">
        <f>IF(E21="","",K21*E21)</f>
        <v>3735.86094822263</v>
      </c>
      <c r="O21" s="69">
        <f>IF(F21="","",L21*F21)</f>
        <v>4690.01744705174</v>
      </c>
      <c r="P21" s="66"/>
      <c r="Q21" s="66"/>
      <c r="R21" s="66"/>
    </row>
    <row r="22" spans="1:18">
      <c r="A22" s="24">
        <v>14</v>
      </c>
      <c r="B22" s="30">
        <v>43910</v>
      </c>
      <c r="C22" s="31">
        <v>1</v>
      </c>
      <c r="D22" s="32">
        <v>1.27</v>
      </c>
      <c r="E22" s="33">
        <v>1.5</v>
      </c>
      <c r="F22" s="34">
        <v>2</v>
      </c>
      <c r="G22" s="29">
        <f>IF(D22="","",G21+M22)</f>
        <v>88288.1410365808</v>
      </c>
      <c r="H22" s="29">
        <f>IF(E22="","",H21+N22)</f>
        <v>90658.9678218404</v>
      </c>
      <c r="I22" s="29">
        <f>IF(F22="","",I21+O22)</f>
        <v>87828.393391789</v>
      </c>
      <c r="J22" s="67">
        <f>IF(G21="","",G21*0.03)</f>
        <v>2551.43457383433</v>
      </c>
      <c r="K22" s="68">
        <f>IF(H21="","",H21*0.03)</f>
        <v>2602.64979392843</v>
      </c>
      <c r="L22" s="69">
        <f>IF(I21="","",I21*0.03)</f>
        <v>2485.70924693742</v>
      </c>
      <c r="M22" s="67">
        <f>IF(D22="","",J22*D22)</f>
        <v>3240.3219087696</v>
      </c>
      <c r="N22" s="68">
        <f>IF(E22="","",K22*E22)</f>
        <v>3903.97469089265</v>
      </c>
      <c r="O22" s="69">
        <f>IF(F22="","",L22*F22)</f>
        <v>4971.41849387485</v>
      </c>
      <c r="P22" s="66"/>
      <c r="Q22" s="66"/>
      <c r="R22" s="66"/>
    </row>
    <row r="23" spans="1:18">
      <c r="A23" s="24">
        <v>15</v>
      </c>
      <c r="B23" s="30">
        <v>43914</v>
      </c>
      <c r="C23" s="31">
        <v>1</v>
      </c>
      <c r="D23" s="32">
        <v>-1</v>
      </c>
      <c r="E23" s="33">
        <v>-1</v>
      </c>
      <c r="F23" s="35">
        <v>-1</v>
      </c>
      <c r="G23" s="29">
        <f>IF(D23="","",G22+M23)</f>
        <v>85639.4968054833</v>
      </c>
      <c r="H23" s="29">
        <f>IF(E23="","",H22+N23)</f>
        <v>87939.1987871852</v>
      </c>
      <c r="I23" s="29">
        <f>IF(F23="","",I22+O23)</f>
        <v>85193.5415900353</v>
      </c>
      <c r="J23" s="67">
        <f>IF(G22="","",G22*0.03)</f>
        <v>2648.64423109742</v>
      </c>
      <c r="K23" s="68">
        <f>IF(H22="","",H22*0.03)</f>
        <v>2719.76903465521</v>
      </c>
      <c r="L23" s="69">
        <f>IF(I22="","",I22*0.03)</f>
        <v>2634.85180175367</v>
      </c>
      <c r="M23" s="67">
        <f>IF(D23="","",J23*D23)</f>
        <v>-2648.64423109742</v>
      </c>
      <c r="N23" s="68">
        <f>IF(E23="","",K23*E23)</f>
        <v>-2719.76903465521</v>
      </c>
      <c r="O23" s="69">
        <f>IF(F23="","",L23*F23)</f>
        <v>-2634.85180175367</v>
      </c>
      <c r="P23" s="66"/>
      <c r="Q23" s="66"/>
      <c r="R23" s="66"/>
    </row>
    <row r="24" spans="1:18">
      <c r="A24" s="24">
        <v>16</v>
      </c>
      <c r="B24" s="30">
        <v>43959</v>
      </c>
      <c r="C24" s="31">
        <v>1</v>
      </c>
      <c r="D24" s="32">
        <v>1.27</v>
      </c>
      <c r="E24" s="33">
        <v>1.5</v>
      </c>
      <c r="F24" s="34">
        <v>2</v>
      </c>
      <c r="G24" s="29">
        <f>IF(D24="","",G23+M24)</f>
        <v>88902.3616337722</v>
      </c>
      <c r="H24" s="29">
        <f>IF(E24="","",H23+N24)</f>
        <v>91896.4627326085</v>
      </c>
      <c r="I24" s="29">
        <f>IF(F24="","",I23+O24)</f>
        <v>90305.1540854374</v>
      </c>
      <c r="J24" s="67">
        <f>IF(G23="","",G23*0.03)</f>
        <v>2569.1849041645</v>
      </c>
      <c r="K24" s="68">
        <f>IF(H23="","",H23*0.03)</f>
        <v>2638.17596361556</v>
      </c>
      <c r="L24" s="69">
        <f>IF(I23="","",I23*0.03)</f>
        <v>2555.80624770106</v>
      </c>
      <c r="M24" s="67">
        <f>IF(D24="","",J24*D24)</f>
        <v>3262.86482828891</v>
      </c>
      <c r="N24" s="68">
        <f>IF(E24="","",K24*E24)</f>
        <v>3957.26394542333</v>
      </c>
      <c r="O24" s="69">
        <f>IF(F24="","",L24*F24)</f>
        <v>5111.61249540212</v>
      </c>
      <c r="P24" s="66" t="s">
        <v>51</v>
      </c>
      <c r="Q24" s="66"/>
      <c r="R24" s="66"/>
    </row>
    <row r="25" spans="1:18">
      <c r="A25" s="24">
        <v>17</v>
      </c>
      <c r="B25" s="30">
        <v>44001</v>
      </c>
      <c r="C25" s="31">
        <v>2</v>
      </c>
      <c r="D25" s="32">
        <v>-1</v>
      </c>
      <c r="E25" s="33">
        <v>-1</v>
      </c>
      <c r="F25" s="34">
        <v>-1</v>
      </c>
      <c r="G25" s="29">
        <f>IF(D25="","",G24+M25)</f>
        <v>86235.2907847591</v>
      </c>
      <c r="H25" s="29">
        <f>IF(E25="","",H24+N25)</f>
        <v>89139.5688506303</v>
      </c>
      <c r="I25" s="29">
        <f>IF(F25="","",I24+O25)</f>
        <v>87595.9994628743</v>
      </c>
      <c r="J25" s="67">
        <f>IF(G24="","",G24*0.03)</f>
        <v>2667.07084901317</v>
      </c>
      <c r="K25" s="68">
        <f>IF(H24="","",H24*0.03)</f>
        <v>2756.89388197826</v>
      </c>
      <c r="L25" s="69">
        <f>IF(I24="","",I24*0.03)</f>
        <v>2709.15462256312</v>
      </c>
      <c r="M25" s="67">
        <f>IF(D25="","",J25*D25)</f>
        <v>-2667.07084901317</v>
      </c>
      <c r="N25" s="68">
        <f>IF(E25="","",K25*E25)</f>
        <v>-2756.89388197826</v>
      </c>
      <c r="O25" s="69">
        <f>IF(F25="","",L25*F25)</f>
        <v>-2709.15462256312</v>
      </c>
      <c r="P25" s="66"/>
      <c r="Q25" s="66"/>
      <c r="R25" s="66"/>
    </row>
    <row r="26" spans="1:18">
      <c r="A26" s="24">
        <v>18</v>
      </c>
      <c r="B26" s="30">
        <v>44004</v>
      </c>
      <c r="C26" s="31">
        <v>2</v>
      </c>
      <c r="D26" s="32">
        <v>-1</v>
      </c>
      <c r="E26" s="33">
        <v>-1</v>
      </c>
      <c r="F26" s="34">
        <v>-1</v>
      </c>
      <c r="G26" s="29">
        <f>IF(D26="","",G25+M26)</f>
        <v>83648.2320612163</v>
      </c>
      <c r="H26" s="29">
        <f>IF(E26="","",H25+N26)</f>
        <v>86465.3817851114</v>
      </c>
      <c r="I26" s="29">
        <f>IF(F26="","",I25+O26)</f>
        <v>84968.1194789881</v>
      </c>
      <c r="J26" s="67">
        <f>IF(G25="","",G25*0.03)</f>
        <v>2587.05872354277</v>
      </c>
      <c r="K26" s="68">
        <f>IF(H25="","",H25*0.03)</f>
        <v>2674.18706551891</v>
      </c>
      <c r="L26" s="69">
        <f>IF(I25="","",I25*0.03)</f>
        <v>2627.87998388623</v>
      </c>
      <c r="M26" s="67">
        <f>IF(D26="","",J26*D26)</f>
        <v>-2587.05872354277</v>
      </c>
      <c r="N26" s="68">
        <f>IF(E26="","",K26*E26)</f>
        <v>-2674.18706551891</v>
      </c>
      <c r="O26" s="69">
        <f>IF(F26="","",L26*F26)</f>
        <v>-2627.87998388623</v>
      </c>
      <c r="P26" s="66"/>
      <c r="Q26" s="66"/>
      <c r="R26" s="66"/>
    </row>
    <row r="27" spans="1:18">
      <c r="A27" s="24">
        <v>19</v>
      </c>
      <c r="B27" s="30">
        <v>44012</v>
      </c>
      <c r="C27" s="31">
        <v>1</v>
      </c>
      <c r="D27" s="32">
        <v>-1</v>
      </c>
      <c r="E27" s="33">
        <v>-1</v>
      </c>
      <c r="F27" s="34">
        <v>-1</v>
      </c>
      <c r="G27" s="29">
        <f>IF(D27="","",G26+M27)</f>
        <v>81138.7850993798</v>
      </c>
      <c r="H27" s="29">
        <f>IF(E27="","",H26+N27)</f>
        <v>83871.420331558</v>
      </c>
      <c r="I27" s="29">
        <f>IF(F27="","",I26+O27)</f>
        <v>82419.0758946185</v>
      </c>
      <c r="J27" s="67">
        <f>IF(G26="","",G26*0.03)</f>
        <v>2509.44696183649</v>
      </c>
      <c r="K27" s="68">
        <f>IF(H26="","",H26*0.03)</f>
        <v>2593.96145355334</v>
      </c>
      <c r="L27" s="69">
        <f>IF(I26="","",I26*0.03)</f>
        <v>2549.04358436964</v>
      </c>
      <c r="M27" s="67">
        <f>IF(D27="","",J27*D27)</f>
        <v>-2509.44696183649</v>
      </c>
      <c r="N27" s="68">
        <f>IF(E27="","",K27*E27)</f>
        <v>-2593.96145355334</v>
      </c>
      <c r="O27" s="69">
        <f>IF(F27="","",L27*F27)</f>
        <v>-2549.04358436964</v>
      </c>
      <c r="P27" s="66" t="s">
        <v>52</v>
      </c>
      <c r="Q27" s="66" t="s">
        <v>53</v>
      </c>
      <c r="R27" s="66"/>
    </row>
    <row r="28" spans="1:18">
      <c r="A28" s="24">
        <v>20</v>
      </c>
      <c r="B28" s="30">
        <v>44014</v>
      </c>
      <c r="C28" s="31">
        <v>2</v>
      </c>
      <c r="D28" s="32">
        <v>-1</v>
      </c>
      <c r="E28" s="33">
        <v>-1</v>
      </c>
      <c r="F28" s="34">
        <v>-1</v>
      </c>
      <c r="G28" s="29" t="s">
        <v>54</v>
      </c>
      <c r="H28" s="29">
        <f>IF(E28="","",H27+N28)</f>
        <v>81355.2777216113</v>
      </c>
      <c r="I28" s="29" t="s">
        <v>54</v>
      </c>
      <c r="J28" s="67">
        <f>IF(G27="","",G27*0.03)</f>
        <v>2434.16355298139</v>
      </c>
      <c r="K28" s="68">
        <f>IF(H27="","",H27*0.03)</f>
        <v>2516.14260994674</v>
      </c>
      <c r="L28" s="69">
        <f>IF(I27="","",I27*0.03)</f>
        <v>2472.57227683855</v>
      </c>
      <c r="M28" s="67">
        <f>IF(D28="","",J28*D28)</f>
        <v>-2434.16355298139</v>
      </c>
      <c r="N28" s="68">
        <f>IF(E28="","",K28*E28)</f>
        <v>-2516.14260994674</v>
      </c>
      <c r="O28" s="69">
        <f>IF(F28="","",L28*F28)</f>
        <v>-2472.57227683855</v>
      </c>
      <c r="P28" s="66"/>
      <c r="Q28" s="66"/>
      <c r="R28" s="66"/>
    </row>
    <row r="29" spans="1:18">
      <c r="A29" s="24">
        <v>21</v>
      </c>
      <c r="B29" s="30"/>
      <c r="C29" s="31"/>
      <c r="D29" s="32"/>
      <c r="E29" s="33"/>
      <c r="F29" s="35"/>
      <c r="G29" s="29" t="str">
        <f>IF(D29="","",G28+M29)</f>
        <v/>
      </c>
      <c r="H29" s="29" t="s">
        <v>54</v>
      </c>
      <c r="I29" s="29" t="str">
        <f>IF(F29="","",I28+O29)</f>
        <v/>
      </c>
      <c r="J29" s="67" t="e">
        <f>IF(G28="","",G28*0.03)</f>
        <v>#VALUE!</v>
      </c>
      <c r="K29" s="68">
        <f>IF(H28="","",H28*0.03)</f>
        <v>2440.65833164834</v>
      </c>
      <c r="L29" s="69" t="e">
        <f>IF(I28="","",I28*0.03)</f>
        <v>#VALUE!</v>
      </c>
      <c r="M29" s="67" t="str">
        <f>IF(D29="","",J29*D29)</f>
        <v/>
      </c>
      <c r="N29" s="68" t="str">
        <f>IF(E29="","",K29*E29)</f>
        <v/>
      </c>
      <c r="O29" s="69" t="str">
        <f>IF(F29="","",L29*F29)</f>
        <v/>
      </c>
      <c r="P29" s="66"/>
      <c r="Q29" s="66"/>
      <c r="R29" s="66"/>
    </row>
    <row r="30" spans="1:18">
      <c r="A30" s="24">
        <v>22</v>
      </c>
      <c r="B30" s="30"/>
      <c r="C30" s="31"/>
      <c r="D30" s="32"/>
      <c r="E30" s="33"/>
      <c r="F30" s="35"/>
      <c r="G30" s="29" t="str">
        <f>IF(D30="","",G29+M30)</f>
        <v/>
      </c>
      <c r="H30" s="29" t="str">
        <f>IF(E30="","",H29+N30)</f>
        <v/>
      </c>
      <c r="I30" s="29" t="str">
        <f>IF(F30="","",I29+O30)</f>
        <v/>
      </c>
      <c r="J30" s="67" t="str">
        <f>IF(G29="","",G29*0.03)</f>
        <v/>
      </c>
      <c r="K30" s="68" t="e">
        <f>IF(H29="","",H29*0.03)</f>
        <v>#VALUE!</v>
      </c>
      <c r="L30" s="69" t="str">
        <f>IF(I29="","",I29*0.03)</f>
        <v/>
      </c>
      <c r="M30" s="67" t="str">
        <f>IF(D30="","",J30*D30)</f>
        <v/>
      </c>
      <c r="N30" s="68" t="str">
        <f>IF(E30="","",K30*E30)</f>
        <v/>
      </c>
      <c r="O30" s="69" t="str">
        <f>IF(F30="","",L30*F30)</f>
        <v/>
      </c>
      <c r="P30" s="66"/>
      <c r="Q30" s="66"/>
      <c r="R30" s="66"/>
    </row>
    <row r="31" spans="1:18">
      <c r="A31" s="24">
        <v>23</v>
      </c>
      <c r="B31" s="30"/>
      <c r="C31" s="31"/>
      <c r="D31" s="32"/>
      <c r="E31" s="33"/>
      <c r="F31" s="34"/>
      <c r="G31" s="29" t="str">
        <f>IF(D31="","",G30+M31)</f>
        <v/>
      </c>
      <c r="H31" s="29" t="str">
        <f>IF(E31="","",H30+N31)</f>
        <v/>
      </c>
      <c r="I31" s="29" t="str">
        <f>IF(F31="","",I30+O31)</f>
        <v/>
      </c>
      <c r="J31" s="67" t="str">
        <f>IF(G30="","",G30*0.03)</f>
        <v/>
      </c>
      <c r="K31" s="68" t="str">
        <f>IF(H30="","",H30*0.03)</f>
        <v/>
      </c>
      <c r="L31" s="69" t="str">
        <f>IF(I30="","",I30*0.03)</f>
        <v/>
      </c>
      <c r="M31" s="67" t="str">
        <f>IF(D31="","",J31*D31)</f>
        <v/>
      </c>
      <c r="N31" s="68" t="str">
        <f>IF(E31="","",K31*E31)</f>
        <v/>
      </c>
      <c r="O31" s="69" t="str">
        <f>IF(F31="","",L31*F31)</f>
        <v/>
      </c>
      <c r="P31" s="66"/>
      <c r="Q31" s="66"/>
      <c r="R31" s="66"/>
    </row>
    <row r="32" spans="1:18">
      <c r="A32" s="24">
        <v>24</v>
      </c>
      <c r="B32" s="30"/>
      <c r="C32" s="31"/>
      <c r="D32" s="32"/>
      <c r="E32" s="33"/>
      <c r="F32" s="34"/>
      <c r="G32" s="29" t="str">
        <f>IF(D32="","",G31+M32)</f>
        <v/>
      </c>
      <c r="H32" s="29" t="str">
        <f>IF(E32="","",H31+N32)</f>
        <v/>
      </c>
      <c r="I32" s="29" t="str">
        <f>IF(F32="","",I31+O32)</f>
        <v/>
      </c>
      <c r="J32" s="67" t="str">
        <f>IF(G31="","",G31*0.03)</f>
        <v/>
      </c>
      <c r="K32" s="68" t="str">
        <f>IF(H31="","",H31*0.03)</f>
        <v/>
      </c>
      <c r="L32" s="69" t="str">
        <f>IF(I31="","",I31*0.03)</f>
        <v/>
      </c>
      <c r="M32" s="67" t="str">
        <f>IF(D32="","",J32*D32)</f>
        <v/>
      </c>
      <c r="N32" s="68" t="str">
        <f>IF(E32="","",K32*E32)</f>
        <v/>
      </c>
      <c r="O32" s="69" t="str">
        <f>IF(F32="","",L32*F32)</f>
        <v/>
      </c>
      <c r="P32" s="66"/>
      <c r="Q32" s="66"/>
      <c r="R32" s="66"/>
    </row>
    <row r="33" spans="1:18">
      <c r="A33" s="24">
        <v>25</v>
      </c>
      <c r="B33" s="30"/>
      <c r="C33" s="31"/>
      <c r="D33" s="32"/>
      <c r="E33" s="33"/>
      <c r="F33" s="34"/>
      <c r="G33" s="29" t="str">
        <f>IF(D33="","",G32+M33)</f>
        <v/>
      </c>
      <c r="H33" s="29" t="str">
        <f>IF(E33="","",H32+N33)</f>
        <v/>
      </c>
      <c r="I33" s="29" t="str">
        <f>IF(F33="","",I32+O33)</f>
        <v/>
      </c>
      <c r="J33" s="67" t="str">
        <f>IF(G32="","",G32*0.03)</f>
        <v/>
      </c>
      <c r="K33" s="68" t="str">
        <f>IF(H32="","",H32*0.03)</f>
        <v/>
      </c>
      <c r="L33" s="69" t="str">
        <f>IF(I32="","",I32*0.03)</f>
        <v/>
      </c>
      <c r="M33" s="67" t="str">
        <f>IF(D33="","",J33*D33)</f>
        <v/>
      </c>
      <c r="N33" s="68" t="str">
        <f>IF(E33="","",K33*E33)</f>
        <v/>
      </c>
      <c r="O33" s="69" t="str">
        <f>IF(F33="","",L33*F33)</f>
        <v/>
      </c>
      <c r="P33" s="66"/>
      <c r="Q33" s="66"/>
      <c r="R33" s="66"/>
    </row>
    <row r="34" spans="1:18">
      <c r="A34" s="24">
        <v>26</v>
      </c>
      <c r="B34" s="30"/>
      <c r="C34" s="31"/>
      <c r="D34" s="32"/>
      <c r="E34" s="33"/>
      <c r="F34" s="35"/>
      <c r="G34" s="29" t="str">
        <f>IF(D34="","",G33+M34)</f>
        <v/>
      </c>
      <c r="H34" s="29" t="str">
        <f>IF(E34="","",H33+N34)</f>
        <v/>
      </c>
      <c r="I34" s="29" t="str">
        <f>IF(F34="","",I33+O34)</f>
        <v/>
      </c>
      <c r="J34" s="67" t="str">
        <f>IF(G33="","",G33*0.03)</f>
        <v/>
      </c>
      <c r="K34" s="68" t="str">
        <f>IF(H33="","",H33*0.03)</f>
        <v/>
      </c>
      <c r="L34" s="69" t="str">
        <f>IF(I33="","",I33*0.03)</f>
        <v/>
      </c>
      <c r="M34" s="67" t="str">
        <f>IF(D34="","",J34*D34)</f>
        <v/>
      </c>
      <c r="N34" s="68" t="str">
        <f>IF(E34="","",K34*E34)</f>
        <v/>
      </c>
      <c r="O34" s="69" t="str">
        <f>IF(F34="","",L34*F34)</f>
        <v/>
      </c>
      <c r="P34" s="66"/>
      <c r="Q34" s="66"/>
      <c r="R34" s="66"/>
    </row>
    <row r="35" spans="1:18">
      <c r="A35" s="24">
        <v>27</v>
      </c>
      <c r="B35" s="30"/>
      <c r="C35" s="31"/>
      <c r="D35" s="32"/>
      <c r="E35" s="33"/>
      <c r="F35" s="35"/>
      <c r="G35" s="29" t="str">
        <f>IF(D35="","",G34+M35)</f>
        <v/>
      </c>
      <c r="H35" s="29" t="str">
        <f>IF(E35="","",H34+N35)</f>
        <v/>
      </c>
      <c r="I35" s="29" t="str">
        <f>IF(F35="","",I34+O35)</f>
        <v/>
      </c>
      <c r="J35" s="67" t="str">
        <f>IF(G34="","",G34*0.03)</f>
        <v/>
      </c>
      <c r="K35" s="68" t="str">
        <f>IF(H34="","",H34*0.03)</f>
        <v/>
      </c>
      <c r="L35" s="69" t="str">
        <f>IF(I34="","",I34*0.03)</f>
        <v/>
      </c>
      <c r="M35" s="67" t="str">
        <f>IF(D35="","",J35*D35)</f>
        <v/>
      </c>
      <c r="N35" s="68" t="str">
        <f>IF(E35="","",K35*E35)</f>
        <v/>
      </c>
      <c r="O35" s="69" t="str">
        <f>IF(F35="","",L35*F35)</f>
        <v/>
      </c>
      <c r="P35" s="66"/>
      <c r="Q35" s="66"/>
      <c r="R35" s="66"/>
    </row>
    <row r="36" spans="1:18">
      <c r="A36" s="24">
        <v>28</v>
      </c>
      <c r="B36" s="30"/>
      <c r="C36" s="31"/>
      <c r="D36" s="32"/>
      <c r="E36" s="33"/>
      <c r="F36" s="34"/>
      <c r="G36" s="29" t="str">
        <f>IF(D36="","",G35+M36)</f>
        <v/>
      </c>
      <c r="H36" s="29" t="str">
        <f>IF(E36="","",H35+N36)</f>
        <v/>
      </c>
      <c r="I36" s="29" t="str">
        <f>IF(F36="","",I35+O36)</f>
        <v/>
      </c>
      <c r="J36" s="67" t="str">
        <f>IF(G35="","",G35*0.03)</f>
        <v/>
      </c>
      <c r="K36" s="68" t="str">
        <f>IF(H35="","",H35*0.03)</f>
        <v/>
      </c>
      <c r="L36" s="69" t="str">
        <f>IF(I35="","",I35*0.03)</f>
        <v/>
      </c>
      <c r="M36" s="67" t="str">
        <f>IF(D36="","",J36*D36)</f>
        <v/>
      </c>
      <c r="N36" s="68" t="str">
        <f>IF(E36="","",K36*E36)</f>
        <v/>
      </c>
      <c r="O36" s="69" t="str">
        <f>IF(F36="","",L36*F36)</f>
        <v/>
      </c>
      <c r="P36" s="66"/>
      <c r="Q36" s="66"/>
      <c r="R36" s="66"/>
    </row>
    <row r="37" spans="1:18">
      <c r="A37" s="24">
        <v>29</v>
      </c>
      <c r="B37" s="30"/>
      <c r="C37" s="31"/>
      <c r="D37" s="32"/>
      <c r="E37" s="33"/>
      <c r="F37" s="34"/>
      <c r="G37" s="29" t="str">
        <f>IF(D37="","",G36+M37)</f>
        <v/>
      </c>
      <c r="H37" s="29" t="str">
        <f>IF(E37="","",H36+N37)</f>
        <v/>
      </c>
      <c r="I37" s="29" t="str">
        <f>IF(F37="","",I36+O37)</f>
        <v/>
      </c>
      <c r="J37" s="67" t="str">
        <f>IF(G36="","",G36*0.03)</f>
        <v/>
      </c>
      <c r="K37" s="68" t="str">
        <f>IF(H36="","",H36*0.03)</f>
        <v/>
      </c>
      <c r="L37" s="69" t="str">
        <f>IF(I36="","",I36*0.03)</f>
        <v/>
      </c>
      <c r="M37" s="67" t="str">
        <f>IF(D37="","",J37*D37)</f>
        <v/>
      </c>
      <c r="N37" s="68" t="str">
        <f>IF(E37="","",K37*E37)</f>
        <v/>
      </c>
      <c r="O37" s="69" t="str">
        <f>IF(F37="","",L37*F37)</f>
        <v/>
      </c>
      <c r="P37" s="66"/>
      <c r="Q37" s="66"/>
      <c r="R37" s="66"/>
    </row>
    <row r="38" spans="1:18">
      <c r="A38" s="24">
        <v>30</v>
      </c>
      <c r="B38" s="30"/>
      <c r="C38" s="31"/>
      <c r="D38" s="32"/>
      <c r="E38" s="33"/>
      <c r="F38" s="34"/>
      <c r="G38" s="29" t="str">
        <f>IF(D38="","",G37+M38)</f>
        <v/>
      </c>
      <c r="H38" s="29" t="str">
        <f>IF(E38="","",H37+N38)</f>
        <v/>
      </c>
      <c r="I38" s="29" t="str">
        <f>IF(F38="","",I37+O38)</f>
        <v/>
      </c>
      <c r="J38" s="67" t="str">
        <f>IF(G37="","",G37*0.03)</f>
        <v/>
      </c>
      <c r="K38" s="68" t="str">
        <f>IF(H37="","",H37*0.03)</f>
        <v/>
      </c>
      <c r="L38" s="69" t="str">
        <f>IF(I37="","",I37*0.03)</f>
        <v/>
      </c>
      <c r="M38" s="67" t="str">
        <f>IF(D38="","",J38*D38)</f>
        <v/>
      </c>
      <c r="N38" s="68" t="str">
        <f>IF(E38="","",K38*E38)</f>
        <v/>
      </c>
      <c r="O38" s="69" t="str">
        <f>IF(F38="","",L38*F38)</f>
        <v/>
      </c>
      <c r="P38" s="66"/>
      <c r="Q38" s="66"/>
      <c r="R38" s="66"/>
    </row>
    <row r="39" spans="1:18">
      <c r="A39" s="24">
        <v>31</v>
      </c>
      <c r="B39" s="30"/>
      <c r="C39" s="31"/>
      <c r="D39" s="32"/>
      <c r="E39" s="36"/>
      <c r="F39" s="34"/>
      <c r="G39" s="29" t="str">
        <f>IF(D39="","",G38+M39)</f>
        <v/>
      </c>
      <c r="H39" s="29" t="str">
        <f>IF(E39="","",H38+N39)</f>
        <v/>
      </c>
      <c r="I39" s="29" t="str">
        <f>IF(F39="","",I38+O39)</f>
        <v/>
      </c>
      <c r="J39" s="67" t="str">
        <f>IF(G38="","",G38*0.03)</f>
        <v/>
      </c>
      <c r="K39" s="68" t="str">
        <f>IF(H38="","",H38*0.03)</f>
        <v/>
      </c>
      <c r="L39" s="69" t="str">
        <f>IF(I38="","",I38*0.03)</f>
        <v/>
      </c>
      <c r="M39" s="67" t="str">
        <f>IF(D39="","",J39*D39)</f>
        <v/>
      </c>
      <c r="N39" s="68" t="str">
        <f>IF(E39="","",K39*E39)</f>
        <v/>
      </c>
      <c r="O39" s="69" t="str">
        <f>IF(F39="","",L39*F39)</f>
        <v/>
      </c>
      <c r="P39" s="66"/>
      <c r="Q39" s="66"/>
      <c r="R39" s="66"/>
    </row>
    <row r="40" spans="1:18">
      <c r="A40" s="24">
        <v>32</v>
      </c>
      <c r="B40" s="30"/>
      <c r="C40" s="31"/>
      <c r="D40" s="32"/>
      <c r="E40" s="36"/>
      <c r="F40" s="34"/>
      <c r="G40" s="29" t="str">
        <f>IF(D40="","",G39+M40)</f>
        <v/>
      </c>
      <c r="H40" s="29" t="str">
        <f>IF(E40="","",H39+N40)</f>
        <v/>
      </c>
      <c r="I40" s="29" t="str">
        <f>IF(F40="","",I39+O40)</f>
        <v/>
      </c>
      <c r="J40" s="67" t="str">
        <f>IF(G39="","",G39*0.03)</f>
        <v/>
      </c>
      <c r="K40" s="68" t="str">
        <f>IF(H39="","",H39*0.03)</f>
        <v/>
      </c>
      <c r="L40" s="69" t="str">
        <f>IF(I39="","",I39*0.03)</f>
        <v/>
      </c>
      <c r="M40" s="67" t="str">
        <f>IF(D40="","",J40*D40)</f>
        <v/>
      </c>
      <c r="N40" s="68" t="str">
        <f>IF(E40="","",K40*E40)</f>
        <v/>
      </c>
      <c r="O40" s="69" t="str">
        <f>IF(F40="","",L40*F40)</f>
        <v/>
      </c>
      <c r="P40" s="66"/>
      <c r="Q40" s="66"/>
      <c r="R40" s="66"/>
    </row>
    <row r="41" spans="1:18">
      <c r="A41" s="24">
        <v>33</v>
      </c>
      <c r="B41" s="30"/>
      <c r="C41" s="31"/>
      <c r="D41" s="32"/>
      <c r="E41" s="36"/>
      <c r="F41" s="35"/>
      <c r="G41" s="29" t="str">
        <f>IF(D41="","",G40+M41)</f>
        <v/>
      </c>
      <c r="H41" s="29" t="str">
        <f>IF(E41="","",H40+N41)</f>
        <v/>
      </c>
      <c r="I41" s="29" t="str">
        <f>IF(F41="","",I40+O41)</f>
        <v/>
      </c>
      <c r="J41" s="67" t="str">
        <f>IF(G40="","",G40*0.03)</f>
        <v/>
      </c>
      <c r="K41" s="68" t="str">
        <f>IF(H40="","",H40*0.03)</f>
        <v/>
      </c>
      <c r="L41" s="69" t="str">
        <f>IF(I40="","",I40*0.03)</f>
        <v/>
      </c>
      <c r="M41" s="67" t="str">
        <f>IF(D41="","",J41*D41)</f>
        <v/>
      </c>
      <c r="N41" s="68" t="str">
        <f>IF(E41="","",K41*E41)</f>
        <v/>
      </c>
      <c r="O41" s="69" t="str">
        <f>IF(F41="","",L41*F41)</f>
        <v/>
      </c>
      <c r="P41" s="66"/>
      <c r="Q41" s="66"/>
      <c r="R41" s="66"/>
    </row>
    <row r="42" spans="1:18">
      <c r="A42" s="24">
        <v>34</v>
      </c>
      <c r="B42" s="30"/>
      <c r="C42" s="31"/>
      <c r="D42" s="32"/>
      <c r="E42" s="36"/>
      <c r="F42" s="35"/>
      <c r="G42" s="29" t="str">
        <f>IF(D42="","",G41+M42)</f>
        <v/>
      </c>
      <c r="H42" s="29" t="str">
        <f>IF(E42="","",H41+N42)</f>
        <v/>
      </c>
      <c r="I42" s="29" t="str">
        <f>IF(F42="","",I41+O42)</f>
        <v/>
      </c>
      <c r="J42" s="67" t="str">
        <f>IF(G41="","",G41*0.03)</f>
        <v/>
      </c>
      <c r="K42" s="68" t="str">
        <f>IF(H41="","",H41*0.03)</f>
        <v/>
      </c>
      <c r="L42" s="69" t="str">
        <f>IF(I41="","",I41*0.03)</f>
        <v/>
      </c>
      <c r="M42" s="67" t="str">
        <f>IF(D42="","",J42*D42)</f>
        <v/>
      </c>
      <c r="N42" s="68" t="str">
        <f>IF(E42="","",K42*E42)</f>
        <v/>
      </c>
      <c r="O42" s="69" t="str">
        <f>IF(F42="","",L42*F42)</f>
        <v/>
      </c>
      <c r="P42" s="66"/>
      <c r="Q42" s="66"/>
      <c r="R42" s="66"/>
    </row>
    <row r="43" spans="1:15">
      <c r="A43" s="37">
        <v>35</v>
      </c>
      <c r="B43" s="30"/>
      <c r="C43" s="31"/>
      <c r="D43" s="32"/>
      <c r="E43" s="36"/>
      <c r="F43" s="34"/>
      <c r="G43" s="29" t="str">
        <f>IF(D43="","",G42+M43)</f>
        <v/>
      </c>
      <c r="H43" s="29" t="str">
        <f>IF(E43="","",H42+N43)</f>
        <v/>
      </c>
      <c r="I43" s="29" t="str">
        <f>IF(F43="","",I42+O43)</f>
        <v/>
      </c>
      <c r="J43" s="67" t="str">
        <f>IF(G42="","",G42*0.03)</f>
        <v/>
      </c>
      <c r="K43" s="68" t="str">
        <f>IF(H42="","",H42*0.03)</f>
        <v/>
      </c>
      <c r="L43" s="69" t="str">
        <f>IF(I42="","",I42*0.03)</f>
        <v/>
      </c>
      <c r="M43" s="67" t="str">
        <f>IF(D43="","",J43*D43)</f>
        <v/>
      </c>
      <c r="N43" s="68" t="str">
        <f>IF(E43="","",K43*E43)</f>
        <v/>
      </c>
      <c r="O43" s="69" t="str">
        <f>IF(F43="","",L43*F43)</f>
        <v/>
      </c>
    </row>
    <row r="44" spans="1:15">
      <c r="A44" s="24">
        <v>36</v>
      </c>
      <c r="B44" s="30"/>
      <c r="C44" s="31"/>
      <c r="D44" s="32"/>
      <c r="E44" s="36"/>
      <c r="F44" s="34"/>
      <c r="G44" s="29" t="str">
        <f>IF(D44="","",G43+M44)</f>
        <v/>
      </c>
      <c r="H44" s="29" t="str">
        <f>IF(E44="","",H43+N44)</f>
        <v/>
      </c>
      <c r="I44" s="29" t="str">
        <f>IF(F44="","",I43+O44)</f>
        <v/>
      </c>
      <c r="J44" s="67" t="str">
        <f>IF(G43="","",G43*0.03)</f>
        <v/>
      </c>
      <c r="K44" s="68" t="str">
        <f>IF(H43="","",H43*0.03)</f>
        <v/>
      </c>
      <c r="L44" s="69" t="str">
        <f>IF(I43="","",I43*0.03)</f>
        <v/>
      </c>
      <c r="M44" s="67" t="str">
        <f>IF(D44="","",J44*D44)</f>
        <v/>
      </c>
      <c r="N44" s="68" t="str">
        <f>IF(E44="","",K44*E44)</f>
        <v/>
      </c>
      <c r="O44" s="69" t="str">
        <f>IF(F44="","",L44*F44)</f>
        <v/>
      </c>
    </row>
    <row r="45" spans="1:15">
      <c r="A45" s="24">
        <v>37</v>
      </c>
      <c r="B45" s="30"/>
      <c r="C45" s="31"/>
      <c r="D45" s="32"/>
      <c r="E45" s="33"/>
      <c r="F45" s="34"/>
      <c r="G45" s="29" t="str">
        <f>IF(D45="","",G44+M45)</f>
        <v/>
      </c>
      <c r="H45" s="29" t="str">
        <f>IF(E45="","",H44+N45)</f>
        <v/>
      </c>
      <c r="I45" s="29" t="str">
        <f>IF(F45="","",I44+O45)</f>
        <v/>
      </c>
      <c r="J45" s="67" t="str">
        <f>IF(G44="","",G44*0.03)</f>
        <v/>
      </c>
      <c r="K45" s="68" t="str">
        <f>IF(H44="","",H44*0.03)</f>
        <v/>
      </c>
      <c r="L45" s="69" t="str">
        <f>IF(I44="","",I44*0.03)</f>
        <v/>
      </c>
      <c r="M45" s="67" t="str">
        <f>IF(D45="","",J45*D45)</f>
        <v/>
      </c>
      <c r="N45" s="68" t="str">
        <f>IF(E45="","",K45*E45)</f>
        <v/>
      </c>
      <c r="O45" s="69" t="str">
        <f>IF(F45="","",L45*F45)</f>
        <v/>
      </c>
    </row>
    <row r="46" spans="1:15">
      <c r="A46" s="24">
        <v>38</v>
      </c>
      <c r="B46" s="30"/>
      <c r="C46" s="31"/>
      <c r="D46" s="32"/>
      <c r="E46" s="33"/>
      <c r="F46" s="34"/>
      <c r="G46" s="29" t="str">
        <f>IF(D46="","",G45+M46)</f>
        <v/>
      </c>
      <c r="H46" s="29" t="str">
        <f>IF(E46="","",H45+N46)</f>
        <v/>
      </c>
      <c r="I46" s="29" t="str">
        <f>IF(F46="","",I45+O46)</f>
        <v/>
      </c>
      <c r="J46" s="67" t="str">
        <f>IF(G45="","",G45*0.03)</f>
        <v/>
      </c>
      <c r="K46" s="68" t="str">
        <f>IF(H45="","",H45*0.03)</f>
        <v/>
      </c>
      <c r="L46" s="69" t="str">
        <f>IF(I45="","",I45*0.03)</f>
        <v/>
      </c>
      <c r="M46" s="67" t="str">
        <f>IF(D46="","",J46*D46)</f>
        <v/>
      </c>
      <c r="N46" s="68" t="str">
        <f>IF(E46="","",K46*E46)</f>
        <v/>
      </c>
      <c r="O46" s="69" t="str">
        <f>IF(F46="","",L46*F46)</f>
        <v/>
      </c>
    </row>
    <row r="47" spans="1:15">
      <c r="A47" s="24">
        <v>39</v>
      </c>
      <c r="B47" s="30"/>
      <c r="C47" s="31"/>
      <c r="D47" s="32"/>
      <c r="E47" s="33"/>
      <c r="F47" s="34"/>
      <c r="G47" s="29" t="str">
        <f>IF(D47="","",G46+M47)</f>
        <v/>
      </c>
      <c r="H47" s="29" t="str">
        <f>IF(E47="","",H46+N47)</f>
        <v/>
      </c>
      <c r="I47" s="29" t="str">
        <f>IF(F47="","",I46+O47)</f>
        <v/>
      </c>
      <c r="J47" s="67" t="str">
        <f>IF(G46="","",G46*0.03)</f>
        <v/>
      </c>
      <c r="K47" s="68" t="str">
        <f>IF(H46="","",H46*0.03)</f>
        <v/>
      </c>
      <c r="L47" s="69" t="str">
        <f>IF(I46="","",I46*0.03)</f>
        <v/>
      </c>
      <c r="M47" s="67" t="str">
        <f>IF(D47="","",J47*D47)</f>
        <v/>
      </c>
      <c r="N47" s="68" t="str">
        <f>IF(E47="","",K47*E47)</f>
        <v/>
      </c>
      <c r="O47" s="69" t="str">
        <f>IF(F47="","",L47*F47)</f>
        <v/>
      </c>
    </row>
    <row r="48" spans="1:15">
      <c r="A48" s="24">
        <v>40</v>
      </c>
      <c r="B48" s="30"/>
      <c r="C48" s="31"/>
      <c r="D48" s="32"/>
      <c r="E48" s="33"/>
      <c r="F48" s="34"/>
      <c r="G48" s="29" t="str">
        <f>IF(D48="","",G47+M48)</f>
        <v/>
      </c>
      <c r="H48" s="29" t="str">
        <f>IF(E48="","",H47+N48)</f>
        <v/>
      </c>
      <c r="I48" s="29" t="str">
        <f>IF(F48="","",I47+O48)</f>
        <v/>
      </c>
      <c r="J48" s="67" t="str">
        <f>IF(G47="","",G47*0.03)</f>
        <v/>
      </c>
      <c r="K48" s="68" t="str">
        <f>IF(H47="","",H47*0.03)</f>
        <v/>
      </c>
      <c r="L48" s="69" t="str">
        <f>IF(I47="","",I47*0.03)</f>
        <v/>
      </c>
      <c r="M48" s="67" t="str">
        <f>IF(D48="","",J48*D48)</f>
        <v/>
      </c>
      <c r="N48" s="68" t="str">
        <f>IF(E48="","",K48*E48)</f>
        <v/>
      </c>
      <c r="O48" s="69" t="str">
        <f>IF(F48="","",L48*F48)</f>
        <v/>
      </c>
    </row>
    <row r="49" spans="1:15">
      <c r="A49" s="24">
        <v>41</v>
      </c>
      <c r="B49" s="30"/>
      <c r="C49" s="31"/>
      <c r="D49" s="32"/>
      <c r="E49" s="33"/>
      <c r="F49" s="34"/>
      <c r="G49" s="29" t="str">
        <f>IF(D49="","",G48+M49)</f>
        <v/>
      </c>
      <c r="H49" s="29" t="str">
        <f>IF(E49="","",H48+N49)</f>
        <v/>
      </c>
      <c r="I49" s="29" t="str">
        <f>IF(F49="","",I48+O49)</f>
        <v/>
      </c>
      <c r="J49" s="67" t="str">
        <f>IF(G48="","",G48*0.03)</f>
        <v/>
      </c>
      <c r="K49" s="68" t="str">
        <f>IF(H48="","",H48*0.03)</f>
        <v/>
      </c>
      <c r="L49" s="69" t="str">
        <f>IF(I48="","",I48*0.03)</f>
        <v/>
      </c>
      <c r="M49" s="67" t="str">
        <f>IF(D49="","",J49*D49)</f>
        <v/>
      </c>
      <c r="N49" s="68" t="str">
        <f>IF(E49="","",K49*E49)</f>
        <v/>
      </c>
      <c r="O49" s="69" t="str">
        <f>IF(F49="","",L49*F49)</f>
        <v/>
      </c>
    </row>
    <row r="50" spans="1:15">
      <c r="A50" s="24">
        <v>42</v>
      </c>
      <c r="B50" s="30"/>
      <c r="C50" s="31"/>
      <c r="D50" s="32"/>
      <c r="E50" s="33"/>
      <c r="F50" s="34"/>
      <c r="G50" s="29" t="str">
        <f>IF(D50="","",G49+M50)</f>
        <v/>
      </c>
      <c r="H50" s="29" t="str">
        <f>IF(E50="","",H49+N50)</f>
        <v/>
      </c>
      <c r="I50" s="29" t="str">
        <f>IF(F50="","",I49+O50)</f>
        <v/>
      </c>
      <c r="J50" s="67" t="str">
        <f>IF(G49="","",G49*0.03)</f>
        <v/>
      </c>
      <c r="K50" s="68" t="str">
        <f>IF(H49="","",H49*0.03)</f>
        <v/>
      </c>
      <c r="L50" s="69" t="str">
        <f>IF(I49="","",I49*0.03)</f>
        <v/>
      </c>
      <c r="M50" s="67" t="str">
        <f>IF(D50="","",J50*D50)</f>
        <v/>
      </c>
      <c r="N50" s="68" t="str">
        <f>IF(E50="","",K50*E50)</f>
        <v/>
      </c>
      <c r="O50" s="69" t="str">
        <f>IF(F50="","",L50*F50)</f>
        <v/>
      </c>
    </row>
    <row r="51" spans="1:15">
      <c r="A51" s="24">
        <v>43</v>
      </c>
      <c r="B51" s="30"/>
      <c r="C51" s="31"/>
      <c r="D51" s="32"/>
      <c r="E51" s="33"/>
      <c r="F51" s="38"/>
      <c r="G51" s="29" t="str">
        <f>IF(D51="","",G50+M51)</f>
        <v/>
      </c>
      <c r="H51" s="29" t="str">
        <f>IF(E51="","",H50+N51)</f>
        <v/>
      </c>
      <c r="I51" s="29" t="str">
        <f>IF(F51="","",I50+O51)</f>
        <v/>
      </c>
      <c r="J51" s="67" t="str">
        <f>IF(G50="","",G50*0.03)</f>
        <v/>
      </c>
      <c r="K51" s="68" t="str">
        <f>IF(H50="","",H50*0.03)</f>
        <v/>
      </c>
      <c r="L51" s="69" t="str">
        <f>IF(I50="","",I50*0.03)</f>
        <v/>
      </c>
      <c r="M51" s="67" t="str">
        <f>IF(D51="","",J51*D51)</f>
        <v/>
      </c>
      <c r="N51" s="68" t="str">
        <f>IF(E51="","",K51*E51)</f>
        <v/>
      </c>
      <c r="O51" s="69" t="str">
        <f>IF(F51="","",L51*F51)</f>
        <v/>
      </c>
    </row>
    <row r="52" spans="1:15">
      <c r="A52" s="24">
        <v>44</v>
      </c>
      <c r="B52" s="30"/>
      <c r="C52" s="31"/>
      <c r="D52" s="32"/>
      <c r="E52" s="33"/>
      <c r="F52" s="34"/>
      <c r="G52" s="29" t="str">
        <f>IF(D52="","",G51+M52)</f>
        <v/>
      </c>
      <c r="H52" s="29" t="str">
        <f>IF(E52="","",H51+N52)</f>
        <v/>
      </c>
      <c r="I52" s="29" t="str">
        <f>IF(F52="","",I51+O52)</f>
        <v/>
      </c>
      <c r="J52" s="67" t="str">
        <f>IF(G51="","",G51*0.03)</f>
        <v/>
      </c>
      <c r="K52" s="68" t="str">
        <f>IF(H51="","",H51*0.03)</f>
        <v/>
      </c>
      <c r="L52" s="69" t="str">
        <f>IF(I51="","",I51*0.03)</f>
        <v/>
      </c>
      <c r="M52" s="67" t="str">
        <f>IF(D52="","",J52*D52)</f>
        <v/>
      </c>
      <c r="N52" s="68" t="str">
        <f>IF(E52="","",K52*E52)</f>
        <v/>
      </c>
      <c r="O52" s="69" t="str">
        <f>IF(F52="","",L52*F52)</f>
        <v/>
      </c>
    </row>
    <row r="53" spans="1:15">
      <c r="A53" s="24">
        <v>45</v>
      </c>
      <c r="B53" s="30"/>
      <c r="C53" s="31"/>
      <c r="D53" s="32"/>
      <c r="E53" s="33"/>
      <c r="F53" s="34"/>
      <c r="G53" s="29" t="str">
        <f>IF(D53="","",G52+M53)</f>
        <v/>
      </c>
      <c r="H53" s="29" t="str">
        <f>IF(E53="","",H52+N53)</f>
        <v/>
      </c>
      <c r="I53" s="29" t="str">
        <f>IF(F53="","",I52+O53)</f>
        <v/>
      </c>
      <c r="J53" s="67" t="str">
        <f>IF(G52="","",G52*0.03)</f>
        <v/>
      </c>
      <c r="K53" s="68" t="str">
        <f>IF(H52="","",H52*0.03)</f>
        <v/>
      </c>
      <c r="L53" s="69" t="str">
        <f>IF(I52="","",I52*0.03)</f>
        <v/>
      </c>
      <c r="M53" s="67" t="str">
        <f>IF(D53="","",J53*D53)</f>
        <v/>
      </c>
      <c r="N53" s="68" t="str">
        <f>IF(E53="","",K53*E53)</f>
        <v/>
      </c>
      <c r="O53" s="69" t="str">
        <f>IF(F53="","",L53*F53)</f>
        <v/>
      </c>
    </row>
    <row r="54" spans="1:15">
      <c r="A54" s="24">
        <v>46</v>
      </c>
      <c r="B54" s="30"/>
      <c r="C54" s="31"/>
      <c r="D54" s="32"/>
      <c r="E54" s="33"/>
      <c r="F54" s="34"/>
      <c r="G54" s="29" t="str">
        <f>IF(D54="","",G53+M54)</f>
        <v/>
      </c>
      <c r="H54" s="29" t="str">
        <f>IF(E54="","",H53+N54)</f>
        <v/>
      </c>
      <c r="I54" s="29" t="str">
        <f>IF(F54="","",I53+O54)</f>
        <v/>
      </c>
      <c r="J54" s="67" t="str">
        <f>IF(G53="","",G53*0.03)</f>
        <v/>
      </c>
      <c r="K54" s="68" t="str">
        <f>IF(H53="","",H53*0.03)</f>
        <v/>
      </c>
      <c r="L54" s="69" t="str">
        <f>IF(I53="","",I53*0.03)</f>
        <v/>
      </c>
      <c r="M54" s="67" t="str">
        <f>IF(D54="","",J54*D54)</f>
        <v/>
      </c>
      <c r="N54" s="68" t="str">
        <f>IF(E54="","",K54*E54)</f>
        <v/>
      </c>
      <c r="O54" s="69" t="str">
        <f>IF(F54="","",L54*F54)</f>
        <v/>
      </c>
    </row>
    <row r="55" spans="1:16">
      <c r="A55" s="24">
        <v>47</v>
      </c>
      <c r="B55" s="30"/>
      <c r="C55" s="31"/>
      <c r="D55" s="32"/>
      <c r="E55" s="33"/>
      <c r="F55" s="34"/>
      <c r="G55" s="29" t="str">
        <f>IF(D55="","",G54+M55)</f>
        <v/>
      </c>
      <c r="H55" s="29" t="str">
        <f>IF(E55="","",H54+N55)</f>
        <v/>
      </c>
      <c r="I55" s="29" t="str">
        <f>IF(F55="","",I54+O55)</f>
        <v/>
      </c>
      <c r="J55" s="67" t="str">
        <f>IF(G54="","",G54*0.03)</f>
        <v/>
      </c>
      <c r="K55" s="68" t="str">
        <f>IF(H54="","",H54*0.03)</f>
        <v/>
      </c>
      <c r="L55" s="69" t="str">
        <f>IF(I54="","",I54*0.03)</f>
        <v/>
      </c>
      <c r="M55" s="67" t="str">
        <f>IF(D55="","",J55*D55)</f>
        <v/>
      </c>
      <c r="N55" s="68" t="str">
        <f>IF(E55="","",K55*E55)</f>
        <v/>
      </c>
      <c r="O55" s="69" t="str">
        <f>IF(F55="","",L55*F55)</f>
        <v/>
      </c>
      <c r="P55" t="s">
        <v>55</v>
      </c>
    </row>
    <row r="56" spans="1:15">
      <c r="A56" s="24">
        <v>48</v>
      </c>
      <c r="B56" s="30"/>
      <c r="C56" s="31"/>
      <c r="D56" s="32"/>
      <c r="E56" s="33"/>
      <c r="F56" s="34"/>
      <c r="G56" s="29" t="str">
        <f>IF(D56="","",G55+M56)</f>
        <v/>
      </c>
      <c r="H56" s="29" t="str">
        <f>IF(E56="","",H55+N56)</f>
        <v/>
      </c>
      <c r="I56" s="29" t="str">
        <f>IF(F56="","",I55+O56)</f>
        <v/>
      </c>
      <c r="J56" s="67" t="str">
        <f>IF(G55="","",G55*0.03)</f>
        <v/>
      </c>
      <c r="K56" s="68" t="str">
        <f>IF(H55="","",H55*0.03)</f>
        <v/>
      </c>
      <c r="L56" s="69" t="str">
        <f>IF(I55="","",I55*0.03)</f>
        <v/>
      </c>
      <c r="M56" s="67" t="str">
        <f>IF(D56="","",J56*D56)</f>
        <v/>
      </c>
      <c r="N56" s="68" t="str">
        <f>IF(E56="","",K56*E56)</f>
        <v/>
      </c>
      <c r="O56" s="69" t="str">
        <f>IF(F56="","",L56*F56)</f>
        <v/>
      </c>
    </row>
    <row r="57" spans="1:15">
      <c r="A57" s="24">
        <v>49</v>
      </c>
      <c r="B57" s="30"/>
      <c r="C57" s="31"/>
      <c r="D57" s="32"/>
      <c r="E57" s="33"/>
      <c r="F57" s="34"/>
      <c r="G57" s="29" t="str">
        <f>IF(D57="","",G56+M57)</f>
        <v/>
      </c>
      <c r="H57" s="29" t="str">
        <f>IF(E57="","",H56+N57)</f>
        <v/>
      </c>
      <c r="I57" s="29" t="str">
        <f>IF(F57="","",I56+O57)</f>
        <v/>
      </c>
      <c r="J57" s="67" t="str">
        <f>IF(G56="","",G56*0.03)</f>
        <v/>
      </c>
      <c r="K57" s="68" t="str">
        <f>IF(H56="","",H56*0.03)</f>
        <v/>
      </c>
      <c r="L57" s="69" t="str">
        <f>IF(I56="","",I56*0.03)</f>
        <v/>
      </c>
      <c r="M57" s="67" t="str">
        <f>IF(D57="","",J57*D57)</f>
        <v/>
      </c>
      <c r="N57" s="68" t="str">
        <f>IF(E57="","",K57*E57)</f>
        <v/>
      </c>
      <c r="O57" s="69" t="str">
        <f>IF(F57="","",L57*F57)</f>
        <v/>
      </c>
    </row>
    <row r="58" ht="19.5" spans="1:15">
      <c r="A58" s="24">
        <v>50</v>
      </c>
      <c r="B58" s="39"/>
      <c r="C58" s="40"/>
      <c r="D58" s="41"/>
      <c r="E58" s="42"/>
      <c r="F58" s="43"/>
      <c r="G58" s="29" t="str">
        <f>IF(D58="","",G57+M58)</f>
        <v/>
      </c>
      <c r="H58" s="29" t="str">
        <f>IF(E58="","",H57+N58)</f>
        <v/>
      </c>
      <c r="I58" s="29" t="str">
        <f>IF(F58="","",I57+O58)</f>
        <v/>
      </c>
      <c r="J58" s="67" t="str">
        <f>IF(G57="","",G57*0.03)</f>
        <v/>
      </c>
      <c r="K58" s="68" t="str">
        <f>IF(H57="","",H57*0.03)</f>
        <v/>
      </c>
      <c r="L58" s="69" t="str">
        <f>IF(I57="","",I57*0.03)</f>
        <v/>
      </c>
      <c r="M58" s="67" t="str">
        <f>IF(D58="","",J58*D58)</f>
        <v/>
      </c>
      <c r="N58" s="68" t="str">
        <f>IF(E58="","",K58*E58)</f>
        <v/>
      </c>
      <c r="O58" s="69" t="str">
        <f>IF(F58="","",L58*F58)</f>
        <v/>
      </c>
    </row>
    <row r="59" ht="19.5" spans="1:15">
      <c r="A59" s="24"/>
      <c r="B59" s="44" t="s">
        <v>23</v>
      </c>
      <c r="C59" s="45"/>
      <c r="D59" s="46">
        <f>COUNTIF(D9:D58,1.27)</f>
        <v>5</v>
      </c>
      <c r="E59" s="46">
        <f>COUNTIF(E9:E58,1.5)</f>
        <v>5</v>
      </c>
      <c r="F59" s="47">
        <f>COUNTIF(F9:F58,2)</f>
        <v>4</v>
      </c>
      <c r="G59" s="48">
        <f>MAX(G8:G58)</f>
        <v>100000</v>
      </c>
      <c r="H59" s="49">
        <f>MAX(H8:H58)</f>
        <v>100000</v>
      </c>
      <c r="I59" s="70">
        <f>MAX(I8:I58)</f>
        <v>100000</v>
      </c>
      <c r="J59" s="71" t="s">
        <v>24</v>
      </c>
      <c r="K59" s="72" t="e">
        <f>B58-[1]検証シート!B9</f>
        <v>#REF!</v>
      </c>
      <c r="L59" s="73" t="s">
        <v>25</v>
      </c>
      <c r="M59" s="24"/>
      <c r="N59" s="37"/>
      <c r="O59" s="74"/>
    </row>
    <row r="60" ht="19.5" spans="1:15">
      <c r="A60" s="24"/>
      <c r="B60" s="50" t="s">
        <v>26</v>
      </c>
      <c r="C60" s="51"/>
      <c r="D60" s="46">
        <f>COUNTIF(D9:D58,-1)</f>
        <v>14</v>
      </c>
      <c r="E60" s="46">
        <f>COUNTIF(E9:E58,-1)</f>
        <v>14</v>
      </c>
      <c r="F60" s="47">
        <f>COUNTIF(F9:F58,-1)</f>
        <v>15</v>
      </c>
      <c r="G60" s="9" t="s">
        <v>27</v>
      </c>
      <c r="H60" s="10"/>
      <c r="I60" s="58"/>
      <c r="J60" s="9" t="s">
        <v>28</v>
      </c>
      <c r="K60" s="10"/>
      <c r="L60" s="58"/>
      <c r="M60" s="24"/>
      <c r="N60" s="37"/>
      <c r="O60" s="74"/>
    </row>
    <row r="61" ht="19.5" spans="1:15">
      <c r="A61" s="24"/>
      <c r="B61" s="50" t="s">
        <v>29</v>
      </c>
      <c r="C61" s="51"/>
      <c r="D61" s="46">
        <f>COUNTIF(D9:D58,0)</f>
        <v>0</v>
      </c>
      <c r="E61" s="46">
        <f>COUNTIF(E9:E58,0)</f>
        <v>0</v>
      </c>
      <c r="F61" s="46">
        <f>COUNTIF(F9:F58,0)</f>
        <v>0</v>
      </c>
      <c r="G61" s="52">
        <f>G59/G8</f>
        <v>1</v>
      </c>
      <c r="H61" s="53">
        <f>H59/H8</f>
        <v>1</v>
      </c>
      <c r="I61" s="75">
        <f>I59/I8</f>
        <v>1</v>
      </c>
      <c r="J61" s="76" t="e">
        <f>(G61-100%)*30/K59</f>
        <v>#REF!</v>
      </c>
      <c r="K61" s="76" t="e">
        <f>(H61-100%)*30/K59</f>
        <v>#REF!</v>
      </c>
      <c r="L61" s="77" t="e">
        <f>(I61-100%)*30/K59</f>
        <v>#REF!</v>
      </c>
      <c r="M61" s="78"/>
      <c r="N61" s="79"/>
      <c r="O61" s="80"/>
    </row>
    <row r="62" ht="19.5" spans="1:6">
      <c r="A62" s="37"/>
      <c r="B62" s="9" t="s">
        <v>30</v>
      </c>
      <c r="C62" s="10"/>
      <c r="D62" s="54">
        <f>D59/(D59+D60+D61)</f>
        <v>0.263157894736842</v>
      </c>
      <c r="E62" s="55">
        <f>E59/(E59+E60+E61)</f>
        <v>0.263157894736842</v>
      </c>
      <c r="F62" s="56">
        <f>F59/(F59+F60+F61)</f>
        <v>0.210526315789474</v>
      </c>
    </row>
    <row r="64" spans="4:6">
      <c r="D64" s="57"/>
      <c r="E64" s="57"/>
      <c r="F64" s="57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699305555555556" right="0.699305555555556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zoomScale="120" zoomScaleNormal="120" topLeftCell="A426" workbookViewId="0">
      <selection activeCell="A453" sqref="A453"/>
    </sheetView>
  </sheetViews>
  <sheetFormatPr defaultColWidth="8.125" defaultRowHeight="18.75"/>
  <cols>
    <col min="1" max="1" width="6.625" style="1" customWidth="1"/>
    <col min="2" max="2" width="7.25" style="2" customWidth="1"/>
    <col min="3" max="256" width="8.125" style="2"/>
    <col min="257" max="257" width="6.625" style="2" customWidth="1"/>
    <col min="258" max="258" width="7.25" style="2" customWidth="1"/>
    <col min="259" max="512" width="8.125" style="2"/>
    <col min="513" max="513" width="6.625" style="2" customWidth="1"/>
    <col min="514" max="514" width="7.25" style="2" customWidth="1"/>
    <col min="515" max="768" width="8.125" style="2"/>
    <col min="769" max="769" width="6.625" style="2" customWidth="1"/>
    <col min="770" max="770" width="7.25" style="2" customWidth="1"/>
    <col min="771" max="1024" width="8.125" style="2"/>
    <col min="1025" max="1025" width="6.625" style="2" customWidth="1"/>
    <col min="1026" max="1026" width="7.25" style="2" customWidth="1"/>
    <col min="1027" max="1280" width="8.125" style="2"/>
    <col min="1281" max="1281" width="6.625" style="2" customWidth="1"/>
    <col min="1282" max="1282" width="7.25" style="2" customWidth="1"/>
    <col min="1283" max="1536" width="8.125" style="2"/>
    <col min="1537" max="1537" width="6.625" style="2" customWidth="1"/>
    <col min="1538" max="1538" width="7.25" style="2" customWidth="1"/>
    <col min="1539" max="1792" width="8.125" style="2"/>
    <col min="1793" max="1793" width="6.625" style="2" customWidth="1"/>
    <col min="1794" max="1794" width="7.25" style="2" customWidth="1"/>
    <col min="1795" max="2048" width="8.125" style="2"/>
    <col min="2049" max="2049" width="6.625" style="2" customWidth="1"/>
    <col min="2050" max="2050" width="7.25" style="2" customWidth="1"/>
    <col min="2051" max="2304" width="8.125" style="2"/>
    <col min="2305" max="2305" width="6.625" style="2" customWidth="1"/>
    <col min="2306" max="2306" width="7.25" style="2" customWidth="1"/>
    <col min="2307" max="2560" width="8.125" style="2"/>
    <col min="2561" max="2561" width="6.625" style="2" customWidth="1"/>
    <col min="2562" max="2562" width="7.25" style="2" customWidth="1"/>
    <col min="2563" max="2816" width="8.125" style="2"/>
    <col min="2817" max="2817" width="6.625" style="2" customWidth="1"/>
    <col min="2818" max="2818" width="7.25" style="2" customWidth="1"/>
    <col min="2819" max="3072" width="8.125" style="2"/>
    <col min="3073" max="3073" width="6.625" style="2" customWidth="1"/>
    <col min="3074" max="3074" width="7.25" style="2" customWidth="1"/>
    <col min="3075" max="3328" width="8.125" style="2"/>
    <col min="3329" max="3329" width="6.625" style="2" customWidth="1"/>
    <col min="3330" max="3330" width="7.25" style="2" customWidth="1"/>
    <col min="3331" max="3584" width="8.125" style="2"/>
    <col min="3585" max="3585" width="6.625" style="2" customWidth="1"/>
    <col min="3586" max="3586" width="7.25" style="2" customWidth="1"/>
    <col min="3587" max="3840" width="8.125" style="2"/>
    <col min="3841" max="3841" width="6.625" style="2" customWidth="1"/>
    <col min="3842" max="3842" width="7.25" style="2" customWidth="1"/>
    <col min="3843" max="4096" width="8.125" style="2"/>
    <col min="4097" max="4097" width="6.625" style="2" customWidth="1"/>
    <col min="4098" max="4098" width="7.25" style="2" customWidth="1"/>
    <col min="4099" max="4352" width="8.125" style="2"/>
    <col min="4353" max="4353" width="6.625" style="2" customWidth="1"/>
    <col min="4354" max="4354" width="7.25" style="2" customWidth="1"/>
    <col min="4355" max="4608" width="8.125" style="2"/>
    <col min="4609" max="4609" width="6.625" style="2" customWidth="1"/>
    <col min="4610" max="4610" width="7.25" style="2" customWidth="1"/>
    <col min="4611" max="4864" width="8.125" style="2"/>
    <col min="4865" max="4865" width="6.625" style="2" customWidth="1"/>
    <col min="4866" max="4866" width="7.25" style="2" customWidth="1"/>
    <col min="4867" max="5120" width="8.125" style="2"/>
    <col min="5121" max="5121" width="6.625" style="2" customWidth="1"/>
    <col min="5122" max="5122" width="7.25" style="2" customWidth="1"/>
    <col min="5123" max="5376" width="8.125" style="2"/>
    <col min="5377" max="5377" width="6.625" style="2" customWidth="1"/>
    <col min="5378" max="5378" width="7.25" style="2" customWidth="1"/>
    <col min="5379" max="5632" width="8.125" style="2"/>
    <col min="5633" max="5633" width="6.625" style="2" customWidth="1"/>
    <col min="5634" max="5634" width="7.25" style="2" customWidth="1"/>
    <col min="5635" max="5888" width="8.125" style="2"/>
    <col min="5889" max="5889" width="6.625" style="2" customWidth="1"/>
    <col min="5890" max="5890" width="7.25" style="2" customWidth="1"/>
    <col min="5891" max="6144" width="8.125" style="2"/>
    <col min="6145" max="6145" width="6.625" style="2" customWidth="1"/>
    <col min="6146" max="6146" width="7.25" style="2" customWidth="1"/>
    <col min="6147" max="6400" width="8.125" style="2"/>
    <col min="6401" max="6401" width="6.625" style="2" customWidth="1"/>
    <col min="6402" max="6402" width="7.25" style="2" customWidth="1"/>
    <col min="6403" max="6656" width="8.125" style="2"/>
    <col min="6657" max="6657" width="6.625" style="2" customWidth="1"/>
    <col min="6658" max="6658" width="7.25" style="2" customWidth="1"/>
    <col min="6659" max="6912" width="8.125" style="2"/>
    <col min="6913" max="6913" width="6.625" style="2" customWidth="1"/>
    <col min="6914" max="6914" width="7.25" style="2" customWidth="1"/>
    <col min="6915" max="7168" width="8.125" style="2"/>
    <col min="7169" max="7169" width="6.625" style="2" customWidth="1"/>
    <col min="7170" max="7170" width="7.25" style="2" customWidth="1"/>
    <col min="7171" max="7424" width="8.125" style="2"/>
    <col min="7425" max="7425" width="6.625" style="2" customWidth="1"/>
    <col min="7426" max="7426" width="7.25" style="2" customWidth="1"/>
    <col min="7427" max="7680" width="8.125" style="2"/>
    <col min="7681" max="7681" width="6.625" style="2" customWidth="1"/>
    <col min="7682" max="7682" width="7.25" style="2" customWidth="1"/>
    <col min="7683" max="7936" width="8.125" style="2"/>
    <col min="7937" max="7937" width="6.625" style="2" customWidth="1"/>
    <col min="7938" max="7938" width="7.25" style="2" customWidth="1"/>
    <col min="7939" max="8192" width="8.125" style="2"/>
    <col min="8193" max="8193" width="6.625" style="2" customWidth="1"/>
    <col min="8194" max="8194" width="7.25" style="2" customWidth="1"/>
    <col min="8195" max="8448" width="8.125" style="2"/>
    <col min="8449" max="8449" width="6.625" style="2" customWidth="1"/>
    <col min="8450" max="8450" width="7.25" style="2" customWidth="1"/>
    <col min="8451" max="8704" width="8.125" style="2"/>
    <col min="8705" max="8705" width="6.625" style="2" customWidth="1"/>
    <col min="8706" max="8706" width="7.25" style="2" customWidth="1"/>
    <col min="8707" max="8960" width="8.125" style="2"/>
    <col min="8961" max="8961" width="6.625" style="2" customWidth="1"/>
    <col min="8962" max="8962" width="7.25" style="2" customWidth="1"/>
    <col min="8963" max="9216" width="8.125" style="2"/>
    <col min="9217" max="9217" width="6.625" style="2" customWidth="1"/>
    <col min="9218" max="9218" width="7.25" style="2" customWidth="1"/>
    <col min="9219" max="9472" width="8.125" style="2"/>
    <col min="9473" max="9473" width="6.625" style="2" customWidth="1"/>
    <col min="9474" max="9474" width="7.25" style="2" customWidth="1"/>
    <col min="9475" max="9728" width="8.125" style="2"/>
    <col min="9729" max="9729" width="6.625" style="2" customWidth="1"/>
    <col min="9730" max="9730" width="7.25" style="2" customWidth="1"/>
    <col min="9731" max="9984" width="8.125" style="2"/>
    <col min="9985" max="9985" width="6.625" style="2" customWidth="1"/>
    <col min="9986" max="9986" width="7.25" style="2" customWidth="1"/>
    <col min="9987" max="10240" width="8.125" style="2"/>
    <col min="10241" max="10241" width="6.625" style="2" customWidth="1"/>
    <col min="10242" max="10242" width="7.25" style="2" customWidth="1"/>
    <col min="10243" max="10496" width="8.125" style="2"/>
    <col min="10497" max="10497" width="6.625" style="2" customWidth="1"/>
    <col min="10498" max="10498" width="7.25" style="2" customWidth="1"/>
    <col min="10499" max="10752" width="8.125" style="2"/>
    <col min="10753" max="10753" width="6.625" style="2" customWidth="1"/>
    <col min="10754" max="10754" width="7.25" style="2" customWidth="1"/>
    <col min="10755" max="11008" width="8.125" style="2"/>
    <col min="11009" max="11009" width="6.625" style="2" customWidth="1"/>
    <col min="11010" max="11010" width="7.25" style="2" customWidth="1"/>
    <col min="11011" max="11264" width="8.125" style="2"/>
    <col min="11265" max="11265" width="6.625" style="2" customWidth="1"/>
    <col min="11266" max="11266" width="7.25" style="2" customWidth="1"/>
    <col min="11267" max="11520" width="8.125" style="2"/>
    <col min="11521" max="11521" width="6.625" style="2" customWidth="1"/>
    <col min="11522" max="11522" width="7.25" style="2" customWidth="1"/>
    <col min="11523" max="11776" width="8.125" style="2"/>
    <col min="11777" max="11777" width="6.625" style="2" customWidth="1"/>
    <col min="11778" max="11778" width="7.25" style="2" customWidth="1"/>
    <col min="11779" max="12032" width="8.125" style="2"/>
    <col min="12033" max="12033" width="6.625" style="2" customWidth="1"/>
    <col min="12034" max="12034" width="7.25" style="2" customWidth="1"/>
    <col min="12035" max="12288" width="8.125" style="2"/>
    <col min="12289" max="12289" width="6.625" style="2" customWidth="1"/>
    <col min="12290" max="12290" width="7.25" style="2" customWidth="1"/>
    <col min="12291" max="12544" width="8.125" style="2"/>
    <col min="12545" max="12545" width="6.625" style="2" customWidth="1"/>
    <col min="12546" max="12546" width="7.25" style="2" customWidth="1"/>
    <col min="12547" max="12800" width="8.125" style="2"/>
    <col min="12801" max="12801" width="6.625" style="2" customWidth="1"/>
    <col min="12802" max="12802" width="7.25" style="2" customWidth="1"/>
    <col min="12803" max="13056" width="8.125" style="2"/>
    <col min="13057" max="13057" width="6.625" style="2" customWidth="1"/>
    <col min="13058" max="13058" width="7.25" style="2" customWidth="1"/>
    <col min="13059" max="13312" width="8.125" style="2"/>
    <col min="13313" max="13313" width="6.625" style="2" customWidth="1"/>
    <col min="13314" max="13314" width="7.25" style="2" customWidth="1"/>
    <col min="13315" max="13568" width="8.125" style="2"/>
    <col min="13569" max="13569" width="6.625" style="2" customWidth="1"/>
    <col min="13570" max="13570" width="7.25" style="2" customWidth="1"/>
    <col min="13571" max="13824" width="8.125" style="2"/>
    <col min="13825" max="13825" width="6.625" style="2" customWidth="1"/>
    <col min="13826" max="13826" width="7.25" style="2" customWidth="1"/>
    <col min="13827" max="14080" width="8.125" style="2"/>
    <col min="14081" max="14081" width="6.625" style="2" customWidth="1"/>
    <col min="14082" max="14082" width="7.25" style="2" customWidth="1"/>
    <col min="14083" max="14336" width="8.125" style="2"/>
    <col min="14337" max="14337" width="6.625" style="2" customWidth="1"/>
    <col min="14338" max="14338" width="7.25" style="2" customWidth="1"/>
    <col min="14339" max="14592" width="8.125" style="2"/>
    <col min="14593" max="14593" width="6.625" style="2" customWidth="1"/>
    <col min="14594" max="14594" width="7.25" style="2" customWidth="1"/>
    <col min="14595" max="14848" width="8.125" style="2"/>
    <col min="14849" max="14849" width="6.625" style="2" customWidth="1"/>
    <col min="14850" max="14850" width="7.25" style="2" customWidth="1"/>
    <col min="14851" max="15104" width="8.125" style="2"/>
    <col min="15105" max="15105" width="6.625" style="2" customWidth="1"/>
    <col min="15106" max="15106" width="7.25" style="2" customWidth="1"/>
    <col min="15107" max="15360" width="8.125" style="2"/>
    <col min="15361" max="15361" width="6.625" style="2" customWidth="1"/>
    <col min="15362" max="15362" width="7.25" style="2" customWidth="1"/>
    <col min="15363" max="15616" width="8.125" style="2"/>
    <col min="15617" max="15617" width="6.625" style="2" customWidth="1"/>
    <col min="15618" max="15618" width="7.25" style="2" customWidth="1"/>
    <col min="15619" max="15872" width="8.125" style="2"/>
    <col min="15873" max="15873" width="6.625" style="2" customWidth="1"/>
    <col min="15874" max="15874" width="7.25" style="2" customWidth="1"/>
    <col min="15875" max="16128" width="8.125" style="2"/>
    <col min="16129" max="16129" width="6.625" style="2" customWidth="1"/>
    <col min="16130" max="16130" width="7.25" style="2" customWidth="1"/>
    <col min="16131" max="16384" width="8.125" style="2"/>
  </cols>
  <sheetData/>
  <pageMargins left="0.699305555555556" right="0.699305555555556" top="0.75" bottom="0.75" header="0.3" footer="0.3"/>
  <pageSetup paperSize="9" orientation="portrait"/>
  <headerFooter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検証シート(1h)</vt:lpstr>
      <vt:lpstr>画像(1h)</vt:lpstr>
      <vt:lpstr>気づき(1h)</vt:lpstr>
      <vt:lpstr>検証終了通貨</vt:lpstr>
      <vt:lpstr>検証シート(4h)</vt:lpstr>
      <vt:lpstr>画像(4h)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笹田喬志</cp:lastModifiedBy>
  <dcterms:created xsi:type="dcterms:W3CDTF">2020-09-18T03:10:00Z</dcterms:created>
  <dcterms:modified xsi:type="dcterms:W3CDTF">2021-02-03T12:35:19Z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1041-9.1.0.4917</vt:lpwstr>
  </property>
</Properties>
</file>