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5840"/>
  </bookViews>
  <sheets>
    <sheet name="ルール＆合計" sheetId="1" r:id="rId1"/>
    <sheet name="2021年0109-02-03" sheetId="6" r:id="rId2"/>
    <sheet name="画像" sheetId="7" r:id="rId3"/>
    <sheet name="気づき" sheetId="9" r:id="rId4"/>
  </sheets>
  <calcPr calcId="145621"/>
  <fileRecoveryPr repairLoad="1"/>
</workbook>
</file>

<file path=xl/calcChain.xml><?xml version="1.0" encoding="utf-8"?>
<calcChain xmlns="http://schemas.openxmlformats.org/spreadsheetml/2006/main">
  <c r="D45" i="6" l="1"/>
  <c r="G54" i="6" l="1"/>
  <c r="H54" i="6"/>
  <c r="I54" i="6"/>
  <c r="J63" i="6"/>
  <c r="D8" i="1"/>
  <c r="G8" i="1"/>
  <c r="I8" i="1"/>
  <c r="J8" i="1"/>
  <c r="J17" i="1" s="1"/>
  <c r="L8" i="1"/>
  <c r="D9" i="1"/>
  <c r="G9" i="1"/>
  <c r="H9" i="1" s="1"/>
  <c r="I9" i="1"/>
  <c r="J9" i="1"/>
  <c r="L9" i="1"/>
  <c r="D10" i="1"/>
  <c r="G10" i="1"/>
  <c r="H10" i="1" s="1"/>
  <c r="I10" i="1"/>
  <c r="J10" i="1"/>
  <c r="K10" i="1"/>
  <c r="L10" i="1"/>
  <c r="D11" i="1"/>
  <c r="G11" i="1"/>
  <c r="H11" i="1"/>
  <c r="I11" i="1"/>
  <c r="J11" i="1"/>
  <c r="K11" i="1"/>
  <c r="L11" i="1"/>
  <c r="D12" i="1"/>
  <c r="G12" i="1"/>
  <c r="H12" i="1"/>
  <c r="I12" i="1"/>
  <c r="K12" i="1" s="1"/>
  <c r="J12" i="1"/>
  <c r="L12" i="1"/>
  <c r="D13" i="1"/>
  <c r="G13" i="1"/>
  <c r="H13" i="1"/>
  <c r="I13" i="1"/>
  <c r="K13" i="1"/>
  <c r="J13" i="1"/>
  <c r="L13" i="1"/>
  <c r="D14" i="1"/>
  <c r="G14" i="1"/>
  <c r="H14" i="1" s="1"/>
  <c r="I14" i="1"/>
  <c r="J14" i="1"/>
  <c r="K14" i="1"/>
  <c r="L14" i="1"/>
  <c r="D15" i="1"/>
  <c r="G15" i="1"/>
  <c r="H15" i="1"/>
  <c r="I15" i="1"/>
  <c r="J15" i="1"/>
  <c r="K15" i="1"/>
  <c r="L15" i="1"/>
  <c r="D16" i="1"/>
  <c r="G16" i="1"/>
  <c r="H16" i="1"/>
  <c r="I16" i="1"/>
  <c r="K16" i="1" s="1"/>
  <c r="J16" i="1"/>
  <c r="L16" i="1"/>
  <c r="B17" i="1"/>
  <c r="C17" i="1"/>
  <c r="E17" i="1"/>
  <c r="F17" i="1"/>
  <c r="G17" i="1" l="1"/>
  <c r="H8" i="1"/>
  <c r="H17" i="1" s="1"/>
  <c r="K9" i="1"/>
  <c r="L17" i="1"/>
  <c r="K8" i="1"/>
  <c r="K17" i="1" s="1"/>
  <c r="D17" i="1"/>
  <c r="B3" i="1" s="1"/>
  <c r="G3" i="1" s="1"/>
  <c r="I17" i="1"/>
  <c r="I3" i="1" l="1"/>
</calcChain>
</file>

<file path=xl/sharedStrings.xml><?xml version="1.0" encoding="utf-8"?>
<sst xmlns="http://schemas.openxmlformats.org/spreadsheetml/2006/main" count="126" uniqueCount="86">
  <si>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</si>
  <si>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</si>
  <si>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</si>
  <si>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</si>
  <si>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</si>
  <si>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</si>
  <si>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</si>
  <si>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</si>
  <si>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</si>
  <si>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</si>
  <si>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</si>
  <si>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</si>
  <si>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</si>
  <si>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</si>
  <si>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</si>
  <si>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</si>
  <si>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</si>
  <si>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</si>
  <si>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</si>
  <si>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</si>
  <si>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</si>
  <si>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</si>
  <si>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</si>
  <si>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</si>
  <si>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</si>
  <si>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</si>
  <si>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</si>
  <si>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</si>
  <si>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</si>
  <si>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</si>
  <si>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</si>
  <si>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</si>
  <si>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</si>
  <si>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</si>
  <si>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</si>
  <si>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</si>
  <si>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USD/JPY</t>
  </si>
  <si>
    <t>PB</t>
  </si>
  <si>
    <t>60分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</si>
  <si>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</si>
  <si>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</si>
  <si>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</si>
  <si>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</si>
  <si>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</si>
  <si>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</si>
  <si>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</si>
  <si>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</si>
  <si>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</si>
  <si>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</si>
  <si>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</si>
  <si>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</si>
  <si>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</si>
  <si>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</si>
  <si>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</si>
  <si>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</si>
  <si>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</si>
  <si>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</si>
  <si>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</si>
  <si>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</si>
  <si>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</si>
  <si>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</si>
  <si>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</si>
  <si>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</si>
  <si>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</si>
  <si>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</si>
  <si>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</si>
  <si>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</si>
  <si>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</si>
  <si>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売り</t>
    <rPh sb="0" eb="1">
      <t>ウ</t>
    </rPh>
    <phoneticPr fontId="13"/>
  </si>
  <si>
    <t>1.3万通貨</t>
    <phoneticPr fontId="13"/>
  </si>
  <si>
    <t>負け</t>
    <rPh sb="0" eb="1">
      <t>マ</t>
    </rPh>
    <phoneticPr fontId="13"/>
  </si>
  <si>
    <t>PB下ひげ-1PIP</t>
    <rPh sb="2" eb="3">
      <t>シタ</t>
    </rPh>
    <phoneticPr fontId="13"/>
  </si>
  <si>
    <t>EUR/GBP</t>
    <phoneticPr fontId="13"/>
  </si>
  <si>
    <t>買い</t>
    <rPh sb="0" eb="1">
      <t>カ</t>
    </rPh>
    <phoneticPr fontId="13"/>
  </si>
  <si>
    <t>勝ち</t>
    <rPh sb="0" eb="1">
      <t>カ</t>
    </rPh>
    <phoneticPr fontId="13"/>
  </si>
  <si>
    <t>FIB　-150　利確</t>
    <phoneticPr fontId="13"/>
  </si>
  <si>
    <t>EUR/USD</t>
    <phoneticPr fontId="13"/>
  </si>
  <si>
    <t>EUR/CHF</t>
    <phoneticPr fontId="13"/>
  </si>
  <si>
    <t>AUD/USD</t>
    <phoneticPr fontId="13"/>
  </si>
  <si>
    <t>0.9万通貨</t>
    <rPh sb="3" eb="4">
      <t>マン</t>
    </rPh>
    <rPh sb="4" eb="6">
      <t>ツウカ</t>
    </rPh>
    <phoneticPr fontId="13"/>
  </si>
  <si>
    <t>1.4万通貨</t>
    <rPh sb="3" eb="4">
      <t>マン</t>
    </rPh>
    <rPh sb="4" eb="6">
      <t>ツウカ</t>
    </rPh>
    <phoneticPr fontId="13"/>
  </si>
  <si>
    <t>1.0万通貨</t>
    <rPh sb="3" eb="4">
      <t>マン</t>
    </rPh>
    <rPh sb="4" eb="6">
      <t>ツウカ</t>
    </rPh>
    <phoneticPr fontId="13"/>
  </si>
  <si>
    <t>No</t>
    <phoneticPr fontId="13"/>
  </si>
  <si>
    <t>FIB　-200　利確</t>
    <phoneticPr fontId="13"/>
  </si>
  <si>
    <t>2021/01/11-2021/02/03</t>
    <phoneticPr fontId="13"/>
  </si>
  <si>
    <t>　　合計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</si>
</sst>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¥&quot;#,##0;&quot;¥&quot;\-#,##0"/>
    <numFmt numFmtId="6" formatCode="&quot;¥&quot;#,##0;[Red]&quot;¥&quot;\-#,##0"/>
    <numFmt numFmtId="176" formatCode="0.00_ ;[Red]\-0.00\ "/>
    <numFmt numFmtId="177" formatCode="0.00_ "/>
    <numFmt numFmtId="178" formatCode="0.0_);[Red]\(0.0\)"/>
    <numFmt numFmtId="179" formatCode="m/d;@"/>
    <numFmt numFmtId="180" formatCode="&quot;¥&quot;#,##0_);[Red]\(&quot;¥&quot;#,##0\)"/>
    <numFmt numFmtId="181" formatCode="0_);[Red]\(0\)"/>
    <numFmt numFmtId="182" formatCode="#,##0_ ;[Red]\-#,##0\ "/>
    <numFmt numFmtId="183" formatCode="0.0%"/>
    <numFmt numFmtId="184" formatCode="yyyy/m/d;@"/>
  </numFmts>
  <fonts count="14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MS PGothic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0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5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/>
      <right style="thin">
        <color indexed="64"/>
      </right>
      <top style="thin">
        <color indexed="64"/>
      </top>
      <bottom style="double">
        <color indexed="60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0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0" fillId="0" borderId="1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3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5" xfId="0" applyNumberFormat="1" applyFont="1" applyFill="1" applyBorder="1" applyAlignment="1" applyProtection="1">
      <alignment vertical="center"/>
    </xf>
    <xf numFmtId="9" fontId="0" fillId="0" borderId="6" xfId="0" applyNumberFormat="1" applyFont="1" applyFill="1" applyBorder="1" applyAlignment="1" applyProtection="1">
      <alignment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>
      <alignment vertical="center"/>
    </xf>
    <xf numFmtId="176" fontId="0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0" fillId="0" borderId="1" xfId="0" applyNumberFormat="1" applyFont="1" applyFill="1" applyBorder="1" applyAlignment="1" applyProtection="1">
      <alignment vertical="center"/>
    </xf>
    <xf numFmtId="177" fontId="0" fillId="0" borderId="1" xfId="0" applyNumberFormat="1" applyFont="1" applyFill="1" applyBorder="1" applyAlignment="1" applyProtection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  <xf numFmtId="0" fontId="4" fillId="2" borderId="20" xfId="0" applyNumberFormat="1" applyFont="1" applyFill="1" applyBorder="1" applyAlignment="1" applyProtection="1">
      <alignment horizontal="center" vertical="center"/>
    </xf>
    <xf numFmtId="0" fontId="4" fillId="2" borderId="21" xfId="0" applyNumberFormat="1" applyFont="1" applyFill="1" applyBorder="1" applyAlignment="1" applyProtection="1">
      <alignment horizontal="center" vertical="center"/>
    </xf>
    <xf numFmtId="0" fontId="4" fillId="2" borderId="2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</xf>
    <xf numFmtId="0" fontId="0" fillId="0" borderId="23" xfId="0" applyNumberFormat="1" applyFont="1" applyFill="1" applyBorder="1" applyAlignment="1" applyProtection="1">
      <alignment vertical="center"/>
    </xf>
    <xf numFmtId="0" fontId="0" fillId="0" borderId="24" xfId="0" applyNumberFormat="1" applyFont="1" applyFill="1" applyBorder="1" applyAlignment="1" applyProtection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0" fontId="6" fillId="0" borderId="0" xfId="2" applyNumberFormat="1" applyFont="1" applyFill="1" applyBorder="1" applyAlignment="1" applyProtection="1">
      <alignment vertical="center"/>
    </xf>
    <xf numFmtId="0" fontId="6" fillId="4" borderId="29" xfId="2" applyNumberFormat="1" applyFont="1" applyFill="1" applyBorder="1" applyAlignment="1" applyProtection="1">
      <alignment vertical="center"/>
    </xf>
    <xf numFmtId="178" fontId="6" fillId="4" borderId="27" xfId="2" applyNumberFormat="1" applyFont="1" applyFill="1" applyBorder="1" applyAlignment="1" applyProtection="1">
      <alignment vertical="center"/>
    </xf>
    <xf numFmtId="9" fontId="6" fillId="0" borderId="30" xfId="2" applyNumberFormat="1" applyFont="1" applyFill="1" applyBorder="1" applyAlignment="1" applyProtection="1">
      <alignment horizontal="center" vertical="center"/>
    </xf>
    <xf numFmtId="5" fontId="6" fillId="0" borderId="22" xfId="2" applyNumberFormat="1" applyFont="1" applyFill="1" applyBorder="1" applyAlignment="1" applyProtection="1">
      <alignment horizontal="center" vertical="center"/>
    </xf>
    <xf numFmtId="5" fontId="6" fillId="0" borderId="0" xfId="2" applyNumberFormat="1" applyFont="1" applyFill="1" applyBorder="1" applyAlignment="1" applyProtection="1">
      <alignment horizontal="center" vertical="center"/>
    </xf>
    <xf numFmtId="6" fontId="6" fillId="4" borderId="27" xfId="2" applyNumberFormat="1" applyFont="1" applyFill="1" applyBorder="1" applyAlignment="1" applyProtection="1">
      <alignment vertical="center"/>
    </xf>
    <xf numFmtId="6" fontId="6" fillId="0" borderId="31" xfId="2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55" fontId="7" fillId="0" borderId="13" xfId="2" applyNumberFormat="1" applyFont="1" applyFill="1" applyBorder="1" applyAlignment="1" applyProtection="1">
      <alignment horizontal="center" vertical="center"/>
    </xf>
    <xf numFmtId="55" fontId="0" fillId="0" borderId="13" xfId="0" applyNumberFormat="1" applyFont="1" applyFill="1" applyBorder="1" applyAlignment="1" applyProtection="1">
      <alignment horizontal="center" vertical="center"/>
    </xf>
    <xf numFmtId="55" fontId="7" fillId="0" borderId="32" xfId="2" applyNumberFormat="1" applyFont="1" applyFill="1" applyBorder="1" applyAlignment="1" applyProtection="1">
      <alignment horizontal="center" vertical="center"/>
    </xf>
    <xf numFmtId="0" fontId="6" fillId="4" borderId="33" xfId="2" applyNumberFormat="1" applyFont="1" applyFill="1" applyBorder="1" applyAlignment="1" applyProtection="1">
      <alignment horizontal="center" vertical="center"/>
    </xf>
    <xf numFmtId="0" fontId="6" fillId="4" borderId="34" xfId="2" applyNumberFormat="1" applyFont="1" applyFill="1" applyBorder="1" applyAlignment="1" applyProtection="1">
      <alignment horizontal="center" vertical="center" wrapText="1"/>
    </xf>
    <xf numFmtId="0" fontId="6" fillId="4" borderId="35" xfId="2" applyNumberFormat="1" applyFont="1" applyFill="1" applyBorder="1" applyAlignment="1" applyProtection="1">
      <alignment horizontal="center" vertical="center"/>
    </xf>
    <xf numFmtId="178" fontId="6" fillId="4" borderId="34" xfId="2" applyNumberFormat="1" applyFont="1" applyFill="1" applyBorder="1" applyAlignment="1" applyProtection="1">
      <alignment horizontal="center" vertical="center" wrapText="1"/>
    </xf>
    <xf numFmtId="179" fontId="6" fillId="4" borderId="34" xfId="2" applyNumberFormat="1" applyFont="1" applyFill="1" applyBorder="1" applyAlignment="1" applyProtection="1">
      <alignment horizontal="center" vertical="center"/>
    </xf>
    <xf numFmtId="0" fontId="6" fillId="4" borderId="36" xfId="2" applyNumberFormat="1" applyFont="1" applyFill="1" applyBorder="1" applyAlignment="1" applyProtection="1">
      <alignment horizontal="center" vertical="center" wrapText="1"/>
    </xf>
    <xf numFmtId="178" fontId="6" fillId="4" borderId="37" xfId="2" applyNumberFormat="1" applyFont="1" applyFill="1" applyBorder="1" applyAlignment="1" applyProtection="1">
      <alignment vertical="center"/>
    </xf>
    <xf numFmtId="180" fontId="6" fillId="4" borderId="38" xfId="2" applyNumberFormat="1" applyFont="1" applyFill="1" applyBorder="1" applyAlignment="1" applyProtection="1">
      <alignment horizontal="center" vertical="center"/>
    </xf>
    <xf numFmtId="180" fontId="7" fillId="0" borderId="39" xfId="2" applyNumberFormat="1" applyFont="1" applyFill="1" applyBorder="1" applyAlignment="1" applyProtection="1">
      <alignment horizontal="right" vertical="center"/>
    </xf>
    <xf numFmtId="180" fontId="7" fillId="0" borderId="40" xfId="2" applyNumberFormat="1" applyFont="1" applyFill="1" applyBorder="1" applyAlignment="1" applyProtection="1">
      <alignment horizontal="right" vertical="center"/>
    </xf>
    <xf numFmtId="181" fontId="7" fillId="0" borderId="40" xfId="2" applyNumberFormat="1" applyFont="1" applyFill="1" applyBorder="1" applyAlignment="1" applyProtection="1">
      <alignment horizontal="right" vertical="center"/>
    </xf>
    <xf numFmtId="182" fontId="7" fillId="0" borderId="40" xfId="2" applyNumberFormat="1" applyFont="1" applyFill="1" applyBorder="1" applyAlignment="1" applyProtection="1">
      <alignment horizontal="right" vertical="center"/>
    </xf>
    <xf numFmtId="183" fontId="7" fillId="0" borderId="40" xfId="2" applyNumberFormat="1" applyFont="1" applyFill="1" applyBorder="1" applyAlignment="1" applyProtection="1">
      <alignment vertical="center"/>
    </xf>
    <xf numFmtId="180" fontId="7" fillId="0" borderId="40" xfId="2" applyNumberFormat="1" applyFont="1" applyFill="1" applyBorder="1" applyAlignment="1" applyProtection="1">
      <alignment vertical="center"/>
    </xf>
    <xf numFmtId="177" fontId="7" fillId="0" borderId="40" xfId="2" applyNumberFormat="1" applyFont="1" applyFill="1" applyBorder="1" applyAlignment="1" applyProtection="1">
      <alignment vertical="center"/>
    </xf>
    <xf numFmtId="177" fontId="7" fillId="0" borderId="41" xfId="2" applyNumberFormat="1" applyFont="1" applyFill="1" applyBorder="1" applyAlignment="1" applyProtection="1">
      <alignment vertical="center"/>
    </xf>
    <xf numFmtId="180" fontId="0" fillId="0" borderId="39" xfId="0" applyNumberFormat="1" applyFont="1" applyFill="1" applyBorder="1" applyAlignment="1" applyProtection="1">
      <alignment vertical="center"/>
    </xf>
    <xf numFmtId="180" fontId="0" fillId="0" borderId="40" xfId="0" applyNumberFormat="1" applyFont="1" applyFill="1" applyBorder="1" applyAlignment="1" applyProtection="1">
      <alignment vertical="center"/>
    </xf>
    <xf numFmtId="0" fontId="0" fillId="0" borderId="40" xfId="0" applyNumberFormat="1" applyFont="1" applyFill="1" applyBorder="1" applyAlignment="1" applyProtection="1">
      <alignment vertical="center"/>
    </xf>
    <xf numFmtId="180" fontId="0" fillId="0" borderId="42" xfId="0" applyNumberFormat="1" applyFont="1" applyFill="1" applyBorder="1" applyAlignment="1" applyProtection="1">
      <alignment vertical="center"/>
    </xf>
    <xf numFmtId="180" fontId="0" fillId="0" borderId="43" xfId="0" applyNumberFormat="1" applyFont="1" applyFill="1" applyBorder="1" applyAlignment="1" applyProtection="1">
      <alignment vertical="center"/>
    </xf>
    <xf numFmtId="0" fontId="0" fillId="0" borderId="43" xfId="0" applyNumberFormat="1" applyFont="1" applyFill="1" applyBorder="1" applyAlignment="1" applyProtection="1">
      <alignment vertical="center"/>
    </xf>
    <xf numFmtId="181" fontId="7" fillId="0" borderId="43" xfId="2" applyNumberFormat="1" applyFont="1" applyFill="1" applyBorder="1" applyAlignment="1" applyProtection="1">
      <alignment horizontal="right" vertical="center"/>
    </xf>
    <xf numFmtId="183" fontId="7" fillId="0" borderId="43" xfId="2" applyNumberFormat="1" applyFont="1" applyFill="1" applyBorder="1" applyAlignment="1" applyProtection="1">
      <alignment vertical="center"/>
    </xf>
    <xf numFmtId="180" fontId="7" fillId="0" borderId="43" xfId="2" applyNumberFormat="1" applyFont="1" applyFill="1" applyBorder="1" applyAlignment="1" applyProtection="1">
      <alignment vertical="center"/>
    </xf>
    <xf numFmtId="177" fontId="7" fillId="0" borderId="43" xfId="2" applyNumberFormat="1" applyFont="1" applyFill="1" applyBorder="1" applyAlignment="1" applyProtection="1">
      <alignment vertical="center"/>
    </xf>
    <xf numFmtId="177" fontId="7" fillId="0" borderId="44" xfId="2" applyNumberFormat="1" applyFont="1" applyFill="1" applyBorder="1" applyAlignment="1" applyProtection="1">
      <alignment vertical="center"/>
    </xf>
    <xf numFmtId="6" fontId="7" fillId="0" borderId="40" xfId="2" applyNumberFormat="1" applyFont="1" applyFill="1" applyBorder="1" applyAlignment="1" applyProtection="1">
      <alignment horizontal="right" vertical="center"/>
    </xf>
    <xf numFmtId="6" fontId="7" fillId="0" borderId="43" xfId="2" applyNumberFormat="1" applyFont="1" applyFill="1" applyBorder="1" applyAlignment="1" applyProtection="1">
      <alignment horizontal="right" vertical="center"/>
    </xf>
    <xf numFmtId="55" fontId="0" fillId="0" borderId="12" xfId="0" applyNumberFormat="1" applyFont="1" applyFill="1" applyBorder="1" applyAlignment="1" applyProtection="1">
      <alignment horizontal="center" vertical="center"/>
    </xf>
    <xf numFmtId="5" fontId="1" fillId="0" borderId="45" xfId="0" applyNumberFormat="1" applyFont="1" applyFill="1" applyBorder="1" applyAlignment="1" applyProtection="1">
      <alignment vertical="center"/>
    </xf>
    <xf numFmtId="180" fontId="1" fillId="0" borderId="46" xfId="0" applyNumberFormat="1" applyFont="1" applyFill="1" applyBorder="1" applyAlignment="1" applyProtection="1">
      <alignment vertical="center"/>
    </xf>
    <xf numFmtId="6" fontId="1" fillId="0" borderId="46" xfId="0" applyNumberFormat="1" applyFont="1" applyFill="1" applyBorder="1" applyAlignment="1" applyProtection="1">
      <alignment vertical="center"/>
    </xf>
    <xf numFmtId="182" fontId="1" fillId="0" borderId="46" xfId="0" applyNumberFormat="1" applyFont="1" applyFill="1" applyBorder="1" applyAlignment="1" applyProtection="1">
      <alignment vertical="center"/>
    </xf>
    <xf numFmtId="181" fontId="1" fillId="0" borderId="46" xfId="0" applyNumberFormat="1" applyFont="1" applyFill="1" applyBorder="1" applyAlignment="1" applyProtection="1">
      <alignment vertical="center"/>
    </xf>
    <xf numFmtId="183" fontId="8" fillId="0" borderId="46" xfId="0" applyNumberFormat="1" applyFont="1" applyFill="1" applyBorder="1" applyAlignment="1" applyProtection="1">
      <alignment vertical="center"/>
    </xf>
    <xf numFmtId="177" fontId="1" fillId="0" borderId="47" xfId="0" applyNumberFormat="1" applyFont="1" applyFill="1" applyBorder="1" applyAlignment="1" applyProtection="1">
      <alignment vertical="center"/>
    </xf>
    <xf numFmtId="177" fontId="1" fillId="0" borderId="48" xfId="0" applyNumberFormat="1" applyFont="1" applyFill="1" applyBorder="1" applyAlignment="1" applyProtection="1">
      <alignment vertical="center"/>
    </xf>
    <xf numFmtId="0" fontId="0" fillId="0" borderId="49" xfId="0" applyNumberFormat="1" applyFont="1" applyFill="1" applyBorder="1" applyAlignment="1" applyProtection="1">
      <alignment vertical="center"/>
    </xf>
    <xf numFmtId="0" fontId="9" fillId="0" borderId="41" xfId="0" applyNumberFormat="1" applyFont="1" applyFill="1" applyBorder="1" applyAlignment="1" applyProtection="1">
      <alignment vertical="center"/>
    </xf>
    <xf numFmtId="0" fontId="6" fillId="5" borderId="0" xfId="2" applyNumberFormat="1" applyFont="1" applyFill="1" applyBorder="1" applyAlignment="1" applyProtection="1">
      <alignment vertical="center"/>
    </xf>
    <xf numFmtId="5" fontId="6" fillId="5" borderId="0" xfId="2" applyNumberFormat="1" applyFont="1" applyFill="1" applyBorder="1" applyAlignment="1" applyProtection="1">
      <alignment horizontal="center" vertical="center"/>
    </xf>
    <xf numFmtId="178" fontId="6" fillId="5" borderId="0" xfId="2" applyNumberFormat="1" applyFont="1" applyFill="1" applyBorder="1" applyAlignment="1" applyProtection="1">
      <alignment vertical="center"/>
    </xf>
    <xf numFmtId="6" fontId="6" fillId="5" borderId="0" xfId="2" applyNumberFormat="1" applyFont="1" applyFill="1" applyBorder="1" applyAlignment="1" applyProtection="1">
      <alignment vertical="center"/>
    </xf>
    <xf numFmtId="6" fontId="6" fillId="5" borderId="0" xfId="2" applyNumberFormat="1" applyFont="1" applyFill="1" applyBorder="1" applyAlignment="1" applyProtection="1">
      <alignment horizontal="center" vertical="center"/>
    </xf>
    <xf numFmtId="0" fontId="0" fillId="5" borderId="0" xfId="0" applyNumberFormat="1" applyFont="1" applyFill="1" applyBorder="1" applyAlignment="1" applyProtection="1">
      <alignment vertical="center"/>
    </xf>
    <xf numFmtId="0" fontId="6" fillId="5" borderId="50" xfId="2" applyNumberFormat="1" applyFont="1" applyFill="1" applyBorder="1" applyAlignment="1" applyProtection="1">
      <alignment vertical="center"/>
    </xf>
    <xf numFmtId="5" fontId="6" fillId="5" borderId="50" xfId="2" applyNumberFormat="1" applyFont="1" applyFill="1" applyBorder="1" applyAlignment="1" applyProtection="1">
      <alignment horizontal="center" vertical="center"/>
    </xf>
    <xf numFmtId="178" fontId="6" fillId="5" borderId="50" xfId="2" applyNumberFormat="1" applyFont="1" applyFill="1" applyBorder="1" applyAlignment="1" applyProtection="1">
      <alignment vertical="center"/>
    </xf>
    <xf numFmtId="6" fontId="6" fillId="5" borderId="50" xfId="2" applyNumberFormat="1" applyFont="1" applyFill="1" applyBorder="1" applyAlignment="1" applyProtection="1">
      <alignment vertical="center"/>
    </xf>
    <xf numFmtId="6" fontId="6" fillId="5" borderId="50" xfId="2" applyNumberFormat="1" applyFont="1" applyFill="1" applyBorder="1" applyAlignment="1" applyProtection="1">
      <alignment horizontal="center" vertical="center"/>
    </xf>
    <xf numFmtId="0" fontId="0" fillId="5" borderId="50" xfId="0" applyNumberFormat="1" applyFont="1" applyFill="1" applyBorder="1" applyAlignment="1" applyProtection="1">
      <alignment vertical="center"/>
    </xf>
    <xf numFmtId="0" fontId="0" fillId="0" borderId="50" xfId="0" applyNumberFormat="1" applyFont="1" applyFill="1" applyBorder="1" applyAlignment="1" applyProtection="1">
      <alignment vertical="center"/>
    </xf>
    <xf numFmtId="0" fontId="0" fillId="0" borderId="51" xfId="0" applyNumberFormat="1" applyFont="1" applyFill="1" applyBorder="1" applyAlignment="1" applyProtection="1">
      <alignment vertical="center"/>
    </xf>
    <xf numFmtId="5" fontId="7" fillId="6" borderId="51" xfId="2" applyNumberFormat="1" applyFont="1" applyFill="1" applyBorder="1" applyAlignment="1" applyProtection="1">
      <alignment horizontal="center"/>
    </xf>
    <xf numFmtId="5" fontId="6" fillId="0" borderId="51" xfId="2" applyNumberFormat="1" applyFont="1" applyFill="1" applyBorder="1" applyAlignment="1" applyProtection="1">
      <alignment horizontal="center" vertical="center"/>
    </xf>
    <xf numFmtId="0" fontId="6" fillId="0" borderId="51" xfId="2" applyNumberFormat="1" applyFont="1" applyFill="1" applyBorder="1" applyAlignment="1" applyProtection="1"/>
    <xf numFmtId="5" fontId="7" fillId="6" borderId="11" xfId="2" applyNumberFormat="1" applyFont="1" applyFill="1" applyBorder="1" applyAlignment="1" applyProtection="1">
      <alignment horizontal="center"/>
    </xf>
    <xf numFmtId="0" fontId="10" fillId="4" borderId="52" xfId="2" applyNumberFormat="1" applyFont="1" applyFill="1" applyBorder="1" applyAlignment="1" applyProtection="1">
      <alignment horizontal="center" vertical="center"/>
    </xf>
    <xf numFmtId="5" fontId="10" fillId="5" borderId="50" xfId="2" applyNumberFormat="1" applyFont="1" applyFill="1" applyBorder="1" applyAlignment="1" applyProtection="1">
      <alignment horizontal="center" vertical="center"/>
    </xf>
    <xf numFmtId="9" fontId="6" fillId="5" borderId="53" xfId="2" applyNumberFormat="1" applyFont="1" applyFill="1" applyBorder="1" applyAlignment="1" applyProtection="1">
      <alignment horizontal="center" vertical="center"/>
    </xf>
    <xf numFmtId="5" fontId="7" fillId="6" borderId="54" xfId="2" applyNumberFormat="1" applyFont="1" applyFill="1" applyBorder="1" applyAlignment="1" applyProtection="1">
      <alignment horizontal="center"/>
    </xf>
    <xf numFmtId="0" fontId="0" fillId="0" borderId="55" xfId="0" applyNumberFormat="1" applyFont="1" applyFill="1" applyBorder="1" applyAlignment="1" applyProtection="1">
      <alignment vertical="center"/>
    </xf>
    <xf numFmtId="0" fontId="0" fillId="0" borderId="56" xfId="0" applyNumberFormat="1" applyFont="1" applyFill="1" applyBorder="1" applyAlignment="1" applyProtection="1">
      <alignment vertical="center"/>
    </xf>
    <xf numFmtId="0" fontId="0" fillId="0" borderId="57" xfId="0" applyNumberFormat="1" applyFont="1" applyFill="1" applyBorder="1" applyAlignment="1" applyProtection="1">
      <alignment vertical="center"/>
    </xf>
    <xf numFmtId="0" fontId="6" fillId="4" borderId="27" xfId="2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0" fillId="0" borderId="58" xfId="0" applyNumberFormat="1" applyFont="1" applyFill="1" applyBorder="1" applyAlignment="1" applyProtection="1">
      <alignment vertical="center"/>
    </xf>
    <xf numFmtId="0" fontId="1" fillId="0" borderId="0" xfId="3">
      <alignment vertical="center"/>
    </xf>
    <xf numFmtId="0" fontId="1" fillId="0" borderId="59" xfId="3" applyBorder="1">
      <alignment vertical="center"/>
    </xf>
    <xf numFmtId="0" fontId="1" fillId="0" borderId="60" xfId="3" applyBorder="1">
      <alignment vertical="center"/>
    </xf>
    <xf numFmtId="0" fontId="1" fillId="0" borderId="61" xfId="3" applyBorder="1">
      <alignment vertical="center"/>
    </xf>
    <xf numFmtId="0" fontId="1" fillId="0" borderId="28" xfId="3" applyBorder="1">
      <alignment vertical="center"/>
    </xf>
    <xf numFmtId="0" fontId="1" fillId="0" borderId="0" xfId="3" applyBorder="1">
      <alignment vertical="center"/>
    </xf>
    <xf numFmtId="0" fontId="0" fillId="0" borderId="10" xfId="0" applyBorder="1">
      <alignment vertical="center"/>
    </xf>
    <xf numFmtId="0" fontId="0" fillId="3" borderId="0" xfId="0" applyNumberFormat="1" applyFont="1" applyFill="1" applyBorder="1" applyAlignment="1" applyProtection="1">
      <alignment vertical="center"/>
    </xf>
    <xf numFmtId="0" fontId="0" fillId="3" borderId="65" xfId="0" applyNumberFormat="1" applyFont="1" applyFill="1" applyBorder="1" applyAlignment="1" applyProtection="1">
      <alignment vertical="center"/>
    </xf>
    <xf numFmtId="0" fontId="0" fillId="3" borderId="66" xfId="0" applyNumberFormat="1" applyFont="1" applyFill="1" applyBorder="1" applyAlignment="1" applyProtection="1">
      <alignment vertical="center"/>
    </xf>
    <xf numFmtId="0" fontId="0" fillId="3" borderId="67" xfId="0" applyNumberFormat="1" applyFont="1" applyFill="1" applyBorder="1" applyAlignment="1" applyProtection="1">
      <alignment vertical="center"/>
    </xf>
    <xf numFmtId="0" fontId="0" fillId="3" borderId="68" xfId="0" applyNumberFormat="1" applyFont="1" applyFill="1" applyBorder="1" applyAlignment="1" applyProtection="1">
      <alignment vertical="center"/>
    </xf>
    <xf numFmtId="14" fontId="0" fillId="0" borderId="10" xfId="0" applyNumberFormat="1" applyBorder="1">
      <alignment vertical="center"/>
    </xf>
    <xf numFmtId="176" fontId="0" fillId="0" borderId="10" xfId="0" applyNumberFormat="1" applyFont="1" applyFill="1" applyBorder="1" applyAlignment="1" applyProtection="1">
      <alignment vertical="center"/>
    </xf>
    <xf numFmtId="14" fontId="0" fillId="0" borderId="10" xfId="0" applyNumberFormat="1" applyFill="1" applyBorder="1">
      <alignment vertical="center"/>
    </xf>
    <xf numFmtId="5" fontId="7" fillId="6" borderId="13" xfId="2" applyNumberFormat="1" applyFont="1" applyFill="1" applyBorder="1" applyAlignment="1" applyProtection="1">
      <alignment horizontal="center"/>
    </xf>
    <xf numFmtId="5" fontId="7" fillId="6" borderId="53" xfId="2" applyNumberFormat="1" applyFont="1" applyFill="1" applyBorder="1" applyAlignment="1" applyProtection="1">
      <alignment horizontal="center"/>
    </xf>
    <xf numFmtId="5" fontId="7" fillId="6" borderId="41" xfId="2" applyNumberFormat="1" applyFont="1" applyFill="1" applyBorder="1" applyAlignment="1" applyProtection="1">
      <alignment horizontal="center"/>
    </xf>
    <xf numFmtId="5" fontId="7" fillId="6" borderId="55" xfId="2" applyNumberFormat="1" applyFont="1" applyFill="1" applyBorder="1" applyAlignment="1" applyProtection="1">
      <alignment horizontal="center"/>
    </xf>
    <xf numFmtId="5" fontId="7" fillId="6" borderId="62" xfId="2" applyNumberFormat="1" applyFont="1" applyFill="1" applyBorder="1" applyAlignment="1" applyProtection="1">
      <alignment horizontal="center"/>
    </xf>
    <xf numFmtId="5" fontId="11" fillId="0" borderId="11" xfId="2" applyNumberFormat="1" applyFont="1" applyFill="1" applyBorder="1" applyAlignment="1" applyProtection="1">
      <alignment horizontal="center" vertical="center"/>
    </xf>
    <xf numFmtId="184" fontId="6" fillId="0" borderId="20" xfId="2" applyNumberFormat="1" applyFont="1" applyFill="1" applyBorder="1" applyAlignment="1" applyProtection="1">
      <alignment horizontal="center" vertical="center"/>
    </xf>
    <xf numFmtId="184" fontId="6" fillId="0" borderId="31" xfId="2" applyNumberFormat="1" applyFont="1" applyFill="1" applyBorder="1" applyAlignment="1" applyProtection="1">
      <alignment horizontal="center" vertical="center"/>
    </xf>
    <xf numFmtId="5" fontId="6" fillId="0" borderId="62" xfId="2" applyNumberFormat="1" applyFont="1" applyFill="1" applyBorder="1" applyAlignment="1" applyProtection="1">
      <alignment horizontal="center" vertical="center"/>
    </xf>
    <xf numFmtId="5" fontId="6" fillId="0" borderId="63" xfId="2" applyNumberFormat="1" applyFont="1" applyFill="1" applyBorder="1" applyAlignment="1" applyProtection="1">
      <alignment horizontal="center" vertical="center"/>
    </xf>
    <xf numFmtId="0" fontId="4" fillId="2" borderId="64" xfId="0" applyNumberFormat="1" applyFont="1" applyFill="1" applyBorder="1" applyAlignment="1" applyProtection="1">
      <alignment horizontal="center" vertical="center"/>
    </xf>
    <xf numFmtId="0" fontId="4" fillId="2" borderId="31" xfId="0" applyNumberFormat="1" applyFont="1" applyFill="1" applyBorder="1" applyAlignment="1" applyProtection="1">
      <alignment horizontal="center" vertical="center"/>
    </xf>
    <xf numFmtId="0" fontId="4" fillId="2" borderId="10" xfId="0" applyNumberFormat="1" applyFont="1" applyFill="1" applyBorder="1" applyAlignment="1" applyProtection="1">
      <alignment horizontal="center" vertical="center"/>
    </xf>
    <xf numFmtId="0" fontId="4" fillId="2" borderId="27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</cellXfs>
  <cellStyles count="4">
    <cellStyle name="標準" xfId="0" builtinId="0"/>
    <cellStyle name="標準 2" xfId="1"/>
    <cellStyle name="標準 3" xfId="2"/>
    <cellStyle name="標準_気づき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110</xdr:row>
      <xdr:rowOff>142875</xdr:rowOff>
    </xdr:from>
    <xdr:to>
      <xdr:col>22</xdr:col>
      <xdr:colOff>38551</xdr:colOff>
      <xdr:row>147</xdr:row>
      <xdr:rowOff>4150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659475"/>
          <a:ext cx="14916601" cy="6204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67145</xdr:colOff>
      <xdr:row>35</xdr:row>
      <xdr:rowOff>156518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4945195" cy="61572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28575</xdr:rowOff>
    </xdr:from>
    <xdr:to>
      <xdr:col>21</xdr:col>
      <xdr:colOff>638575</xdr:colOff>
      <xdr:row>73</xdr:row>
      <xdr:rowOff>127936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200775"/>
          <a:ext cx="14840350" cy="627156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22</xdr:col>
      <xdr:colOff>38551</xdr:colOff>
      <xdr:row>109</xdr:row>
      <xdr:rowOff>80152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515850"/>
          <a:ext cx="14916601" cy="59094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22</xdr:col>
      <xdr:colOff>32967</xdr:colOff>
      <xdr:row>184</xdr:row>
      <xdr:rowOff>5766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5203150"/>
          <a:ext cx="14911017" cy="61779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SheetLayoutView="100" workbookViewId="0">
      <selection activeCell="N5" sqref="N5"/>
    </sheetView>
  </sheetViews>
  <sheetFormatPr defaultColWidth="10" defaultRowHeight="13.5" customHeight="1"/>
  <cols>
    <col min="1" max="1" width="22.75" customWidth="1"/>
    <col min="2" max="2" width="13.625" customWidth="1"/>
    <col min="3" max="3" width="13.875" customWidth="1"/>
    <col min="4" max="4" width="15.625" customWidth="1"/>
    <col min="5" max="5" width="12.375" customWidth="1"/>
    <col min="6" max="6" width="12.25" customWidth="1"/>
    <col min="7" max="7" width="13.25" customWidth="1"/>
    <col min="9" max="9" width="15.75" customWidth="1"/>
    <col min="10" max="10" width="13.125" customWidth="1"/>
    <col min="11" max="11" width="15.5" customWidth="1"/>
    <col min="12" max="12" width="17.625" customWidth="1"/>
  </cols>
  <sheetData>
    <row r="1" spans="1:12" ht="19.5" customHeight="1">
      <c r="A1" s="116"/>
      <c r="B1" s="136" t="s">
        <v>0</v>
      </c>
      <c r="C1" s="137"/>
      <c r="D1" s="138"/>
      <c r="E1" s="115"/>
      <c r="F1" s="139" t="s">
        <v>0</v>
      </c>
      <c r="G1" s="140"/>
      <c r="H1" s="117"/>
    </row>
    <row r="2" spans="1:12" ht="25.5" customHeight="1">
      <c r="A2" s="118" t="s">
        <v>1</v>
      </c>
      <c r="B2" s="141">
        <v>124690</v>
      </c>
      <c r="C2" s="141"/>
      <c r="D2" s="141"/>
      <c r="E2" s="59" t="s">
        <v>2</v>
      </c>
      <c r="F2" s="142">
        <v>44207</v>
      </c>
      <c r="G2" s="143"/>
      <c r="H2" s="41"/>
      <c r="I2" s="41"/>
    </row>
    <row r="3" spans="1:12" ht="27" customHeight="1">
      <c r="A3" s="42" t="s">
        <v>3</v>
      </c>
      <c r="B3" s="144">
        <f>SUM(B2+D17)</f>
        <v>131290</v>
      </c>
      <c r="C3" s="144"/>
      <c r="D3" s="145"/>
      <c r="E3" s="43" t="s">
        <v>4</v>
      </c>
      <c r="F3" s="44">
        <v>0.02</v>
      </c>
      <c r="G3" s="45">
        <f>B3*F3</f>
        <v>2625.8</v>
      </c>
      <c r="H3" s="47" t="s">
        <v>5</v>
      </c>
      <c r="I3" s="48">
        <f>(B3-B2)</f>
        <v>6600</v>
      </c>
      <c r="K3" s="119"/>
    </row>
    <row r="4" spans="1:12" s="98" customFormat="1" ht="17.25" customHeight="1">
      <c r="A4" s="93"/>
      <c r="B4" s="94"/>
      <c r="C4" s="94"/>
      <c r="D4" s="94"/>
      <c r="E4" s="95"/>
      <c r="F4" s="114" t="s">
        <v>0</v>
      </c>
      <c r="G4" s="94"/>
      <c r="H4" s="96"/>
      <c r="I4" s="97"/>
    </row>
    <row r="5" spans="1:12" ht="39" customHeight="1">
      <c r="A5" s="99"/>
      <c r="B5" s="100"/>
      <c r="C5" s="100"/>
      <c r="D5" s="112"/>
      <c r="E5" s="101"/>
      <c r="F5" s="113"/>
      <c r="G5" s="100"/>
      <c r="H5" s="102"/>
      <c r="I5" s="103"/>
      <c r="J5" s="104"/>
      <c r="K5" s="105"/>
      <c r="L5" s="105"/>
    </row>
    <row r="6" spans="1:12" ht="21" customHeight="1">
      <c r="A6" s="109" t="s">
        <v>6</v>
      </c>
      <c r="B6" s="107" t="s">
        <v>0</v>
      </c>
      <c r="C6" s="107" t="s">
        <v>0</v>
      </c>
      <c r="D6" s="108"/>
      <c r="E6" s="107" t="s">
        <v>0</v>
      </c>
      <c r="F6" s="110" t="s">
        <v>0</v>
      </c>
      <c r="G6" s="46"/>
      <c r="H6" s="41"/>
      <c r="I6" s="41"/>
      <c r="L6" s="106"/>
    </row>
    <row r="7" spans="1:12" ht="28.5">
      <c r="A7" s="111" t="s">
        <v>7</v>
      </c>
      <c r="B7" s="53" t="s">
        <v>8</v>
      </c>
      <c r="C7" s="54" t="s">
        <v>9</v>
      </c>
      <c r="D7" s="55" t="s">
        <v>10</v>
      </c>
      <c r="E7" s="56" t="s">
        <v>11</v>
      </c>
      <c r="F7" s="54" t="s">
        <v>12</v>
      </c>
      <c r="G7" s="56" t="s">
        <v>13</v>
      </c>
      <c r="H7" s="55" t="s">
        <v>14</v>
      </c>
      <c r="I7" s="57" t="s">
        <v>15</v>
      </c>
      <c r="J7" s="60" t="s">
        <v>16</v>
      </c>
      <c r="K7" s="54" t="s">
        <v>17</v>
      </c>
      <c r="L7" s="58" t="s">
        <v>18</v>
      </c>
    </row>
    <row r="8" spans="1:12" ht="24.95" customHeight="1">
      <c r="A8" s="50">
        <v>44197</v>
      </c>
      <c r="B8" s="61">
        <v>9215</v>
      </c>
      <c r="C8" s="62">
        <v>2327</v>
      </c>
      <c r="D8" s="80">
        <f t="shared" ref="D8:D16" si="0">SUM(B8-C8)</f>
        <v>6888</v>
      </c>
      <c r="E8" s="63">
        <v>2</v>
      </c>
      <c r="F8" s="64">
        <v>1</v>
      </c>
      <c r="G8" s="63">
        <f t="shared" ref="G8:G16" si="1">SUM(E8+F8)</f>
        <v>3</v>
      </c>
      <c r="H8" s="65">
        <f t="shared" ref="H8:H16" si="2">E8/G8</f>
        <v>0.66666666666666663</v>
      </c>
      <c r="I8" s="66">
        <f t="shared" ref="I8:I16" si="3">B8/E8</f>
        <v>4607.5</v>
      </c>
      <c r="J8" s="66">
        <f t="shared" ref="J8:J16" si="4">C8/F8</f>
        <v>2327</v>
      </c>
      <c r="K8" s="67">
        <f t="shared" ref="K8:K16" si="5">I8/J8</f>
        <v>1.9800171895143963</v>
      </c>
      <c r="L8" s="68">
        <f t="shared" ref="L8:L16" si="6">B8/C8</f>
        <v>3.9600343790287926</v>
      </c>
    </row>
    <row r="9" spans="1:12" ht="24.95" customHeight="1">
      <c r="A9" s="51">
        <v>44228</v>
      </c>
      <c r="B9" s="69">
        <v>2610</v>
      </c>
      <c r="C9" s="70">
        <v>2898</v>
      </c>
      <c r="D9" s="80">
        <f t="shared" si="0"/>
        <v>-288</v>
      </c>
      <c r="E9" s="71">
        <v>1</v>
      </c>
      <c r="F9" s="71">
        <v>1</v>
      </c>
      <c r="G9" s="63">
        <f t="shared" si="1"/>
        <v>2</v>
      </c>
      <c r="H9" s="65">
        <f t="shared" si="2"/>
        <v>0.5</v>
      </c>
      <c r="I9" s="66">
        <f t="shared" si="3"/>
        <v>2610</v>
      </c>
      <c r="J9" s="66">
        <f t="shared" si="4"/>
        <v>2898</v>
      </c>
      <c r="K9" s="67">
        <f t="shared" si="5"/>
        <v>0.90062111801242239</v>
      </c>
      <c r="L9" s="68">
        <f t="shared" si="6"/>
        <v>0.90062111801242239</v>
      </c>
    </row>
    <row r="10" spans="1:12" ht="24.95" customHeight="1">
      <c r="A10" s="50"/>
      <c r="B10" s="69"/>
      <c r="C10" s="70"/>
      <c r="D10" s="80">
        <f t="shared" si="0"/>
        <v>0</v>
      </c>
      <c r="E10" s="71"/>
      <c r="F10" s="71"/>
      <c r="G10" s="63">
        <f t="shared" si="1"/>
        <v>0</v>
      </c>
      <c r="H10" s="65" t="e">
        <f t="shared" si="2"/>
        <v>#DIV/0!</v>
      </c>
      <c r="I10" s="66" t="e">
        <f t="shared" si="3"/>
        <v>#DIV/0!</v>
      </c>
      <c r="J10" s="66" t="e">
        <f t="shared" si="4"/>
        <v>#DIV/0!</v>
      </c>
      <c r="K10" s="67" t="e">
        <f t="shared" si="5"/>
        <v>#DIV/0!</v>
      </c>
      <c r="L10" s="68" t="e">
        <f t="shared" si="6"/>
        <v>#DIV/0!</v>
      </c>
    </row>
    <row r="11" spans="1:12" ht="24.95" customHeight="1">
      <c r="A11" s="51"/>
      <c r="B11" s="69"/>
      <c r="C11" s="70"/>
      <c r="D11" s="80">
        <f t="shared" si="0"/>
        <v>0</v>
      </c>
      <c r="E11" s="71"/>
      <c r="F11" s="71"/>
      <c r="G11" s="63">
        <f t="shared" si="1"/>
        <v>0</v>
      </c>
      <c r="H11" s="65" t="e">
        <f t="shared" si="2"/>
        <v>#DIV/0!</v>
      </c>
      <c r="I11" s="66" t="e">
        <f t="shared" si="3"/>
        <v>#DIV/0!</v>
      </c>
      <c r="J11" s="66" t="e">
        <f t="shared" si="4"/>
        <v>#DIV/0!</v>
      </c>
      <c r="K11" s="67" t="e">
        <f t="shared" si="5"/>
        <v>#DIV/0!</v>
      </c>
      <c r="L11" s="68" t="e">
        <f t="shared" si="6"/>
        <v>#DIV/0!</v>
      </c>
    </row>
    <row r="12" spans="1:12" ht="24.95" customHeight="1">
      <c r="A12" s="50"/>
      <c r="B12" s="69"/>
      <c r="C12" s="62"/>
      <c r="D12" s="80">
        <f t="shared" si="0"/>
        <v>0</v>
      </c>
      <c r="E12" s="71"/>
      <c r="F12" s="71"/>
      <c r="G12" s="63">
        <f t="shared" si="1"/>
        <v>0</v>
      </c>
      <c r="H12" s="65" t="e">
        <f t="shared" si="2"/>
        <v>#DIV/0!</v>
      </c>
      <c r="I12" s="66" t="e">
        <f t="shared" si="3"/>
        <v>#DIV/0!</v>
      </c>
      <c r="J12" s="66" t="e">
        <f t="shared" si="4"/>
        <v>#DIV/0!</v>
      </c>
      <c r="K12" s="67" t="e">
        <f t="shared" si="5"/>
        <v>#DIV/0!</v>
      </c>
      <c r="L12" s="68" t="e">
        <f t="shared" si="6"/>
        <v>#DIV/0!</v>
      </c>
    </row>
    <row r="13" spans="1:12" ht="24.95" customHeight="1">
      <c r="A13" s="51"/>
      <c r="B13" s="69"/>
      <c r="C13" s="70"/>
      <c r="D13" s="80">
        <f t="shared" si="0"/>
        <v>0</v>
      </c>
      <c r="E13" s="71"/>
      <c r="F13" s="71"/>
      <c r="G13" s="63">
        <f t="shared" si="1"/>
        <v>0</v>
      </c>
      <c r="H13" s="65" t="e">
        <f t="shared" si="2"/>
        <v>#DIV/0!</v>
      </c>
      <c r="I13" s="66" t="e">
        <f t="shared" si="3"/>
        <v>#DIV/0!</v>
      </c>
      <c r="J13" s="66" t="e">
        <f t="shared" si="4"/>
        <v>#DIV/0!</v>
      </c>
      <c r="K13" s="67" t="e">
        <f t="shared" si="5"/>
        <v>#DIV/0!</v>
      </c>
      <c r="L13" s="68" t="e">
        <f t="shared" si="6"/>
        <v>#DIV/0!</v>
      </c>
    </row>
    <row r="14" spans="1:12" ht="24.95" customHeight="1">
      <c r="A14" s="50"/>
      <c r="B14" s="69"/>
      <c r="C14" s="62"/>
      <c r="D14" s="80">
        <f t="shared" si="0"/>
        <v>0</v>
      </c>
      <c r="E14" s="71"/>
      <c r="F14" s="71"/>
      <c r="G14" s="63">
        <f t="shared" si="1"/>
        <v>0</v>
      </c>
      <c r="H14" s="65" t="e">
        <f t="shared" si="2"/>
        <v>#DIV/0!</v>
      </c>
      <c r="I14" s="66" t="e">
        <f t="shared" si="3"/>
        <v>#DIV/0!</v>
      </c>
      <c r="J14" s="66" t="e">
        <f t="shared" si="4"/>
        <v>#DIV/0!</v>
      </c>
      <c r="K14" s="67" t="e">
        <f t="shared" si="5"/>
        <v>#DIV/0!</v>
      </c>
      <c r="L14" s="68" t="e">
        <f t="shared" si="6"/>
        <v>#DIV/0!</v>
      </c>
    </row>
    <row r="15" spans="1:12" ht="24.95" customHeight="1">
      <c r="A15" s="51"/>
      <c r="B15" s="69"/>
      <c r="C15" s="62"/>
      <c r="D15" s="80">
        <f t="shared" si="0"/>
        <v>0</v>
      </c>
      <c r="E15" s="71"/>
      <c r="F15" s="71"/>
      <c r="G15" s="63">
        <f t="shared" si="1"/>
        <v>0</v>
      </c>
      <c r="H15" s="65" t="e">
        <f t="shared" si="2"/>
        <v>#DIV/0!</v>
      </c>
      <c r="I15" s="66" t="e">
        <f t="shared" si="3"/>
        <v>#DIV/0!</v>
      </c>
      <c r="J15" s="66" t="e">
        <f t="shared" si="4"/>
        <v>#DIV/0!</v>
      </c>
      <c r="K15" s="67" t="e">
        <f t="shared" si="5"/>
        <v>#DIV/0!</v>
      </c>
      <c r="L15" s="68" t="e">
        <f t="shared" si="6"/>
        <v>#DIV/0!</v>
      </c>
    </row>
    <row r="16" spans="1:12" ht="24.95" customHeight="1">
      <c r="A16" s="52"/>
      <c r="B16" s="72"/>
      <c r="C16" s="73"/>
      <c r="D16" s="81">
        <f t="shared" si="0"/>
        <v>0</v>
      </c>
      <c r="E16" s="74"/>
      <c r="F16" s="74"/>
      <c r="G16" s="75">
        <f t="shared" si="1"/>
        <v>0</v>
      </c>
      <c r="H16" s="76" t="e">
        <f t="shared" si="2"/>
        <v>#DIV/0!</v>
      </c>
      <c r="I16" s="77" t="e">
        <f t="shared" si="3"/>
        <v>#DIV/0!</v>
      </c>
      <c r="J16" s="77" t="e">
        <f t="shared" si="4"/>
        <v>#DIV/0!</v>
      </c>
      <c r="K16" s="78" t="e">
        <f t="shared" si="5"/>
        <v>#DIV/0!</v>
      </c>
      <c r="L16" s="79" t="e">
        <f t="shared" si="6"/>
        <v>#DIV/0!</v>
      </c>
    </row>
    <row r="17" spans="1:12" ht="24.95" customHeight="1">
      <c r="A17" s="82" t="s">
        <v>85</v>
      </c>
      <c r="B17" s="83">
        <f t="shared" ref="B17:G17" si="7">SUM(B8:B16)</f>
        <v>11825</v>
      </c>
      <c r="C17" s="84">
        <f t="shared" si="7"/>
        <v>5225</v>
      </c>
      <c r="D17" s="85">
        <f t="shared" si="7"/>
        <v>6600</v>
      </c>
      <c r="E17" s="86">
        <f t="shared" si="7"/>
        <v>3</v>
      </c>
      <c r="F17" s="87">
        <f t="shared" si="7"/>
        <v>2</v>
      </c>
      <c r="G17" s="86">
        <f t="shared" si="7"/>
        <v>5</v>
      </c>
      <c r="H17" s="88" t="e">
        <f>AVERAGE(H8:H16)</f>
        <v>#DIV/0!</v>
      </c>
      <c r="I17" s="84" t="e">
        <f>AVERAGE(I8:I16)</f>
        <v>#DIV/0!</v>
      </c>
      <c r="J17" s="84" t="e">
        <f>AVERAGE(J8:J16)</f>
        <v>#DIV/0!</v>
      </c>
      <c r="K17" s="89" t="e">
        <f>AVERAGE(K8:K16)</f>
        <v>#DIV/0!</v>
      </c>
      <c r="L17" s="90" t="e">
        <f>AVERAGE(L8:L16)</f>
        <v>#DIV/0!</v>
      </c>
    </row>
    <row r="18" spans="1:12">
      <c r="A18" s="49"/>
      <c r="J18" s="91"/>
      <c r="K18" s="92" t="s">
        <v>19</v>
      </c>
      <c r="L18" s="92" t="s">
        <v>20</v>
      </c>
    </row>
    <row r="19" spans="1:12">
      <c r="A19" s="49"/>
    </row>
  </sheetData>
  <mergeCells count="5">
    <mergeCell ref="B1:D1"/>
    <mergeCell ref="F1:G1"/>
    <mergeCell ref="B2:D2"/>
    <mergeCell ref="F2:G2"/>
    <mergeCell ref="B3:D3"/>
  </mergeCells>
  <phoneticPr fontId="13"/>
  <pageMargins left="0.69861111111111107" right="0.69861111111111107" top="0.75" bottom="0.75" header="0.3" footer="0.3"/>
  <pageSetup paperSize="9" firstPageNumber="4294963191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zoomScaleSheetLayoutView="100" workbookViewId="0">
      <pane ySplit="1" topLeftCell="A2" activePane="bottomLeft" state="frozen"/>
      <selection pane="bottomLeft" activeCell="B46" sqref="B46"/>
    </sheetView>
  </sheetViews>
  <sheetFormatPr defaultColWidth="10" defaultRowHeight="13.5" customHeight="1"/>
  <cols>
    <col min="1" max="1" width="9.625" customWidth="1"/>
    <col min="3" max="3" width="17.25" customWidth="1"/>
    <col min="4" max="4" width="32.75" customWidth="1"/>
    <col min="5" max="5" width="6.875" customWidth="1"/>
    <col min="6" max="6" width="15.875" customWidth="1"/>
    <col min="7" max="7" width="13.125" customWidth="1"/>
    <col min="8" max="8" width="11.25" customWidth="1"/>
    <col min="9" max="9" width="15.875" customWidth="1"/>
    <col min="11" max="11" width="18.375" customWidth="1"/>
    <col min="12" max="12" width="9" customWidth="1"/>
    <col min="15" max="15" width="15.875" customWidth="1"/>
  </cols>
  <sheetData>
    <row r="1" spans="1:16">
      <c r="A1" s="129" t="s">
        <v>21</v>
      </c>
      <c r="B1" s="130" t="s">
        <v>22</v>
      </c>
      <c r="C1" s="130" t="s">
        <v>23</v>
      </c>
      <c r="D1" s="130" t="s">
        <v>24</v>
      </c>
      <c r="E1" s="130" t="s">
        <v>25</v>
      </c>
      <c r="F1" s="130" t="s">
        <v>26</v>
      </c>
      <c r="G1" s="130" t="s">
        <v>27</v>
      </c>
      <c r="H1" s="130" t="s">
        <v>28</v>
      </c>
      <c r="I1" s="130" t="s">
        <v>29</v>
      </c>
      <c r="J1" s="130" t="s">
        <v>30</v>
      </c>
      <c r="K1" s="130" t="s">
        <v>31</v>
      </c>
      <c r="L1" s="130" t="s">
        <v>32</v>
      </c>
      <c r="M1" s="130" t="s">
        <v>33</v>
      </c>
      <c r="N1" s="131" t="s">
        <v>34</v>
      </c>
      <c r="O1" s="132" t="s">
        <v>35</v>
      </c>
      <c r="P1" s="128" t="s">
        <v>82</v>
      </c>
    </row>
    <row r="2" spans="1:16" ht="13.5" customHeight="1">
      <c r="A2" s="127" t="s">
        <v>36</v>
      </c>
      <c r="B2" s="127" t="s">
        <v>68</v>
      </c>
      <c r="C2" s="127" t="s">
        <v>69</v>
      </c>
      <c r="D2" s="127" t="s">
        <v>37</v>
      </c>
      <c r="E2" s="127" t="s">
        <v>38</v>
      </c>
      <c r="F2" s="133">
        <v>44207</v>
      </c>
      <c r="G2" s="127">
        <v>74.766000000000005</v>
      </c>
      <c r="H2" s="127" t="s">
        <v>38</v>
      </c>
      <c r="I2" s="133">
        <v>44208</v>
      </c>
      <c r="J2" s="127">
        <v>74.944999999999993</v>
      </c>
      <c r="K2" s="127" t="s">
        <v>71</v>
      </c>
      <c r="L2" s="127" t="s">
        <v>70</v>
      </c>
      <c r="M2" s="127"/>
      <c r="N2" s="127">
        <v>17.899999999999999</v>
      </c>
      <c r="O2" s="127">
        <v>-2327</v>
      </c>
      <c r="P2" s="127">
        <v>17</v>
      </c>
    </row>
    <row r="3" spans="1:16">
      <c r="A3" s="127" t="s">
        <v>72</v>
      </c>
      <c r="B3" s="127" t="s">
        <v>73</v>
      </c>
      <c r="C3" s="127" t="s">
        <v>69</v>
      </c>
      <c r="D3" s="127" t="s">
        <v>37</v>
      </c>
      <c r="E3" s="127" t="s">
        <v>38</v>
      </c>
      <c r="F3" s="133">
        <v>44211</v>
      </c>
      <c r="G3" s="127">
        <v>0.88948000000000005</v>
      </c>
      <c r="H3" s="127" t="s">
        <v>38</v>
      </c>
      <c r="I3" s="133">
        <v>44214</v>
      </c>
      <c r="J3" s="127">
        <v>0.89232999999999996</v>
      </c>
      <c r="K3" s="127" t="s">
        <v>75</v>
      </c>
      <c r="L3" s="127" t="s">
        <v>74</v>
      </c>
      <c r="M3" s="134">
        <v>28.5</v>
      </c>
      <c r="N3" s="134"/>
      <c r="O3" s="127">
        <v>5200</v>
      </c>
      <c r="P3" s="127">
        <v>18</v>
      </c>
    </row>
    <row r="4" spans="1:16">
      <c r="A4" s="127" t="s">
        <v>76</v>
      </c>
      <c r="B4" s="127" t="s">
        <v>73</v>
      </c>
      <c r="C4" s="127" t="s">
        <v>79</v>
      </c>
      <c r="D4" s="127" t="s">
        <v>37</v>
      </c>
      <c r="E4" s="127" t="s">
        <v>38</v>
      </c>
      <c r="F4" s="133">
        <v>44215</v>
      </c>
      <c r="G4" s="127">
        <v>1.21085</v>
      </c>
      <c r="H4" s="127" t="s">
        <v>38</v>
      </c>
      <c r="I4" s="133">
        <v>44216</v>
      </c>
      <c r="J4" s="127">
        <v>1.21515</v>
      </c>
      <c r="K4" s="127" t="s">
        <v>83</v>
      </c>
      <c r="L4" s="127" t="s">
        <v>74</v>
      </c>
      <c r="M4" s="134">
        <v>43</v>
      </c>
      <c r="N4" s="134"/>
      <c r="O4" s="127">
        <v>4015</v>
      </c>
      <c r="P4" s="127">
        <v>19</v>
      </c>
    </row>
    <row r="5" spans="1:16">
      <c r="A5" s="127" t="s">
        <v>77</v>
      </c>
      <c r="B5" s="127" t="s">
        <v>73</v>
      </c>
      <c r="C5" s="127" t="s">
        <v>80</v>
      </c>
      <c r="D5" s="127" t="s">
        <v>37</v>
      </c>
      <c r="E5" s="127" t="s">
        <v>38</v>
      </c>
      <c r="F5" s="133">
        <v>44228</v>
      </c>
      <c r="G5" s="127">
        <v>1.08249</v>
      </c>
      <c r="H5" s="127" t="s">
        <v>38</v>
      </c>
      <c r="I5" s="133">
        <v>44229</v>
      </c>
      <c r="J5" s="127">
        <v>1.0807199999999999</v>
      </c>
      <c r="K5" s="127" t="s">
        <v>71</v>
      </c>
      <c r="L5" s="127" t="s">
        <v>70</v>
      </c>
      <c r="M5" s="134"/>
      <c r="N5" s="134">
        <v>17.7</v>
      </c>
      <c r="O5" s="127">
        <v>-2898</v>
      </c>
      <c r="P5" s="127">
        <v>20</v>
      </c>
    </row>
    <row r="6" spans="1:16">
      <c r="A6" s="127" t="s">
        <v>78</v>
      </c>
      <c r="B6" s="127" t="s">
        <v>73</v>
      </c>
      <c r="C6" s="127" t="s">
        <v>81</v>
      </c>
      <c r="D6" s="127" t="s">
        <v>37</v>
      </c>
      <c r="E6" s="127" t="s">
        <v>38</v>
      </c>
      <c r="F6" s="135">
        <v>44230</v>
      </c>
      <c r="G6" s="127">
        <v>80.072000000000003</v>
      </c>
      <c r="H6" s="127" t="s">
        <v>38</v>
      </c>
      <c r="I6" s="133">
        <v>44232</v>
      </c>
      <c r="J6" s="127">
        <v>80.332999999999998</v>
      </c>
      <c r="K6" s="127" t="s">
        <v>75</v>
      </c>
      <c r="L6" s="127" t="s">
        <v>74</v>
      </c>
      <c r="M6" s="127">
        <v>26.1</v>
      </c>
      <c r="N6" s="134"/>
      <c r="O6" s="127">
        <v>2610</v>
      </c>
      <c r="P6" s="127">
        <v>21</v>
      </c>
    </row>
    <row r="7" spans="1:16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34"/>
      <c r="O7" s="127"/>
      <c r="P7" s="127"/>
    </row>
    <row r="8" spans="1:16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34"/>
      <c r="N8" s="134"/>
      <c r="O8" s="127"/>
      <c r="P8" s="127"/>
    </row>
    <row r="9" spans="1:16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34"/>
      <c r="N9" s="134"/>
      <c r="O9" s="127"/>
      <c r="P9" s="127"/>
    </row>
    <row r="10" spans="1:16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34"/>
      <c r="N10" s="134"/>
      <c r="O10" s="127"/>
      <c r="P10" s="127"/>
    </row>
    <row r="11" spans="1:16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34"/>
      <c r="N11" s="134"/>
      <c r="O11" s="127"/>
      <c r="P11" s="127"/>
    </row>
    <row r="12" spans="1:16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34"/>
      <c r="N12" s="134"/>
      <c r="O12" s="127"/>
      <c r="P12" s="127"/>
    </row>
    <row r="13" spans="1:16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34"/>
      <c r="N13" s="134"/>
      <c r="O13" s="127"/>
      <c r="P13" s="127"/>
    </row>
    <row r="14" spans="1:16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34"/>
      <c r="N14" s="134"/>
      <c r="O14" s="127"/>
      <c r="P14" s="127"/>
    </row>
    <row r="15" spans="1:16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34"/>
      <c r="N15" s="134"/>
      <c r="O15" s="127"/>
      <c r="P15" s="127"/>
    </row>
    <row r="16" spans="1:16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34"/>
      <c r="N16" s="134"/>
      <c r="O16" s="127"/>
      <c r="P16" s="127"/>
    </row>
    <row r="17" spans="1:16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34"/>
      <c r="N17" s="134"/>
      <c r="O17" s="127"/>
      <c r="P17" s="127"/>
    </row>
    <row r="18" spans="1:16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34"/>
      <c r="N18" s="134"/>
      <c r="O18" s="127"/>
      <c r="P18" s="127"/>
    </row>
    <row r="19" spans="1:16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34"/>
      <c r="N19" s="134"/>
      <c r="O19" s="127"/>
      <c r="P19" s="127"/>
    </row>
    <row r="20" spans="1:16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34"/>
      <c r="N20" s="134"/>
      <c r="O20" s="127"/>
      <c r="P20" s="127"/>
    </row>
    <row r="21" spans="1:16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34"/>
      <c r="N21" s="134"/>
      <c r="O21" s="127"/>
      <c r="P21" s="127"/>
    </row>
    <row r="22" spans="1:16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34"/>
      <c r="N22" s="134"/>
      <c r="O22" s="127"/>
      <c r="P22" s="127"/>
    </row>
    <row r="23" spans="1:16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34"/>
      <c r="N23" s="134"/>
      <c r="O23" s="127"/>
      <c r="P23" s="127"/>
    </row>
    <row r="24" spans="1:16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34"/>
      <c r="N24" s="134"/>
      <c r="O24" s="127"/>
      <c r="P24" s="127"/>
    </row>
    <row r="25" spans="1:16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34"/>
      <c r="N25" s="134"/>
      <c r="O25" s="127"/>
      <c r="P25" s="127"/>
    </row>
    <row r="26" spans="1:16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134"/>
      <c r="N26" s="134"/>
      <c r="O26" s="32"/>
      <c r="P26" s="127"/>
    </row>
    <row r="27" spans="1:16">
      <c r="L27" s="39" t="s">
        <v>39</v>
      </c>
      <c r="M27" s="10"/>
      <c r="N27" s="10"/>
    </row>
    <row r="28" spans="1:16">
      <c r="M28" s="10"/>
      <c r="N28" s="10"/>
    </row>
    <row r="29" spans="1:16">
      <c r="M29" s="10"/>
      <c r="N29" s="10"/>
    </row>
    <row r="31" spans="1:16">
      <c r="L31" s="11"/>
      <c r="M31" s="12"/>
      <c r="N31" s="12"/>
    </row>
    <row r="34" spans="3:9">
      <c r="C34" s="146" t="s">
        <v>40</v>
      </c>
      <c r="D34" s="147"/>
      <c r="F34" s="148" t="s">
        <v>41</v>
      </c>
      <c r="G34" s="148"/>
      <c r="H34" s="28" t="s">
        <v>42</v>
      </c>
      <c r="I34" s="31" t="s">
        <v>43</v>
      </c>
    </row>
    <row r="35" spans="3:9">
      <c r="C35" s="5" t="s">
        <v>44</v>
      </c>
      <c r="D35" s="6" t="s">
        <v>84</v>
      </c>
      <c r="F35" s="127" t="s">
        <v>36</v>
      </c>
      <c r="G35" s="17">
        <v>1</v>
      </c>
      <c r="H35" s="21"/>
      <c r="I35" s="24">
        <v>1</v>
      </c>
    </row>
    <row r="36" spans="3:9">
      <c r="C36" s="2" t="s">
        <v>45</v>
      </c>
      <c r="D36" s="1">
        <v>4</v>
      </c>
      <c r="F36" s="127" t="s">
        <v>72</v>
      </c>
      <c r="G36" s="17">
        <v>1</v>
      </c>
      <c r="H36" s="22">
        <v>1</v>
      </c>
      <c r="I36" s="18"/>
    </row>
    <row r="37" spans="3:9">
      <c r="C37" s="2" t="s">
        <v>46</v>
      </c>
      <c r="D37" s="1">
        <v>1</v>
      </c>
      <c r="F37" s="127" t="s">
        <v>76</v>
      </c>
      <c r="G37" s="17">
        <v>1</v>
      </c>
      <c r="H37" s="22">
        <v>1</v>
      </c>
      <c r="I37" s="18"/>
    </row>
    <row r="38" spans="3:9">
      <c r="C38" s="2" t="s">
        <v>47</v>
      </c>
      <c r="D38" s="1">
        <v>5</v>
      </c>
      <c r="F38" s="127" t="s">
        <v>77</v>
      </c>
      <c r="G38" s="17">
        <v>1</v>
      </c>
      <c r="H38" s="22">
        <v>1</v>
      </c>
      <c r="I38" s="18"/>
    </row>
    <row r="39" spans="3:9">
      <c r="C39" s="2" t="s">
        <v>48</v>
      </c>
      <c r="D39" s="1">
        <v>3</v>
      </c>
      <c r="F39" s="127" t="s">
        <v>78</v>
      </c>
      <c r="G39" s="17">
        <v>1</v>
      </c>
      <c r="H39" s="22">
        <v>1</v>
      </c>
      <c r="I39" s="18"/>
    </row>
    <row r="40" spans="3:9">
      <c r="C40" s="2" t="s">
        <v>49</v>
      </c>
      <c r="D40" s="4">
        <v>2</v>
      </c>
      <c r="F40" s="2"/>
      <c r="G40" s="17"/>
      <c r="H40" s="22"/>
      <c r="I40" s="18"/>
    </row>
    <row r="41" spans="3:9">
      <c r="C41" s="2" t="s">
        <v>50</v>
      </c>
      <c r="D41" s="1">
        <v>0</v>
      </c>
      <c r="F41" s="2"/>
      <c r="G41" s="17"/>
      <c r="H41" s="22"/>
      <c r="I41" s="18"/>
    </row>
    <row r="42" spans="3:9">
      <c r="C42" s="8" t="s">
        <v>51</v>
      </c>
      <c r="D42" s="9">
        <v>0</v>
      </c>
      <c r="F42" s="2"/>
      <c r="G42" s="17"/>
      <c r="H42" s="22"/>
      <c r="I42" s="18"/>
    </row>
    <row r="43" spans="3:9">
      <c r="C43" s="2" t="s">
        <v>52</v>
      </c>
      <c r="D43" s="1">
        <v>11825</v>
      </c>
      <c r="F43" s="2"/>
      <c r="G43" s="17"/>
      <c r="H43" s="22"/>
      <c r="I43" s="18"/>
    </row>
    <row r="44" spans="3:9">
      <c r="C44" s="2" t="s">
        <v>53</v>
      </c>
      <c r="D44" s="4">
        <v>-5225</v>
      </c>
      <c r="F44" s="2"/>
      <c r="G44" s="17"/>
      <c r="H44" s="22"/>
      <c r="I44" s="18"/>
    </row>
    <row r="45" spans="3:9">
      <c r="C45" s="2" t="s">
        <v>54</v>
      </c>
      <c r="D45" s="1">
        <f>SUM(D43:D44)</f>
        <v>6600</v>
      </c>
      <c r="F45" s="5"/>
      <c r="G45" s="15"/>
      <c r="H45" s="21"/>
      <c r="I45" s="16"/>
    </row>
    <row r="46" spans="3:9">
      <c r="C46" s="2" t="s">
        <v>15</v>
      </c>
      <c r="D46" s="13"/>
      <c r="F46" s="2"/>
      <c r="G46" s="17"/>
      <c r="H46" s="22"/>
      <c r="I46" s="18"/>
    </row>
    <row r="47" spans="3:9">
      <c r="C47" s="2" t="s">
        <v>16</v>
      </c>
      <c r="D47" s="13"/>
      <c r="F47" s="2"/>
      <c r="G47" s="17"/>
      <c r="H47" s="22"/>
      <c r="I47" s="18"/>
    </row>
    <row r="48" spans="3:9">
      <c r="C48" s="2" t="s">
        <v>55</v>
      </c>
      <c r="D48" s="1">
        <v>2</v>
      </c>
      <c r="F48" s="2"/>
      <c r="G48" s="17"/>
      <c r="H48" s="22"/>
      <c r="I48" s="18"/>
    </row>
    <row r="49" spans="3:10">
      <c r="C49" s="2" t="s">
        <v>56</v>
      </c>
      <c r="D49" s="1">
        <v>1</v>
      </c>
      <c r="F49" s="2"/>
      <c r="G49" s="17"/>
      <c r="H49" s="22"/>
      <c r="I49" s="18"/>
    </row>
    <row r="50" spans="3:10">
      <c r="C50" s="2" t="s">
        <v>57</v>
      </c>
      <c r="D50" s="14">
        <v>43</v>
      </c>
      <c r="F50" s="2"/>
      <c r="G50" s="17"/>
      <c r="H50" s="22"/>
      <c r="I50" s="18"/>
    </row>
    <row r="51" spans="3:10">
      <c r="C51" s="3" t="s">
        <v>14</v>
      </c>
      <c r="D51" s="7">
        <v>0.6</v>
      </c>
      <c r="F51" s="2"/>
      <c r="G51" s="17"/>
      <c r="H51" s="22"/>
      <c r="I51" s="18"/>
    </row>
    <row r="52" spans="3:10">
      <c r="F52" s="2"/>
      <c r="G52" s="17"/>
      <c r="H52" s="22"/>
      <c r="I52" s="18"/>
    </row>
    <row r="53" spans="3:10">
      <c r="F53" s="3"/>
      <c r="G53" s="19"/>
      <c r="H53" s="23"/>
      <c r="I53" s="20"/>
    </row>
    <row r="54" spans="3:10">
      <c r="F54" s="38" t="s">
        <v>39</v>
      </c>
      <c r="G54" s="40">
        <f>SUM(G35:G53)</f>
        <v>5</v>
      </c>
      <c r="H54" s="40">
        <f>SUM(H35:H53)</f>
        <v>4</v>
      </c>
      <c r="I54" s="40">
        <f>SUM(I35:I53)</f>
        <v>1</v>
      </c>
    </row>
    <row r="57" spans="3:10">
      <c r="F57" s="149" t="s">
        <v>58</v>
      </c>
      <c r="G57" s="150"/>
      <c r="H57" s="28" t="s">
        <v>42</v>
      </c>
      <c r="I57" s="29" t="s">
        <v>43</v>
      </c>
      <c r="J57" s="30" t="s">
        <v>59</v>
      </c>
    </row>
    <row r="58" spans="3:10">
      <c r="F58" s="5" t="s">
        <v>60</v>
      </c>
      <c r="G58" s="15">
        <v>0</v>
      </c>
      <c r="H58" s="21">
        <v>0</v>
      </c>
      <c r="I58" s="25">
        <v>0</v>
      </c>
      <c r="J58" s="26">
        <v>0</v>
      </c>
    </row>
    <row r="59" spans="3:10">
      <c r="F59" s="2" t="s">
        <v>61</v>
      </c>
      <c r="G59" s="17">
        <v>0</v>
      </c>
      <c r="H59" s="17">
        <v>0</v>
      </c>
      <c r="I59" s="22">
        <v>0</v>
      </c>
      <c r="J59" s="27">
        <v>0</v>
      </c>
    </row>
    <row r="60" spans="3:10">
      <c r="F60" s="2" t="s">
        <v>62</v>
      </c>
      <c r="G60" s="17">
        <v>0</v>
      </c>
      <c r="H60" s="17">
        <v>0</v>
      </c>
      <c r="I60" s="22">
        <v>0</v>
      </c>
      <c r="J60" s="27">
        <v>0</v>
      </c>
    </row>
    <row r="61" spans="3:10">
      <c r="F61" s="2" t="s">
        <v>63</v>
      </c>
      <c r="G61" s="17">
        <v>0</v>
      </c>
      <c r="H61" s="17">
        <v>0</v>
      </c>
      <c r="I61" s="22">
        <v>0</v>
      </c>
      <c r="J61" s="27">
        <v>0</v>
      </c>
    </row>
    <row r="62" spans="3:10">
      <c r="F62" s="33" t="s">
        <v>64</v>
      </c>
      <c r="G62" s="34">
        <v>0</v>
      </c>
      <c r="H62" s="34">
        <v>0</v>
      </c>
      <c r="I62" s="35">
        <v>0</v>
      </c>
      <c r="J62" s="36">
        <v>0</v>
      </c>
    </row>
    <row r="63" spans="3:10">
      <c r="F63" s="32" t="s">
        <v>39</v>
      </c>
      <c r="G63" s="32"/>
      <c r="H63" s="32"/>
      <c r="I63" s="37"/>
      <c r="J63" s="120">
        <f>SUM(J58:J62)</f>
        <v>0</v>
      </c>
    </row>
  </sheetData>
  <mergeCells count="3">
    <mergeCell ref="C34:D34"/>
    <mergeCell ref="F34:G34"/>
    <mergeCell ref="F57:G57"/>
  </mergeCells>
  <phoneticPr fontId="13"/>
  <pageMargins left="0.69861111111111107" right="0.69861111111111107" top="0.75" bottom="0.75" header="0.3" footer="0.3"/>
  <pageSetup paperSize="9" firstPageNumber="4294963191" orientation="portrait" horizontalDpi="120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zoomScaleSheetLayoutView="100" workbookViewId="0">
      <selection activeCell="Y46" sqref="Y46"/>
    </sheetView>
  </sheetViews>
  <sheetFormatPr defaultColWidth="8.875" defaultRowHeight="13.5"/>
  <sheetData/>
  <phoneticPr fontId="13"/>
  <pageMargins left="0.75" right="0.75" top="1" bottom="1" header="0.51111111111111107" footer="0.51111111111111107"/>
  <pageSetup paperSize="9" firstPageNumber="4294963191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SheetLayoutView="100" workbookViewId="0">
      <selection activeCell="B12" sqref="B12"/>
    </sheetView>
  </sheetViews>
  <sheetFormatPr defaultColWidth="8.875" defaultRowHeight="13.5"/>
  <sheetData>
    <row r="1" spans="1:9">
      <c r="A1" s="122" t="s">
        <v>65</v>
      </c>
      <c r="B1" s="123"/>
      <c r="C1" s="123"/>
      <c r="D1" s="123"/>
      <c r="E1" s="123"/>
      <c r="F1" s="123"/>
      <c r="G1" s="123"/>
      <c r="H1" s="123"/>
      <c r="I1" s="126"/>
    </row>
    <row r="2" spans="1:9">
      <c r="A2" s="124" t="s">
        <v>66</v>
      </c>
      <c r="B2" s="125"/>
      <c r="C2" s="125"/>
      <c r="D2" s="125"/>
      <c r="E2" s="125"/>
      <c r="F2" s="125"/>
      <c r="G2" s="125"/>
      <c r="H2" s="125"/>
      <c r="I2" s="126"/>
    </row>
    <row r="3" spans="1:9">
      <c r="A3" s="121"/>
      <c r="D3" s="121"/>
    </row>
    <row r="7" spans="1:9">
      <c r="A7" t="s">
        <v>67</v>
      </c>
    </row>
  </sheetData>
  <phoneticPr fontId="13"/>
  <pageMargins left="0.75" right="0.75" top="1" bottom="1" header="0.51111111111111107" footer="0.51111111111111107"/>
  <pageSetup paperSize="9" firstPageNumber="429496319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ルール＆合計</vt:lpstr>
      <vt:lpstr>2021年0109-02-03</vt:lpstr>
      <vt:lpstr>画像</vt:lpstr>
      <vt:lpstr>気づき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kenji&amp;mieko</cp:lastModifiedBy>
  <cp:revision/>
  <cp:lastPrinted>1899-12-30T00:00:00Z</cp:lastPrinted>
  <dcterms:created xsi:type="dcterms:W3CDTF">2013-10-09T23:04:08Z</dcterms:created>
  <dcterms:modified xsi:type="dcterms:W3CDTF">2021-02-05T13:06:15Z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