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65B2EEAF-7D30-460F-B7BE-70508E64B5F2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EBデモ４" sheetId="1" r:id="rId1"/>
    <sheet name="画像４" sheetId="6" r:id="rId2"/>
    <sheet name="EBデモ１" sheetId="7" r:id="rId3"/>
    <sheet name="画像１" sheetId="8" r:id="rId4"/>
    <sheet name="EBデモ２" sheetId="9" r:id="rId5"/>
    <sheet name="画像２" sheetId="10" r:id="rId6"/>
    <sheet name="EBデモ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L42" i="11"/>
  <c r="I42" i="11"/>
  <c r="L43" i="11" s="1"/>
  <c r="H42" i="11"/>
  <c r="K43" i="11" s="1"/>
  <c r="G42" i="11"/>
  <c r="J43" i="11" s="1"/>
  <c r="O41" i="11"/>
  <c r="N41" i="11"/>
  <c r="M41" i="11"/>
  <c r="I41" i="1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O23" i="11"/>
  <c r="N23" i="11"/>
  <c r="M23" i="11"/>
  <c r="I23" i="11"/>
  <c r="L24" i="11" s="1"/>
  <c r="H23" i="11"/>
  <c r="K24" i="11" s="1"/>
  <c r="G23" i="11"/>
  <c r="J24" i="11" s="1"/>
  <c r="O22" i="11"/>
  <c r="N22" i="11"/>
  <c r="M22" i="11"/>
  <c r="I22" i="11"/>
  <c r="L23" i="11" s="1"/>
  <c r="H22" i="11"/>
  <c r="K23" i="11" s="1"/>
  <c r="G22" i="11"/>
  <c r="J23" i="11" s="1"/>
  <c r="O21" i="11"/>
  <c r="N21" i="11"/>
  <c r="M21" i="11"/>
  <c r="I21" i="11"/>
  <c r="L22" i="11" s="1"/>
  <c r="H21" i="11"/>
  <c r="K22" i="11" s="1"/>
  <c r="G21" i="11"/>
  <c r="J22" i="11" s="1"/>
  <c r="O20" i="11"/>
  <c r="N20" i="11"/>
  <c r="M20" i="11"/>
  <c r="I20" i="11"/>
  <c r="L21" i="11" s="1"/>
  <c r="H20" i="11"/>
  <c r="K21" i="11" s="1"/>
  <c r="G20" i="11"/>
  <c r="J21" i="11" s="1"/>
  <c r="O19" i="11"/>
  <c r="N19" i="11"/>
  <c r="M19" i="11"/>
  <c r="I19" i="11"/>
  <c r="L20" i="11" s="1"/>
  <c r="H19" i="11"/>
  <c r="K20" i="11" s="1"/>
  <c r="G19" i="11"/>
  <c r="J20" i="11" s="1"/>
  <c r="O18" i="11"/>
  <c r="N18" i="11"/>
  <c r="M18" i="11"/>
  <c r="I18" i="11"/>
  <c r="L19" i="11" s="1"/>
  <c r="H18" i="11"/>
  <c r="K19" i="11" s="1"/>
  <c r="G18" i="11"/>
  <c r="J19" i="11" s="1"/>
  <c r="O17" i="11"/>
  <c r="N17" i="11"/>
  <c r="M17" i="11"/>
  <c r="I17" i="11"/>
  <c r="L18" i="11" s="1"/>
  <c r="H17" i="11"/>
  <c r="K18" i="11" s="1"/>
  <c r="G17" i="11"/>
  <c r="J18" i="11" s="1"/>
  <c r="O16" i="11"/>
  <c r="N16" i="11"/>
  <c r="M16" i="11"/>
  <c r="I16" i="11"/>
  <c r="L17" i="11" s="1"/>
  <c r="H16" i="11"/>
  <c r="K17" i="11" s="1"/>
  <c r="G16" i="11"/>
  <c r="J17" i="11" s="1"/>
  <c r="O15" i="11"/>
  <c r="N15" i="11"/>
  <c r="M15" i="11"/>
  <c r="I15" i="11"/>
  <c r="L16" i="11" s="1"/>
  <c r="H15" i="11"/>
  <c r="K16" i="11" s="1"/>
  <c r="G15" i="11"/>
  <c r="J16" i="11" s="1"/>
  <c r="O14" i="11"/>
  <c r="N14" i="11"/>
  <c r="M14" i="11"/>
  <c r="I14" i="11"/>
  <c r="L15" i="11" s="1"/>
  <c r="H14" i="11"/>
  <c r="K15" i="11" s="1"/>
  <c r="G14" i="11"/>
  <c r="J15" i="11" s="1"/>
  <c r="O13" i="11"/>
  <c r="N13" i="11"/>
  <c r="M13" i="11"/>
  <c r="I13" i="11"/>
  <c r="L14" i="11" s="1"/>
  <c r="H13" i="11"/>
  <c r="K14" i="11" s="1"/>
  <c r="G13" i="11"/>
  <c r="J14" i="11" s="1"/>
  <c r="O12" i="11"/>
  <c r="N12" i="11"/>
  <c r="M12" i="11"/>
  <c r="I12" i="11"/>
  <c r="L13" i="11" s="1"/>
  <c r="H12" i="11"/>
  <c r="K13" i="11" s="1"/>
  <c r="G12" i="11"/>
  <c r="J13" i="11" s="1"/>
  <c r="O11" i="11"/>
  <c r="N11" i="11"/>
  <c r="M11" i="11"/>
  <c r="I11" i="11"/>
  <c r="L12" i="11" s="1"/>
  <c r="H11" i="11"/>
  <c r="K12" i="11" s="1"/>
  <c r="G11" i="11"/>
  <c r="J12" i="11" s="1"/>
  <c r="O10" i="11"/>
  <c r="I10" i="11" s="1"/>
  <c r="L11" i="11" s="1"/>
  <c r="N10" i="11"/>
  <c r="M10" i="11"/>
  <c r="H10" i="11"/>
  <c r="K11" i="11" s="1"/>
  <c r="G10" i="11"/>
  <c r="J11" i="11" s="1"/>
  <c r="I9" i="11"/>
  <c r="L10" i="11" s="1"/>
  <c r="H9" i="11"/>
  <c r="K10" i="11" s="1"/>
  <c r="G9" i="11"/>
  <c r="J10" i="11" s="1"/>
  <c r="F62" i="9"/>
  <c r="E62" i="9"/>
  <c r="D62" i="9"/>
  <c r="F61" i="9"/>
  <c r="E61" i="9"/>
  <c r="D61" i="9"/>
  <c r="K60" i="9"/>
  <c r="F60" i="9"/>
  <c r="E60" i="9"/>
  <c r="E63" i="9" s="1"/>
  <c r="D60" i="9"/>
  <c r="O59" i="9"/>
  <c r="N59" i="9"/>
  <c r="M59" i="9"/>
  <c r="I59" i="9"/>
  <c r="H59" i="9"/>
  <c r="G59" i="9"/>
  <c r="O58" i="9"/>
  <c r="N58" i="9"/>
  <c r="M58" i="9"/>
  <c r="L58" i="9"/>
  <c r="I58" i="9"/>
  <c r="L59" i="9" s="1"/>
  <c r="H58" i="9"/>
  <c r="K59" i="9" s="1"/>
  <c r="G58" i="9"/>
  <c r="J59" i="9" s="1"/>
  <c r="O57" i="9"/>
  <c r="N57" i="9"/>
  <c r="M57" i="9"/>
  <c r="I57" i="9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L54" i="9"/>
  <c r="I54" i="9"/>
  <c r="L55" i="9" s="1"/>
  <c r="H54" i="9"/>
  <c r="K55" i="9" s="1"/>
  <c r="G54" i="9"/>
  <c r="J55" i="9" s="1"/>
  <c r="O53" i="9"/>
  <c r="N53" i="9"/>
  <c r="M53" i="9"/>
  <c r="I53" i="9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L46" i="9"/>
  <c r="I46" i="9"/>
  <c r="L47" i="9" s="1"/>
  <c r="H46" i="9"/>
  <c r="K47" i="9" s="1"/>
  <c r="G46" i="9"/>
  <c r="J47" i="9" s="1"/>
  <c r="O45" i="9"/>
  <c r="N45" i="9"/>
  <c r="M45" i="9"/>
  <c r="I45" i="9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L42" i="9"/>
  <c r="I42" i="9"/>
  <c r="L43" i="9" s="1"/>
  <c r="H42" i="9"/>
  <c r="K43" i="9" s="1"/>
  <c r="G42" i="9"/>
  <c r="J43" i="9" s="1"/>
  <c r="O41" i="9"/>
  <c r="N41" i="9"/>
  <c r="M41" i="9"/>
  <c r="I41" i="9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L38" i="9"/>
  <c r="I38" i="9"/>
  <c r="L39" i="9" s="1"/>
  <c r="H38" i="9"/>
  <c r="K39" i="9" s="1"/>
  <c r="G38" i="9"/>
  <c r="J39" i="9" s="1"/>
  <c r="O37" i="9"/>
  <c r="N37" i="9"/>
  <c r="M37" i="9"/>
  <c r="I37" i="9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L34" i="9"/>
  <c r="I34" i="9"/>
  <c r="L35" i="9" s="1"/>
  <c r="H34" i="9"/>
  <c r="K35" i="9" s="1"/>
  <c r="G34" i="9"/>
  <c r="J35" i="9" s="1"/>
  <c r="O33" i="9"/>
  <c r="N33" i="9"/>
  <c r="M33" i="9"/>
  <c r="I33" i="9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L30" i="9"/>
  <c r="I30" i="9"/>
  <c r="L31" i="9" s="1"/>
  <c r="H30" i="9"/>
  <c r="K31" i="9" s="1"/>
  <c r="G30" i="9"/>
  <c r="J31" i="9" s="1"/>
  <c r="O29" i="9"/>
  <c r="N29" i="9"/>
  <c r="M29" i="9"/>
  <c r="I29" i="9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L26" i="9"/>
  <c r="I26" i="9"/>
  <c r="L27" i="9" s="1"/>
  <c r="H26" i="9"/>
  <c r="K27" i="9" s="1"/>
  <c r="G26" i="9"/>
  <c r="J27" i="9" s="1"/>
  <c r="O25" i="9"/>
  <c r="N25" i="9"/>
  <c r="M25" i="9"/>
  <c r="I25" i="9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L22" i="9"/>
  <c r="I22" i="9"/>
  <c r="L23" i="9" s="1"/>
  <c r="H22" i="9"/>
  <c r="K23" i="9" s="1"/>
  <c r="G22" i="9"/>
  <c r="J23" i="9" s="1"/>
  <c r="O21" i="9"/>
  <c r="N21" i="9"/>
  <c r="M21" i="9"/>
  <c r="I21" i="9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L18" i="9"/>
  <c r="I18" i="9"/>
  <c r="L19" i="9" s="1"/>
  <c r="H18" i="9"/>
  <c r="K19" i="9" s="1"/>
  <c r="G18" i="9"/>
  <c r="J19" i="9" s="1"/>
  <c r="O17" i="9"/>
  <c r="N17" i="9"/>
  <c r="M17" i="9"/>
  <c r="I17" i="9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O15" i="9"/>
  <c r="N15" i="9"/>
  <c r="M15" i="9"/>
  <c r="I15" i="9"/>
  <c r="L16" i="9" s="1"/>
  <c r="H15" i="9"/>
  <c r="K16" i="9" s="1"/>
  <c r="G15" i="9"/>
  <c r="J16" i="9" s="1"/>
  <c r="O14" i="9"/>
  <c r="N14" i="9"/>
  <c r="M14" i="9"/>
  <c r="L14" i="9"/>
  <c r="I14" i="9"/>
  <c r="L15" i="9" s="1"/>
  <c r="H14" i="9"/>
  <c r="K15" i="9" s="1"/>
  <c r="G14" i="9"/>
  <c r="J15" i="9" s="1"/>
  <c r="O13" i="9"/>
  <c r="N13" i="9"/>
  <c r="M13" i="9"/>
  <c r="I13" i="9"/>
  <c r="H13" i="9"/>
  <c r="K14" i="9" s="1"/>
  <c r="G13" i="9"/>
  <c r="J14" i="9" s="1"/>
  <c r="O12" i="9"/>
  <c r="N12" i="9"/>
  <c r="M12" i="9"/>
  <c r="I12" i="9"/>
  <c r="L13" i="9" s="1"/>
  <c r="H12" i="9"/>
  <c r="K13" i="9" s="1"/>
  <c r="G12" i="9"/>
  <c r="J13" i="9" s="1"/>
  <c r="O11" i="9"/>
  <c r="O60" i="9" s="1"/>
  <c r="I60" i="9" s="1"/>
  <c r="I62" i="9" s="1"/>
  <c r="L62" i="9" s="1"/>
  <c r="N11" i="9"/>
  <c r="M11" i="9"/>
  <c r="M60" i="9" s="1"/>
  <c r="G60" i="9" s="1"/>
  <c r="G62" i="9" s="1"/>
  <c r="J62" i="9" s="1"/>
  <c r="I11" i="9"/>
  <c r="L12" i="9" s="1"/>
  <c r="H11" i="9"/>
  <c r="K12" i="9" s="1"/>
  <c r="G11" i="9"/>
  <c r="J12" i="9" s="1"/>
  <c r="O10" i="9"/>
  <c r="N10" i="9"/>
  <c r="N60" i="9" s="1"/>
  <c r="H60" i="9" s="1"/>
  <c r="H62" i="9" s="1"/>
  <c r="K62" i="9" s="1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L42" i="7"/>
  <c r="I42" i="7"/>
  <c r="L43" i="7" s="1"/>
  <c r="H42" i="7"/>
  <c r="K43" i="7" s="1"/>
  <c r="G42" i="7"/>
  <c r="J43" i="7" s="1"/>
  <c r="O41" i="7"/>
  <c r="N41" i="7"/>
  <c r="M41" i="7"/>
  <c r="I41" i="7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I14" i="7"/>
  <c r="L15" i="7" s="1"/>
  <c r="H14" i="7"/>
  <c r="K15" i="7" s="1"/>
  <c r="G14" i="7"/>
  <c r="J15" i="7" s="1"/>
  <c r="O13" i="7"/>
  <c r="N13" i="7"/>
  <c r="M13" i="7"/>
  <c r="I13" i="7"/>
  <c r="L14" i="7" s="1"/>
  <c r="H13" i="7"/>
  <c r="K14" i="7" s="1"/>
  <c r="G13" i="7"/>
  <c r="J14" i="7" s="1"/>
  <c r="O12" i="7"/>
  <c r="N12" i="7"/>
  <c r="M12" i="7"/>
  <c r="I12" i="7"/>
  <c r="L13" i="7" s="1"/>
  <c r="H12" i="7"/>
  <c r="K13" i="7" s="1"/>
  <c r="G12" i="7"/>
  <c r="J13" i="7" s="1"/>
  <c r="O11" i="7"/>
  <c r="N11" i="7"/>
  <c r="M11" i="7"/>
  <c r="I11" i="7"/>
  <c r="L12" i="7" s="1"/>
  <c r="H11" i="7"/>
  <c r="K12" i="7" s="1"/>
  <c r="G11" i="7"/>
  <c r="J12" i="7" s="1"/>
  <c r="O10" i="7"/>
  <c r="N10" i="7"/>
  <c r="N60" i="7" s="1"/>
  <c r="H60" i="7" s="1"/>
  <c r="H62" i="7" s="1"/>
  <c r="K62" i="7" s="1"/>
  <c r="M10" i="7"/>
  <c r="I10" i="7"/>
  <c r="L11" i="7" s="1"/>
  <c r="H10" i="7"/>
  <c r="K11" i="7" s="1"/>
  <c r="G10" i="7"/>
  <c r="J11" i="7" s="1"/>
  <c r="I9" i="7"/>
  <c r="L10" i="7" s="1"/>
  <c r="H9" i="7"/>
  <c r="K10" i="7" s="1"/>
  <c r="G9" i="7"/>
  <c r="J10" i="7" s="1"/>
  <c r="F69" i="1"/>
  <c r="E69" i="1"/>
  <c r="D69" i="1"/>
  <c r="F68" i="1"/>
  <c r="E68" i="1"/>
  <c r="D68" i="1"/>
  <c r="K67" i="1"/>
  <c r="F67" i="1"/>
  <c r="E67" i="1"/>
  <c r="D67" i="1"/>
  <c r="O66" i="1"/>
  <c r="N66" i="1"/>
  <c r="M66" i="1"/>
  <c r="I66" i="1"/>
  <c r="H66" i="1"/>
  <c r="G66" i="1"/>
  <c r="O65" i="1"/>
  <c r="N65" i="1"/>
  <c r="M65" i="1"/>
  <c r="I65" i="1"/>
  <c r="L66" i="1" s="1"/>
  <c r="H65" i="1"/>
  <c r="K66" i="1" s="1"/>
  <c r="G65" i="1"/>
  <c r="J66" i="1" s="1"/>
  <c r="O64" i="1"/>
  <c r="N64" i="1"/>
  <c r="M64" i="1"/>
  <c r="I64" i="1"/>
  <c r="L65" i="1" s="1"/>
  <c r="H64" i="1"/>
  <c r="K65" i="1" s="1"/>
  <c r="G64" i="1"/>
  <c r="J65" i="1" s="1"/>
  <c r="O63" i="1"/>
  <c r="N63" i="1"/>
  <c r="M63" i="1"/>
  <c r="I63" i="1"/>
  <c r="L64" i="1" s="1"/>
  <c r="H63" i="1"/>
  <c r="K64" i="1" s="1"/>
  <c r="G63" i="1"/>
  <c r="J64" i="1" s="1"/>
  <c r="O62" i="1"/>
  <c r="N62" i="1"/>
  <c r="M62" i="1"/>
  <c r="I62" i="1"/>
  <c r="L63" i="1" s="1"/>
  <c r="H62" i="1"/>
  <c r="K63" i="1" s="1"/>
  <c r="G62" i="1"/>
  <c r="J63" i="1" s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I16" i="1"/>
  <c r="L17" i="1" s="1"/>
  <c r="O17" i="1" s="1"/>
  <c r="I17" i="1" s="1"/>
  <c r="L18" i="1" s="1"/>
  <c r="O18" i="1" s="1"/>
  <c r="I18" i="1" s="1"/>
  <c r="H16" i="1"/>
  <c r="K17" i="1" s="1"/>
  <c r="N17" i="1" s="1"/>
  <c r="G16" i="1"/>
  <c r="J17" i="1" s="1"/>
  <c r="M17" i="1" s="1"/>
  <c r="N60" i="11" l="1"/>
  <c r="H60" i="11" s="1"/>
  <c r="H62" i="11" s="1"/>
  <c r="G17" i="1"/>
  <c r="J18" i="1" s="1"/>
  <c r="M18" i="1" s="1"/>
  <c r="G18" i="1" s="1"/>
  <c r="J19" i="1" s="1"/>
  <c r="M19" i="1" s="1"/>
  <c r="G19" i="1" s="1"/>
  <c r="L19" i="1"/>
  <c r="O19" i="1" s="1"/>
  <c r="I19" i="1" s="1"/>
  <c r="O60" i="11"/>
  <c r="I60" i="11" s="1"/>
  <c r="I62" i="11" s="1"/>
  <c r="L62" i="11" s="1"/>
  <c r="E63" i="11"/>
  <c r="M60" i="11"/>
  <c r="G60" i="11" s="1"/>
  <c r="G62" i="11" s="1"/>
  <c r="J62" i="11" s="1"/>
  <c r="K62" i="11"/>
  <c r="O60" i="7"/>
  <c r="I60" i="7" s="1"/>
  <c r="I62" i="7" s="1"/>
  <c r="L62" i="7" s="1"/>
  <c r="E63" i="7"/>
  <c r="M60" i="7"/>
  <c r="G60" i="7" s="1"/>
  <c r="G62" i="7" s="1"/>
  <c r="J62" i="7" s="1"/>
  <c r="H17" i="1"/>
  <c r="E70" i="1"/>
  <c r="D63" i="11"/>
  <c r="F63" i="11"/>
  <c r="D63" i="9"/>
  <c r="F63" i="9"/>
  <c r="D63" i="7"/>
  <c r="F63" i="7"/>
  <c r="D70" i="1"/>
  <c r="F70" i="1"/>
  <c r="L20" i="1" l="1"/>
  <c r="O20" i="1" s="1"/>
  <c r="K18" i="1"/>
  <c r="N18" i="1" s="1"/>
  <c r="H18" i="1" s="1"/>
  <c r="J20" i="1"/>
  <c r="M20" i="1" s="1"/>
  <c r="G20" i="1" s="1"/>
  <c r="I20" i="1" l="1"/>
  <c r="L21" i="1" s="1"/>
  <c r="O21" i="1" s="1"/>
  <c r="I21" i="1" s="1"/>
  <c r="L22" i="1" s="1"/>
  <c r="O22" i="1" s="1"/>
  <c r="I22" i="1" s="1"/>
  <c r="L23" i="1" s="1"/>
  <c r="O23" i="1" s="1"/>
  <c r="I23" i="1" s="1"/>
  <c r="L24" i="1" s="1"/>
  <c r="O24" i="1" s="1"/>
  <c r="I24" i="1" s="1"/>
  <c r="L25" i="1" s="1"/>
  <c r="O25" i="1" s="1"/>
  <c r="I25" i="1" s="1"/>
  <c r="L26" i="1" s="1"/>
  <c r="K19" i="1"/>
  <c r="N19" i="1" s="1"/>
  <c r="H19" i="1" s="1"/>
  <c r="K20" i="1" s="1"/>
  <c r="N20" i="1" s="1"/>
  <c r="H20" i="1" s="1"/>
  <c r="J21" i="1"/>
  <c r="M21" i="1" s="1"/>
  <c r="G21" i="1" s="1"/>
  <c r="O67" i="1" l="1"/>
  <c r="I67" i="1" s="1"/>
  <c r="I69" i="1" s="1"/>
  <c r="L69" i="1" s="1"/>
  <c r="K21" i="1"/>
  <c r="N21" i="1" s="1"/>
  <c r="H21" i="1" s="1"/>
  <c r="J22" i="1"/>
  <c r="M22" i="1" s="1"/>
  <c r="G22" i="1" s="1"/>
  <c r="K22" i="1" l="1"/>
  <c r="N22" i="1" s="1"/>
  <c r="H22" i="1" s="1"/>
  <c r="J23" i="1"/>
  <c r="M23" i="1" s="1"/>
  <c r="G23" i="1" s="1"/>
  <c r="K23" i="1" l="1"/>
  <c r="N23" i="1" s="1"/>
  <c r="J24" i="1"/>
  <c r="M24" i="1" s="1"/>
  <c r="G24" i="1" s="1"/>
  <c r="H23" i="1" l="1"/>
  <c r="K24" i="1" s="1"/>
  <c r="N24" i="1" s="1"/>
  <c r="J25" i="1"/>
  <c r="M25" i="1" s="1"/>
  <c r="G25" i="1" s="1"/>
  <c r="J26" i="1" s="1"/>
  <c r="H24" i="1" l="1"/>
  <c r="K25" i="1" s="1"/>
  <c r="N25" i="1" s="1"/>
  <c r="H25" i="1" s="1"/>
  <c r="K26" i="1" s="1"/>
  <c r="M67" i="1"/>
  <c r="G67" i="1" s="1"/>
  <c r="G69" i="1" s="1"/>
  <c r="J69" i="1" s="1"/>
  <c r="N67" i="1" l="1"/>
  <c r="H67" i="1" s="1"/>
  <c r="H69" i="1" s="1"/>
  <c r="K69" i="1" s="1"/>
</calcChain>
</file>

<file path=xl/sharedStrings.xml><?xml version="1.0" encoding="utf-8"?>
<sst xmlns="http://schemas.openxmlformats.org/spreadsheetml/2006/main" count="187" uniqueCount="76">
  <si>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</si>
  <si>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</si>
  <si>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</si>
  <si>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</si>
  <si>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</si>
  <si>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</si>
  <si>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</si>
  <si>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</si>
  <si>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</si>
  <si>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</si>
  <si>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</si>
  <si>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</si>
  <si>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</si>
  <si>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</si>
  <si>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</si>
  <si>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</si>
  <si>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</si>
  <si>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</si>
  <si>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</si>
  <si>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</si>
  <si>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</si>
  <si>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</si>
  <si>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</si>
  <si>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</si>
  <si>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</si>
  <si>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</si>
  <si>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</si>
  <si>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</si>
  <si>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</si>
  <si>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25回</t>
    <rPh sb="2" eb="3">
      <t>カイ</t>
    </rPh>
    <phoneticPr fontId="1"/>
  </si>
  <si>
    <t>｝</t>
    <phoneticPr fontId="1"/>
  </si>
  <si>
    <t>USDJPY</t>
    <phoneticPr fontId="5"/>
  </si>
  <si>
    <t>画像１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</si>
  <si>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</si>
  <si>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</si>
  <si>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</si>
  <si>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</si>
  <si>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</si>
  <si>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</si>
  <si>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</si>
  <si>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</si>
  <si>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画像３</t>
    <rPh sb="0" eb="2">
      <t>ガゾウ</t>
    </rPh>
    <phoneticPr fontId="1"/>
  </si>
  <si>
    <t>No.</t>
    <phoneticPr fontId="1"/>
  </si>
  <si>
    <t>エントリー</t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</si>
  <si>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</si>
  <si>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</si>
  <si>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画像５</t>
    <rPh sb="0" eb="2">
      <t>ガゾウ</t>
    </rPh>
    <phoneticPr fontId="1"/>
  </si>
  <si>
    <t>1時間足</t>
    <rPh sb="1" eb="4">
      <t>ジカンアシ</t>
    </rPh>
    <phoneticPr fontId="1"/>
  </si>
  <si>
    <t>通貨ペア</t>
    <rPh sb="0" eb="2">
      <t>ツウカ</t>
    </rPh>
    <phoneticPr fontId="1"/>
  </si>
  <si>
    <t>１時間足</t>
    <rPh sb="1" eb="4">
      <t>ジカンアシ</t>
    </rPh>
    <phoneticPr fontId="1"/>
  </si>
  <si>
    <t>１時間足</t>
    <rPh sb="1" eb="4">
      <t>ジカンアシ</t>
    </rPh>
    <phoneticPr fontId="1"/>
  </si>
  <si>
    <t>15m足</t>
    <rPh sb="3" eb="4">
      <t>アシ</t>
    </rPh>
    <phoneticPr fontId="5"/>
  </si>
  <si>
    <t>ルール１、２つ上の時間足までトレンドの方向が一致していること</t>
    <rPh sb="7" eb="8">
      <t>ウエ</t>
    </rPh>
    <rPh sb="9" eb="12">
      <t>ジカンアシ</t>
    </rPh>
    <rPh sb="19" eb="21">
      <t>ホウコウ</t>
    </rPh>
    <rPh sb="22" eb="24">
      <t>イッチ</t>
    </rPh>
    <phoneticPr fontId="1"/>
  </si>
  <si>
    <t xml:space="preserve"> 　　　　　2、ゴールデン・デットクロスした後からの戻りの、スイングのあるところ</t>
    <phoneticPr fontId="1"/>
  </si>
  <si>
    <t>　　　　　 3、左の方でのトレンドがでているところからのMAの上や下に抜けてくるところ</t>
    <rPh sb="8" eb="9">
      <t>ヒダリ</t>
    </rPh>
    <rPh sb="10" eb="11">
      <t>ホウ</t>
    </rPh>
    <rPh sb="31" eb="32">
      <t>ウエ</t>
    </rPh>
    <rPh sb="33" eb="34">
      <t>シタ</t>
    </rPh>
    <rPh sb="35" eb="36">
      <t>ヌ</t>
    </rPh>
    <phoneticPr fontId="1"/>
  </si>
  <si>
    <t>　　　　　 4、MAを抜けた後、前の高値や安値にサポートされているところ</t>
    <phoneticPr fontId="1"/>
  </si>
  <si>
    <t>EB</t>
    <phoneticPr fontId="5"/>
  </si>
  <si>
    <t>画像３</t>
    <rPh sb="0" eb="2">
      <t>ガゾウ</t>
    </rPh>
    <phoneticPr fontId="1"/>
  </si>
  <si>
    <t>画像４</t>
    <rPh sb="0" eb="2">
      <t>ガゾウ</t>
    </rPh>
    <phoneticPr fontId="1"/>
  </si>
  <si>
    <t>PB,EBのデモトレード続けていきたいと思います。</t>
    <rPh sb="12" eb="13">
      <t>ツヅ</t>
    </rPh>
    <rPh sb="20" eb="21">
      <t>オモ</t>
    </rPh>
    <phoneticPr fontId="1"/>
  </si>
  <si>
    <t>EBデモトレード４～勝ちやすい場面</t>
    <rPh sb="10" eb="11">
      <t>カ</t>
    </rPh>
    <rPh sb="15" eb="17">
      <t>バメン</t>
    </rPh>
    <phoneticPr fontId="1"/>
  </si>
  <si>
    <t>EBの定義  １、買いで見るときは、MAの下で推移していたローソク足がMAの上に抜けてMAに戻ってきてからタッチするEB、売りの場合はその逆。</t>
    <rPh sb="3" eb="5">
      <t>テイギ</t>
    </rPh>
    <phoneticPr fontId="1"/>
  </si>
  <si>
    <t>　　　　　　　 MAに戻ってきてからタッチするEBはMAにサポートされているところ。</t>
    <phoneticPr fontId="1"/>
  </si>
  <si>
    <t>10MA・20MAの両方の上側にキャンドルがあれば買い方向、下側なら売り方向。MAに触れてEB出現でエントリー待ち、EB高値or安値ブレイクでエントリー。</t>
  </si>
  <si>
    <t>10MA・20MAの両方の上側にキャンドルがあれば買い方向、下側なら売り方向。MAに触れてEB出現でエントリー待ち、EB高値or安値ブレイクでエントリー。</t>
    <phoneticPr fontId="1"/>
  </si>
  <si>
    <t>EBデモトレード１～MAが水平方向になっていてローソク足が横並びになっているところ</t>
    <rPh sb="13" eb="17">
      <t>スイヘイホウコウ</t>
    </rPh>
    <rPh sb="27" eb="28">
      <t>アシ</t>
    </rPh>
    <rPh sb="29" eb="31">
      <t>ヨコナラ</t>
    </rPh>
    <phoneticPr fontId="1"/>
  </si>
  <si>
    <t>EBデモトレード２～MAが大きく乖離していてローソク足とMAも大きく乖離しているところからの戻り</t>
    <phoneticPr fontId="1"/>
  </si>
  <si>
    <t>EBデモトレード３～２つのMAが大きく乖離しているところ</t>
    <rPh sb="16" eb="17">
      <t>オオ</t>
    </rPh>
    <rPh sb="19" eb="21">
      <t>カイリ</t>
    </rPh>
    <phoneticPr fontId="1"/>
  </si>
  <si>
    <t xml:space="preserve">画像１ </t>
    <rPh sb="0" eb="2">
      <t>ガゾウ</t>
    </rPh>
    <phoneticPr fontId="1"/>
  </si>
  <si>
    <t>GBPUSD</t>
    <phoneticPr fontId="1"/>
  </si>
  <si>
    <t>　　　　　５、左の方からレンジが重なるようになるところ</t>
    <rPh sb="7" eb="8">
      <t>ヒダリ</t>
    </rPh>
    <rPh sb="9" eb="10">
      <t>ホウ</t>
    </rPh>
    <rPh sb="16" eb="17">
      <t>カサ</t>
    </rPh>
    <phoneticPr fontId="1"/>
  </si>
  <si>
    <t>確認お願いいたします。</t>
  </si>
  <si>
    <t>EBデモトレード４－3と４－４です。</t>
    <phoneticPr fontId="1"/>
  </si>
  <si>
    <t>４－３は上位足も下落トレンドかなと売りでエントリーしました。</t>
    <rPh sb="4" eb="7">
      <t>ジョウイアシ</t>
    </rPh>
    <rPh sb="8" eb="10">
      <t>ゲラク</t>
    </rPh>
    <rPh sb="17" eb="18">
      <t>ウ</t>
    </rPh>
    <phoneticPr fontId="1"/>
  </si>
  <si>
    <t>４－４も上位足は下落方向かなと考え、レンジから抜けて安値に支えられたと思って</t>
    <rPh sb="4" eb="7">
      <t>ジョウイアシ</t>
    </rPh>
    <rPh sb="8" eb="10">
      <t>ゲラク</t>
    </rPh>
    <rPh sb="10" eb="12">
      <t>ホウコウ</t>
    </rPh>
    <rPh sb="15" eb="16">
      <t>カンガ</t>
    </rPh>
    <rPh sb="23" eb="24">
      <t>ヌ</t>
    </rPh>
    <rPh sb="26" eb="28">
      <t>ヤスネ</t>
    </rPh>
    <rPh sb="29" eb="30">
      <t>ササ</t>
    </rPh>
    <rPh sb="35" eb="36">
      <t>オモ</t>
    </rPh>
    <phoneticPr fontId="1"/>
  </si>
  <si>
    <t>エントリーしましたが、損切でした。残念。</t>
    <rPh sb="11" eb="13">
      <t>ソンギリ</t>
    </rPh>
    <rPh sb="17" eb="19">
      <t>ザンネン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</si>
</sst>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9" fontId="2" fillId="0" borderId="0" xfId="0" applyNumberFormat="1" applyFont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12" fillId="0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9" fontId="0" fillId="0" borderId="10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56" fontId="0" fillId="0" borderId="0" xfId="0" applyNumberForma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18</xdr:col>
      <xdr:colOff>118776</xdr:colOff>
      <xdr:row>25</xdr:row>
      <xdr:rowOff>39849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DE44D7-2DEE-4A0C-99BF-8ED1316C7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18</xdr:col>
      <xdr:colOff>118776</xdr:colOff>
      <xdr:row>50</xdr:row>
      <xdr:rowOff>39849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90F8DD7-EFED-4C57-BE48-04D4984A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18</xdr:col>
      <xdr:colOff>118776</xdr:colOff>
      <xdr:row>75</xdr:row>
      <xdr:rowOff>51755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F715EEC-DF6F-427B-B9E2-38C631514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08281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18</xdr:col>
      <xdr:colOff>42545</xdr:colOff>
      <xdr:row>100</xdr:row>
      <xdr:rowOff>104096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ECA4454-1C4F-4A3A-B9EE-7A11E466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73981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18</xdr:col>
      <xdr:colOff>42545</xdr:colOff>
      <xdr:row>124</xdr:row>
      <xdr:rowOff>104096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9397CCE-D7B5-4C9B-BE0A-B915C8E8E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02606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18</xdr:col>
      <xdr:colOff>42545</xdr:colOff>
      <xdr:row>148</xdr:row>
      <xdr:rowOff>104096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90A185E-38E7-4D5C-A76D-43C9AF2AB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31231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18</xdr:col>
      <xdr:colOff>42545</xdr:colOff>
      <xdr:row>173</xdr:row>
      <xdr:rowOff>113624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2AD9817-EB70-43B0-BE70-B85D7FB8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677715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18</xdr:col>
      <xdr:colOff>42545</xdr:colOff>
      <xdr:row>197</xdr:row>
      <xdr:rowOff>113624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746A160-A2A1-4D8F-B17D-8B0647445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106340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18</xdr:col>
      <xdr:colOff>42545</xdr:colOff>
      <xdr:row>221</xdr:row>
      <xdr:rowOff>113624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4890A752-A684-43AF-9896-A5DE59D8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534965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18</xdr:col>
      <xdr:colOff>42545</xdr:colOff>
      <xdr:row>246</xdr:row>
      <xdr:rowOff>113625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CB677566-9BA1-490F-A00C-578CA7726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81450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18</xdr:col>
      <xdr:colOff>42545</xdr:colOff>
      <xdr:row>270</xdr:row>
      <xdr:rowOff>113625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B088959-C8D7-4648-9BDD-B9B850F08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410075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18</xdr:col>
      <xdr:colOff>42545</xdr:colOff>
      <xdr:row>294</xdr:row>
      <xdr:rowOff>113625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36A8B9E7-3E7F-4229-A340-F173D03A9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8387000"/>
          <a:ext cx="10996295" cy="4221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16</xdr:col>
      <xdr:colOff>23495</xdr:colOff>
      <xdr:row>57</xdr:row>
      <xdr:rowOff>39849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D45682-C2D8-42D4-BEDE-E8B669ED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86875"/>
          <a:ext cx="10996295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16</xdr:col>
      <xdr:colOff>23495</xdr:colOff>
      <xdr:row>38</xdr:row>
      <xdr:rowOff>39849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B6C48DE-F729-428F-A447-1756F1F3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10996295" cy="432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zoomScale="63" zoomScaleNormal="100" workbookViewId="0">
      <pane xSplit="1" ySplit="16" topLeftCell="B17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0" width="7.75" customWidth="1"/>
    <col min="11" max="11" width="8.625" bestFit="1" customWidth="1"/>
    <col min="12" max="15" width="7.75" customWidth="1"/>
  </cols>
  <sheetData>
    <row r="1" spans="1:18" ht="30.75" customHeight="1" x14ac:dyDescent="0.4">
      <c r="A1" s="15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s="19" customFormat="1" ht="30.75" customHeight="1" x14ac:dyDescent="0.4">
      <c r="A2" s="15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30.75" customHeight="1" x14ac:dyDescent="0.4">
      <c r="A3" s="15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s="19" customFormat="1" ht="30.75" customHeight="1" x14ac:dyDescent="0.4">
      <c r="A4" s="15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30.75" customHeight="1" x14ac:dyDescent="0.4">
      <c r="A5" s="15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ht="30.75" customHeight="1" x14ac:dyDescent="0.4">
      <c r="A6" s="15" t="s">
        <v>54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s="19" customFormat="1" ht="30.75" customHeight="1" x14ac:dyDescent="0.4">
      <c r="A7" s="15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s="19" customFormat="1" ht="30.75" customHeight="1" x14ac:dyDescent="0.4">
      <c r="A8" s="15" t="s">
        <v>70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8" x14ac:dyDescent="0.4">
      <c r="A9" s="20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4">
      <c r="A10" s="20" t="s">
        <v>6</v>
      </c>
      <c r="B10" s="19"/>
      <c r="C10" s="19" t="s">
        <v>47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">
      <c r="A11" s="20" t="s">
        <v>8</v>
      </c>
      <c r="B11" s="19"/>
      <c r="C11" s="44">
        <v>300000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4">
      <c r="A12" s="20" t="s">
        <v>9</v>
      </c>
      <c r="B12" s="19"/>
      <c r="C12" s="44" t="s">
        <v>64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9.5" thickBot="1" x14ac:dyDescent="0.45">
      <c r="A13" s="20" t="s">
        <v>10</v>
      </c>
      <c r="B13" s="19"/>
      <c r="C13" s="44" t="s">
        <v>27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9.5" thickBot="1" x14ac:dyDescent="0.45">
      <c r="A14" s="39" t="s">
        <v>42</v>
      </c>
      <c r="B14" s="39" t="s">
        <v>43</v>
      </c>
      <c r="C14" s="39" t="s">
        <v>43</v>
      </c>
      <c r="D14" s="52" t="s">
        <v>21</v>
      </c>
      <c r="E14" s="40"/>
      <c r="F14" s="41"/>
      <c r="G14" s="90" t="s">
        <v>1</v>
      </c>
      <c r="H14" s="91"/>
      <c r="I14" s="97"/>
      <c r="J14" s="90" t="s">
        <v>19</v>
      </c>
      <c r="K14" s="91"/>
      <c r="L14" s="97"/>
      <c r="M14" s="90" t="s">
        <v>20</v>
      </c>
      <c r="N14" s="91"/>
      <c r="O14" s="97"/>
      <c r="P14" s="85" t="s">
        <v>48</v>
      </c>
      <c r="Q14" s="19"/>
      <c r="R14" s="19"/>
    </row>
    <row r="15" spans="1:18" ht="19.5" thickBot="1" x14ac:dyDescent="0.45">
      <c r="A15" s="42"/>
      <c r="B15" s="42" t="s">
        <v>0</v>
      </c>
      <c r="C15" s="56" t="s">
        <v>22</v>
      </c>
      <c r="D15" s="30">
        <v>1.27</v>
      </c>
      <c r="E15" s="31">
        <v>1.5</v>
      </c>
      <c r="F15" s="32">
        <v>2</v>
      </c>
      <c r="G15" s="30">
        <v>1.27</v>
      </c>
      <c r="H15" s="31">
        <v>1.5</v>
      </c>
      <c r="I15" s="32">
        <v>2</v>
      </c>
      <c r="J15" s="30">
        <v>1.27</v>
      </c>
      <c r="K15" s="31">
        <v>1.5</v>
      </c>
      <c r="L15" s="32">
        <v>2</v>
      </c>
      <c r="M15" s="30">
        <v>1.27</v>
      </c>
      <c r="N15" s="31">
        <v>1.5</v>
      </c>
      <c r="O15" s="32">
        <v>2</v>
      </c>
      <c r="P15" s="86"/>
      <c r="Q15" s="19"/>
      <c r="R15" s="19"/>
    </row>
    <row r="16" spans="1:18" ht="19.5" thickBot="1" x14ac:dyDescent="0.45">
      <c r="A16" s="43" t="s">
        <v>7</v>
      </c>
      <c r="B16" s="29"/>
      <c r="C16" s="53"/>
      <c r="D16" s="34"/>
      <c r="E16" s="33"/>
      <c r="F16" s="35"/>
      <c r="G16" s="69">
        <f>C11</f>
        <v>300000</v>
      </c>
      <c r="H16" s="70">
        <f>C11</f>
        <v>300000</v>
      </c>
      <c r="I16" s="71">
        <f>C11</f>
        <v>300000</v>
      </c>
      <c r="J16" s="94" t="s">
        <v>19</v>
      </c>
      <c r="K16" s="95"/>
      <c r="L16" s="96"/>
      <c r="M16" s="94"/>
      <c r="N16" s="95"/>
      <c r="O16" s="96"/>
      <c r="P16" s="87"/>
      <c r="Q16" s="19"/>
      <c r="R16" s="19"/>
    </row>
    <row r="17" spans="1:18" x14ac:dyDescent="0.4">
      <c r="A17" s="26">
        <v>1</v>
      </c>
      <c r="B17" s="38">
        <v>44260</v>
      </c>
      <c r="C17" s="54">
        <v>2</v>
      </c>
      <c r="D17" s="72">
        <v>1.27</v>
      </c>
      <c r="E17" s="73">
        <v>1.5</v>
      </c>
      <c r="F17" s="74">
        <v>2</v>
      </c>
      <c r="G17" s="75">
        <f>IF(D17="","",G16+M17)</f>
        <v>311430</v>
      </c>
      <c r="H17" s="75">
        <f t="shared" ref="H17:I32" si="0">IF(E17="","",H16+N17)</f>
        <v>313500</v>
      </c>
      <c r="I17" s="75">
        <f t="shared" si="0"/>
        <v>318000</v>
      </c>
      <c r="J17" s="45">
        <f>IF(G16="","",G16*0.03)</f>
        <v>9000</v>
      </c>
      <c r="K17" s="46">
        <f>IF(H16="","",H16*0.03)</f>
        <v>9000</v>
      </c>
      <c r="L17" s="47">
        <f>IF(I16="","",I16*0.03)</f>
        <v>9000</v>
      </c>
      <c r="M17" s="45">
        <f>IF(D17="","",J17*D17)</f>
        <v>11430</v>
      </c>
      <c r="N17" s="46">
        <f>IF(E17="","",K17*E17)</f>
        <v>13500</v>
      </c>
      <c r="O17" s="47">
        <f>IF(F17="","",L17*F17)</f>
        <v>18000</v>
      </c>
      <c r="P17" s="88" t="s">
        <v>69</v>
      </c>
      <c r="Q17" s="75"/>
      <c r="R17" s="75"/>
    </row>
    <row r="18" spans="1:18" x14ac:dyDescent="0.4">
      <c r="A18" s="26">
        <v>2</v>
      </c>
      <c r="B18" s="23">
        <v>44264</v>
      </c>
      <c r="C18" s="51">
        <v>1</v>
      </c>
      <c r="D18" s="76">
        <v>1.27</v>
      </c>
      <c r="E18" s="77">
        <v>1.5</v>
      </c>
      <c r="F18" s="78">
        <v>2</v>
      </c>
      <c r="G18" s="75">
        <f t="shared" ref="G18:I33" si="1">IF(D18="","",G17+M18)</f>
        <v>323295.48300000001</v>
      </c>
      <c r="H18" s="75">
        <f t="shared" si="0"/>
        <v>327607.5</v>
      </c>
      <c r="I18" s="75">
        <f t="shared" si="0"/>
        <v>337080</v>
      </c>
      <c r="J18" s="48">
        <f t="shared" ref="J18:L33" si="2">IF(G17="","",G17*0.03)</f>
        <v>9342.9</v>
      </c>
      <c r="K18" s="49">
        <f t="shared" si="2"/>
        <v>9405</v>
      </c>
      <c r="L18" s="50">
        <f t="shared" si="2"/>
        <v>9540</v>
      </c>
      <c r="M18" s="48">
        <f t="shared" ref="M18:O33" si="3">IF(D18="","",J18*D18)</f>
        <v>11865.483</v>
      </c>
      <c r="N18" s="49">
        <f t="shared" si="3"/>
        <v>14107.5</v>
      </c>
      <c r="O18" s="50">
        <f t="shared" si="3"/>
        <v>19080</v>
      </c>
      <c r="P18" s="89"/>
      <c r="Q18" s="75"/>
      <c r="R18" s="75"/>
    </row>
    <row r="19" spans="1:18" x14ac:dyDescent="0.4">
      <c r="A19" s="26">
        <v>3</v>
      </c>
      <c r="B19" s="23">
        <v>44267</v>
      </c>
      <c r="C19" s="51">
        <v>2</v>
      </c>
      <c r="D19" s="76">
        <v>1.27</v>
      </c>
      <c r="E19" s="77">
        <v>1.5</v>
      </c>
      <c r="F19" s="84"/>
      <c r="G19" s="75">
        <f t="shared" si="1"/>
        <v>335613.04090229998</v>
      </c>
      <c r="H19" s="75">
        <f t="shared" si="0"/>
        <v>342349.83750000002</v>
      </c>
      <c r="I19" s="75" t="str">
        <f t="shared" si="0"/>
        <v/>
      </c>
      <c r="J19" s="48">
        <f t="shared" si="2"/>
        <v>9698.8644899999999</v>
      </c>
      <c r="K19" s="49">
        <f t="shared" si="2"/>
        <v>9828.2250000000004</v>
      </c>
      <c r="L19" s="50">
        <f t="shared" si="2"/>
        <v>10112.4</v>
      </c>
      <c r="M19" s="48">
        <f t="shared" si="3"/>
        <v>12317.557902300001</v>
      </c>
      <c r="N19" s="49">
        <f t="shared" si="3"/>
        <v>14742.337500000001</v>
      </c>
      <c r="O19" s="50" t="str">
        <f t="shared" si="3"/>
        <v/>
      </c>
      <c r="P19" s="89"/>
      <c r="Q19" s="75"/>
      <c r="R19" s="75"/>
    </row>
    <row r="20" spans="1:18" x14ac:dyDescent="0.4">
      <c r="A20" s="26">
        <v>4</v>
      </c>
      <c r="B20" s="23">
        <v>44266</v>
      </c>
      <c r="C20" s="51">
        <v>2</v>
      </c>
      <c r="D20" s="76">
        <v>-1</v>
      </c>
      <c r="E20" s="77">
        <v>-1</v>
      </c>
      <c r="F20" s="84">
        <v>-1</v>
      </c>
      <c r="G20" s="75">
        <f t="shared" si="1"/>
        <v>325544.64967523096</v>
      </c>
      <c r="H20" s="75">
        <f t="shared" si="0"/>
        <v>332079.34237500001</v>
      </c>
      <c r="I20" s="75" t="e">
        <f t="shared" si="0"/>
        <v>#VALUE!</v>
      </c>
      <c r="J20" s="48">
        <f t="shared" si="2"/>
        <v>10068.391227069</v>
      </c>
      <c r="K20" s="49">
        <f t="shared" si="2"/>
        <v>10270.495124999999</v>
      </c>
      <c r="L20" s="50" t="str">
        <f t="shared" si="2"/>
        <v/>
      </c>
      <c r="M20" s="48">
        <f t="shared" si="3"/>
        <v>-10068.391227069</v>
      </c>
      <c r="N20" s="49">
        <f t="shared" si="3"/>
        <v>-10270.495124999999</v>
      </c>
      <c r="O20" s="50" t="e">
        <f t="shared" si="3"/>
        <v>#VALUE!</v>
      </c>
      <c r="P20" s="89"/>
      <c r="Q20" s="75"/>
      <c r="R20" s="75"/>
    </row>
    <row r="21" spans="1:18" x14ac:dyDescent="0.4">
      <c r="A21" s="26">
        <v>5</v>
      </c>
      <c r="B21" s="23"/>
      <c r="C21" s="51"/>
      <c r="D21" s="76"/>
      <c r="E21" s="77"/>
      <c r="F21" s="79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>
        <f t="shared" si="2"/>
        <v>9766.3394902569289</v>
      </c>
      <c r="K21" s="49">
        <f t="shared" si="2"/>
        <v>9962.3802712500001</v>
      </c>
      <c r="L21" s="50" t="e">
        <f t="shared" si="2"/>
        <v>#VALUE!</v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89"/>
      <c r="Q21" s="75"/>
      <c r="R21" s="75"/>
    </row>
    <row r="22" spans="1:18" x14ac:dyDescent="0.4">
      <c r="A22" s="26">
        <v>6</v>
      </c>
      <c r="B22" s="23"/>
      <c r="C22" s="51"/>
      <c r="D22" s="76"/>
      <c r="E22" s="77"/>
      <c r="F22" s="84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7</v>
      </c>
      <c r="B23" s="23"/>
      <c r="C23" s="51"/>
      <c r="D23" s="76"/>
      <c r="E23" s="77"/>
      <c r="F23" s="84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8</v>
      </c>
      <c r="B24" s="23"/>
      <c r="C24" s="51"/>
      <c r="D24" s="76"/>
      <c r="E24" s="77"/>
      <c r="F24" s="78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9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10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0"/>
        <v/>
      </c>
      <c r="I26" s="75" t="str">
        <f t="shared" si="0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11</v>
      </c>
      <c r="B27" s="23"/>
      <c r="C27" s="51"/>
      <c r="D27" s="76"/>
      <c r="E27" s="77"/>
      <c r="F27" s="78"/>
      <c r="G27" s="75" t="str">
        <f t="shared" si="1"/>
        <v/>
      </c>
      <c r="H27" s="75" t="str">
        <f t="shared" si="0"/>
        <v/>
      </c>
      <c r="I27" s="75" t="str">
        <f t="shared" si="0"/>
        <v/>
      </c>
      <c r="J27" s="48" t="str">
        <f t="shared" si="2"/>
        <v/>
      </c>
      <c r="K27" s="49" t="str">
        <f t="shared" si="2"/>
        <v/>
      </c>
      <c r="L27" s="50" t="str">
        <f t="shared" si="2"/>
        <v/>
      </c>
      <c r="M27" s="48" t="str">
        <f t="shared" si="3"/>
        <v/>
      </c>
      <c r="N27" s="49" t="str">
        <f t="shared" si="3"/>
        <v/>
      </c>
      <c r="O27" s="50" t="str">
        <f t="shared" si="3"/>
        <v/>
      </c>
      <c r="P27" s="89"/>
      <c r="Q27" s="75"/>
      <c r="R27" s="75"/>
    </row>
    <row r="28" spans="1:18" x14ac:dyDescent="0.4">
      <c r="A28" s="26">
        <v>12</v>
      </c>
      <c r="B28" s="23"/>
      <c r="C28" s="51"/>
      <c r="D28" s="76"/>
      <c r="E28" s="77"/>
      <c r="F28" s="78"/>
      <c r="G28" s="75" t="str">
        <f t="shared" si="1"/>
        <v/>
      </c>
      <c r="H28" s="75" t="str">
        <f t="shared" si="0"/>
        <v/>
      </c>
      <c r="I28" s="75" t="str">
        <f t="shared" si="0"/>
        <v/>
      </c>
      <c r="J28" s="48" t="str">
        <f t="shared" si="2"/>
        <v/>
      </c>
      <c r="K28" s="49" t="str">
        <f t="shared" si="2"/>
        <v/>
      </c>
      <c r="L28" s="50" t="str">
        <f t="shared" si="2"/>
        <v/>
      </c>
      <c r="M28" s="48" t="str">
        <f t="shared" si="3"/>
        <v/>
      </c>
      <c r="N28" s="49" t="str">
        <f t="shared" si="3"/>
        <v/>
      </c>
      <c r="O28" s="50" t="str">
        <f t="shared" si="3"/>
        <v/>
      </c>
      <c r="P28" s="89"/>
      <c r="Q28" s="75"/>
      <c r="R28" s="75"/>
    </row>
    <row r="29" spans="1:18" x14ac:dyDescent="0.4">
      <c r="A29" s="26">
        <v>13</v>
      </c>
      <c r="B29" s="23"/>
      <c r="C29" s="51"/>
      <c r="D29" s="76"/>
      <c r="E29" s="77"/>
      <c r="F29" s="78"/>
      <c r="G29" s="75" t="str">
        <f t="shared" si="1"/>
        <v/>
      </c>
      <c r="H29" s="75" t="str">
        <f t="shared" si="0"/>
        <v/>
      </c>
      <c r="I29" s="75" t="str">
        <f t="shared" si="0"/>
        <v/>
      </c>
      <c r="J29" s="48" t="str">
        <f t="shared" si="2"/>
        <v/>
      </c>
      <c r="K29" s="49" t="str">
        <f t="shared" si="2"/>
        <v/>
      </c>
      <c r="L29" s="50" t="str">
        <f t="shared" si="2"/>
        <v/>
      </c>
      <c r="M29" s="48" t="str">
        <f t="shared" si="3"/>
        <v/>
      </c>
      <c r="N29" s="49" t="str">
        <f t="shared" si="3"/>
        <v/>
      </c>
      <c r="O29" s="50" t="str">
        <f t="shared" si="3"/>
        <v/>
      </c>
      <c r="P29" s="89"/>
      <c r="Q29" s="75"/>
      <c r="R29" s="75"/>
    </row>
    <row r="30" spans="1:18" x14ac:dyDescent="0.4">
      <c r="A30" s="26">
        <v>14</v>
      </c>
      <c r="B30" s="23"/>
      <c r="C30" s="51"/>
      <c r="D30" s="76"/>
      <c r="E30" s="77"/>
      <c r="F30" s="78"/>
      <c r="G30" s="75" t="str">
        <f t="shared" si="1"/>
        <v/>
      </c>
      <c r="H30" s="75" t="str">
        <f t="shared" si="0"/>
        <v/>
      </c>
      <c r="I30" s="75" t="str">
        <f t="shared" si="0"/>
        <v/>
      </c>
      <c r="J30" s="48" t="str">
        <f t="shared" si="2"/>
        <v/>
      </c>
      <c r="K30" s="49" t="str">
        <f t="shared" si="2"/>
        <v/>
      </c>
      <c r="L30" s="50" t="str">
        <f t="shared" si="2"/>
        <v/>
      </c>
      <c r="M30" s="48" t="str">
        <f t="shared" si="3"/>
        <v/>
      </c>
      <c r="N30" s="49" t="str">
        <f t="shared" si="3"/>
        <v/>
      </c>
      <c r="O30" s="50" t="str">
        <f t="shared" si="3"/>
        <v/>
      </c>
      <c r="P30" s="89"/>
      <c r="Q30" s="75"/>
      <c r="R30" s="75"/>
    </row>
    <row r="31" spans="1:18" x14ac:dyDescent="0.4">
      <c r="A31" s="26">
        <v>15</v>
      </c>
      <c r="B31" s="23"/>
      <c r="C31" s="51"/>
      <c r="D31" s="76"/>
      <c r="E31" s="77"/>
      <c r="F31" s="79"/>
      <c r="G31" s="75" t="str">
        <f t="shared" si="1"/>
        <v/>
      </c>
      <c r="H31" s="75" t="str">
        <f t="shared" si="0"/>
        <v/>
      </c>
      <c r="I31" s="75" t="str">
        <f t="shared" si="0"/>
        <v/>
      </c>
      <c r="J31" s="48" t="str">
        <f t="shared" si="2"/>
        <v/>
      </c>
      <c r="K31" s="49" t="str">
        <f t="shared" si="2"/>
        <v/>
      </c>
      <c r="L31" s="50" t="str">
        <f t="shared" si="2"/>
        <v/>
      </c>
      <c r="M31" s="48" t="str">
        <f t="shared" si="3"/>
        <v/>
      </c>
      <c r="N31" s="49" t="str">
        <f t="shared" si="3"/>
        <v/>
      </c>
      <c r="O31" s="50" t="str">
        <f t="shared" si="3"/>
        <v/>
      </c>
      <c r="P31" s="89"/>
      <c r="Q31" s="75"/>
      <c r="R31" s="75"/>
    </row>
    <row r="32" spans="1:18" x14ac:dyDescent="0.4">
      <c r="A32" s="26">
        <v>16</v>
      </c>
      <c r="B32" s="23"/>
      <c r="C32" s="51"/>
      <c r="D32" s="76"/>
      <c r="E32" s="77"/>
      <c r="F32" s="78"/>
      <c r="G32" s="75" t="str">
        <f t="shared" si="1"/>
        <v/>
      </c>
      <c r="H32" s="75" t="str">
        <f t="shared" si="0"/>
        <v/>
      </c>
      <c r="I32" s="75" t="str">
        <f t="shared" si="0"/>
        <v/>
      </c>
      <c r="J32" s="48" t="str">
        <f t="shared" si="2"/>
        <v/>
      </c>
      <c r="K32" s="49" t="str">
        <f t="shared" si="2"/>
        <v/>
      </c>
      <c r="L32" s="50" t="str">
        <f t="shared" si="2"/>
        <v/>
      </c>
      <c r="M32" s="48" t="str">
        <f t="shared" si="3"/>
        <v/>
      </c>
      <c r="N32" s="49" t="str">
        <f t="shared" si="3"/>
        <v/>
      </c>
      <c r="O32" s="50" t="str">
        <f t="shared" si="3"/>
        <v/>
      </c>
      <c r="P32" s="89"/>
      <c r="Q32" s="75"/>
      <c r="R32" s="75"/>
    </row>
    <row r="33" spans="1:18" x14ac:dyDescent="0.4">
      <c r="A33" s="26">
        <v>17</v>
      </c>
      <c r="B33" s="23"/>
      <c r="C33" s="51"/>
      <c r="D33" s="76"/>
      <c r="E33" s="77"/>
      <c r="F33" s="78"/>
      <c r="G33" s="75" t="str">
        <f t="shared" si="1"/>
        <v/>
      </c>
      <c r="H33" s="75" t="str">
        <f t="shared" si="1"/>
        <v/>
      </c>
      <c r="I33" s="75" t="str">
        <f t="shared" si="1"/>
        <v/>
      </c>
      <c r="J33" s="48" t="str">
        <f t="shared" si="2"/>
        <v/>
      </c>
      <c r="K33" s="49" t="str">
        <f t="shared" si="2"/>
        <v/>
      </c>
      <c r="L33" s="50" t="str">
        <f t="shared" si="2"/>
        <v/>
      </c>
      <c r="M33" s="48" t="str">
        <f t="shared" si="3"/>
        <v/>
      </c>
      <c r="N33" s="49" t="str">
        <f t="shared" si="3"/>
        <v/>
      </c>
      <c r="O33" s="50" t="str">
        <f t="shared" si="3"/>
        <v/>
      </c>
      <c r="P33" s="89"/>
      <c r="Q33" s="75"/>
      <c r="R33" s="75"/>
    </row>
    <row r="34" spans="1:18" x14ac:dyDescent="0.4">
      <c r="A34" s="26">
        <v>18</v>
      </c>
      <c r="B34" s="23"/>
      <c r="C34" s="51"/>
      <c r="D34" s="76"/>
      <c r="E34" s="77"/>
      <c r="F34" s="78"/>
      <c r="G34" s="75" t="str">
        <f t="shared" ref="G34:I49" si="4">IF(D34="","",G33+M34)</f>
        <v/>
      </c>
      <c r="H34" s="75" t="str">
        <f t="shared" si="4"/>
        <v/>
      </c>
      <c r="I34" s="75" t="str">
        <f t="shared" si="4"/>
        <v/>
      </c>
      <c r="J34" s="48" t="str">
        <f t="shared" ref="J34:L66" si="5">IF(G33="","",G33*0.03)</f>
        <v/>
      </c>
      <c r="K34" s="49" t="str">
        <f t="shared" si="5"/>
        <v/>
      </c>
      <c r="L34" s="50" t="str">
        <f t="shared" si="5"/>
        <v/>
      </c>
      <c r="M34" s="48" t="str">
        <f t="shared" ref="M34:O66" si="6">IF(D34="","",J34*D34)</f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19</v>
      </c>
      <c r="B35" s="23"/>
      <c r="C35" s="51"/>
      <c r="D35" s="76"/>
      <c r="E35" s="77"/>
      <c r="F35" s="78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20</v>
      </c>
      <c r="B36" s="23"/>
      <c r="C36" s="51"/>
      <c r="D36" s="76"/>
      <c r="E36" s="77"/>
      <c r="F36" s="78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21</v>
      </c>
      <c r="B37" s="23"/>
      <c r="C37" s="51"/>
      <c r="D37" s="76"/>
      <c r="E37" s="77"/>
      <c r="F37" s="79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22</v>
      </c>
      <c r="B38" s="23"/>
      <c r="C38" s="51"/>
      <c r="D38" s="76"/>
      <c r="E38" s="77"/>
      <c r="F38" s="79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23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24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25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26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27</v>
      </c>
      <c r="B43" s="23"/>
      <c r="C43" s="51"/>
      <c r="D43" s="76"/>
      <c r="E43" s="77"/>
      <c r="F43" s="79"/>
      <c r="G43" s="75" t="str">
        <f t="shared" si="4"/>
        <v/>
      </c>
      <c r="H43" s="75" t="str">
        <f t="shared" si="4"/>
        <v/>
      </c>
      <c r="I43" s="75" t="str">
        <f t="shared" si="4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 t="shared" si="6"/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26">
        <v>28</v>
      </c>
      <c r="B44" s="23"/>
      <c r="C44" s="51"/>
      <c r="D44" s="76"/>
      <c r="E44" s="77"/>
      <c r="F44" s="78"/>
      <c r="G44" s="75" t="str">
        <f t="shared" si="4"/>
        <v/>
      </c>
      <c r="H44" s="75" t="str">
        <f t="shared" si="4"/>
        <v/>
      </c>
      <c r="I44" s="75" t="str">
        <f t="shared" si="4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9"/>
      <c r="Q44" s="75"/>
      <c r="R44" s="75"/>
    </row>
    <row r="45" spans="1:18" x14ac:dyDescent="0.4">
      <c r="A45" s="26">
        <v>29</v>
      </c>
      <c r="B45" s="23"/>
      <c r="C45" s="51"/>
      <c r="D45" s="76"/>
      <c r="E45" s="77"/>
      <c r="F45" s="78"/>
      <c r="G45" s="75" t="str">
        <f t="shared" si="4"/>
        <v/>
      </c>
      <c r="H45" s="75" t="str">
        <f t="shared" si="4"/>
        <v/>
      </c>
      <c r="I45" s="75" t="str">
        <f t="shared" si="4"/>
        <v/>
      </c>
      <c r="J45" s="48" t="str">
        <f t="shared" si="5"/>
        <v/>
      </c>
      <c r="K45" s="49" t="str">
        <f t="shared" si="5"/>
        <v/>
      </c>
      <c r="L45" s="50" t="str">
        <f t="shared" si="5"/>
        <v/>
      </c>
      <c r="M45" s="48" t="str">
        <f t="shared" si="6"/>
        <v/>
      </c>
      <c r="N45" s="49" t="str">
        <f t="shared" si="6"/>
        <v/>
      </c>
      <c r="O45" s="50" t="str">
        <f t="shared" si="6"/>
        <v/>
      </c>
      <c r="P45" s="89"/>
      <c r="Q45" s="75"/>
      <c r="R45" s="75"/>
    </row>
    <row r="46" spans="1:18" x14ac:dyDescent="0.4">
      <c r="A46" s="26">
        <v>30</v>
      </c>
      <c r="B46" s="23"/>
      <c r="C46" s="51"/>
      <c r="D46" s="76"/>
      <c r="E46" s="77"/>
      <c r="F46" s="78"/>
      <c r="G46" s="75" t="str">
        <f t="shared" si="4"/>
        <v/>
      </c>
      <c r="H46" s="75" t="str">
        <f t="shared" si="4"/>
        <v/>
      </c>
      <c r="I46" s="75" t="str">
        <f t="shared" si="4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9"/>
      <c r="Q46" s="75"/>
      <c r="R46" s="75"/>
    </row>
    <row r="47" spans="1:18" x14ac:dyDescent="0.4">
      <c r="A47" s="26">
        <v>31</v>
      </c>
      <c r="B47" s="23"/>
      <c r="C47" s="51"/>
      <c r="D47" s="76"/>
      <c r="E47" s="77"/>
      <c r="F47" s="78"/>
      <c r="G47" s="75" t="str">
        <f t="shared" si="4"/>
        <v/>
      </c>
      <c r="H47" s="75" t="str">
        <f t="shared" si="4"/>
        <v/>
      </c>
      <c r="I47" s="75" t="str">
        <f t="shared" si="4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9"/>
      <c r="Q47" s="75"/>
      <c r="R47" s="75"/>
    </row>
    <row r="48" spans="1:18" x14ac:dyDescent="0.4">
      <c r="A48" s="26">
        <v>32</v>
      </c>
      <c r="B48" s="23"/>
      <c r="C48" s="51"/>
      <c r="D48" s="76"/>
      <c r="E48" s="77"/>
      <c r="F48" s="78"/>
      <c r="G48" s="75" t="str">
        <f t="shared" si="4"/>
        <v/>
      </c>
      <c r="H48" s="75" t="str">
        <f t="shared" si="4"/>
        <v/>
      </c>
      <c r="I48" s="75" t="str">
        <f t="shared" si="4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9"/>
      <c r="Q48" s="75"/>
      <c r="R48" s="75"/>
    </row>
    <row r="49" spans="1:18" x14ac:dyDescent="0.4">
      <c r="A49" s="26">
        <v>33</v>
      </c>
      <c r="B49" s="23"/>
      <c r="C49" s="51"/>
      <c r="D49" s="76"/>
      <c r="E49" s="77"/>
      <c r="F49" s="79"/>
      <c r="G49" s="75" t="str">
        <f t="shared" si="4"/>
        <v/>
      </c>
      <c r="H49" s="75" t="str">
        <f t="shared" si="4"/>
        <v/>
      </c>
      <c r="I49" s="75" t="str">
        <f t="shared" si="4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9"/>
      <c r="Q49" s="75"/>
      <c r="R49" s="75"/>
    </row>
    <row r="50" spans="1:18" x14ac:dyDescent="0.4">
      <c r="A50" s="26">
        <v>34</v>
      </c>
      <c r="B50" s="23"/>
      <c r="C50" s="51"/>
      <c r="D50" s="76"/>
      <c r="E50" s="77"/>
      <c r="F50" s="79"/>
      <c r="G50" s="75" t="str">
        <f t="shared" ref="G50:I65" si="7">IF(D50="","",G49+M50)</f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>IF(D50="","",J50*D50)</f>
        <v/>
      </c>
      <c r="N50" s="49" t="str">
        <f t="shared" si="6"/>
        <v/>
      </c>
      <c r="O50" s="50" t="str">
        <f t="shared" si="6"/>
        <v/>
      </c>
      <c r="P50" s="89"/>
      <c r="Q50" s="75"/>
      <c r="R50" s="75"/>
    </row>
    <row r="51" spans="1:18" x14ac:dyDescent="0.4">
      <c r="A51" s="19">
        <v>35</v>
      </c>
      <c r="B51" s="23"/>
      <c r="C51" s="51"/>
      <c r="D51" s="76"/>
      <c r="E51" s="77"/>
      <c r="F51" s="78"/>
      <c r="G51" s="75" t="str">
        <f>IF(D51="","",G50+M51)</f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36</v>
      </c>
      <c r="B52" s="23"/>
      <c r="C52" s="51"/>
      <c r="D52" s="76"/>
      <c r="E52" s="77"/>
      <c r="F52" s="78"/>
      <c r="G52" s="75" t="str">
        <f t="shared" ref="G52:I66" si="8">IF(D52="","",G51+M52)</f>
        <v/>
      </c>
      <c r="H52" s="75" t="str">
        <f t="shared" si="7"/>
        <v/>
      </c>
      <c r="I52" s="75" t="str">
        <f t="shared" si="7"/>
        <v/>
      </c>
      <c r="J52" s="48" t="str">
        <f>IF(G51="","",G51*0.03)</f>
        <v/>
      </c>
      <c r="K52" s="49" t="str">
        <f t="shared" si="5"/>
        <v/>
      </c>
      <c r="L52" s="50" t="str">
        <f t="shared" si="5"/>
        <v/>
      </c>
      <c r="M52" s="48" t="str">
        <f>IF(D52="","",J52*D52)</f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37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38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39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40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41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42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x14ac:dyDescent="0.4">
      <c r="A59" s="26">
        <v>43</v>
      </c>
      <c r="B59" s="23"/>
      <c r="C59" s="51"/>
      <c r="D59" s="76"/>
      <c r="E59" s="77"/>
      <c r="F59" s="79"/>
      <c r="G59" s="75" t="str">
        <f t="shared" si="8"/>
        <v/>
      </c>
      <c r="H59" s="75" t="str">
        <f t="shared" si="7"/>
        <v/>
      </c>
      <c r="I59" s="75" t="str">
        <f t="shared" si="7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6"/>
      <c r="Q59" s="19"/>
      <c r="R59" s="19"/>
    </row>
    <row r="60" spans="1:18" x14ac:dyDescent="0.4">
      <c r="A60" s="26">
        <v>44</v>
      </c>
      <c r="B60" s="23"/>
      <c r="C60" s="51"/>
      <c r="D60" s="76"/>
      <c r="E60" s="77"/>
      <c r="F60" s="78"/>
      <c r="G60" s="75" t="str">
        <f t="shared" si="8"/>
        <v/>
      </c>
      <c r="H60" s="75" t="str">
        <f t="shared" si="7"/>
        <v/>
      </c>
      <c r="I60" s="75" t="str">
        <f t="shared" si="7"/>
        <v/>
      </c>
      <c r="J60" s="48" t="str">
        <f t="shared" si="5"/>
        <v/>
      </c>
      <c r="K60" s="49" t="str">
        <f t="shared" si="5"/>
        <v/>
      </c>
      <c r="L60" s="50" t="str">
        <f t="shared" si="5"/>
        <v/>
      </c>
      <c r="M60" s="48" t="str">
        <f t="shared" si="6"/>
        <v/>
      </c>
      <c r="N60" s="49" t="str">
        <f t="shared" si="6"/>
        <v/>
      </c>
      <c r="O60" s="50" t="str">
        <f t="shared" si="6"/>
        <v/>
      </c>
      <c r="P60" s="86"/>
      <c r="Q60" s="19"/>
      <c r="R60" s="19"/>
    </row>
    <row r="61" spans="1:18" x14ac:dyDescent="0.4">
      <c r="A61" s="26">
        <v>45</v>
      </c>
      <c r="B61" s="23"/>
      <c r="C61" s="51"/>
      <c r="D61" s="76"/>
      <c r="E61" s="77"/>
      <c r="F61" s="78"/>
      <c r="G61" s="75" t="str">
        <f t="shared" si="8"/>
        <v/>
      </c>
      <c r="H61" s="75" t="str">
        <f t="shared" si="7"/>
        <v/>
      </c>
      <c r="I61" s="75" t="str">
        <f t="shared" si="7"/>
        <v/>
      </c>
      <c r="J61" s="48" t="str">
        <f t="shared" si="5"/>
        <v/>
      </c>
      <c r="K61" s="49" t="str">
        <f t="shared" si="5"/>
        <v/>
      </c>
      <c r="L61" s="50" t="str">
        <f t="shared" si="5"/>
        <v/>
      </c>
      <c r="M61" s="48" t="str">
        <f t="shared" si="6"/>
        <v/>
      </c>
      <c r="N61" s="49" t="str">
        <f t="shared" si="6"/>
        <v/>
      </c>
      <c r="O61" s="50" t="str">
        <f t="shared" si="6"/>
        <v/>
      </c>
      <c r="P61" s="86"/>
      <c r="Q61" s="19"/>
      <c r="R61" s="19"/>
    </row>
    <row r="62" spans="1:18" x14ac:dyDescent="0.4">
      <c r="A62" s="26">
        <v>46</v>
      </c>
      <c r="B62" s="23"/>
      <c r="C62" s="51"/>
      <c r="D62" s="76"/>
      <c r="E62" s="77"/>
      <c r="F62" s="78"/>
      <c r="G62" s="75" t="str">
        <f t="shared" si="8"/>
        <v/>
      </c>
      <c r="H62" s="75" t="str">
        <f t="shared" si="7"/>
        <v/>
      </c>
      <c r="I62" s="75" t="str">
        <f t="shared" si="7"/>
        <v/>
      </c>
      <c r="J62" s="48" t="str">
        <f t="shared" si="5"/>
        <v/>
      </c>
      <c r="K62" s="49" t="str">
        <f t="shared" si="5"/>
        <v/>
      </c>
      <c r="L62" s="50" t="str">
        <f t="shared" si="5"/>
        <v/>
      </c>
      <c r="M62" s="48" t="str">
        <f t="shared" si="6"/>
        <v/>
      </c>
      <c r="N62" s="49" t="str">
        <f t="shared" si="6"/>
        <v/>
      </c>
      <c r="O62" s="50" t="str">
        <f t="shared" si="6"/>
        <v/>
      </c>
      <c r="P62" s="86"/>
      <c r="Q62" s="19"/>
      <c r="R62" s="19"/>
    </row>
    <row r="63" spans="1:18" x14ac:dyDescent="0.4">
      <c r="A63" s="26">
        <v>47</v>
      </c>
      <c r="B63" s="23"/>
      <c r="C63" s="51"/>
      <c r="D63" s="76"/>
      <c r="E63" s="77"/>
      <c r="F63" s="78"/>
      <c r="G63" s="75" t="str">
        <f t="shared" si="8"/>
        <v/>
      </c>
      <c r="H63" s="75" t="str">
        <f t="shared" si="7"/>
        <v/>
      </c>
      <c r="I63" s="75" t="str">
        <f t="shared" si="7"/>
        <v/>
      </c>
      <c r="J63" s="48" t="str">
        <f t="shared" si="5"/>
        <v/>
      </c>
      <c r="K63" s="49" t="str">
        <f t="shared" si="5"/>
        <v/>
      </c>
      <c r="L63" s="50" t="str">
        <f t="shared" si="5"/>
        <v/>
      </c>
      <c r="M63" s="48" t="str">
        <f t="shared" si="6"/>
        <v/>
      </c>
      <c r="N63" s="49" t="str">
        <f t="shared" si="6"/>
        <v/>
      </c>
      <c r="O63" s="50" t="str">
        <f t="shared" si="6"/>
        <v/>
      </c>
      <c r="P63" s="86"/>
      <c r="Q63" s="19"/>
      <c r="R63" s="19"/>
    </row>
    <row r="64" spans="1:18" x14ac:dyDescent="0.4">
      <c r="A64" s="26">
        <v>48</v>
      </c>
      <c r="B64" s="23"/>
      <c r="C64" s="51"/>
      <c r="D64" s="76"/>
      <c r="E64" s="77"/>
      <c r="F64" s="78"/>
      <c r="G64" s="75" t="str">
        <f t="shared" si="8"/>
        <v/>
      </c>
      <c r="H64" s="75" t="str">
        <f t="shared" si="7"/>
        <v/>
      </c>
      <c r="I64" s="75" t="str">
        <f t="shared" si="7"/>
        <v/>
      </c>
      <c r="J64" s="48" t="str">
        <f t="shared" si="5"/>
        <v/>
      </c>
      <c r="K64" s="49" t="str">
        <f t="shared" si="5"/>
        <v/>
      </c>
      <c r="L64" s="50" t="str">
        <f t="shared" si="5"/>
        <v/>
      </c>
      <c r="M64" s="48" t="str">
        <f t="shared" si="6"/>
        <v/>
      </c>
      <c r="N64" s="49" t="str">
        <f t="shared" si="6"/>
        <v/>
      </c>
      <c r="O64" s="50" t="str">
        <f t="shared" si="6"/>
        <v/>
      </c>
      <c r="P64" s="86"/>
      <c r="Q64" s="19"/>
      <c r="R64" s="19"/>
    </row>
    <row r="65" spans="1:18" x14ac:dyDescent="0.4">
      <c r="A65" s="26">
        <v>49</v>
      </c>
      <c r="B65" s="23"/>
      <c r="C65" s="51"/>
      <c r="D65" s="76"/>
      <c r="E65" s="77"/>
      <c r="F65" s="78"/>
      <c r="G65" s="75" t="str">
        <f t="shared" si="8"/>
        <v/>
      </c>
      <c r="H65" s="75" t="str">
        <f t="shared" si="7"/>
        <v/>
      </c>
      <c r="I65" s="75" t="str">
        <f t="shared" si="7"/>
        <v/>
      </c>
      <c r="J65" s="48" t="str">
        <f t="shared" si="5"/>
        <v/>
      </c>
      <c r="K65" s="49" t="str">
        <f t="shared" si="5"/>
        <v/>
      </c>
      <c r="L65" s="50" t="str">
        <f t="shared" si="5"/>
        <v/>
      </c>
      <c r="M65" s="48" t="str">
        <f t="shared" si="6"/>
        <v/>
      </c>
      <c r="N65" s="49" t="str">
        <f t="shared" si="6"/>
        <v/>
      </c>
      <c r="O65" s="50" t="str">
        <f t="shared" si="6"/>
        <v/>
      </c>
      <c r="P65" s="86"/>
      <c r="Q65" s="19"/>
      <c r="R65" s="19"/>
    </row>
    <row r="66" spans="1:18" ht="19.5" thickBot="1" x14ac:dyDescent="0.45">
      <c r="A66" s="26">
        <v>50</v>
      </c>
      <c r="B66" s="24"/>
      <c r="C66" s="55"/>
      <c r="D66" s="80"/>
      <c r="E66" s="81"/>
      <c r="F66" s="82"/>
      <c r="G66" s="75" t="str">
        <f t="shared" si="8"/>
        <v/>
      </c>
      <c r="H66" s="75" t="str">
        <f t="shared" si="8"/>
        <v/>
      </c>
      <c r="I66" s="75" t="str">
        <f t="shared" si="8"/>
        <v/>
      </c>
      <c r="J66" s="48" t="str">
        <f t="shared" si="5"/>
        <v/>
      </c>
      <c r="K66" s="49" t="str">
        <f t="shared" si="5"/>
        <v/>
      </c>
      <c r="L66" s="50" t="str">
        <f t="shared" si="5"/>
        <v/>
      </c>
      <c r="M66" s="48" t="str">
        <f t="shared" si="6"/>
        <v/>
      </c>
      <c r="N66" s="49" t="str">
        <f t="shared" si="6"/>
        <v/>
      </c>
      <c r="O66" s="50" t="str">
        <f t="shared" si="6"/>
        <v/>
      </c>
      <c r="P66" s="87"/>
      <c r="Q66" s="19"/>
      <c r="R66" s="19"/>
    </row>
    <row r="67" spans="1:18" ht="19.5" thickBot="1" x14ac:dyDescent="0.45">
      <c r="A67" s="26"/>
      <c r="B67" s="98" t="s">
        <v>3</v>
      </c>
      <c r="C67" s="99"/>
      <c r="D67" s="20">
        <f>COUNTIF(D17:D66,1.27)</f>
        <v>3</v>
      </c>
      <c r="E67" s="20">
        <f>COUNTIF(E17:E66,1.5)</f>
        <v>3</v>
      </c>
      <c r="F67" s="25">
        <f>COUNTIF(F17:F66,2)</f>
        <v>2</v>
      </c>
      <c r="G67" s="83">
        <f>M67+G16</f>
        <v>325544.64967523102</v>
      </c>
      <c r="H67" s="70">
        <f>N67+H16</f>
        <v>332079.34237500001</v>
      </c>
      <c r="I67" s="71" t="e">
        <f>O67+I16</f>
        <v>#VALUE!</v>
      </c>
      <c r="J67" s="59" t="s">
        <v>24</v>
      </c>
      <c r="K67" s="60">
        <f>B66-B17</f>
        <v>-44260</v>
      </c>
      <c r="L67" s="61" t="s">
        <v>25</v>
      </c>
      <c r="M67" s="68">
        <f>SUM(M17:M66)</f>
        <v>25544.649675231005</v>
      </c>
      <c r="N67" s="36">
        <f>SUM(N17:N66)</f>
        <v>32079.342375</v>
      </c>
      <c r="O67" s="37" t="e">
        <f>SUM(O17:O66)</f>
        <v>#VALUE!</v>
      </c>
      <c r="P67" s="19"/>
      <c r="Q67" s="19"/>
      <c r="R67" s="19"/>
    </row>
    <row r="68" spans="1:18" ht="19.5" thickBot="1" x14ac:dyDescent="0.45">
      <c r="A68" s="26"/>
      <c r="B68" s="92" t="s">
        <v>4</v>
      </c>
      <c r="C68" s="93"/>
      <c r="D68" s="20">
        <f>COUNTIF(D17:D66,-1)</f>
        <v>1</v>
      </c>
      <c r="E68" s="20">
        <f>COUNTIF(E17:E66,-1)</f>
        <v>1</v>
      </c>
      <c r="F68" s="25">
        <f>COUNTIF(F17:F66,-1)</f>
        <v>1</v>
      </c>
      <c r="G68" s="90" t="s">
        <v>23</v>
      </c>
      <c r="H68" s="91"/>
      <c r="I68" s="97"/>
      <c r="J68" s="90" t="s">
        <v>26</v>
      </c>
      <c r="K68" s="91"/>
      <c r="L68" s="97"/>
      <c r="M68" s="26"/>
      <c r="N68" s="19"/>
      <c r="O68" s="22"/>
      <c r="P68" s="19"/>
      <c r="Q68" s="19"/>
      <c r="R68" s="19"/>
    </row>
    <row r="69" spans="1:18" ht="19.5" thickBot="1" x14ac:dyDescent="0.45">
      <c r="A69" s="26"/>
      <c r="B69" s="92" t="s">
        <v>28</v>
      </c>
      <c r="C69" s="93"/>
      <c r="D69" s="20">
        <f>COUNTIF(D17:D66,0)</f>
        <v>0</v>
      </c>
      <c r="E69" s="20">
        <f>COUNTIF(E17:E66,0)</f>
        <v>0</v>
      </c>
      <c r="F69" s="20">
        <f>COUNTIF(F17:F66,0)</f>
        <v>0</v>
      </c>
      <c r="G69" s="64">
        <f>G67/G16</f>
        <v>1.0851488322507701</v>
      </c>
      <c r="H69" s="65">
        <f t="shared" ref="H69" si="9">H67/H16</f>
        <v>1.10693114125</v>
      </c>
      <c r="I69" s="66" t="e">
        <f>I67/I16</f>
        <v>#VALUE!</v>
      </c>
      <c r="J69" s="57">
        <f>(G69-100%)*30/K67</f>
        <v>-5.7714978931836929E-5</v>
      </c>
      <c r="K69" s="57">
        <f>(H69-100%)*30/K67</f>
        <v>-7.2479309478084064E-5</v>
      </c>
      <c r="L69" s="58" t="e">
        <f>(I69-100%)*30/K67</f>
        <v>#VALUE!</v>
      </c>
      <c r="M69" s="27"/>
      <c r="N69" s="21"/>
      <c r="O69" s="28"/>
      <c r="P69" s="19"/>
      <c r="Q69" s="19"/>
      <c r="R69" s="19"/>
    </row>
    <row r="70" spans="1:18" ht="19.5" thickBot="1" x14ac:dyDescent="0.45">
      <c r="A70" s="19"/>
      <c r="B70" s="90" t="s">
        <v>2</v>
      </c>
      <c r="C70" s="91"/>
      <c r="D70" s="67">
        <f t="shared" ref="D70:E70" si="10">D67/(D67+D68+D69)</f>
        <v>0.75</v>
      </c>
      <c r="E70" s="62">
        <f t="shared" si="10"/>
        <v>0.75</v>
      </c>
      <c r="F70" s="63">
        <f>F67/(F67+F68+F69)</f>
        <v>0.66666666666666663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4">
      <c r="D72" s="14"/>
      <c r="E72" s="14"/>
      <c r="F72" s="14"/>
    </row>
  </sheetData>
  <mergeCells count="11">
    <mergeCell ref="B70:C70"/>
    <mergeCell ref="B69:C69"/>
    <mergeCell ref="J16:L16"/>
    <mergeCell ref="J14:L14"/>
    <mergeCell ref="M14:O14"/>
    <mergeCell ref="G14:I14"/>
    <mergeCell ref="M16:O16"/>
    <mergeCell ref="B67:C67"/>
    <mergeCell ref="B68:C68"/>
    <mergeCell ref="G68:I68"/>
    <mergeCell ref="J68:L6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80" zoomScaleNormal="80" workbookViewId="0">
      <selection activeCell="A3" sqref="A3:J11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10" max="10" width="17.625" customWidth="1"/>
  </cols>
  <sheetData>
    <row r="1" spans="1:10" x14ac:dyDescent="0.4">
      <c r="A1" s="2" t="s">
        <v>11</v>
      </c>
      <c r="B1" s="3"/>
      <c r="C1" s="4"/>
      <c r="D1" s="5"/>
      <c r="E1" s="4" t="s">
        <v>30</v>
      </c>
      <c r="F1" s="5"/>
      <c r="G1" s="4"/>
      <c r="H1" s="5"/>
    </row>
    <row r="2" spans="1:10" x14ac:dyDescent="0.4">
      <c r="A2" s="6"/>
      <c r="B2" s="4"/>
      <c r="C2" s="4"/>
      <c r="D2" s="5"/>
      <c r="E2" s="4"/>
      <c r="F2" s="5"/>
      <c r="G2" s="4"/>
      <c r="H2" s="5"/>
    </row>
    <row r="3" spans="1:10" x14ac:dyDescent="0.4">
      <c r="A3" s="7" t="s">
        <v>12</v>
      </c>
      <c r="B3" s="7" t="s">
        <v>13</v>
      </c>
      <c r="C3" s="7" t="s">
        <v>14</v>
      </c>
      <c r="D3" s="8" t="s">
        <v>15</v>
      </c>
      <c r="E3" s="7" t="s">
        <v>16</v>
      </c>
      <c r="F3" s="8" t="s">
        <v>15</v>
      </c>
      <c r="G3" s="7" t="s">
        <v>17</v>
      </c>
      <c r="H3" s="8" t="s">
        <v>15</v>
      </c>
      <c r="I3" s="7" t="s">
        <v>51</v>
      </c>
      <c r="J3" s="8" t="s">
        <v>15</v>
      </c>
    </row>
    <row r="4" spans="1:10" x14ac:dyDescent="0.4">
      <c r="A4" s="9" t="s">
        <v>18</v>
      </c>
      <c r="B4" s="9" t="s">
        <v>31</v>
      </c>
      <c r="C4" s="9" t="s">
        <v>29</v>
      </c>
      <c r="D4" s="10">
        <v>44231</v>
      </c>
      <c r="E4" s="9">
        <v>40</v>
      </c>
      <c r="F4" s="10">
        <v>44236</v>
      </c>
      <c r="G4" s="9">
        <v>67</v>
      </c>
      <c r="H4" s="10">
        <v>44247</v>
      </c>
      <c r="I4" s="9">
        <v>12</v>
      </c>
      <c r="J4" s="10">
        <v>44249</v>
      </c>
    </row>
    <row r="5" spans="1:10" x14ac:dyDescent="0.4">
      <c r="A5" s="9" t="s">
        <v>18</v>
      </c>
      <c r="B5" s="9"/>
      <c r="C5" s="9"/>
      <c r="D5" s="10"/>
      <c r="E5" s="9"/>
      <c r="F5" s="11"/>
      <c r="G5" s="9"/>
      <c r="H5" s="11"/>
      <c r="I5" s="9"/>
      <c r="J5" s="11"/>
    </row>
    <row r="6" spans="1:10" x14ac:dyDescent="0.4">
      <c r="A6" s="9" t="s">
        <v>18</v>
      </c>
      <c r="B6" s="9"/>
      <c r="C6" s="9"/>
      <c r="D6" s="11"/>
      <c r="E6" s="9"/>
      <c r="F6" s="11"/>
      <c r="G6" s="9"/>
      <c r="H6" s="11"/>
      <c r="I6" s="9"/>
      <c r="J6" s="11"/>
    </row>
    <row r="7" spans="1:10" x14ac:dyDescent="0.4">
      <c r="A7" s="9" t="s">
        <v>18</v>
      </c>
      <c r="B7" s="9"/>
      <c r="C7" s="9"/>
      <c r="D7" s="11"/>
      <c r="E7" s="9"/>
      <c r="F7" s="11"/>
      <c r="G7" s="9"/>
      <c r="H7" s="11"/>
      <c r="I7" s="9"/>
      <c r="J7" s="11"/>
    </row>
    <row r="8" spans="1:10" x14ac:dyDescent="0.4">
      <c r="A8" s="9" t="s">
        <v>18</v>
      </c>
      <c r="B8" s="9"/>
      <c r="C8" s="9"/>
      <c r="D8" s="11"/>
      <c r="E8" s="9"/>
      <c r="F8" s="11"/>
      <c r="G8" s="9"/>
      <c r="H8" s="11"/>
      <c r="I8" s="9"/>
      <c r="J8" s="11"/>
    </row>
    <row r="9" spans="1:10" x14ac:dyDescent="0.4">
      <c r="A9" s="9" t="s">
        <v>18</v>
      </c>
      <c r="B9" s="9"/>
      <c r="C9" s="9"/>
      <c r="D9" s="11"/>
      <c r="E9" s="9"/>
      <c r="F9" s="11"/>
      <c r="G9" s="9"/>
      <c r="H9" s="11"/>
      <c r="I9" s="9"/>
      <c r="J9" s="11"/>
    </row>
    <row r="10" spans="1:10" x14ac:dyDescent="0.4">
      <c r="A10" s="9" t="s">
        <v>18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x14ac:dyDescent="0.4">
      <c r="A11" s="9" t="s">
        <v>18</v>
      </c>
      <c r="B11" s="9"/>
      <c r="C11" s="9"/>
      <c r="D11" s="11"/>
      <c r="E11" s="9"/>
      <c r="F11" s="11"/>
      <c r="G11" s="9"/>
      <c r="H11" s="11"/>
      <c r="I11" s="9"/>
      <c r="J11" s="11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8" t="s">
        <v>15</v>
      </c>
      <c r="G13" s="7" t="s">
        <v>17</v>
      </c>
      <c r="H13" s="8" t="s">
        <v>15</v>
      </c>
      <c r="I13" s="7" t="s">
        <v>51</v>
      </c>
      <c r="J13" s="8" t="s">
        <v>15</v>
      </c>
    </row>
    <row r="14" spans="1:10" x14ac:dyDescent="0.4">
      <c r="A14" s="9" t="s">
        <v>56</v>
      </c>
      <c r="B14" s="9" t="s">
        <v>31</v>
      </c>
      <c r="C14" s="9">
        <v>4</v>
      </c>
      <c r="D14" s="10">
        <v>44252</v>
      </c>
      <c r="E14" s="9"/>
      <c r="F14" s="10"/>
      <c r="G14" s="9"/>
      <c r="H14" s="10"/>
      <c r="I14" s="9"/>
      <c r="J14" s="10"/>
    </row>
    <row r="15" spans="1:10" x14ac:dyDescent="0.4">
      <c r="A15" s="9" t="s">
        <v>56</v>
      </c>
      <c r="B15" s="9"/>
      <c r="C15" s="9"/>
      <c r="D15" s="10"/>
      <c r="E15" s="9"/>
      <c r="F15" s="11"/>
      <c r="G15" s="9"/>
      <c r="H15" s="11"/>
      <c r="I15" s="9"/>
      <c r="J15" s="11"/>
    </row>
    <row r="16" spans="1:10" x14ac:dyDescent="0.4">
      <c r="A16" s="9" t="s">
        <v>56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56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56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56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56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56</v>
      </c>
      <c r="B21" s="9"/>
      <c r="C21" s="9"/>
      <c r="D21" s="11"/>
      <c r="E21" s="9"/>
      <c r="F21" s="11"/>
      <c r="G21" s="9"/>
      <c r="H21" s="11"/>
      <c r="I21" s="9"/>
      <c r="J2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B586"/>
  <sheetViews>
    <sheetView topLeftCell="A280" zoomScale="80" zoomScaleNormal="80" workbookViewId="0">
      <selection activeCell="A272" sqref="A272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2" x14ac:dyDescent="0.4">
      <c r="A1" s="18" t="s">
        <v>68</v>
      </c>
      <c r="B1" s="18"/>
    </row>
    <row r="52" spans="1:1" ht="13.5" x14ac:dyDescent="0.4">
      <c r="A52" s="12"/>
    </row>
    <row r="75" spans="1:1" x14ac:dyDescent="0.4">
      <c r="A75" s="13" t="s">
        <v>38</v>
      </c>
    </row>
    <row r="77" spans="1:1" x14ac:dyDescent="0.4">
      <c r="A77" s="18" t="s">
        <v>37</v>
      </c>
    </row>
    <row r="100" spans="1:1" x14ac:dyDescent="0.4">
      <c r="A100" s="18"/>
    </row>
    <row r="148" spans="1:1" x14ac:dyDescent="0.4">
      <c r="A148" s="13" t="s">
        <v>41</v>
      </c>
    </row>
    <row r="150" spans="1:1" x14ac:dyDescent="0.4">
      <c r="A150" s="13" t="s">
        <v>57</v>
      </c>
    </row>
    <row r="223" spans="1:1" x14ac:dyDescent="0.4">
      <c r="A223" s="13" t="s">
        <v>58</v>
      </c>
    </row>
    <row r="295" spans="1:1" x14ac:dyDescent="0.4">
      <c r="A295" s="13" t="s">
        <v>46</v>
      </c>
    </row>
    <row r="367" spans="1:1" x14ac:dyDescent="0.4">
      <c r="A367" s="13" t="s">
        <v>44</v>
      </c>
    </row>
    <row r="441" spans="1:1" x14ac:dyDescent="0.4">
      <c r="A441" s="13" t="s">
        <v>45</v>
      </c>
    </row>
    <row r="513" spans="1:1" x14ac:dyDescent="0.4">
      <c r="A513" s="13" t="s">
        <v>39</v>
      </c>
    </row>
    <row r="586" spans="1:1" x14ac:dyDescent="0.4">
      <c r="A586" s="13" t="s">
        <v>40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workbookViewId="0">
      <selection activeCell="C5" sqref="C5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16" t="s">
        <v>65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49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0" t="s">
        <v>1</v>
      </c>
      <c r="H7" s="91"/>
      <c r="I7" s="97"/>
      <c r="J7" s="90" t="s">
        <v>19</v>
      </c>
      <c r="K7" s="91"/>
      <c r="L7" s="97"/>
      <c r="M7" s="90" t="s">
        <v>20</v>
      </c>
      <c r="N7" s="91"/>
      <c r="O7" s="97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0</v>
      </c>
      <c r="H9" s="70">
        <f>C4</f>
        <v>0</v>
      </c>
      <c r="I9" s="71">
        <f>C4</f>
        <v>0</v>
      </c>
      <c r="J9" s="94" t="s">
        <v>19</v>
      </c>
      <c r="K9" s="95"/>
      <c r="L9" s="96"/>
      <c r="M9" s="94"/>
      <c r="N9" s="95"/>
      <c r="O9" s="96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0</v>
      </c>
      <c r="K10" s="46">
        <f>IF(H9="","",H9*0.03)</f>
        <v>0</v>
      </c>
      <c r="L10" s="47">
        <f>IF(I9="","",I9*0.03)</f>
        <v>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0</v>
      </c>
      <c r="H60" s="70">
        <f>N60+H9</f>
        <v>0</v>
      </c>
      <c r="I60" s="71">
        <f>O60+I9</f>
        <v>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23</v>
      </c>
      <c r="H61" s="91"/>
      <c r="I61" s="97"/>
      <c r="J61" s="90" t="s">
        <v>26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28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 t="e">
        <f>G60/G9</f>
        <v>#DIV/0!</v>
      </c>
      <c r="H62" s="65" t="e">
        <f t="shared" ref="H62" si="9">H60/H9</f>
        <v>#DIV/0!</v>
      </c>
      <c r="I62" s="66" t="e">
        <f>I60/I9</f>
        <v>#DIV/0!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6"/>
  <sheetViews>
    <sheetView topLeftCell="A55" workbookViewId="0">
      <selection activeCell="A38" sqref="A38"/>
    </sheetView>
  </sheetViews>
  <sheetFormatPr defaultRowHeight="18.75" x14ac:dyDescent="0.4"/>
  <sheetData>
    <row r="1" spans="1:1" x14ac:dyDescent="0.4">
      <c r="A1" t="s">
        <v>33</v>
      </c>
    </row>
    <row r="20" spans="1:1" x14ac:dyDescent="0.4">
      <c r="A20" t="s">
        <v>38</v>
      </c>
    </row>
    <row r="56" spans="1:1" x14ac:dyDescent="0.4">
      <c r="A56" t="s">
        <v>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C5" sqref="C5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16" t="s">
        <v>66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0" t="s">
        <v>1</v>
      </c>
      <c r="H7" s="91"/>
      <c r="I7" s="97"/>
      <c r="J7" s="90" t="s">
        <v>19</v>
      </c>
      <c r="K7" s="91"/>
      <c r="L7" s="97"/>
      <c r="M7" s="90" t="s">
        <v>20</v>
      </c>
      <c r="N7" s="91"/>
      <c r="O7" s="97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4" t="s">
        <v>19</v>
      </c>
      <c r="K9" s="95"/>
      <c r="L9" s="96"/>
      <c r="M9" s="94"/>
      <c r="N9" s="95"/>
      <c r="O9" s="96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23</v>
      </c>
      <c r="H61" s="91"/>
      <c r="I61" s="97"/>
      <c r="J61" s="90" t="s">
        <v>26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28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4"/>
  <sheetViews>
    <sheetView workbookViewId="0">
      <selection activeCell="P10" sqref="P10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16" t="s">
        <v>67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100000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0" t="s">
        <v>1</v>
      </c>
      <c r="H7" s="91"/>
      <c r="I7" s="97"/>
      <c r="J7" s="90" t="s">
        <v>19</v>
      </c>
      <c r="K7" s="91"/>
      <c r="L7" s="97"/>
      <c r="M7" s="90" t="s">
        <v>20</v>
      </c>
      <c r="N7" s="91"/>
      <c r="O7" s="97"/>
      <c r="P7" s="85" t="s">
        <v>5</v>
      </c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86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100000</v>
      </c>
      <c r="H9" s="70">
        <f>C4</f>
        <v>100000</v>
      </c>
      <c r="I9" s="71">
        <f>C4</f>
        <v>100000</v>
      </c>
      <c r="J9" s="94" t="s">
        <v>19</v>
      </c>
      <c r="K9" s="95"/>
      <c r="L9" s="96"/>
      <c r="M9" s="94"/>
      <c r="N9" s="95"/>
      <c r="O9" s="96"/>
      <c r="P9" s="87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3000</v>
      </c>
      <c r="K10" s="46">
        <f>IF(H9="","",H9*0.03)</f>
        <v>3000</v>
      </c>
      <c r="L10" s="47">
        <f>IF(I9="","",I9*0.03)</f>
        <v>3000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88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89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89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89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89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89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89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89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89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89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89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89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89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89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89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89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89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89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89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6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86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6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6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6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6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86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7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100000</v>
      </c>
      <c r="H60" s="70">
        <f>N60+H9</f>
        <v>100000</v>
      </c>
      <c r="I60" s="71">
        <f>O60+I9</f>
        <v>100000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23</v>
      </c>
      <c r="H61" s="91"/>
      <c r="I61" s="97"/>
      <c r="J61" s="90" t="s">
        <v>26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28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"/>
  <sheetViews>
    <sheetView workbookViewId="0">
      <selection activeCell="A21" sqref="A21"/>
    </sheetView>
  </sheetViews>
  <sheetFormatPr defaultRowHeight="18.75" x14ac:dyDescent="0.4"/>
  <sheetData>
    <row r="1" spans="1:1" x14ac:dyDescent="0.4">
      <c r="A1" t="s">
        <v>32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1"/>
  <sheetViews>
    <sheetView tabSelected="1" zoomScale="114" workbookViewId="0">
      <selection activeCell="A10" sqref="A10:A11"/>
    </sheetView>
  </sheetViews>
  <sheetFormatPr defaultRowHeight="18.75" x14ac:dyDescent="0.4"/>
  <sheetData>
    <row r="1" spans="1:1" x14ac:dyDescent="0.4">
      <c r="A1" t="s">
        <v>34</v>
      </c>
    </row>
    <row r="2" spans="1:1" s="19" customFormat="1" x14ac:dyDescent="0.4">
      <c r="A2" s="19" t="s">
        <v>72</v>
      </c>
    </row>
    <row r="3" spans="1:1" s="19" customFormat="1" x14ac:dyDescent="0.4">
      <c r="A3" s="19" t="s">
        <v>71</v>
      </c>
    </row>
    <row r="4" spans="1:1" s="19" customFormat="1" x14ac:dyDescent="0.4"/>
    <row r="5" spans="1:1" x14ac:dyDescent="0.4">
      <c r="A5" t="s">
        <v>35</v>
      </c>
    </row>
    <row r="6" spans="1:1" s="19" customFormat="1" x14ac:dyDescent="0.4">
      <c r="A6" s="100" t="s">
        <v>73</v>
      </c>
    </row>
    <row r="7" spans="1:1" s="19" customFormat="1" x14ac:dyDescent="0.4">
      <c r="A7" s="19" t="s">
        <v>74</v>
      </c>
    </row>
    <row r="8" spans="1:1" s="19" customFormat="1" x14ac:dyDescent="0.4">
      <c r="A8" s="19" t="s">
        <v>75</v>
      </c>
    </row>
    <row r="9" spans="1:1" s="19" customFormat="1" x14ac:dyDescent="0.4"/>
    <row r="10" spans="1:1" x14ac:dyDescent="0.4">
      <c r="A10" t="s">
        <v>36</v>
      </c>
    </row>
    <row r="11" spans="1:1" x14ac:dyDescent="0.4">
      <c r="A11" t="s">
        <v>59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EBデモ４</vt:lpstr>
      <vt:lpstr>画像４</vt:lpstr>
      <vt:lpstr>EBデモ１</vt:lpstr>
      <vt:lpstr>画像１</vt:lpstr>
      <vt:lpstr>EBデモ２</vt:lpstr>
      <vt:lpstr>画像２</vt:lpstr>
      <vt:lpstr>EBデモ３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2021-03-12T07:47:29Z</dcterms:modified>
</cp:coreProperties>
</file>