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ked\Desktop\"/>
    </mc:Choice>
  </mc:AlternateContent>
  <xr:revisionPtr revIDLastSave="0" documentId="13_ncr:1_{96D29C01-5B5D-4F12-B38F-BFEC4F5F5F5B}" xr6:coauthVersionLast="46" xr6:coauthVersionMax="46" xr10:uidLastSave="{00000000-0000-0000-0000-000000000000}"/>
  <bookViews>
    <workbookView xWindow="-120" yWindow="-120" windowWidth="20730" windowHeight="11160" activeTab="2" xr2:uid="{00000000-000D-0000-FFFF-FFFF00000000}"/>
  </bookViews>
  <sheets>
    <sheet name="OBシステム検証" sheetId="1" r:id="rId1"/>
    <sheet name="画像" sheetId="6" r:id="rId2"/>
    <sheet name="気づき" sheetId="14" r:id="rId3"/>
    <sheet name="検証終了通貨" sheetId="2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5" i="1" l="1"/>
  <c r="E65" i="1"/>
  <c r="D65" i="1"/>
  <c r="F64" i="1"/>
  <c r="E64" i="1"/>
  <c r="D64" i="1"/>
  <c r="K63" i="1"/>
  <c r="F63" i="1"/>
  <c r="E63" i="1"/>
  <c r="D63" i="1"/>
  <c r="O62" i="1"/>
  <c r="N62" i="1"/>
  <c r="M62" i="1"/>
  <c r="I62" i="1"/>
  <c r="H62" i="1"/>
  <c r="G62" i="1"/>
  <c r="O61" i="1"/>
  <c r="N61" i="1"/>
  <c r="M61" i="1"/>
  <c r="I61" i="1"/>
  <c r="L62" i="1" s="1"/>
  <c r="H61" i="1"/>
  <c r="K62" i="1" s="1"/>
  <c r="G61" i="1"/>
  <c r="J62" i="1" s="1"/>
  <c r="O60" i="1"/>
  <c r="N60" i="1"/>
  <c r="M60" i="1"/>
  <c r="I60" i="1"/>
  <c r="L61" i="1" s="1"/>
  <c r="H60" i="1"/>
  <c r="K61" i="1" s="1"/>
  <c r="G60" i="1"/>
  <c r="J61" i="1" s="1"/>
  <c r="O59" i="1"/>
  <c r="N59" i="1"/>
  <c r="M59" i="1"/>
  <c r="I59" i="1"/>
  <c r="L60" i="1" s="1"/>
  <c r="H59" i="1"/>
  <c r="K60" i="1" s="1"/>
  <c r="G59" i="1"/>
  <c r="J60" i="1" s="1"/>
  <c r="O58" i="1"/>
  <c r="N58" i="1"/>
  <c r="M58" i="1"/>
  <c r="I58" i="1"/>
  <c r="L59" i="1" s="1"/>
  <c r="H58" i="1"/>
  <c r="K59" i="1" s="1"/>
  <c r="G58" i="1"/>
  <c r="J59" i="1" s="1"/>
  <c r="O57" i="1"/>
  <c r="N57" i="1"/>
  <c r="M57" i="1"/>
  <c r="I57" i="1"/>
  <c r="L58" i="1" s="1"/>
  <c r="H57" i="1"/>
  <c r="K58" i="1" s="1"/>
  <c r="G57" i="1"/>
  <c r="J58" i="1" s="1"/>
  <c r="O56" i="1"/>
  <c r="N56" i="1"/>
  <c r="M56" i="1"/>
  <c r="I56" i="1"/>
  <c r="L57" i="1" s="1"/>
  <c r="H56" i="1"/>
  <c r="K57" i="1" s="1"/>
  <c r="G56" i="1"/>
  <c r="J57" i="1" s="1"/>
  <c r="O55" i="1"/>
  <c r="N55" i="1"/>
  <c r="M55" i="1"/>
  <c r="I55" i="1"/>
  <c r="L56" i="1" s="1"/>
  <c r="H55" i="1"/>
  <c r="K56" i="1" s="1"/>
  <c r="G55" i="1"/>
  <c r="J56" i="1" s="1"/>
  <c r="O54" i="1"/>
  <c r="N54" i="1"/>
  <c r="M54" i="1"/>
  <c r="I54" i="1"/>
  <c r="L55" i="1" s="1"/>
  <c r="H54" i="1"/>
  <c r="K55" i="1" s="1"/>
  <c r="G54" i="1"/>
  <c r="J55" i="1" s="1"/>
  <c r="O53" i="1"/>
  <c r="N53" i="1"/>
  <c r="M53" i="1"/>
  <c r="I53" i="1"/>
  <c r="L54" i="1" s="1"/>
  <c r="H53" i="1"/>
  <c r="K54" i="1" s="1"/>
  <c r="G53" i="1"/>
  <c r="J54" i="1" s="1"/>
  <c r="O52" i="1"/>
  <c r="N52" i="1"/>
  <c r="M52" i="1"/>
  <c r="I52" i="1"/>
  <c r="L53" i="1" s="1"/>
  <c r="H52" i="1"/>
  <c r="K53" i="1" s="1"/>
  <c r="G52" i="1"/>
  <c r="J53" i="1" s="1"/>
  <c r="O51" i="1"/>
  <c r="N51" i="1"/>
  <c r="M51" i="1"/>
  <c r="I51" i="1"/>
  <c r="L52" i="1" s="1"/>
  <c r="H51" i="1"/>
  <c r="K52" i="1" s="1"/>
  <c r="G51" i="1"/>
  <c r="J52" i="1" s="1"/>
  <c r="O50" i="1"/>
  <c r="N50" i="1"/>
  <c r="M50" i="1"/>
  <c r="I50" i="1"/>
  <c r="L51" i="1" s="1"/>
  <c r="H50" i="1"/>
  <c r="K51" i="1" s="1"/>
  <c r="G50" i="1"/>
  <c r="J51" i="1" s="1"/>
  <c r="O49" i="1"/>
  <c r="N49" i="1"/>
  <c r="M49" i="1"/>
  <c r="I49" i="1"/>
  <c r="L50" i="1" s="1"/>
  <c r="H49" i="1"/>
  <c r="K50" i="1" s="1"/>
  <c r="G49" i="1"/>
  <c r="J50" i="1" s="1"/>
  <c r="O48" i="1"/>
  <c r="N48" i="1"/>
  <c r="M48" i="1"/>
  <c r="I48" i="1"/>
  <c r="L49" i="1" s="1"/>
  <c r="H48" i="1"/>
  <c r="K49" i="1" s="1"/>
  <c r="G48" i="1"/>
  <c r="J49" i="1" s="1"/>
  <c r="O47" i="1"/>
  <c r="N47" i="1"/>
  <c r="M47" i="1"/>
  <c r="I47" i="1"/>
  <c r="L48" i="1" s="1"/>
  <c r="H47" i="1"/>
  <c r="K48" i="1" s="1"/>
  <c r="G47" i="1"/>
  <c r="J48" i="1" s="1"/>
  <c r="O46" i="1"/>
  <c r="N46" i="1"/>
  <c r="M46" i="1"/>
  <c r="I46" i="1"/>
  <c r="L47" i="1" s="1"/>
  <c r="H46" i="1"/>
  <c r="K47" i="1" s="1"/>
  <c r="G46" i="1"/>
  <c r="J47" i="1" s="1"/>
  <c r="O45" i="1"/>
  <c r="N45" i="1"/>
  <c r="M45" i="1"/>
  <c r="I45" i="1"/>
  <c r="L46" i="1" s="1"/>
  <c r="H45" i="1"/>
  <c r="K46" i="1" s="1"/>
  <c r="G45" i="1"/>
  <c r="J46" i="1" s="1"/>
  <c r="O44" i="1"/>
  <c r="N44" i="1"/>
  <c r="M44" i="1"/>
  <c r="I44" i="1"/>
  <c r="L45" i="1" s="1"/>
  <c r="H44" i="1"/>
  <c r="K45" i="1" s="1"/>
  <c r="G44" i="1"/>
  <c r="J45" i="1" s="1"/>
  <c r="O43" i="1"/>
  <c r="N43" i="1"/>
  <c r="M43" i="1"/>
  <c r="I43" i="1"/>
  <c r="L44" i="1" s="1"/>
  <c r="H43" i="1"/>
  <c r="K44" i="1" s="1"/>
  <c r="G43" i="1"/>
  <c r="J44" i="1" s="1"/>
  <c r="O42" i="1"/>
  <c r="N42" i="1"/>
  <c r="M42" i="1"/>
  <c r="I42" i="1"/>
  <c r="L43" i="1" s="1"/>
  <c r="H42" i="1"/>
  <c r="K43" i="1" s="1"/>
  <c r="G42" i="1"/>
  <c r="J43" i="1" s="1"/>
  <c r="O41" i="1"/>
  <c r="N41" i="1"/>
  <c r="M41" i="1"/>
  <c r="I41" i="1"/>
  <c r="L42" i="1" s="1"/>
  <c r="H41" i="1"/>
  <c r="K42" i="1" s="1"/>
  <c r="G41" i="1"/>
  <c r="J42" i="1" s="1"/>
  <c r="O40" i="1"/>
  <c r="N40" i="1"/>
  <c r="M40" i="1"/>
  <c r="I40" i="1"/>
  <c r="L41" i="1" s="1"/>
  <c r="H40" i="1"/>
  <c r="K41" i="1" s="1"/>
  <c r="G40" i="1"/>
  <c r="J41" i="1" s="1"/>
  <c r="O39" i="1"/>
  <c r="N39" i="1"/>
  <c r="M39" i="1"/>
  <c r="I39" i="1"/>
  <c r="L40" i="1" s="1"/>
  <c r="H39" i="1"/>
  <c r="K40" i="1" s="1"/>
  <c r="G39" i="1"/>
  <c r="J40" i="1" s="1"/>
  <c r="O38" i="1"/>
  <c r="N38" i="1"/>
  <c r="M38" i="1"/>
  <c r="I38" i="1"/>
  <c r="L39" i="1" s="1"/>
  <c r="H38" i="1"/>
  <c r="K39" i="1" s="1"/>
  <c r="G38" i="1"/>
  <c r="J39" i="1" s="1"/>
  <c r="O37" i="1"/>
  <c r="N37" i="1"/>
  <c r="M37" i="1"/>
  <c r="I37" i="1"/>
  <c r="L38" i="1" s="1"/>
  <c r="H37" i="1"/>
  <c r="K38" i="1" s="1"/>
  <c r="G37" i="1"/>
  <c r="J38" i="1" s="1"/>
  <c r="O36" i="1"/>
  <c r="N36" i="1"/>
  <c r="M36" i="1"/>
  <c r="I36" i="1"/>
  <c r="L37" i="1" s="1"/>
  <c r="H36" i="1"/>
  <c r="K37" i="1" s="1"/>
  <c r="G36" i="1"/>
  <c r="J37" i="1" s="1"/>
  <c r="O35" i="1"/>
  <c r="N35" i="1"/>
  <c r="M35" i="1"/>
  <c r="I35" i="1"/>
  <c r="L36" i="1" s="1"/>
  <c r="H35" i="1"/>
  <c r="K36" i="1" s="1"/>
  <c r="G35" i="1"/>
  <c r="J36" i="1" s="1"/>
  <c r="O34" i="1"/>
  <c r="N34" i="1"/>
  <c r="M34" i="1"/>
  <c r="I34" i="1"/>
  <c r="L35" i="1" s="1"/>
  <c r="H34" i="1"/>
  <c r="K35" i="1" s="1"/>
  <c r="G34" i="1"/>
  <c r="J35" i="1" s="1"/>
  <c r="O33" i="1"/>
  <c r="N33" i="1"/>
  <c r="M33" i="1"/>
  <c r="I33" i="1"/>
  <c r="L34" i="1" s="1"/>
  <c r="H33" i="1"/>
  <c r="K34" i="1" s="1"/>
  <c r="G33" i="1"/>
  <c r="J34" i="1" s="1"/>
  <c r="O32" i="1"/>
  <c r="N32" i="1"/>
  <c r="M32" i="1"/>
  <c r="I32" i="1"/>
  <c r="L33" i="1" s="1"/>
  <c r="H32" i="1"/>
  <c r="K33" i="1" s="1"/>
  <c r="G32" i="1"/>
  <c r="J33" i="1" s="1"/>
  <c r="O31" i="1"/>
  <c r="N31" i="1"/>
  <c r="M31" i="1"/>
  <c r="I31" i="1"/>
  <c r="L32" i="1" s="1"/>
  <c r="H31" i="1"/>
  <c r="K32" i="1" s="1"/>
  <c r="G31" i="1"/>
  <c r="J32" i="1" s="1"/>
  <c r="O30" i="1"/>
  <c r="N30" i="1"/>
  <c r="M30" i="1"/>
  <c r="I30" i="1"/>
  <c r="L31" i="1" s="1"/>
  <c r="H30" i="1"/>
  <c r="K31" i="1" s="1"/>
  <c r="G30" i="1"/>
  <c r="J31" i="1" s="1"/>
  <c r="O29" i="1"/>
  <c r="N29" i="1"/>
  <c r="M29" i="1"/>
  <c r="I29" i="1"/>
  <c r="L30" i="1" s="1"/>
  <c r="H29" i="1"/>
  <c r="K30" i="1" s="1"/>
  <c r="G29" i="1"/>
  <c r="J30" i="1" s="1"/>
  <c r="O28" i="1"/>
  <c r="N28" i="1"/>
  <c r="M28" i="1"/>
  <c r="I28" i="1"/>
  <c r="L29" i="1" s="1"/>
  <c r="H28" i="1"/>
  <c r="K29" i="1" s="1"/>
  <c r="G28" i="1"/>
  <c r="J29" i="1" s="1"/>
  <c r="O27" i="1"/>
  <c r="N27" i="1"/>
  <c r="M27" i="1"/>
  <c r="I27" i="1"/>
  <c r="L28" i="1" s="1"/>
  <c r="H27" i="1"/>
  <c r="K28" i="1" s="1"/>
  <c r="G27" i="1"/>
  <c r="J28" i="1" s="1"/>
  <c r="O26" i="1"/>
  <c r="N26" i="1"/>
  <c r="M26" i="1"/>
  <c r="I26" i="1"/>
  <c r="L27" i="1" s="1"/>
  <c r="H26" i="1"/>
  <c r="K27" i="1" s="1"/>
  <c r="G26" i="1"/>
  <c r="J27" i="1" s="1"/>
  <c r="O25" i="1"/>
  <c r="N25" i="1"/>
  <c r="M25" i="1"/>
  <c r="I25" i="1"/>
  <c r="L26" i="1" s="1"/>
  <c r="H25" i="1"/>
  <c r="K26" i="1" s="1"/>
  <c r="G25" i="1"/>
  <c r="J26" i="1" s="1"/>
  <c r="O24" i="1"/>
  <c r="N24" i="1"/>
  <c r="M24" i="1"/>
  <c r="I24" i="1"/>
  <c r="L25" i="1" s="1"/>
  <c r="H24" i="1"/>
  <c r="K25" i="1" s="1"/>
  <c r="G24" i="1"/>
  <c r="J25" i="1" s="1"/>
  <c r="O23" i="1"/>
  <c r="N23" i="1"/>
  <c r="H23" i="1" s="1"/>
  <c r="K24" i="1" s="1"/>
  <c r="M23" i="1"/>
  <c r="I23" i="1"/>
  <c r="L24" i="1" s="1"/>
  <c r="G23" i="1"/>
  <c r="J24" i="1" s="1"/>
  <c r="O22" i="1"/>
  <c r="N22" i="1"/>
  <c r="M22" i="1"/>
  <c r="I22" i="1"/>
  <c r="L23" i="1" s="1"/>
  <c r="H22" i="1"/>
  <c r="K23" i="1" s="1"/>
  <c r="G22" i="1"/>
  <c r="J23" i="1" s="1"/>
  <c r="O21" i="1"/>
  <c r="N21" i="1"/>
  <c r="M21" i="1"/>
  <c r="I21" i="1"/>
  <c r="L22" i="1" s="1"/>
  <c r="H21" i="1"/>
  <c r="K22" i="1" s="1"/>
  <c r="G21" i="1"/>
  <c r="J22" i="1" s="1"/>
  <c r="O20" i="1"/>
  <c r="I20" i="1" s="1"/>
  <c r="L21" i="1" s="1"/>
  <c r="N20" i="1"/>
  <c r="M20" i="1"/>
  <c r="H20" i="1"/>
  <c r="K21" i="1" s="1"/>
  <c r="G20" i="1"/>
  <c r="J21" i="1" s="1"/>
  <c r="O19" i="1"/>
  <c r="I19" i="1" s="1"/>
  <c r="L20" i="1" s="1"/>
  <c r="N19" i="1"/>
  <c r="H19" i="1" s="1"/>
  <c r="K20" i="1" s="1"/>
  <c r="M19" i="1"/>
  <c r="G19" i="1" s="1"/>
  <c r="J20" i="1" s="1"/>
  <c r="O18" i="1"/>
  <c r="N18" i="1"/>
  <c r="H18" i="1" s="1"/>
  <c r="K19" i="1" s="1"/>
  <c r="M18" i="1"/>
  <c r="I18" i="1"/>
  <c r="L19" i="1" s="1"/>
  <c r="G18" i="1"/>
  <c r="J19" i="1" s="1"/>
  <c r="I12" i="1"/>
  <c r="L13" i="1" s="1"/>
  <c r="O13" i="1" s="1"/>
  <c r="I13" i="1" s="1"/>
  <c r="L14" i="1" s="1"/>
  <c r="O14" i="1" s="1"/>
  <c r="H12" i="1"/>
  <c r="K13" i="1" s="1"/>
  <c r="N13" i="1" s="1"/>
  <c r="G12" i="1"/>
  <c r="J13" i="1" s="1"/>
  <c r="M13" i="1" s="1"/>
  <c r="G13" i="1" s="1"/>
  <c r="J14" i="1" s="1"/>
  <c r="M14" i="1" s="1"/>
  <c r="G14" i="1" s="1"/>
  <c r="D66" i="1" l="1"/>
  <c r="F66" i="1"/>
  <c r="I14" i="1"/>
  <c r="J15" i="1"/>
  <c r="M15" i="1" s="1"/>
  <c r="G15" i="1" s="1"/>
  <c r="H13" i="1"/>
  <c r="K14" i="1" s="1"/>
  <c r="N14" i="1" s="1"/>
  <c r="H14" i="1" s="1"/>
  <c r="K15" i="1" s="1"/>
  <c r="N15" i="1" s="1"/>
  <c r="H15" i="1" s="1"/>
  <c r="K16" i="1" s="1"/>
  <c r="N16" i="1" s="1"/>
  <c r="H16" i="1" s="1"/>
  <c r="K17" i="1" s="1"/>
  <c r="N17" i="1" s="1"/>
  <c r="H17" i="1" s="1"/>
  <c r="K18" i="1" s="1"/>
  <c r="E66" i="1"/>
  <c r="L15" i="1" l="1"/>
  <c r="O15" i="1" s="1"/>
  <c r="N63" i="1"/>
  <c r="H63" i="1" s="1"/>
  <c r="H65" i="1" s="1"/>
  <c r="K65" i="1" s="1"/>
  <c r="J16" i="1"/>
  <c r="M16" i="1" s="1"/>
  <c r="G16" i="1" s="1"/>
  <c r="I15" i="1" l="1"/>
  <c r="L16" i="1" s="1"/>
  <c r="O16" i="1" s="1"/>
  <c r="I16" i="1" s="1"/>
  <c r="J17" i="1"/>
  <c r="M17" i="1" s="1"/>
  <c r="M63" i="1" s="1"/>
  <c r="G63" i="1" s="1"/>
  <c r="G65" i="1" s="1"/>
  <c r="J65" i="1" s="1"/>
  <c r="L17" i="1" l="1"/>
  <c r="O17" i="1" s="1"/>
  <c r="I17" i="1" s="1"/>
  <c r="L18" i="1" s="1"/>
  <c r="G17" i="1"/>
  <c r="J18" i="1" s="1"/>
  <c r="O63" i="1" l="1"/>
  <c r="I63" i="1" s="1"/>
  <c r="I65" i="1" s="1"/>
  <c r="L65" i="1" s="1"/>
</calcChain>
</file>

<file path=xl/sharedStrings.xml><?xml version="1.0" encoding="utf-8"?>
<sst xmlns="http://schemas.openxmlformats.org/spreadsheetml/2006/main" count="117" uniqueCount="67">
  <si>
    <t>日付</t>
    <rPh sb="0" eb="2">
      <t>ヒヅケ</t>
    </rPh>
    <phoneticPr fontId="1"/>
  </si>
  <si>
    <t>残金（円)</t>
    <rPh sb="0" eb="2">
      <t>ザンキン</t>
    </rPh>
    <rPh sb="3" eb="4">
      <t>エン</t>
    </rPh>
    <phoneticPr fontId="1"/>
  </si>
  <si>
    <t>勝率</t>
    <rPh sb="0" eb="2">
      <t>ショウリツ</t>
    </rPh>
    <phoneticPr fontId="1"/>
  </si>
  <si>
    <t>勝数</t>
    <rPh sb="0" eb="1">
      <t>カ</t>
    </rPh>
    <rPh sb="1" eb="2">
      <t>スウ</t>
    </rPh>
    <phoneticPr fontId="1"/>
  </si>
  <si>
    <t>負数</t>
    <rPh sb="0" eb="1">
      <t>マ</t>
    </rPh>
    <rPh sb="1" eb="2">
      <t>スウ</t>
    </rPh>
    <phoneticPr fontId="1"/>
  </si>
  <si>
    <t>通貨ペア</t>
    <rPh sb="0" eb="2">
      <t>ツウカ</t>
    </rPh>
    <phoneticPr fontId="1"/>
  </si>
  <si>
    <t>時間足</t>
    <rPh sb="0" eb="2">
      <t>ジカン</t>
    </rPh>
    <rPh sb="2" eb="3">
      <t>アシ</t>
    </rPh>
    <phoneticPr fontId="1"/>
  </si>
  <si>
    <t>当初</t>
    <rPh sb="0" eb="2">
      <t>トウショ</t>
    </rPh>
    <phoneticPr fontId="1"/>
  </si>
  <si>
    <t>当初資金</t>
    <rPh sb="0" eb="2">
      <t>トウショ</t>
    </rPh>
    <rPh sb="2" eb="4">
      <t>シキン</t>
    </rPh>
    <phoneticPr fontId="1"/>
  </si>
  <si>
    <t>エントリー理由</t>
    <rPh sb="5" eb="7">
      <t>リユウ</t>
    </rPh>
    <phoneticPr fontId="1"/>
  </si>
  <si>
    <t>決済理由</t>
    <rPh sb="0" eb="2">
      <t>ケッサイ</t>
    </rPh>
    <rPh sb="2" eb="4">
      <t>リユウ</t>
    </rPh>
    <phoneticPr fontId="1"/>
  </si>
  <si>
    <t>検証終了通貨</t>
    <rPh sb="0" eb="2">
      <t>ケンショウ</t>
    </rPh>
    <rPh sb="2" eb="4">
      <t>シュウリョウ</t>
    </rPh>
    <rPh sb="4" eb="6">
      <t>ツウカ</t>
    </rPh>
    <phoneticPr fontId="5"/>
  </si>
  <si>
    <t>ルール</t>
    <phoneticPr fontId="5"/>
  </si>
  <si>
    <t>通貨ペア</t>
    <rPh sb="0" eb="2">
      <t>ツウカ</t>
    </rPh>
    <phoneticPr fontId="5"/>
  </si>
  <si>
    <t>日足</t>
    <rPh sb="0" eb="2">
      <t>ヒアシ</t>
    </rPh>
    <phoneticPr fontId="5"/>
  </si>
  <si>
    <t>終了日</t>
    <rPh sb="0" eb="3">
      <t>シュウリョウビ</t>
    </rPh>
    <phoneticPr fontId="5"/>
  </si>
  <si>
    <t>4Ｈ足</t>
    <rPh sb="2" eb="3">
      <t>アシ</t>
    </rPh>
    <phoneticPr fontId="5"/>
  </si>
  <si>
    <t>１Ｈ足</t>
    <rPh sb="2" eb="3">
      <t>アシ</t>
    </rPh>
    <phoneticPr fontId="5"/>
  </si>
  <si>
    <t>損失上限（リスク3%）</t>
    <rPh sb="0" eb="2">
      <t>ソンシツ</t>
    </rPh>
    <rPh sb="2" eb="4">
      <t>ジョウゲン</t>
    </rPh>
    <phoneticPr fontId="1"/>
  </si>
  <si>
    <t>損益額</t>
    <rPh sb="0" eb="2">
      <t>ソンエキ</t>
    </rPh>
    <rPh sb="2" eb="3">
      <t>ガク</t>
    </rPh>
    <phoneticPr fontId="1"/>
  </si>
  <si>
    <r>
      <rPr>
        <b/>
        <sz val="11"/>
        <color theme="1"/>
        <rFont val="游ゴシック"/>
        <family val="3"/>
        <charset val="128"/>
        <scheme val="minor"/>
      </rPr>
      <t>決済</t>
    </r>
    <r>
      <rPr>
        <b/>
        <sz val="9"/>
        <color theme="1"/>
        <rFont val="游ゴシック"/>
        <family val="3"/>
        <charset val="128"/>
        <scheme val="minor"/>
      </rPr>
      <t>(利確:1.27~2, 損切:-1,引分:0)</t>
    </r>
    <rPh sb="0" eb="2">
      <t>ケッサイ</t>
    </rPh>
    <rPh sb="3" eb="4">
      <t>リ</t>
    </rPh>
    <rPh sb="4" eb="5">
      <t>カク</t>
    </rPh>
    <rPh sb="14" eb="16">
      <t>ソンギリ</t>
    </rPh>
    <rPh sb="20" eb="22">
      <t>ヒキワケ</t>
    </rPh>
    <phoneticPr fontId="1"/>
  </si>
  <si>
    <t>買い1／売り2</t>
    <rPh sb="0" eb="1">
      <t>カ</t>
    </rPh>
    <rPh sb="4" eb="5">
      <t>ウ</t>
    </rPh>
    <phoneticPr fontId="1"/>
  </si>
  <si>
    <t>利益率</t>
    <rPh sb="0" eb="2">
      <t>リエキ</t>
    </rPh>
    <rPh sb="2" eb="3">
      <t>リツ</t>
    </rPh>
    <phoneticPr fontId="1"/>
  </si>
  <si>
    <t>期間</t>
    <rPh sb="0" eb="2">
      <t>キカン</t>
    </rPh>
    <phoneticPr fontId="1"/>
  </si>
  <si>
    <t>日</t>
    <rPh sb="0" eb="1">
      <t>ヒ</t>
    </rPh>
    <phoneticPr fontId="1"/>
  </si>
  <si>
    <t>月利</t>
    <rPh sb="0" eb="2">
      <t>ゲツリ</t>
    </rPh>
    <phoneticPr fontId="1"/>
  </si>
  <si>
    <t>引分</t>
    <rPh sb="0" eb="2">
      <t>ヒキワケ</t>
    </rPh>
    <phoneticPr fontId="1"/>
  </si>
  <si>
    <t>｝</t>
    <phoneticPr fontId="1"/>
  </si>
  <si>
    <t>画像１</t>
    <rPh sb="0" eb="2">
      <t>ガゾウ</t>
    </rPh>
    <phoneticPr fontId="1"/>
  </si>
  <si>
    <t>USDJPY</t>
    <phoneticPr fontId="5"/>
  </si>
  <si>
    <t>気づき　質問</t>
    <rPh sb="0" eb="1">
      <t>キ</t>
    </rPh>
    <rPh sb="4" eb="6">
      <t>シツモン</t>
    </rPh>
    <phoneticPr fontId="1"/>
  </si>
  <si>
    <t>感想</t>
    <rPh sb="0" eb="2">
      <t>カンソウ</t>
    </rPh>
    <phoneticPr fontId="1"/>
  </si>
  <si>
    <t>今後</t>
    <rPh sb="0" eb="2">
      <t>コンゴ</t>
    </rPh>
    <phoneticPr fontId="1"/>
  </si>
  <si>
    <t>画像８</t>
    <rPh sb="0" eb="2">
      <t>ガゾウ</t>
    </rPh>
    <phoneticPr fontId="1"/>
  </si>
  <si>
    <t>画像９</t>
    <rPh sb="0" eb="2">
      <t>ガゾウ</t>
    </rPh>
    <phoneticPr fontId="1"/>
  </si>
  <si>
    <t>No.</t>
    <phoneticPr fontId="1"/>
  </si>
  <si>
    <t>エントリー</t>
    <phoneticPr fontId="1"/>
  </si>
  <si>
    <t>画像７</t>
    <rPh sb="0" eb="2">
      <t>ガゾウ</t>
    </rPh>
    <phoneticPr fontId="1"/>
  </si>
  <si>
    <t>15m足</t>
    <rPh sb="3" eb="4">
      <t>アシ</t>
    </rPh>
    <phoneticPr fontId="5"/>
  </si>
  <si>
    <t>EB</t>
    <phoneticPr fontId="5"/>
  </si>
  <si>
    <t>PB</t>
    <phoneticPr fontId="5"/>
  </si>
  <si>
    <t>25回</t>
    <rPh sb="2" eb="3">
      <t>カイ</t>
    </rPh>
    <phoneticPr fontId="1"/>
  </si>
  <si>
    <t>画像１０</t>
    <rPh sb="0" eb="2">
      <t>ガゾウ</t>
    </rPh>
    <phoneticPr fontId="1"/>
  </si>
  <si>
    <t>画像4</t>
    <rPh sb="0" eb="2">
      <t>ガゾウ</t>
    </rPh>
    <phoneticPr fontId="1"/>
  </si>
  <si>
    <t>画像5</t>
    <rPh sb="0" eb="2">
      <t>ガゾウ</t>
    </rPh>
    <phoneticPr fontId="1"/>
  </si>
  <si>
    <t>画像6</t>
    <rPh sb="0" eb="2">
      <t>ガゾウ</t>
    </rPh>
    <phoneticPr fontId="1"/>
  </si>
  <si>
    <t>画像１０</t>
    <rPh sb="0" eb="2">
      <t>ガゾウ</t>
    </rPh>
    <phoneticPr fontId="1"/>
  </si>
  <si>
    <t>EURUSD</t>
    <phoneticPr fontId="1"/>
  </si>
  <si>
    <t>4時間足</t>
    <rPh sb="1" eb="3">
      <t>ジカン</t>
    </rPh>
    <rPh sb="3" eb="4">
      <t>アシ</t>
    </rPh>
    <phoneticPr fontId="1"/>
  </si>
  <si>
    <t>OBシステム検証、USDJPY４時間足です。</t>
    <rPh sb="6" eb="8">
      <t>ケンショウ</t>
    </rPh>
    <rPh sb="16" eb="18">
      <t>ジカン</t>
    </rPh>
    <rPh sb="18" eb="19">
      <t>アシ</t>
    </rPh>
    <phoneticPr fontId="1"/>
  </si>
  <si>
    <t>確認よろしくお願いいたします。</t>
    <rPh sb="0" eb="2">
      <t>カクニン</t>
    </rPh>
    <rPh sb="7" eb="8">
      <t>ネガ</t>
    </rPh>
    <phoneticPr fontId="1"/>
  </si>
  <si>
    <t>USDJPY</t>
    <phoneticPr fontId="1"/>
  </si>
  <si>
    <t>画像2</t>
    <rPh sb="0" eb="2">
      <t>ガゾウ</t>
    </rPh>
    <phoneticPr fontId="1"/>
  </si>
  <si>
    <t>20MAにタッチしたら時間軸を２つ下げる。30分足のダウブレイクでエントリー。</t>
  </si>
  <si>
    <t>４時間足のダウ、パーフェクトオーダーでトレンドを確認。MACDでダイバージェンスが発生している場合は見送り。</t>
    <rPh sb="1" eb="4">
      <t>ジカンアシ</t>
    </rPh>
    <rPh sb="24" eb="26">
      <t>カクニン</t>
    </rPh>
    <rPh sb="41" eb="43">
      <t>ハッセイ</t>
    </rPh>
    <rPh sb="47" eb="49">
      <t>バアイ</t>
    </rPh>
    <rPh sb="50" eb="52">
      <t>ミオク</t>
    </rPh>
    <phoneticPr fontId="1"/>
  </si>
  <si>
    <t>フィボナッチターゲット1.27, 1.5, 2.0で決済(黄色で塗りつぶしたところはフィボナッチターゲット5までとれている）</t>
  </si>
  <si>
    <t>画像3</t>
    <rPh sb="0" eb="2">
      <t>ガゾウ</t>
    </rPh>
    <phoneticPr fontId="1"/>
  </si>
  <si>
    <t>画像４</t>
    <rPh sb="0" eb="2">
      <t>ガゾウ</t>
    </rPh>
    <phoneticPr fontId="1"/>
  </si>
  <si>
    <t>画像５</t>
    <rPh sb="0" eb="2">
      <t>ガゾウ</t>
    </rPh>
    <phoneticPr fontId="1"/>
  </si>
  <si>
    <t>OBｼｽﾃﾑ</t>
    <phoneticPr fontId="5"/>
  </si>
  <si>
    <t>OBシステム検証続けてまいります。</t>
    <rPh sb="6" eb="8">
      <t>ケンショウ</t>
    </rPh>
    <rPh sb="8" eb="9">
      <t>ツヅ</t>
    </rPh>
    <phoneticPr fontId="1"/>
  </si>
  <si>
    <t>OBシステム検証　</t>
    <rPh sb="6" eb="8">
      <t>ケンショウ</t>
    </rPh>
    <phoneticPr fontId="1"/>
  </si>
  <si>
    <t>定義～１、買いの場合MAの上からタッチするもの。売りであれば逆。</t>
  </si>
  <si>
    <t>　　　２、押し目で前の高値・安値やMAにサポートされているところ</t>
    <rPh sb="5" eb="6">
      <t>オ</t>
    </rPh>
    <rPh sb="7" eb="8">
      <t>メ</t>
    </rPh>
    <rPh sb="9" eb="10">
      <t>マエ</t>
    </rPh>
    <rPh sb="11" eb="13">
      <t>タカネ</t>
    </rPh>
    <rPh sb="14" eb="16">
      <t>ヤスネ</t>
    </rPh>
    <phoneticPr fontId="1"/>
  </si>
  <si>
    <t>以下、OBシステムの定義として加えています。</t>
    <rPh sb="0" eb="2">
      <t>イカ</t>
    </rPh>
    <rPh sb="10" eb="12">
      <t>テイギ</t>
    </rPh>
    <rPh sb="15" eb="16">
      <t>クワ</t>
    </rPh>
    <phoneticPr fontId="1"/>
  </si>
  <si>
    <t>画像６</t>
    <rPh sb="0" eb="2">
      <t>ガゾウ</t>
    </rPh>
    <phoneticPr fontId="1"/>
  </si>
  <si>
    <t>画像７</t>
    <rPh sb="0" eb="2">
      <t>ガゾウ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</si>
</sst>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yyyy/m/d;@"/>
    <numFmt numFmtId="177" formatCode="#,##0_ "/>
    <numFmt numFmtId="178" formatCode="0.0%"/>
    <numFmt numFmtId="179" formatCode="#,##0_);[Red]\(#,##0\)"/>
  </numFmts>
  <fonts count="1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4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1"/>
      <name val="游ゴシック"/>
      <family val="2"/>
      <charset val="128"/>
      <scheme val="minor"/>
    </font>
    <font>
      <b/>
      <sz val="1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9" fontId="8" fillId="0" borderId="0" applyFont="0" applyFill="0" applyBorder="0" applyAlignment="0" applyProtection="0">
      <alignment vertical="center"/>
    </xf>
  </cellStyleXfs>
  <cellXfs count="97">
    <xf numFmtId="0" fontId="0" fillId="0" borderId="0" xfId="0">
      <alignment vertical="center"/>
    </xf>
    <xf numFmtId="0" fontId="0" fillId="0" borderId="0" xfId="0" applyBorder="1">
      <alignment vertical="center"/>
    </xf>
    <xf numFmtId="0" fontId="4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4" fontId="7" fillId="0" borderId="16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10" fillId="0" borderId="0" xfId="2">
      <alignment vertical="center"/>
    </xf>
    <xf numFmtId="0" fontId="11" fillId="0" borderId="0" xfId="2" applyFont="1" applyAlignment="1">
      <alignment horizontal="center" vertical="center"/>
    </xf>
    <xf numFmtId="9" fontId="2" fillId="0" borderId="0" xfId="0" applyNumberFormat="1" applyFont="1" applyBorder="1">
      <alignment vertical="center"/>
    </xf>
    <xf numFmtId="0" fontId="14" fillId="0" borderId="0" xfId="0" applyFont="1" applyBorder="1">
      <alignment vertical="center"/>
    </xf>
    <xf numFmtId="0" fontId="11" fillId="0" borderId="0" xfId="2" applyFont="1" applyAlignment="1">
      <alignment horizontal="left" vertical="center"/>
    </xf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0" fillId="0" borderId="9" xfId="0" applyBorder="1">
      <alignment vertical="center"/>
    </xf>
    <xf numFmtId="176" fontId="0" fillId="0" borderId="12" xfId="0" applyNumberFormat="1" applyBorder="1">
      <alignment vertical="center"/>
    </xf>
    <xf numFmtId="176" fontId="0" fillId="0" borderId="11" xfId="0" applyNumberFormat="1" applyBorder="1">
      <alignment vertical="center"/>
    </xf>
    <xf numFmtId="0" fontId="2" fillId="0" borderId="9" xfId="0" applyFont="1" applyBorder="1">
      <alignment vertical="center"/>
    </xf>
    <xf numFmtId="0" fontId="0" fillId="0" borderId="8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2" xfId="0" applyBorder="1">
      <alignment vertical="center"/>
    </xf>
    <xf numFmtId="0" fontId="2" fillId="0" borderId="13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5" xfId="0" applyFont="1" applyBorder="1">
      <alignment vertical="center"/>
    </xf>
    <xf numFmtId="38" fontId="0" fillId="0" borderId="14" xfId="0" applyNumberFormat="1" applyBorder="1">
      <alignment vertical="center"/>
    </xf>
    <xf numFmtId="38" fontId="0" fillId="0" borderId="15" xfId="0" applyNumberFormat="1" applyBorder="1">
      <alignment vertical="center"/>
    </xf>
    <xf numFmtId="176" fontId="0" fillId="0" borderId="10" xfId="0" applyNumberFormat="1" applyBorder="1">
      <alignment vertical="center"/>
    </xf>
    <xf numFmtId="0" fontId="2" fillId="0" borderId="10" xfId="0" applyFont="1" applyBorder="1">
      <alignment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1" xfId="0" applyFont="1" applyBorder="1">
      <alignment vertical="center"/>
    </xf>
    <xf numFmtId="0" fontId="3" fillId="0" borderId="2" xfId="0" applyFont="1" applyBorder="1">
      <alignment vertical="center"/>
    </xf>
    <xf numFmtId="177" fontId="0" fillId="0" borderId="0" xfId="0" applyNumberFormat="1">
      <alignment vertical="center"/>
    </xf>
    <xf numFmtId="38" fontId="0" fillId="0" borderId="3" xfId="1" applyFont="1" applyBorder="1">
      <alignment vertical="center"/>
    </xf>
    <xf numFmtId="38" fontId="0" fillId="0" borderId="4" xfId="1" applyFont="1" applyBorder="1">
      <alignment vertical="center"/>
    </xf>
    <xf numFmtId="38" fontId="0" fillId="0" borderId="5" xfId="1" applyFont="1" applyBorder="1">
      <alignment vertical="center"/>
    </xf>
    <xf numFmtId="38" fontId="0" fillId="0" borderId="8" xfId="1" applyFont="1" applyBorder="1">
      <alignment vertical="center"/>
    </xf>
    <xf numFmtId="38" fontId="0" fillId="0" borderId="0" xfId="1" applyFont="1" applyBorder="1">
      <alignment vertical="center"/>
    </xf>
    <xf numFmtId="38" fontId="0" fillId="0" borderId="9" xfId="1" applyFont="1" applyBorder="1">
      <alignment vertical="center"/>
    </xf>
    <xf numFmtId="0" fontId="0" fillId="0" borderId="8" xfId="0" applyBorder="1" applyAlignment="1">
      <alignment horizontal="center" vertical="center"/>
    </xf>
    <xf numFmtId="0" fontId="9" fillId="0" borderId="3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9" fillId="0" borderId="11" xfId="0" applyFont="1" applyBorder="1">
      <alignment vertical="center"/>
    </xf>
    <xf numFmtId="178" fontId="2" fillId="0" borderId="13" xfId="3" applyNumberFormat="1" applyFont="1" applyBorder="1">
      <alignment vertical="center"/>
    </xf>
    <xf numFmtId="178" fontId="2" fillId="0" borderId="2" xfId="3" applyNumberFormat="1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38" fontId="13" fillId="0" borderId="13" xfId="1" applyFont="1" applyFill="1" applyBorder="1">
      <alignment vertical="center"/>
    </xf>
    <xf numFmtId="0" fontId="13" fillId="0" borderId="15" xfId="0" applyFont="1" applyBorder="1">
      <alignment vertical="center"/>
    </xf>
    <xf numFmtId="9" fontId="2" fillId="0" borderId="14" xfId="0" applyNumberFormat="1" applyFont="1" applyBorder="1">
      <alignment vertical="center"/>
    </xf>
    <xf numFmtId="9" fontId="2" fillId="0" borderId="15" xfId="0" applyNumberFormat="1" applyFont="1" applyBorder="1">
      <alignment vertical="center"/>
    </xf>
    <xf numFmtId="9" fontId="2" fillId="0" borderId="13" xfId="3" applyFont="1" applyBorder="1">
      <alignment vertical="center"/>
    </xf>
    <xf numFmtId="9" fontId="2" fillId="0" borderId="14" xfId="3" applyFont="1" applyBorder="1">
      <alignment vertical="center"/>
    </xf>
    <xf numFmtId="9" fontId="2" fillId="0" borderId="15" xfId="3" applyFont="1" applyBorder="1">
      <alignment vertical="center"/>
    </xf>
    <xf numFmtId="9" fontId="2" fillId="0" borderId="13" xfId="0" applyNumberFormat="1" applyFont="1" applyBorder="1">
      <alignment vertical="center"/>
    </xf>
    <xf numFmtId="38" fontId="0" fillId="0" borderId="13" xfId="0" applyNumberFormat="1" applyBorder="1">
      <alignment vertical="center"/>
    </xf>
    <xf numFmtId="179" fontId="3" fillId="0" borderId="13" xfId="0" applyNumberFormat="1" applyFont="1" applyBorder="1">
      <alignment vertical="center"/>
    </xf>
    <xf numFmtId="179" fontId="0" fillId="0" borderId="14" xfId="0" applyNumberFormat="1" applyBorder="1">
      <alignment vertical="center"/>
    </xf>
    <xf numFmtId="179" fontId="0" fillId="0" borderId="15" xfId="0" applyNumberFormat="1" applyBorder="1">
      <alignment vertical="center"/>
    </xf>
    <xf numFmtId="0" fontId="12" fillId="0" borderId="3" xfId="0" applyFont="1" applyBorder="1">
      <alignment vertical="center"/>
    </xf>
    <xf numFmtId="0" fontId="12" fillId="0" borderId="4" xfId="0" applyFont="1" applyBorder="1">
      <alignment vertical="center"/>
    </xf>
    <xf numFmtId="179" fontId="0" fillId="0" borderId="0" xfId="0" applyNumberFormat="1">
      <alignment vertical="center"/>
    </xf>
    <xf numFmtId="0" fontId="12" fillId="0" borderId="8" xfId="0" applyFont="1" applyBorder="1">
      <alignment vertical="center"/>
    </xf>
    <xf numFmtId="0" fontId="12" fillId="0" borderId="0" xfId="0" applyFont="1">
      <alignment vertical="center"/>
    </xf>
    <xf numFmtId="0" fontId="12" fillId="0" borderId="9" xfId="0" applyFont="1" applyBorder="1">
      <alignment vertical="center"/>
    </xf>
    <xf numFmtId="0" fontId="12" fillId="3" borderId="9" xfId="0" applyFont="1" applyFill="1" applyBorder="1">
      <alignment vertical="center"/>
    </xf>
    <xf numFmtId="0" fontId="12" fillId="0" borderId="6" xfId="0" applyFont="1" applyBorder="1">
      <alignment vertical="center"/>
    </xf>
    <xf numFmtId="0" fontId="12" fillId="0" borderId="1" xfId="0" applyFont="1" applyBorder="1">
      <alignment vertical="center"/>
    </xf>
    <xf numFmtId="0" fontId="12" fillId="0" borderId="7" xfId="0" applyFont="1" applyBorder="1">
      <alignment vertical="center"/>
    </xf>
    <xf numFmtId="179" fontId="0" fillId="0" borderId="13" xfId="0" applyNumberFormat="1" applyBorder="1">
      <alignment vertical="center"/>
    </xf>
    <xf numFmtId="0" fontId="4" fillId="0" borderId="0" xfId="2" applyFont="1" applyAlignment="1">
      <alignment horizontal="center" vertical="center"/>
    </xf>
    <xf numFmtId="0" fontId="12" fillId="0" borderId="5" xfId="0" applyFont="1" applyFill="1" applyBorder="1">
      <alignment vertical="center"/>
    </xf>
    <xf numFmtId="0" fontId="12" fillId="0" borderId="9" xfId="0" applyFont="1" applyFill="1" applyBorder="1">
      <alignment vertical="center"/>
    </xf>
    <xf numFmtId="0" fontId="12" fillId="4" borderId="9" xfId="0" applyFont="1" applyFill="1" applyBorder="1">
      <alignment vertical="center"/>
    </xf>
    <xf numFmtId="0" fontId="0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4">
    <cellStyle name="パーセント" xfId="3" builtinId="5"/>
    <cellStyle name="桁区切り" xfId="1" builtinId="6"/>
    <cellStyle name="標準" xfId="0" builtinId="0"/>
    <cellStyle name="標準 2" xfId="2" xr:uid="{CD78C7D8-3A45-4776-9D09-8317F161085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601980</xdr:colOff>
      <xdr:row>13</xdr:row>
      <xdr:rowOff>76200</xdr:rowOff>
    </xdr:from>
    <xdr:to>
      <xdr:col>9</xdr:col>
      <xdr:colOff>510540</xdr:colOff>
      <xdr:row>18</xdr:row>
      <xdr:rowOff>99060</xdr:rowOff>
    </xdr:to>
    <xdr:sp macro="" textlink="">
      <xdr:nvSpPr>
        <xdr:cNvPr id="2" name="正方形/長方形 2">
          <a:extLst>
            <a:ext uri="{FF2B5EF4-FFF2-40B4-BE49-F238E27FC236}">
              <a16:creationId xmlns:a16="http://schemas.microsoft.com/office/drawing/2014/main" id="{807E1551-A7FE-4B2B-8BD2-1A9EEA7DC199}"/>
            </a:ext>
          </a:extLst>
        </xdr:cNvPr>
        <xdr:cNvSpPr>
          <a:spLocks noChangeArrowheads="1"/>
        </xdr:cNvSpPr>
      </xdr:nvSpPr>
      <xdr:spPr bwMode="auto">
        <a:xfrm rot="856518">
          <a:off x="5364480" y="2453640"/>
          <a:ext cx="525780" cy="93726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  <xdr:oneCellAnchor>
    <xdr:from>
      <xdr:col>10</xdr:col>
      <xdr:colOff>45720</xdr:colOff>
      <xdr:row>60</xdr:row>
      <xdr:rowOff>106680</xdr:rowOff>
    </xdr:from>
    <xdr:ext cx="20848" cy="209085"/>
    <xdr:sp macro="" textlink="">
      <xdr:nvSpPr>
        <xdr:cNvPr id="3" name="正方形/長方形 7">
          <a:extLst>
            <a:ext uri="{FF2B5EF4-FFF2-40B4-BE49-F238E27FC236}">
              <a16:creationId xmlns:a16="http://schemas.microsoft.com/office/drawing/2014/main" id="{ECC4C193-ADB4-470E-8B1A-3CF12632E866}"/>
            </a:ext>
          </a:extLst>
        </xdr:cNvPr>
        <xdr:cNvSpPr>
          <a:spLocks noChangeArrowheads="1"/>
        </xdr:cNvSpPr>
      </xdr:nvSpPr>
      <xdr:spPr bwMode="auto">
        <a:xfrm>
          <a:off x="6042660" y="11079480"/>
          <a:ext cx="20848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10</xdr:col>
      <xdr:colOff>266700</xdr:colOff>
      <xdr:row>31</xdr:row>
      <xdr:rowOff>30480</xdr:rowOff>
    </xdr:from>
    <xdr:ext cx="20848" cy="209085"/>
    <xdr:sp macro="" textlink="">
      <xdr:nvSpPr>
        <xdr:cNvPr id="4" name="正方形/長方形 1">
          <a:extLst>
            <a:ext uri="{FF2B5EF4-FFF2-40B4-BE49-F238E27FC236}">
              <a16:creationId xmlns:a16="http://schemas.microsoft.com/office/drawing/2014/main" id="{CE595B1E-BDDB-4D34-AC4E-9F805EDA7964}"/>
            </a:ext>
          </a:extLst>
        </xdr:cNvPr>
        <xdr:cNvSpPr>
          <a:spLocks noChangeArrowheads="1"/>
        </xdr:cNvSpPr>
      </xdr:nvSpPr>
      <xdr:spPr bwMode="auto">
        <a:xfrm>
          <a:off x="6263640" y="5699760"/>
          <a:ext cx="20848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13</xdr:col>
      <xdr:colOff>327660</xdr:colOff>
      <xdr:row>77</xdr:row>
      <xdr:rowOff>68580</xdr:rowOff>
    </xdr:from>
    <xdr:ext cx="18531" cy="156518"/>
    <xdr:sp macro="" textlink="">
      <xdr:nvSpPr>
        <xdr:cNvPr id="5" name="正方形/長方形 3">
          <a:extLst>
            <a:ext uri="{FF2B5EF4-FFF2-40B4-BE49-F238E27FC236}">
              <a16:creationId xmlns:a16="http://schemas.microsoft.com/office/drawing/2014/main" id="{41017E77-4AFF-481C-8F70-7DF0B0D8F7AD}"/>
            </a:ext>
          </a:extLst>
        </xdr:cNvPr>
        <xdr:cNvSpPr>
          <a:spLocks noChangeArrowheads="1"/>
        </xdr:cNvSpPr>
      </xdr:nvSpPr>
      <xdr:spPr bwMode="auto">
        <a:xfrm>
          <a:off x="8176260" y="1415034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6</xdr:col>
      <xdr:colOff>304800</xdr:colOff>
      <xdr:row>136</xdr:row>
      <xdr:rowOff>175260</xdr:rowOff>
    </xdr:from>
    <xdr:ext cx="20848" cy="209122"/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2B7F2513-716F-4657-AD2B-EB6DA7A3F7D6}"/>
            </a:ext>
          </a:extLst>
        </xdr:cNvPr>
        <xdr:cNvSpPr>
          <a:spLocks noChangeArrowheads="1"/>
        </xdr:cNvSpPr>
      </xdr:nvSpPr>
      <xdr:spPr bwMode="auto">
        <a:xfrm>
          <a:off x="3832860" y="25046940"/>
          <a:ext cx="20848" cy="209122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7</xdr:col>
      <xdr:colOff>198120</xdr:colOff>
      <xdr:row>135</xdr:row>
      <xdr:rowOff>30480</xdr:rowOff>
    </xdr:from>
    <xdr:ext cx="20848" cy="209085"/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AC6F7D77-18C6-42A1-8C11-9E4D13BC71C5}"/>
            </a:ext>
          </a:extLst>
        </xdr:cNvPr>
        <xdr:cNvSpPr>
          <a:spLocks noChangeArrowheads="1"/>
        </xdr:cNvSpPr>
      </xdr:nvSpPr>
      <xdr:spPr bwMode="auto">
        <a:xfrm>
          <a:off x="4343400" y="24719280"/>
          <a:ext cx="20848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7</xdr:col>
      <xdr:colOff>612866</xdr:colOff>
      <xdr:row>134</xdr:row>
      <xdr:rowOff>22860</xdr:rowOff>
    </xdr:from>
    <xdr:ext cx="18531" cy="156518"/>
    <xdr:sp macro="" textlink="">
      <xdr:nvSpPr>
        <xdr:cNvPr id="8" name="正方形/長方形 14">
          <a:extLst>
            <a:ext uri="{FF2B5EF4-FFF2-40B4-BE49-F238E27FC236}">
              <a16:creationId xmlns:a16="http://schemas.microsoft.com/office/drawing/2014/main" id="{9892F898-5CE1-4B94-8A9A-D905175BF9CC}"/>
            </a:ext>
          </a:extLst>
        </xdr:cNvPr>
        <xdr:cNvSpPr>
          <a:spLocks noChangeArrowheads="1"/>
        </xdr:cNvSpPr>
      </xdr:nvSpPr>
      <xdr:spPr bwMode="auto">
        <a:xfrm>
          <a:off x="4758146" y="2452878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144780</xdr:colOff>
      <xdr:row>105</xdr:row>
      <xdr:rowOff>22860</xdr:rowOff>
    </xdr:from>
    <xdr:ext cx="18531" cy="201237"/>
    <xdr:sp macro="" textlink="">
      <xdr:nvSpPr>
        <xdr:cNvPr id="9" name="正方形/長方形 17">
          <a:extLst>
            <a:ext uri="{FF2B5EF4-FFF2-40B4-BE49-F238E27FC236}">
              <a16:creationId xmlns:a16="http://schemas.microsoft.com/office/drawing/2014/main" id="{845B2ED7-55D0-4FB8-8528-7E037606B9DA}"/>
            </a:ext>
          </a:extLst>
        </xdr:cNvPr>
        <xdr:cNvSpPr>
          <a:spLocks noChangeArrowheads="1"/>
        </xdr:cNvSpPr>
      </xdr:nvSpPr>
      <xdr:spPr bwMode="auto">
        <a:xfrm>
          <a:off x="4907280" y="19225260"/>
          <a:ext cx="18531" cy="201237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342900</xdr:colOff>
      <xdr:row>102</xdr:row>
      <xdr:rowOff>175260</xdr:rowOff>
    </xdr:from>
    <xdr:ext cx="20848" cy="210820"/>
    <xdr:sp macro="" textlink="">
      <xdr:nvSpPr>
        <xdr:cNvPr id="10" name="正方形/長方形 10">
          <a:extLst>
            <a:ext uri="{FF2B5EF4-FFF2-40B4-BE49-F238E27FC236}">
              <a16:creationId xmlns:a16="http://schemas.microsoft.com/office/drawing/2014/main" id="{CA04D5F8-3EEC-48D4-949D-50B446FF53AD}"/>
            </a:ext>
          </a:extLst>
        </xdr:cNvPr>
        <xdr:cNvSpPr>
          <a:spLocks noChangeArrowheads="1"/>
        </xdr:cNvSpPr>
      </xdr:nvSpPr>
      <xdr:spPr bwMode="auto">
        <a:xfrm>
          <a:off x="5722620" y="18829020"/>
          <a:ext cx="20848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449580</xdr:colOff>
      <xdr:row>178</xdr:row>
      <xdr:rowOff>144780</xdr:rowOff>
    </xdr:from>
    <xdr:ext cx="18531" cy="210820"/>
    <xdr:sp macro="" textlink="">
      <xdr:nvSpPr>
        <xdr:cNvPr id="11" name="正方形/長方形 22">
          <a:extLst>
            <a:ext uri="{FF2B5EF4-FFF2-40B4-BE49-F238E27FC236}">
              <a16:creationId xmlns:a16="http://schemas.microsoft.com/office/drawing/2014/main" id="{F322E9FD-AF18-42EC-BDF1-A035AE634F9B}"/>
            </a:ext>
          </a:extLst>
        </xdr:cNvPr>
        <xdr:cNvSpPr>
          <a:spLocks noChangeArrowheads="1"/>
        </xdr:cNvSpPr>
      </xdr:nvSpPr>
      <xdr:spPr bwMode="auto">
        <a:xfrm>
          <a:off x="7680960" y="32697420"/>
          <a:ext cx="18531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15</xdr:col>
      <xdr:colOff>480060</xdr:colOff>
      <xdr:row>180</xdr:row>
      <xdr:rowOff>22860</xdr:rowOff>
    </xdr:from>
    <xdr:ext cx="18531" cy="156518"/>
    <xdr:sp macro="" textlink="">
      <xdr:nvSpPr>
        <xdr:cNvPr id="12" name="正方形/長方形 23">
          <a:extLst>
            <a:ext uri="{FF2B5EF4-FFF2-40B4-BE49-F238E27FC236}">
              <a16:creationId xmlns:a16="http://schemas.microsoft.com/office/drawing/2014/main" id="{93D0F979-B7B7-473C-BEDD-461D0DFE7B18}"/>
            </a:ext>
          </a:extLst>
        </xdr:cNvPr>
        <xdr:cNvSpPr>
          <a:spLocks noChangeArrowheads="1"/>
        </xdr:cNvSpPr>
      </xdr:nvSpPr>
      <xdr:spPr bwMode="auto">
        <a:xfrm>
          <a:off x="9563100" y="3294126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15</xdr:col>
      <xdr:colOff>190500</xdr:colOff>
      <xdr:row>223</xdr:row>
      <xdr:rowOff>68580</xdr:rowOff>
    </xdr:from>
    <xdr:ext cx="20848" cy="209122"/>
    <xdr:sp macro="" textlink="">
      <xdr:nvSpPr>
        <xdr:cNvPr id="13" name="正方形/長方形 27">
          <a:extLst>
            <a:ext uri="{FF2B5EF4-FFF2-40B4-BE49-F238E27FC236}">
              <a16:creationId xmlns:a16="http://schemas.microsoft.com/office/drawing/2014/main" id="{088E49E8-0FCF-4541-A2CA-2092E9D97F4B}"/>
            </a:ext>
          </a:extLst>
        </xdr:cNvPr>
        <xdr:cNvSpPr>
          <a:spLocks noChangeArrowheads="1"/>
        </xdr:cNvSpPr>
      </xdr:nvSpPr>
      <xdr:spPr bwMode="auto">
        <a:xfrm>
          <a:off x="9273540" y="40850820"/>
          <a:ext cx="20848" cy="209122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381000</xdr:colOff>
      <xdr:row>274</xdr:row>
      <xdr:rowOff>175260</xdr:rowOff>
    </xdr:from>
    <xdr:ext cx="20848" cy="210384"/>
    <xdr:sp macro="" textlink="">
      <xdr:nvSpPr>
        <xdr:cNvPr id="14" name="正方形/長方形 9">
          <a:extLst>
            <a:ext uri="{FF2B5EF4-FFF2-40B4-BE49-F238E27FC236}">
              <a16:creationId xmlns:a16="http://schemas.microsoft.com/office/drawing/2014/main" id="{4610F084-7BC8-4D8E-AB60-5F79A24F2250}"/>
            </a:ext>
          </a:extLst>
        </xdr:cNvPr>
        <xdr:cNvSpPr>
          <a:spLocks noChangeArrowheads="1"/>
        </xdr:cNvSpPr>
      </xdr:nvSpPr>
      <xdr:spPr bwMode="auto">
        <a:xfrm>
          <a:off x="5143500" y="50284380"/>
          <a:ext cx="20848" cy="210384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144780</xdr:colOff>
      <xdr:row>266</xdr:row>
      <xdr:rowOff>175260</xdr:rowOff>
    </xdr:from>
    <xdr:ext cx="18531" cy="210820"/>
    <xdr:sp macro="" textlink="">
      <xdr:nvSpPr>
        <xdr:cNvPr id="15" name="正方形/長方形 11">
          <a:extLst>
            <a:ext uri="{FF2B5EF4-FFF2-40B4-BE49-F238E27FC236}">
              <a16:creationId xmlns:a16="http://schemas.microsoft.com/office/drawing/2014/main" id="{DE5FD452-1484-4D6C-8D9B-B8BB18808C89}"/>
            </a:ext>
          </a:extLst>
        </xdr:cNvPr>
        <xdr:cNvSpPr>
          <a:spLocks noChangeArrowheads="1"/>
        </xdr:cNvSpPr>
      </xdr:nvSpPr>
      <xdr:spPr bwMode="auto">
        <a:xfrm>
          <a:off x="7376160" y="48821340"/>
          <a:ext cx="18531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612866</xdr:colOff>
      <xdr:row>314</xdr:row>
      <xdr:rowOff>68580</xdr:rowOff>
    </xdr:from>
    <xdr:ext cx="18531" cy="156518"/>
    <xdr:sp macro="" textlink="">
      <xdr:nvSpPr>
        <xdr:cNvPr id="16" name="正方形/長方形 13">
          <a:extLst>
            <a:ext uri="{FF2B5EF4-FFF2-40B4-BE49-F238E27FC236}">
              <a16:creationId xmlns:a16="http://schemas.microsoft.com/office/drawing/2014/main" id="{80D7BDD7-3AC9-4C9C-B38F-1521E9708808}"/>
            </a:ext>
          </a:extLst>
        </xdr:cNvPr>
        <xdr:cNvSpPr>
          <a:spLocks noChangeArrowheads="1"/>
        </xdr:cNvSpPr>
      </xdr:nvSpPr>
      <xdr:spPr bwMode="auto">
        <a:xfrm>
          <a:off x="5992586" y="5749290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247795</xdr:colOff>
      <xdr:row>329</xdr:row>
      <xdr:rowOff>104775</xdr:rowOff>
    </xdr:from>
    <xdr:ext cx="184731" cy="264560"/>
    <xdr:sp macro="" textlink="">
      <xdr:nvSpPr>
        <xdr:cNvPr id="17" name="テキスト ボックス 15">
          <a:extLst>
            <a:ext uri="{FF2B5EF4-FFF2-40B4-BE49-F238E27FC236}">
              <a16:creationId xmlns:a16="http://schemas.microsoft.com/office/drawing/2014/main" id="{C658E11D-DA75-4827-97E5-F679A30145EF}"/>
            </a:ext>
          </a:extLst>
        </xdr:cNvPr>
        <xdr:cNvSpPr txBox="1"/>
      </xdr:nvSpPr>
      <xdr:spPr>
        <a:xfrm>
          <a:off x="7479175" y="602722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14</xdr:col>
      <xdr:colOff>556260</xdr:colOff>
      <xdr:row>307</xdr:row>
      <xdr:rowOff>68580</xdr:rowOff>
    </xdr:from>
    <xdr:ext cx="18531" cy="156518"/>
    <xdr:sp macro="" textlink="">
      <xdr:nvSpPr>
        <xdr:cNvPr id="18" name="正方形/長方形 16">
          <a:extLst>
            <a:ext uri="{FF2B5EF4-FFF2-40B4-BE49-F238E27FC236}">
              <a16:creationId xmlns:a16="http://schemas.microsoft.com/office/drawing/2014/main" id="{BD612AF5-0220-4B00-8D84-5FF17E8E7F61}"/>
            </a:ext>
          </a:extLst>
        </xdr:cNvPr>
        <xdr:cNvSpPr>
          <a:spLocks noChangeArrowheads="1"/>
        </xdr:cNvSpPr>
      </xdr:nvSpPr>
      <xdr:spPr bwMode="auto">
        <a:xfrm>
          <a:off x="9022080" y="5621274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7</xdr:col>
      <xdr:colOff>251460</xdr:colOff>
      <xdr:row>355</xdr:row>
      <xdr:rowOff>144780</xdr:rowOff>
    </xdr:from>
    <xdr:ext cx="18531" cy="156518"/>
    <xdr:sp macro="" textlink="">
      <xdr:nvSpPr>
        <xdr:cNvPr id="19" name="正方形/長方形 19">
          <a:extLst>
            <a:ext uri="{FF2B5EF4-FFF2-40B4-BE49-F238E27FC236}">
              <a16:creationId xmlns:a16="http://schemas.microsoft.com/office/drawing/2014/main" id="{B8F88D7C-F9BC-431F-98F3-74EAE2A5AAED}"/>
            </a:ext>
          </a:extLst>
        </xdr:cNvPr>
        <xdr:cNvSpPr>
          <a:spLocks noChangeArrowheads="1"/>
        </xdr:cNvSpPr>
      </xdr:nvSpPr>
      <xdr:spPr bwMode="auto">
        <a:xfrm>
          <a:off x="4396740" y="6506718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68580</xdr:colOff>
      <xdr:row>355</xdr:row>
      <xdr:rowOff>160020</xdr:rowOff>
    </xdr:from>
    <xdr:ext cx="18531" cy="208690"/>
    <xdr:sp macro="" textlink="">
      <xdr:nvSpPr>
        <xdr:cNvPr id="20" name="正方形/長方形 20">
          <a:extLst>
            <a:ext uri="{FF2B5EF4-FFF2-40B4-BE49-F238E27FC236}">
              <a16:creationId xmlns:a16="http://schemas.microsoft.com/office/drawing/2014/main" id="{D57A13ED-E583-48D7-B706-36143E3C8B56}"/>
            </a:ext>
          </a:extLst>
        </xdr:cNvPr>
        <xdr:cNvSpPr>
          <a:spLocks noChangeArrowheads="1"/>
        </xdr:cNvSpPr>
      </xdr:nvSpPr>
      <xdr:spPr bwMode="auto">
        <a:xfrm>
          <a:off x="5448300" y="65082420"/>
          <a:ext cx="18531" cy="20869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114300</xdr:colOff>
      <xdr:row>398</xdr:row>
      <xdr:rowOff>175260</xdr:rowOff>
    </xdr:from>
    <xdr:ext cx="20848" cy="210820"/>
    <xdr:sp macro="" textlink="">
      <xdr:nvSpPr>
        <xdr:cNvPr id="21" name="正方形/長方形 24">
          <a:extLst>
            <a:ext uri="{FF2B5EF4-FFF2-40B4-BE49-F238E27FC236}">
              <a16:creationId xmlns:a16="http://schemas.microsoft.com/office/drawing/2014/main" id="{DF17369B-89D3-4238-BAB7-6732DE6C3A49}"/>
            </a:ext>
          </a:extLst>
        </xdr:cNvPr>
        <xdr:cNvSpPr>
          <a:spLocks noChangeArrowheads="1"/>
        </xdr:cNvSpPr>
      </xdr:nvSpPr>
      <xdr:spPr bwMode="auto">
        <a:xfrm>
          <a:off x="5494020" y="72961500"/>
          <a:ext cx="20848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11</xdr:col>
      <xdr:colOff>220980</xdr:colOff>
      <xdr:row>403</xdr:row>
      <xdr:rowOff>160020</xdr:rowOff>
    </xdr:from>
    <xdr:ext cx="18531" cy="209085"/>
    <xdr:sp macro="" textlink="">
      <xdr:nvSpPr>
        <xdr:cNvPr id="22" name="正方形/長方形 25">
          <a:extLst>
            <a:ext uri="{FF2B5EF4-FFF2-40B4-BE49-F238E27FC236}">
              <a16:creationId xmlns:a16="http://schemas.microsoft.com/office/drawing/2014/main" id="{D691EBC3-328F-4026-9556-6712B72D5FB3}"/>
            </a:ext>
          </a:extLst>
        </xdr:cNvPr>
        <xdr:cNvSpPr>
          <a:spLocks noChangeArrowheads="1"/>
        </xdr:cNvSpPr>
      </xdr:nvSpPr>
      <xdr:spPr bwMode="auto">
        <a:xfrm>
          <a:off x="6835140" y="73860660"/>
          <a:ext cx="18531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144780</xdr:colOff>
      <xdr:row>406</xdr:row>
      <xdr:rowOff>144780</xdr:rowOff>
    </xdr:from>
    <xdr:ext cx="18531" cy="210820"/>
    <xdr:sp macro="" textlink="">
      <xdr:nvSpPr>
        <xdr:cNvPr id="23" name="正方形/長方形 28">
          <a:extLst>
            <a:ext uri="{FF2B5EF4-FFF2-40B4-BE49-F238E27FC236}">
              <a16:creationId xmlns:a16="http://schemas.microsoft.com/office/drawing/2014/main" id="{739F3FE8-DB84-4726-8DAA-542A5183E315}"/>
            </a:ext>
          </a:extLst>
        </xdr:cNvPr>
        <xdr:cNvSpPr>
          <a:spLocks noChangeArrowheads="1"/>
        </xdr:cNvSpPr>
      </xdr:nvSpPr>
      <xdr:spPr bwMode="auto">
        <a:xfrm>
          <a:off x="7376160" y="74394060"/>
          <a:ext cx="18531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411480</xdr:colOff>
      <xdr:row>408</xdr:row>
      <xdr:rowOff>106680</xdr:rowOff>
    </xdr:from>
    <xdr:ext cx="18531" cy="156518"/>
    <xdr:sp macro="" textlink="">
      <xdr:nvSpPr>
        <xdr:cNvPr id="24" name="正方形/長方形 29">
          <a:extLst>
            <a:ext uri="{FF2B5EF4-FFF2-40B4-BE49-F238E27FC236}">
              <a16:creationId xmlns:a16="http://schemas.microsoft.com/office/drawing/2014/main" id="{DAF55A35-9EEC-4368-9BAB-D1112E982A08}"/>
            </a:ext>
          </a:extLst>
        </xdr:cNvPr>
        <xdr:cNvSpPr>
          <a:spLocks noChangeArrowheads="1"/>
        </xdr:cNvSpPr>
      </xdr:nvSpPr>
      <xdr:spPr bwMode="auto">
        <a:xfrm>
          <a:off x="7642860" y="7472172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twoCellAnchor editAs="oneCell">
    <xdr:from>
      <xdr:col>0</xdr:col>
      <xdr:colOff>0</xdr:colOff>
      <xdr:row>1</xdr:row>
      <xdr:rowOff>0</xdr:rowOff>
    </xdr:from>
    <xdr:to>
      <xdr:col>16</xdr:col>
      <xdr:colOff>606819</xdr:colOff>
      <xdr:row>24</xdr:row>
      <xdr:rowOff>90539</xdr:rowOff>
    </xdr:to>
    <xdr:pic>
      <xdr:nvPicPr>
        <xdr:cNvPr id="26" name="図 25">
          <a:extLst>
            <a:ext uri="{FF2B5EF4-FFF2-40B4-BE49-F238E27FC236}">
              <a16:creationId xmlns:a16="http://schemas.microsoft.com/office/drawing/2014/main" id="{4B5EA435-42A3-4C8D-8A46-B8A46CC7CB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79183"/>
          <a:ext cx="10386448" cy="421175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16</xdr:col>
      <xdr:colOff>606819</xdr:colOff>
      <xdr:row>48</xdr:row>
      <xdr:rowOff>90539</xdr:rowOff>
    </xdr:to>
    <xdr:pic>
      <xdr:nvPicPr>
        <xdr:cNvPr id="34" name="図 33">
          <a:extLst>
            <a:ext uri="{FF2B5EF4-FFF2-40B4-BE49-F238E27FC236}">
              <a16:creationId xmlns:a16="http://schemas.microsoft.com/office/drawing/2014/main" id="{BBB33B3A-7F8B-4BA5-8AED-7A937F1488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479579"/>
          <a:ext cx="10386448" cy="421175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16</xdr:col>
      <xdr:colOff>606819</xdr:colOff>
      <xdr:row>73</xdr:row>
      <xdr:rowOff>99969</xdr:rowOff>
    </xdr:to>
    <xdr:pic>
      <xdr:nvPicPr>
        <xdr:cNvPr id="39" name="図 38">
          <a:extLst>
            <a:ext uri="{FF2B5EF4-FFF2-40B4-BE49-F238E27FC236}">
              <a16:creationId xmlns:a16="http://schemas.microsoft.com/office/drawing/2014/main" id="{32F59C87-10D7-454D-B6C7-F75B4F52D7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8959158"/>
          <a:ext cx="10386448" cy="421175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16</xdr:col>
      <xdr:colOff>606819</xdr:colOff>
      <xdr:row>97</xdr:row>
      <xdr:rowOff>90539</xdr:rowOff>
    </xdr:to>
    <xdr:pic>
      <xdr:nvPicPr>
        <xdr:cNvPr id="41" name="図 40">
          <a:extLst>
            <a:ext uri="{FF2B5EF4-FFF2-40B4-BE49-F238E27FC236}">
              <a16:creationId xmlns:a16="http://schemas.microsoft.com/office/drawing/2014/main" id="{CEE929D4-A865-47FA-8C74-8D71B968ED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13250124"/>
          <a:ext cx="10386448" cy="421175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99</xdr:row>
      <xdr:rowOff>0</xdr:rowOff>
    </xdr:from>
    <xdr:to>
      <xdr:col>16</xdr:col>
      <xdr:colOff>606819</xdr:colOff>
      <xdr:row>122</xdr:row>
      <xdr:rowOff>90539</xdr:rowOff>
    </xdr:to>
    <xdr:pic>
      <xdr:nvPicPr>
        <xdr:cNvPr id="42" name="図 41">
          <a:extLst>
            <a:ext uri="{FF2B5EF4-FFF2-40B4-BE49-F238E27FC236}">
              <a16:creationId xmlns:a16="http://schemas.microsoft.com/office/drawing/2014/main" id="{CA64AAF0-673A-4907-8EFD-08B7E362A6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17729703"/>
          <a:ext cx="10386448" cy="421175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123</xdr:row>
      <xdr:rowOff>0</xdr:rowOff>
    </xdr:from>
    <xdr:to>
      <xdr:col>16</xdr:col>
      <xdr:colOff>606819</xdr:colOff>
      <xdr:row>146</xdr:row>
      <xdr:rowOff>90539</xdr:rowOff>
    </xdr:to>
    <xdr:pic>
      <xdr:nvPicPr>
        <xdr:cNvPr id="43" name="図 42">
          <a:extLst>
            <a:ext uri="{FF2B5EF4-FFF2-40B4-BE49-F238E27FC236}">
              <a16:creationId xmlns:a16="http://schemas.microsoft.com/office/drawing/2014/main" id="{679BDBF4-71AE-40F5-AAEF-506CE2163B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0" y="22030099"/>
          <a:ext cx="10386448" cy="421175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148</xdr:row>
      <xdr:rowOff>0</xdr:rowOff>
    </xdr:from>
    <xdr:to>
      <xdr:col>16</xdr:col>
      <xdr:colOff>606819</xdr:colOff>
      <xdr:row>171</xdr:row>
      <xdr:rowOff>90539</xdr:rowOff>
    </xdr:to>
    <xdr:pic>
      <xdr:nvPicPr>
        <xdr:cNvPr id="46" name="図 45">
          <a:extLst>
            <a:ext uri="{FF2B5EF4-FFF2-40B4-BE49-F238E27FC236}">
              <a16:creationId xmlns:a16="http://schemas.microsoft.com/office/drawing/2014/main" id="{A426F031-AEC9-4367-894D-FAD2FAD691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26509678"/>
          <a:ext cx="10386448" cy="421175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172</xdr:row>
      <xdr:rowOff>0</xdr:rowOff>
    </xdr:from>
    <xdr:to>
      <xdr:col>16</xdr:col>
      <xdr:colOff>606819</xdr:colOff>
      <xdr:row>195</xdr:row>
      <xdr:rowOff>90539</xdr:rowOff>
    </xdr:to>
    <xdr:pic>
      <xdr:nvPicPr>
        <xdr:cNvPr id="47" name="図 46">
          <a:extLst>
            <a:ext uri="{FF2B5EF4-FFF2-40B4-BE49-F238E27FC236}">
              <a16:creationId xmlns:a16="http://schemas.microsoft.com/office/drawing/2014/main" id="{30719F36-7C5F-4383-B319-0BA61319A8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30810074"/>
          <a:ext cx="10386448" cy="421175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197</xdr:row>
      <xdr:rowOff>0</xdr:rowOff>
    </xdr:from>
    <xdr:to>
      <xdr:col>16</xdr:col>
      <xdr:colOff>606819</xdr:colOff>
      <xdr:row>220</xdr:row>
      <xdr:rowOff>90539</xdr:rowOff>
    </xdr:to>
    <xdr:pic>
      <xdr:nvPicPr>
        <xdr:cNvPr id="50" name="図 49">
          <a:extLst>
            <a:ext uri="{FF2B5EF4-FFF2-40B4-BE49-F238E27FC236}">
              <a16:creationId xmlns:a16="http://schemas.microsoft.com/office/drawing/2014/main" id="{CD3C6515-A728-4186-9E2A-7EA98E570C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0" y="35289653"/>
          <a:ext cx="10386448" cy="421175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221</xdr:row>
      <xdr:rowOff>0</xdr:rowOff>
    </xdr:from>
    <xdr:to>
      <xdr:col>16</xdr:col>
      <xdr:colOff>606819</xdr:colOff>
      <xdr:row>244</xdr:row>
      <xdr:rowOff>90540</xdr:rowOff>
    </xdr:to>
    <xdr:pic>
      <xdr:nvPicPr>
        <xdr:cNvPr id="51" name="図 50">
          <a:extLst>
            <a:ext uri="{FF2B5EF4-FFF2-40B4-BE49-F238E27FC236}">
              <a16:creationId xmlns:a16="http://schemas.microsoft.com/office/drawing/2014/main" id="{76F5D05C-E78F-4646-A279-7EE9D2DC93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0" y="39590050"/>
          <a:ext cx="10386448" cy="421175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246</xdr:row>
      <xdr:rowOff>0</xdr:rowOff>
    </xdr:from>
    <xdr:to>
      <xdr:col>16</xdr:col>
      <xdr:colOff>606819</xdr:colOff>
      <xdr:row>269</xdr:row>
      <xdr:rowOff>90539</xdr:rowOff>
    </xdr:to>
    <xdr:pic>
      <xdr:nvPicPr>
        <xdr:cNvPr id="52" name="図 51">
          <a:extLst>
            <a:ext uri="{FF2B5EF4-FFF2-40B4-BE49-F238E27FC236}">
              <a16:creationId xmlns:a16="http://schemas.microsoft.com/office/drawing/2014/main" id="{7B79BFE4-7576-4EE2-9B4C-EB2F0AFD68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0" y="44069629"/>
          <a:ext cx="10386448" cy="421175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270</xdr:row>
      <xdr:rowOff>0</xdr:rowOff>
    </xdr:from>
    <xdr:to>
      <xdr:col>16</xdr:col>
      <xdr:colOff>606819</xdr:colOff>
      <xdr:row>293</xdr:row>
      <xdr:rowOff>90539</xdr:rowOff>
    </xdr:to>
    <xdr:pic>
      <xdr:nvPicPr>
        <xdr:cNvPr id="53" name="図 52">
          <a:extLst>
            <a:ext uri="{FF2B5EF4-FFF2-40B4-BE49-F238E27FC236}">
              <a16:creationId xmlns:a16="http://schemas.microsoft.com/office/drawing/2014/main" id="{71A50796-48E4-4E4B-9712-3B5493A36B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0" y="48370025"/>
          <a:ext cx="10386448" cy="421175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295</xdr:row>
      <xdr:rowOff>0</xdr:rowOff>
    </xdr:from>
    <xdr:to>
      <xdr:col>16</xdr:col>
      <xdr:colOff>606819</xdr:colOff>
      <xdr:row>318</xdr:row>
      <xdr:rowOff>90539</xdr:rowOff>
    </xdr:to>
    <xdr:pic>
      <xdr:nvPicPr>
        <xdr:cNvPr id="28" name="図 27">
          <a:extLst>
            <a:ext uri="{FF2B5EF4-FFF2-40B4-BE49-F238E27FC236}">
              <a16:creationId xmlns:a16="http://schemas.microsoft.com/office/drawing/2014/main" id="{AD1B19C1-B974-4C0D-8AF6-DAD593D53A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0" y="52849604"/>
          <a:ext cx="10386448" cy="421175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319</xdr:row>
      <xdr:rowOff>0</xdr:rowOff>
    </xdr:from>
    <xdr:to>
      <xdr:col>16</xdr:col>
      <xdr:colOff>606819</xdr:colOff>
      <xdr:row>343</xdr:row>
      <xdr:rowOff>140049</xdr:rowOff>
    </xdr:to>
    <xdr:pic>
      <xdr:nvPicPr>
        <xdr:cNvPr id="29" name="図 28">
          <a:extLst>
            <a:ext uri="{FF2B5EF4-FFF2-40B4-BE49-F238E27FC236}">
              <a16:creationId xmlns:a16="http://schemas.microsoft.com/office/drawing/2014/main" id="{1C062690-0F8E-4E0D-9120-5C8C5881E3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0" y="57150000"/>
          <a:ext cx="10386448" cy="44404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8"/>
  <sheetViews>
    <sheetView zoomScale="79" zoomScaleNormal="76" workbookViewId="0">
      <pane xSplit="1" ySplit="12" topLeftCell="B22" activePane="bottomRight" state="frozen"/>
      <selection pane="topRight" activeCell="B1" sqref="B1"/>
      <selection pane="bottomLeft" activeCell="A9" sqref="A9"/>
      <selection pane="bottomRight" activeCell="J8" sqref="J8"/>
    </sheetView>
  </sheetViews>
  <sheetFormatPr defaultRowHeight="18.75" x14ac:dyDescent="0.4"/>
  <cols>
    <col min="1" max="1" width="4.875" customWidth="1"/>
    <col min="2" max="2" width="12" customWidth="1"/>
    <col min="3" max="3" width="10.625" customWidth="1"/>
    <col min="4" max="6" width="8.25" customWidth="1"/>
    <col min="7" max="7" width="9.875" customWidth="1"/>
    <col min="10" max="15" width="7.75" customWidth="1"/>
  </cols>
  <sheetData>
    <row r="1" spans="1:18" ht="30.75" customHeight="1" x14ac:dyDescent="0.4">
      <c r="A1" s="15" t="s">
        <v>61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8" s="17" customFormat="1" ht="30.75" customHeight="1" x14ac:dyDescent="0.4">
      <c r="A2" s="15" t="s">
        <v>62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8" s="17" customFormat="1" ht="30.75" customHeight="1" x14ac:dyDescent="0.4">
      <c r="A3" s="15" t="s">
        <v>63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8" x14ac:dyDescent="0.4">
      <c r="A4" s="18" t="s">
        <v>5</v>
      </c>
      <c r="B4" s="17"/>
      <c r="C4" s="17" t="s">
        <v>51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</row>
    <row r="5" spans="1:18" x14ac:dyDescent="0.4">
      <c r="A5" s="18" t="s">
        <v>6</v>
      </c>
      <c r="B5" s="17"/>
      <c r="C5" s="17" t="s">
        <v>48</v>
      </c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</row>
    <row r="6" spans="1:18" x14ac:dyDescent="0.4">
      <c r="A6" s="18" t="s">
        <v>8</v>
      </c>
      <c r="B6" s="17"/>
      <c r="C6" s="42">
        <v>300000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</row>
    <row r="7" spans="1:18" x14ac:dyDescent="0.4">
      <c r="A7" s="18" t="s">
        <v>9</v>
      </c>
      <c r="B7" s="17"/>
      <c r="C7" s="42" t="s">
        <v>54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</row>
    <row r="8" spans="1:18" s="17" customFormat="1" x14ac:dyDescent="0.4">
      <c r="A8" s="18"/>
      <c r="C8" s="42" t="s">
        <v>53</v>
      </c>
    </row>
    <row r="9" spans="1:18" ht="19.5" thickBot="1" x14ac:dyDescent="0.45">
      <c r="A9" s="18" t="s">
        <v>10</v>
      </c>
      <c r="B9" s="17"/>
      <c r="C9" s="42" t="s">
        <v>55</v>
      </c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</row>
    <row r="10" spans="1:18" ht="19.5" thickBot="1" x14ac:dyDescent="0.45">
      <c r="A10" s="37" t="s">
        <v>35</v>
      </c>
      <c r="B10" s="37" t="s">
        <v>36</v>
      </c>
      <c r="C10" s="37" t="s">
        <v>36</v>
      </c>
      <c r="D10" s="50" t="s">
        <v>20</v>
      </c>
      <c r="E10" s="38"/>
      <c r="F10" s="39"/>
      <c r="G10" s="87" t="s">
        <v>1</v>
      </c>
      <c r="H10" s="88"/>
      <c r="I10" s="94"/>
      <c r="J10" s="87" t="s">
        <v>18</v>
      </c>
      <c r="K10" s="88"/>
      <c r="L10" s="94"/>
      <c r="M10" s="87" t="s">
        <v>19</v>
      </c>
      <c r="N10" s="88"/>
      <c r="O10" s="94"/>
      <c r="P10" s="17"/>
      <c r="Q10" s="17"/>
      <c r="R10" s="17"/>
    </row>
    <row r="11" spans="1:18" ht="19.5" thickBot="1" x14ac:dyDescent="0.45">
      <c r="A11" s="40"/>
      <c r="B11" s="40" t="s">
        <v>0</v>
      </c>
      <c r="C11" s="54" t="s">
        <v>21</v>
      </c>
      <c r="D11" s="28">
        <v>1.27</v>
      </c>
      <c r="E11" s="29">
        <v>1.5</v>
      </c>
      <c r="F11" s="30">
        <v>2</v>
      </c>
      <c r="G11" s="28">
        <v>1.27</v>
      </c>
      <c r="H11" s="29">
        <v>1.5</v>
      </c>
      <c r="I11" s="30">
        <v>2</v>
      </c>
      <c r="J11" s="28">
        <v>1.27</v>
      </c>
      <c r="K11" s="29">
        <v>1.5</v>
      </c>
      <c r="L11" s="30">
        <v>2</v>
      </c>
      <c r="M11" s="28">
        <v>1.27</v>
      </c>
      <c r="N11" s="29">
        <v>1.5</v>
      </c>
      <c r="O11" s="30">
        <v>2</v>
      </c>
      <c r="P11" s="17"/>
      <c r="Q11" s="17"/>
      <c r="R11" s="17"/>
    </row>
    <row r="12" spans="1:18" ht="19.5" thickBot="1" x14ac:dyDescent="0.45">
      <c r="A12" s="41" t="s">
        <v>7</v>
      </c>
      <c r="B12" s="27"/>
      <c r="C12" s="51"/>
      <c r="D12" s="32"/>
      <c r="E12" s="31"/>
      <c r="F12" s="33"/>
      <c r="G12" s="67">
        <f>C6</f>
        <v>300000</v>
      </c>
      <c r="H12" s="68">
        <f>C6</f>
        <v>300000</v>
      </c>
      <c r="I12" s="69">
        <f>C6</f>
        <v>300000</v>
      </c>
      <c r="J12" s="91" t="s">
        <v>18</v>
      </c>
      <c r="K12" s="92"/>
      <c r="L12" s="93"/>
      <c r="M12" s="91"/>
      <c r="N12" s="92"/>
      <c r="O12" s="93"/>
      <c r="P12" s="17"/>
      <c r="Q12" s="17"/>
      <c r="R12" s="17"/>
    </row>
    <row r="13" spans="1:18" x14ac:dyDescent="0.4">
      <c r="A13" s="24">
        <v>1</v>
      </c>
      <c r="B13" s="36">
        <v>37831</v>
      </c>
      <c r="C13" s="52">
        <v>1</v>
      </c>
      <c r="D13" s="70">
        <v>1.27</v>
      </c>
      <c r="E13" s="71">
        <v>1.5</v>
      </c>
      <c r="F13" s="82">
        <v>2</v>
      </c>
      <c r="G13" s="72">
        <f>IF(D13="","",G12+M13)</f>
        <v>311430</v>
      </c>
      <c r="H13" s="72">
        <f t="shared" ref="H13:I28" si="0">IF(E13="","",H12+N13)</f>
        <v>313500</v>
      </c>
      <c r="I13" s="72">
        <f t="shared" si="0"/>
        <v>318000</v>
      </c>
      <c r="J13" s="43">
        <f>IF(G12="","",G12*0.03)</f>
        <v>9000</v>
      </c>
      <c r="K13" s="44">
        <f>IF(H12="","",H12*0.03)</f>
        <v>9000</v>
      </c>
      <c r="L13" s="45">
        <f>IF(I12="","",I12*0.03)</f>
        <v>9000</v>
      </c>
      <c r="M13" s="43">
        <f>IF(D13="","",J13*D13)</f>
        <v>11430</v>
      </c>
      <c r="N13" s="44">
        <f>IF(E13="","",K13*E13)</f>
        <v>13500</v>
      </c>
      <c r="O13" s="45">
        <f>IF(F13="","",L13*F13)</f>
        <v>18000</v>
      </c>
      <c r="P13" s="72"/>
      <c r="Q13" s="72"/>
      <c r="R13" s="72"/>
    </row>
    <row r="14" spans="1:18" x14ac:dyDescent="0.4">
      <c r="A14" s="24">
        <v>2</v>
      </c>
      <c r="B14" s="21">
        <v>38390</v>
      </c>
      <c r="C14" s="49">
        <v>1</v>
      </c>
      <c r="D14" s="73">
        <v>1.27</v>
      </c>
      <c r="E14" s="74">
        <v>1.5</v>
      </c>
      <c r="F14" s="83">
        <v>2</v>
      </c>
      <c r="G14" s="72">
        <f t="shared" ref="G14:I29" si="1">IF(D14="","",G13+M14)</f>
        <v>323295.48300000001</v>
      </c>
      <c r="H14" s="72">
        <f t="shared" si="0"/>
        <v>327607.5</v>
      </c>
      <c r="I14" s="72">
        <f t="shared" si="0"/>
        <v>337080</v>
      </c>
      <c r="J14" s="46">
        <f t="shared" ref="J14:L29" si="2">IF(G13="","",G13*0.03)</f>
        <v>9342.9</v>
      </c>
      <c r="K14" s="47">
        <f t="shared" si="2"/>
        <v>9405</v>
      </c>
      <c r="L14" s="48">
        <f t="shared" si="2"/>
        <v>9540</v>
      </c>
      <c r="M14" s="46">
        <f t="shared" ref="M14:O29" si="3">IF(D14="","",J14*D14)</f>
        <v>11865.483</v>
      </c>
      <c r="N14" s="47">
        <f t="shared" si="3"/>
        <v>14107.5</v>
      </c>
      <c r="O14" s="48">
        <f t="shared" si="3"/>
        <v>19080</v>
      </c>
      <c r="P14" s="72"/>
      <c r="Q14" s="72"/>
      <c r="R14" s="72"/>
    </row>
    <row r="15" spans="1:18" x14ac:dyDescent="0.4">
      <c r="A15" s="24">
        <v>3</v>
      </c>
      <c r="B15" s="21">
        <v>38624</v>
      </c>
      <c r="C15" s="49">
        <v>1</v>
      </c>
      <c r="D15" s="73">
        <v>1.27</v>
      </c>
      <c r="E15" s="74">
        <v>1.5</v>
      </c>
      <c r="F15" s="84">
        <v>2</v>
      </c>
      <c r="G15" s="72">
        <f t="shared" si="1"/>
        <v>335613.04090229998</v>
      </c>
      <c r="H15" s="72">
        <f t="shared" si="0"/>
        <v>342349.83750000002</v>
      </c>
      <c r="I15" s="72">
        <f t="shared" si="0"/>
        <v>357304.8</v>
      </c>
      <c r="J15" s="46">
        <f t="shared" si="2"/>
        <v>9698.8644899999999</v>
      </c>
      <c r="K15" s="47">
        <f t="shared" si="2"/>
        <v>9828.2250000000004</v>
      </c>
      <c r="L15" s="48">
        <f t="shared" si="2"/>
        <v>10112.4</v>
      </c>
      <c r="M15" s="46">
        <f t="shared" si="3"/>
        <v>12317.557902300001</v>
      </c>
      <c r="N15" s="47">
        <f t="shared" si="3"/>
        <v>14742.337500000001</v>
      </c>
      <c r="O15" s="48">
        <f t="shared" si="3"/>
        <v>20224.8</v>
      </c>
      <c r="P15" s="72"/>
      <c r="Q15" s="72"/>
      <c r="R15" s="72"/>
    </row>
    <row r="16" spans="1:18" x14ac:dyDescent="0.4">
      <c r="A16" s="24">
        <v>4</v>
      </c>
      <c r="B16" s="21">
        <v>38637</v>
      </c>
      <c r="C16" s="49">
        <v>1</v>
      </c>
      <c r="D16" s="73">
        <v>1.27</v>
      </c>
      <c r="E16" s="74">
        <v>1.5</v>
      </c>
      <c r="F16" s="83">
        <v>-1</v>
      </c>
      <c r="G16" s="72">
        <f t="shared" si="1"/>
        <v>348399.89776067762</v>
      </c>
      <c r="H16" s="72">
        <f t="shared" si="0"/>
        <v>357755.58018750005</v>
      </c>
      <c r="I16" s="72">
        <f t="shared" si="0"/>
        <v>346585.65600000002</v>
      </c>
      <c r="J16" s="46">
        <f t="shared" si="2"/>
        <v>10068.391227069</v>
      </c>
      <c r="K16" s="47">
        <f t="shared" si="2"/>
        <v>10270.495124999999</v>
      </c>
      <c r="L16" s="48">
        <f t="shared" si="2"/>
        <v>10719.143999999998</v>
      </c>
      <c r="M16" s="46">
        <f t="shared" si="3"/>
        <v>12786.85685837763</v>
      </c>
      <c r="N16" s="47">
        <f t="shared" si="3"/>
        <v>15405.742687499998</v>
      </c>
      <c r="O16" s="48">
        <f t="shared" si="3"/>
        <v>-10719.143999999998</v>
      </c>
      <c r="P16" s="72"/>
      <c r="Q16" s="72"/>
      <c r="R16" s="72"/>
    </row>
    <row r="17" spans="1:18" x14ac:dyDescent="0.4">
      <c r="A17" s="24">
        <v>5</v>
      </c>
      <c r="B17" s="21">
        <v>38723</v>
      </c>
      <c r="C17" s="49">
        <v>2</v>
      </c>
      <c r="D17" s="73">
        <v>1.27</v>
      </c>
      <c r="E17" s="74">
        <v>1.5</v>
      </c>
      <c r="F17" s="83">
        <v>2</v>
      </c>
      <c r="G17" s="72">
        <f t="shared" si="1"/>
        <v>361673.93386535946</v>
      </c>
      <c r="H17" s="72">
        <f t="shared" si="0"/>
        <v>373854.58129593753</v>
      </c>
      <c r="I17" s="72">
        <f t="shared" si="0"/>
        <v>367380.79535999999</v>
      </c>
      <c r="J17" s="46">
        <f t="shared" si="2"/>
        <v>10451.996932820328</v>
      </c>
      <c r="K17" s="47">
        <f t="shared" si="2"/>
        <v>10732.667405625001</v>
      </c>
      <c r="L17" s="48">
        <f t="shared" si="2"/>
        <v>10397.569680000001</v>
      </c>
      <c r="M17" s="46">
        <f t="shared" si="3"/>
        <v>13274.036104681816</v>
      </c>
      <c r="N17" s="47">
        <f t="shared" si="3"/>
        <v>16099.001108437502</v>
      </c>
      <c r="O17" s="48">
        <f t="shared" si="3"/>
        <v>20795.139360000001</v>
      </c>
      <c r="P17" s="72"/>
      <c r="Q17" s="72"/>
      <c r="R17" s="72"/>
    </row>
    <row r="18" spans="1:18" x14ac:dyDescent="0.4">
      <c r="A18" s="24">
        <v>6</v>
      </c>
      <c r="B18" s="21">
        <v>38877</v>
      </c>
      <c r="C18" s="49">
        <v>1</v>
      </c>
      <c r="D18" s="73">
        <v>1.27</v>
      </c>
      <c r="E18" s="74">
        <v>1.5</v>
      </c>
      <c r="F18" s="75">
        <v>2</v>
      </c>
      <c r="G18" s="72">
        <f t="shared" si="1"/>
        <v>375453.71074562968</v>
      </c>
      <c r="H18" s="72">
        <f t="shared" si="0"/>
        <v>390678.03745425469</v>
      </c>
      <c r="I18" s="72">
        <f t="shared" si="0"/>
        <v>389423.64308159996</v>
      </c>
      <c r="J18" s="46">
        <f t="shared" si="2"/>
        <v>10850.218015960783</v>
      </c>
      <c r="K18" s="47">
        <f t="shared" si="2"/>
        <v>11215.637438878126</v>
      </c>
      <c r="L18" s="48">
        <f t="shared" si="2"/>
        <v>11021.4238608</v>
      </c>
      <c r="M18" s="46">
        <f t="shared" si="3"/>
        <v>13779.776880270196</v>
      </c>
      <c r="N18" s="47">
        <f t="shared" si="3"/>
        <v>16823.456158317189</v>
      </c>
      <c r="O18" s="48">
        <f t="shared" si="3"/>
        <v>22042.847721599999</v>
      </c>
      <c r="P18" s="72"/>
      <c r="Q18" s="72"/>
      <c r="R18" s="72"/>
    </row>
    <row r="19" spans="1:18" x14ac:dyDescent="0.4">
      <c r="A19" s="24">
        <v>7</v>
      </c>
      <c r="B19" s="21">
        <v>39021</v>
      </c>
      <c r="C19" s="49">
        <v>2</v>
      </c>
      <c r="D19" s="73">
        <v>-1</v>
      </c>
      <c r="E19" s="74">
        <v>-1</v>
      </c>
      <c r="F19" s="75">
        <v>-1</v>
      </c>
      <c r="G19" s="72">
        <f t="shared" si="1"/>
        <v>364190.09942326078</v>
      </c>
      <c r="H19" s="72">
        <f t="shared" si="0"/>
        <v>378957.69633062708</v>
      </c>
      <c r="I19" s="72">
        <f t="shared" si="0"/>
        <v>377740.93378915195</v>
      </c>
      <c r="J19" s="46">
        <f t="shared" si="2"/>
        <v>11263.61132236889</v>
      </c>
      <c r="K19" s="47">
        <f t="shared" si="2"/>
        <v>11720.341123627641</v>
      </c>
      <c r="L19" s="48">
        <f t="shared" si="2"/>
        <v>11682.709292447998</v>
      </c>
      <c r="M19" s="46">
        <f t="shared" si="3"/>
        <v>-11263.61132236889</v>
      </c>
      <c r="N19" s="47">
        <f t="shared" si="3"/>
        <v>-11720.341123627641</v>
      </c>
      <c r="O19" s="48">
        <f t="shared" si="3"/>
        <v>-11682.709292447998</v>
      </c>
      <c r="P19" s="72"/>
      <c r="Q19" s="72"/>
      <c r="R19" s="72"/>
    </row>
    <row r="20" spans="1:18" x14ac:dyDescent="0.4">
      <c r="A20" s="24">
        <v>8</v>
      </c>
      <c r="B20" s="21">
        <v>39177</v>
      </c>
      <c r="C20" s="49">
        <v>1</v>
      </c>
      <c r="D20" s="73">
        <v>-1</v>
      </c>
      <c r="E20" s="74">
        <v>-1</v>
      </c>
      <c r="F20" s="75">
        <v>-1</v>
      </c>
      <c r="G20" s="72">
        <f t="shared" si="1"/>
        <v>353264.39644056297</v>
      </c>
      <c r="H20" s="72">
        <f t="shared" si="0"/>
        <v>367588.96544070827</v>
      </c>
      <c r="I20" s="72">
        <f t="shared" si="0"/>
        <v>366408.7057754774</v>
      </c>
      <c r="J20" s="46">
        <f t="shared" si="2"/>
        <v>10925.702982697823</v>
      </c>
      <c r="K20" s="47">
        <f t="shared" si="2"/>
        <v>11368.730889918812</v>
      </c>
      <c r="L20" s="48">
        <f t="shared" si="2"/>
        <v>11332.228013674558</v>
      </c>
      <c r="M20" s="46">
        <f t="shared" si="3"/>
        <v>-10925.702982697823</v>
      </c>
      <c r="N20" s="47">
        <f t="shared" si="3"/>
        <v>-11368.730889918812</v>
      </c>
      <c r="O20" s="48">
        <f t="shared" si="3"/>
        <v>-11332.228013674558</v>
      </c>
      <c r="P20" s="72"/>
      <c r="Q20" s="72"/>
      <c r="R20" s="72"/>
    </row>
    <row r="21" spans="1:18" x14ac:dyDescent="0.4">
      <c r="A21" s="24">
        <v>9</v>
      </c>
      <c r="B21" s="21">
        <v>39199</v>
      </c>
      <c r="C21" s="49">
        <v>1</v>
      </c>
      <c r="D21" s="73">
        <v>1.27</v>
      </c>
      <c r="E21" s="74">
        <v>1.5</v>
      </c>
      <c r="F21" s="84">
        <v>2</v>
      </c>
      <c r="G21" s="72">
        <f t="shared" si="1"/>
        <v>366723.76994494844</v>
      </c>
      <c r="H21" s="72">
        <f t="shared" si="0"/>
        <v>384130.46888554015</v>
      </c>
      <c r="I21" s="72">
        <f t="shared" si="0"/>
        <v>388393.22812200605</v>
      </c>
      <c r="J21" s="46">
        <f t="shared" si="2"/>
        <v>10597.931893216888</v>
      </c>
      <c r="K21" s="47">
        <f t="shared" si="2"/>
        <v>11027.668963221247</v>
      </c>
      <c r="L21" s="48">
        <f t="shared" si="2"/>
        <v>10992.261173264322</v>
      </c>
      <c r="M21" s="46">
        <f t="shared" si="3"/>
        <v>13459.373504385449</v>
      </c>
      <c r="N21" s="47">
        <f t="shared" si="3"/>
        <v>16541.503444831869</v>
      </c>
      <c r="O21" s="48">
        <f t="shared" si="3"/>
        <v>21984.522346528644</v>
      </c>
      <c r="P21" s="72"/>
      <c r="Q21" s="72"/>
      <c r="R21" s="72"/>
    </row>
    <row r="22" spans="1:18" x14ac:dyDescent="0.4">
      <c r="A22" s="24">
        <v>10</v>
      </c>
      <c r="B22" s="21">
        <v>39435</v>
      </c>
      <c r="C22" s="49">
        <v>1</v>
      </c>
      <c r="D22" s="73">
        <v>1.27</v>
      </c>
      <c r="E22" s="74">
        <v>1.5</v>
      </c>
      <c r="F22" s="75">
        <v>2</v>
      </c>
      <c r="G22" s="72">
        <f t="shared" si="1"/>
        <v>380695.94557985099</v>
      </c>
      <c r="H22" s="72">
        <f t="shared" si="0"/>
        <v>401416.33998538944</v>
      </c>
      <c r="I22" s="72">
        <f t="shared" si="0"/>
        <v>411696.82180932641</v>
      </c>
      <c r="J22" s="46">
        <f t="shared" si="2"/>
        <v>11001.713098348453</v>
      </c>
      <c r="K22" s="47">
        <f t="shared" si="2"/>
        <v>11523.914066566203</v>
      </c>
      <c r="L22" s="48">
        <f t="shared" si="2"/>
        <v>11651.79684366018</v>
      </c>
      <c r="M22" s="46">
        <f t="shared" si="3"/>
        <v>13972.175634902536</v>
      </c>
      <c r="N22" s="47">
        <f t="shared" si="3"/>
        <v>17285.871099849304</v>
      </c>
      <c r="O22" s="48">
        <f t="shared" si="3"/>
        <v>23303.593687320361</v>
      </c>
      <c r="P22" s="72"/>
      <c r="Q22" s="72"/>
      <c r="R22" s="72"/>
    </row>
    <row r="23" spans="1:18" x14ac:dyDescent="0.4">
      <c r="A23" s="24">
        <v>11</v>
      </c>
      <c r="B23" s="21">
        <v>39493</v>
      </c>
      <c r="C23" s="49">
        <v>1</v>
      </c>
      <c r="D23" s="73">
        <v>-1</v>
      </c>
      <c r="E23" s="74">
        <v>-1</v>
      </c>
      <c r="F23" s="75">
        <v>-1</v>
      </c>
      <c r="G23" s="72">
        <f t="shared" si="1"/>
        <v>369275.06721245544</v>
      </c>
      <c r="H23" s="72">
        <f t="shared" si="0"/>
        <v>389373.84978582774</v>
      </c>
      <c r="I23" s="72">
        <f t="shared" si="0"/>
        <v>399345.9171550466</v>
      </c>
      <c r="J23" s="46">
        <f t="shared" si="2"/>
        <v>11420.878367395529</v>
      </c>
      <c r="K23" s="47">
        <f t="shared" si="2"/>
        <v>12042.490199561682</v>
      </c>
      <c r="L23" s="48">
        <f t="shared" si="2"/>
        <v>12350.904654279791</v>
      </c>
      <c r="M23" s="46">
        <f t="shared" si="3"/>
        <v>-11420.878367395529</v>
      </c>
      <c r="N23" s="47">
        <f t="shared" si="3"/>
        <v>-12042.490199561682</v>
      </c>
      <c r="O23" s="48">
        <f t="shared" si="3"/>
        <v>-12350.904654279791</v>
      </c>
      <c r="P23" s="72"/>
      <c r="Q23" s="72"/>
      <c r="R23" s="72"/>
    </row>
    <row r="24" spans="1:18" x14ac:dyDescent="0.4">
      <c r="A24" s="24">
        <v>12</v>
      </c>
      <c r="B24" s="21">
        <v>39542</v>
      </c>
      <c r="C24" s="49">
        <v>1</v>
      </c>
      <c r="D24" s="73">
        <v>-1</v>
      </c>
      <c r="E24" s="74">
        <v>-1</v>
      </c>
      <c r="F24" s="75">
        <v>-1</v>
      </c>
      <c r="G24" s="72">
        <f t="shared" si="1"/>
        <v>358196.81519608176</v>
      </c>
      <c r="H24" s="72">
        <f t="shared" si="0"/>
        <v>377692.63429225289</v>
      </c>
      <c r="I24" s="72">
        <f t="shared" si="0"/>
        <v>387365.5396403952</v>
      </c>
      <c r="J24" s="46">
        <f t="shared" si="2"/>
        <v>11078.252016373663</v>
      </c>
      <c r="K24" s="47">
        <f t="shared" si="2"/>
        <v>11681.215493574831</v>
      </c>
      <c r="L24" s="48">
        <f t="shared" si="2"/>
        <v>11980.377514651398</v>
      </c>
      <c r="M24" s="46">
        <f t="shared" si="3"/>
        <v>-11078.252016373663</v>
      </c>
      <c r="N24" s="47">
        <f t="shared" si="3"/>
        <v>-11681.215493574831</v>
      </c>
      <c r="O24" s="48">
        <f t="shared" si="3"/>
        <v>-11980.377514651398</v>
      </c>
      <c r="P24" s="72"/>
      <c r="Q24" s="72"/>
      <c r="R24" s="72"/>
    </row>
    <row r="25" spans="1:18" x14ac:dyDescent="0.4">
      <c r="A25" s="24">
        <v>13</v>
      </c>
      <c r="B25" s="21"/>
      <c r="C25" s="49"/>
      <c r="D25" s="73"/>
      <c r="E25" s="74"/>
      <c r="F25" s="75"/>
      <c r="G25" s="72" t="str">
        <f t="shared" si="1"/>
        <v/>
      </c>
      <c r="H25" s="72" t="str">
        <f t="shared" si="0"/>
        <v/>
      </c>
      <c r="I25" s="72" t="str">
        <f t="shared" si="0"/>
        <v/>
      </c>
      <c r="J25" s="46">
        <f t="shared" si="2"/>
        <v>10745.904455882452</v>
      </c>
      <c r="K25" s="47">
        <f t="shared" si="2"/>
        <v>11330.779028767585</v>
      </c>
      <c r="L25" s="48">
        <f t="shared" si="2"/>
        <v>11620.966189211857</v>
      </c>
      <c r="M25" s="46" t="str">
        <f t="shared" si="3"/>
        <v/>
      </c>
      <c r="N25" s="47" t="str">
        <f t="shared" si="3"/>
        <v/>
      </c>
      <c r="O25" s="48" t="str">
        <f t="shared" si="3"/>
        <v/>
      </c>
      <c r="P25" s="72"/>
      <c r="Q25" s="72"/>
      <c r="R25" s="72"/>
    </row>
    <row r="26" spans="1:18" x14ac:dyDescent="0.4">
      <c r="A26" s="24">
        <v>14</v>
      </c>
      <c r="B26" s="21"/>
      <c r="C26" s="49"/>
      <c r="D26" s="73"/>
      <c r="E26" s="74"/>
      <c r="F26" s="75"/>
      <c r="G26" s="72" t="str">
        <f t="shared" si="1"/>
        <v/>
      </c>
      <c r="H26" s="72" t="str">
        <f t="shared" si="0"/>
        <v/>
      </c>
      <c r="I26" s="72" t="str">
        <f t="shared" si="0"/>
        <v/>
      </c>
      <c r="J26" s="46" t="str">
        <f t="shared" si="2"/>
        <v/>
      </c>
      <c r="K26" s="47" t="str">
        <f t="shared" si="2"/>
        <v/>
      </c>
      <c r="L26" s="48" t="str">
        <f t="shared" si="2"/>
        <v/>
      </c>
      <c r="M26" s="46" t="str">
        <f t="shared" si="3"/>
        <v/>
      </c>
      <c r="N26" s="47" t="str">
        <f t="shared" si="3"/>
        <v/>
      </c>
      <c r="O26" s="48" t="str">
        <f t="shared" si="3"/>
        <v/>
      </c>
      <c r="P26" s="72"/>
      <c r="Q26" s="72"/>
      <c r="R26" s="72"/>
    </row>
    <row r="27" spans="1:18" x14ac:dyDescent="0.4">
      <c r="A27" s="24">
        <v>15</v>
      </c>
      <c r="B27" s="21"/>
      <c r="C27" s="49"/>
      <c r="D27" s="73"/>
      <c r="E27" s="74"/>
      <c r="F27" s="76"/>
      <c r="G27" s="72" t="str">
        <f t="shared" si="1"/>
        <v/>
      </c>
      <c r="H27" s="72" t="str">
        <f t="shared" si="0"/>
        <v/>
      </c>
      <c r="I27" s="72" t="str">
        <f t="shared" si="0"/>
        <v/>
      </c>
      <c r="J27" s="46" t="str">
        <f t="shared" si="2"/>
        <v/>
      </c>
      <c r="K27" s="47" t="str">
        <f t="shared" si="2"/>
        <v/>
      </c>
      <c r="L27" s="48" t="str">
        <f t="shared" si="2"/>
        <v/>
      </c>
      <c r="M27" s="46" t="str">
        <f t="shared" si="3"/>
        <v/>
      </c>
      <c r="N27" s="47" t="str">
        <f t="shared" si="3"/>
        <v/>
      </c>
      <c r="O27" s="48" t="str">
        <f t="shared" si="3"/>
        <v/>
      </c>
      <c r="P27" s="72"/>
      <c r="Q27" s="72"/>
      <c r="R27" s="72"/>
    </row>
    <row r="28" spans="1:18" x14ac:dyDescent="0.4">
      <c r="A28" s="24">
        <v>16</v>
      </c>
      <c r="B28" s="21"/>
      <c r="C28" s="49"/>
      <c r="D28" s="73"/>
      <c r="E28" s="74"/>
      <c r="F28" s="75"/>
      <c r="G28" s="72" t="str">
        <f t="shared" si="1"/>
        <v/>
      </c>
      <c r="H28" s="72" t="str">
        <f t="shared" si="0"/>
        <v/>
      </c>
      <c r="I28" s="72" t="str">
        <f t="shared" si="0"/>
        <v/>
      </c>
      <c r="J28" s="46" t="str">
        <f t="shared" si="2"/>
        <v/>
      </c>
      <c r="K28" s="47" t="str">
        <f t="shared" si="2"/>
        <v/>
      </c>
      <c r="L28" s="48" t="str">
        <f t="shared" si="2"/>
        <v/>
      </c>
      <c r="M28" s="46" t="str">
        <f t="shared" si="3"/>
        <v/>
      </c>
      <c r="N28" s="47" t="str">
        <f t="shared" si="3"/>
        <v/>
      </c>
      <c r="O28" s="48" t="str">
        <f t="shared" si="3"/>
        <v/>
      </c>
      <c r="P28" s="72"/>
      <c r="Q28" s="72"/>
      <c r="R28" s="72"/>
    </row>
    <row r="29" spans="1:18" x14ac:dyDescent="0.4">
      <c r="A29" s="24">
        <v>17</v>
      </c>
      <c r="B29" s="21"/>
      <c r="C29" s="49"/>
      <c r="D29" s="73"/>
      <c r="E29" s="74"/>
      <c r="F29" s="75"/>
      <c r="G29" s="72" t="str">
        <f t="shared" si="1"/>
        <v/>
      </c>
      <c r="H29" s="72" t="str">
        <f t="shared" si="1"/>
        <v/>
      </c>
      <c r="I29" s="72" t="str">
        <f t="shared" si="1"/>
        <v/>
      </c>
      <c r="J29" s="46" t="str">
        <f t="shared" si="2"/>
        <v/>
      </c>
      <c r="K29" s="47" t="str">
        <f t="shared" si="2"/>
        <v/>
      </c>
      <c r="L29" s="48" t="str">
        <f t="shared" si="2"/>
        <v/>
      </c>
      <c r="M29" s="46" t="str">
        <f t="shared" si="3"/>
        <v/>
      </c>
      <c r="N29" s="47" t="str">
        <f t="shared" si="3"/>
        <v/>
      </c>
      <c r="O29" s="48" t="str">
        <f t="shared" si="3"/>
        <v/>
      </c>
      <c r="P29" s="72"/>
      <c r="Q29" s="72"/>
      <c r="R29" s="72"/>
    </row>
    <row r="30" spans="1:18" x14ac:dyDescent="0.4">
      <c r="A30" s="24">
        <v>18</v>
      </c>
      <c r="B30" s="21"/>
      <c r="C30" s="49"/>
      <c r="D30" s="73"/>
      <c r="E30" s="74"/>
      <c r="F30" s="75"/>
      <c r="G30" s="72" t="str">
        <f t="shared" ref="G30:I45" si="4">IF(D30="","",G29+M30)</f>
        <v/>
      </c>
      <c r="H30" s="72" t="str">
        <f t="shared" si="4"/>
        <v/>
      </c>
      <c r="I30" s="72" t="str">
        <f t="shared" si="4"/>
        <v/>
      </c>
      <c r="J30" s="46" t="str">
        <f t="shared" ref="J30:L62" si="5">IF(G29="","",G29*0.03)</f>
        <v/>
      </c>
      <c r="K30" s="47" t="str">
        <f t="shared" si="5"/>
        <v/>
      </c>
      <c r="L30" s="48" t="str">
        <f t="shared" si="5"/>
        <v/>
      </c>
      <c r="M30" s="46" t="str">
        <f t="shared" ref="M30:O62" si="6">IF(D30="","",J30*D30)</f>
        <v/>
      </c>
      <c r="N30" s="47" t="str">
        <f t="shared" si="6"/>
        <v/>
      </c>
      <c r="O30" s="48" t="str">
        <f t="shared" si="6"/>
        <v/>
      </c>
      <c r="P30" s="72"/>
      <c r="Q30" s="72"/>
      <c r="R30" s="72"/>
    </row>
    <row r="31" spans="1:18" x14ac:dyDescent="0.4">
      <c r="A31" s="24">
        <v>19</v>
      </c>
      <c r="B31" s="21"/>
      <c r="C31" s="49"/>
      <c r="D31" s="73"/>
      <c r="E31" s="74"/>
      <c r="F31" s="75"/>
      <c r="G31" s="72" t="str">
        <f t="shared" si="4"/>
        <v/>
      </c>
      <c r="H31" s="72" t="str">
        <f t="shared" si="4"/>
        <v/>
      </c>
      <c r="I31" s="72" t="str">
        <f t="shared" si="4"/>
        <v/>
      </c>
      <c r="J31" s="46" t="str">
        <f t="shared" si="5"/>
        <v/>
      </c>
      <c r="K31" s="47" t="str">
        <f t="shared" si="5"/>
        <v/>
      </c>
      <c r="L31" s="48" t="str">
        <f t="shared" si="5"/>
        <v/>
      </c>
      <c r="M31" s="46" t="str">
        <f t="shared" si="6"/>
        <v/>
      </c>
      <c r="N31" s="47" t="str">
        <f t="shared" si="6"/>
        <v/>
      </c>
      <c r="O31" s="48" t="str">
        <f t="shared" si="6"/>
        <v/>
      </c>
      <c r="P31" s="72"/>
      <c r="Q31" s="72"/>
      <c r="R31" s="72"/>
    </row>
    <row r="32" spans="1:18" x14ac:dyDescent="0.4">
      <c r="A32" s="24">
        <v>20</v>
      </c>
      <c r="B32" s="21"/>
      <c r="C32" s="49"/>
      <c r="D32" s="73"/>
      <c r="E32" s="74"/>
      <c r="F32" s="75"/>
      <c r="G32" s="72" t="str">
        <f t="shared" si="4"/>
        <v/>
      </c>
      <c r="H32" s="72" t="str">
        <f t="shared" si="4"/>
        <v/>
      </c>
      <c r="I32" s="72" t="str">
        <f t="shared" si="4"/>
        <v/>
      </c>
      <c r="J32" s="46" t="str">
        <f t="shared" si="5"/>
        <v/>
      </c>
      <c r="K32" s="47" t="str">
        <f t="shared" si="5"/>
        <v/>
      </c>
      <c r="L32" s="48" t="str">
        <f t="shared" si="5"/>
        <v/>
      </c>
      <c r="M32" s="46" t="str">
        <f t="shared" si="6"/>
        <v/>
      </c>
      <c r="N32" s="47" t="str">
        <f t="shared" si="6"/>
        <v/>
      </c>
      <c r="O32" s="48" t="str">
        <f t="shared" si="6"/>
        <v/>
      </c>
      <c r="P32" s="72"/>
      <c r="Q32" s="72"/>
      <c r="R32" s="72"/>
    </row>
    <row r="33" spans="1:18" x14ac:dyDescent="0.4">
      <c r="A33" s="24">
        <v>21</v>
      </c>
      <c r="B33" s="21"/>
      <c r="C33" s="49"/>
      <c r="D33" s="73"/>
      <c r="E33" s="74"/>
      <c r="F33" s="76"/>
      <c r="G33" s="72" t="str">
        <f t="shared" si="4"/>
        <v/>
      </c>
      <c r="H33" s="72" t="str">
        <f t="shared" si="4"/>
        <v/>
      </c>
      <c r="I33" s="72" t="str">
        <f t="shared" si="4"/>
        <v/>
      </c>
      <c r="J33" s="46" t="str">
        <f t="shared" si="5"/>
        <v/>
      </c>
      <c r="K33" s="47" t="str">
        <f t="shared" si="5"/>
        <v/>
      </c>
      <c r="L33" s="48" t="str">
        <f t="shared" si="5"/>
        <v/>
      </c>
      <c r="M33" s="46" t="str">
        <f t="shared" si="6"/>
        <v/>
      </c>
      <c r="N33" s="47" t="str">
        <f t="shared" si="6"/>
        <v/>
      </c>
      <c r="O33" s="48" t="str">
        <f t="shared" si="6"/>
        <v/>
      </c>
      <c r="P33" s="72"/>
      <c r="Q33" s="72"/>
      <c r="R33" s="72"/>
    </row>
    <row r="34" spans="1:18" x14ac:dyDescent="0.4">
      <c r="A34" s="24">
        <v>22</v>
      </c>
      <c r="B34" s="21"/>
      <c r="C34" s="49"/>
      <c r="D34" s="73"/>
      <c r="E34" s="74"/>
      <c r="F34" s="76"/>
      <c r="G34" s="72" t="str">
        <f t="shared" si="4"/>
        <v/>
      </c>
      <c r="H34" s="72" t="str">
        <f t="shared" si="4"/>
        <v/>
      </c>
      <c r="I34" s="72" t="str">
        <f t="shared" si="4"/>
        <v/>
      </c>
      <c r="J34" s="46" t="str">
        <f t="shared" si="5"/>
        <v/>
      </c>
      <c r="K34" s="47" t="str">
        <f t="shared" si="5"/>
        <v/>
      </c>
      <c r="L34" s="48" t="str">
        <f t="shared" si="5"/>
        <v/>
      </c>
      <c r="M34" s="46" t="str">
        <f t="shared" si="6"/>
        <v/>
      </c>
      <c r="N34" s="47" t="str">
        <f t="shared" si="6"/>
        <v/>
      </c>
      <c r="O34" s="48" t="str">
        <f t="shared" si="6"/>
        <v/>
      </c>
      <c r="P34" s="72"/>
      <c r="Q34" s="72"/>
      <c r="R34" s="72"/>
    </row>
    <row r="35" spans="1:18" x14ac:dyDescent="0.4">
      <c r="A35" s="24">
        <v>23</v>
      </c>
      <c r="B35" s="21"/>
      <c r="C35" s="49"/>
      <c r="D35" s="73"/>
      <c r="E35" s="74"/>
      <c r="F35" s="75"/>
      <c r="G35" s="72" t="str">
        <f t="shared" si="4"/>
        <v/>
      </c>
      <c r="H35" s="72" t="str">
        <f t="shared" si="4"/>
        <v/>
      </c>
      <c r="I35" s="72" t="str">
        <f t="shared" si="4"/>
        <v/>
      </c>
      <c r="J35" s="46" t="str">
        <f t="shared" si="5"/>
        <v/>
      </c>
      <c r="K35" s="47" t="str">
        <f t="shared" si="5"/>
        <v/>
      </c>
      <c r="L35" s="48" t="str">
        <f t="shared" si="5"/>
        <v/>
      </c>
      <c r="M35" s="46" t="str">
        <f t="shared" si="6"/>
        <v/>
      </c>
      <c r="N35" s="47" t="str">
        <f t="shared" si="6"/>
        <v/>
      </c>
      <c r="O35" s="48" t="str">
        <f t="shared" si="6"/>
        <v/>
      </c>
      <c r="P35" s="72"/>
      <c r="Q35" s="72"/>
      <c r="R35" s="72"/>
    </row>
    <row r="36" spans="1:18" x14ac:dyDescent="0.4">
      <c r="A36" s="24">
        <v>24</v>
      </c>
      <c r="B36" s="21"/>
      <c r="C36" s="49"/>
      <c r="D36" s="73"/>
      <c r="E36" s="74"/>
      <c r="F36" s="75"/>
      <c r="G36" s="72" t="str">
        <f t="shared" si="4"/>
        <v/>
      </c>
      <c r="H36" s="72" t="str">
        <f t="shared" si="4"/>
        <v/>
      </c>
      <c r="I36" s="72" t="str">
        <f t="shared" si="4"/>
        <v/>
      </c>
      <c r="J36" s="46" t="str">
        <f t="shared" si="5"/>
        <v/>
      </c>
      <c r="K36" s="47" t="str">
        <f t="shared" si="5"/>
        <v/>
      </c>
      <c r="L36" s="48" t="str">
        <f t="shared" si="5"/>
        <v/>
      </c>
      <c r="M36" s="46" t="str">
        <f t="shared" si="6"/>
        <v/>
      </c>
      <c r="N36" s="47" t="str">
        <f t="shared" si="6"/>
        <v/>
      </c>
      <c r="O36" s="48" t="str">
        <f t="shared" si="6"/>
        <v/>
      </c>
      <c r="P36" s="72"/>
      <c r="Q36" s="72"/>
      <c r="R36" s="72"/>
    </row>
    <row r="37" spans="1:18" x14ac:dyDescent="0.4">
      <c r="A37" s="24">
        <v>25</v>
      </c>
      <c r="B37" s="21"/>
      <c r="C37" s="49"/>
      <c r="D37" s="73"/>
      <c r="E37" s="74"/>
      <c r="F37" s="75"/>
      <c r="G37" s="72" t="str">
        <f t="shared" si="4"/>
        <v/>
      </c>
      <c r="H37" s="72" t="str">
        <f t="shared" si="4"/>
        <v/>
      </c>
      <c r="I37" s="72" t="str">
        <f t="shared" si="4"/>
        <v/>
      </c>
      <c r="J37" s="46" t="str">
        <f t="shared" si="5"/>
        <v/>
      </c>
      <c r="K37" s="47" t="str">
        <f t="shared" si="5"/>
        <v/>
      </c>
      <c r="L37" s="48" t="str">
        <f t="shared" si="5"/>
        <v/>
      </c>
      <c r="M37" s="46" t="str">
        <f t="shared" si="6"/>
        <v/>
      </c>
      <c r="N37" s="47" t="str">
        <f t="shared" si="6"/>
        <v/>
      </c>
      <c r="O37" s="48" t="str">
        <f t="shared" si="6"/>
        <v/>
      </c>
      <c r="P37" s="72"/>
      <c r="Q37" s="72"/>
      <c r="R37" s="72"/>
    </row>
    <row r="38" spans="1:18" x14ac:dyDescent="0.4">
      <c r="A38" s="24">
        <v>26</v>
      </c>
      <c r="B38" s="21"/>
      <c r="C38" s="49"/>
      <c r="D38" s="73"/>
      <c r="E38" s="74"/>
      <c r="F38" s="76"/>
      <c r="G38" s="72" t="str">
        <f t="shared" si="4"/>
        <v/>
      </c>
      <c r="H38" s="72" t="str">
        <f t="shared" si="4"/>
        <v/>
      </c>
      <c r="I38" s="72" t="str">
        <f t="shared" si="4"/>
        <v/>
      </c>
      <c r="J38" s="46" t="str">
        <f t="shared" si="5"/>
        <v/>
      </c>
      <c r="K38" s="47" t="str">
        <f t="shared" si="5"/>
        <v/>
      </c>
      <c r="L38" s="48" t="str">
        <f t="shared" si="5"/>
        <v/>
      </c>
      <c r="M38" s="46" t="str">
        <f t="shared" si="6"/>
        <v/>
      </c>
      <c r="N38" s="47" t="str">
        <f t="shared" si="6"/>
        <v/>
      </c>
      <c r="O38" s="48" t="str">
        <f t="shared" si="6"/>
        <v/>
      </c>
      <c r="P38" s="72"/>
      <c r="Q38" s="72"/>
      <c r="R38" s="72"/>
    </row>
    <row r="39" spans="1:18" x14ac:dyDescent="0.4">
      <c r="A39" s="24">
        <v>27</v>
      </c>
      <c r="B39" s="21"/>
      <c r="C39" s="49"/>
      <c r="D39" s="73"/>
      <c r="E39" s="74"/>
      <c r="F39" s="76"/>
      <c r="G39" s="72" t="str">
        <f t="shared" si="4"/>
        <v/>
      </c>
      <c r="H39" s="72" t="str">
        <f t="shared" si="4"/>
        <v/>
      </c>
      <c r="I39" s="72" t="str">
        <f t="shared" si="4"/>
        <v/>
      </c>
      <c r="J39" s="46" t="str">
        <f t="shared" si="5"/>
        <v/>
      </c>
      <c r="K39" s="47" t="str">
        <f t="shared" si="5"/>
        <v/>
      </c>
      <c r="L39" s="48" t="str">
        <f t="shared" si="5"/>
        <v/>
      </c>
      <c r="M39" s="46" t="str">
        <f t="shared" si="6"/>
        <v/>
      </c>
      <c r="N39" s="47" t="str">
        <f t="shared" si="6"/>
        <v/>
      </c>
      <c r="O39" s="48" t="str">
        <f t="shared" si="6"/>
        <v/>
      </c>
      <c r="P39" s="72"/>
      <c r="Q39" s="72"/>
      <c r="R39" s="72"/>
    </row>
    <row r="40" spans="1:18" x14ac:dyDescent="0.4">
      <c r="A40" s="24">
        <v>28</v>
      </c>
      <c r="B40" s="21"/>
      <c r="C40" s="49"/>
      <c r="D40" s="73"/>
      <c r="E40" s="74"/>
      <c r="F40" s="75"/>
      <c r="G40" s="72" t="str">
        <f t="shared" si="4"/>
        <v/>
      </c>
      <c r="H40" s="72" t="str">
        <f t="shared" si="4"/>
        <v/>
      </c>
      <c r="I40" s="72" t="str">
        <f t="shared" si="4"/>
        <v/>
      </c>
      <c r="J40" s="46" t="str">
        <f t="shared" si="5"/>
        <v/>
      </c>
      <c r="K40" s="47" t="str">
        <f t="shared" si="5"/>
        <v/>
      </c>
      <c r="L40" s="48" t="str">
        <f t="shared" si="5"/>
        <v/>
      </c>
      <c r="M40" s="46" t="str">
        <f t="shared" si="6"/>
        <v/>
      </c>
      <c r="N40" s="47" t="str">
        <f t="shared" si="6"/>
        <v/>
      </c>
      <c r="O40" s="48" t="str">
        <f t="shared" si="6"/>
        <v/>
      </c>
      <c r="P40" s="72"/>
      <c r="Q40" s="72"/>
      <c r="R40" s="72"/>
    </row>
    <row r="41" spans="1:18" x14ac:dyDescent="0.4">
      <c r="A41" s="24">
        <v>29</v>
      </c>
      <c r="B41" s="21"/>
      <c r="C41" s="49"/>
      <c r="D41" s="73"/>
      <c r="E41" s="74"/>
      <c r="F41" s="75"/>
      <c r="G41" s="72" t="str">
        <f t="shared" si="4"/>
        <v/>
      </c>
      <c r="H41" s="72" t="str">
        <f t="shared" si="4"/>
        <v/>
      </c>
      <c r="I41" s="72" t="str">
        <f t="shared" si="4"/>
        <v/>
      </c>
      <c r="J41" s="46" t="str">
        <f t="shared" si="5"/>
        <v/>
      </c>
      <c r="K41" s="47" t="str">
        <f t="shared" si="5"/>
        <v/>
      </c>
      <c r="L41" s="48" t="str">
        <f t="shared" si="5"/>
        <v/>
      </c>
      <c r="M41" s="46" t="str">
        <f t="shared" si="6"/>
        <v/>
      </c>
      <c r="N41" s="47" t="str">
        <f t="shared" si="6"/>
        <v/>
      </c>
      <c r="O41" s="48" t="str">
        <f t="shared" si="6"/>
        <v/>
      </c>
      <c r="P41" s="72"/>
      <c r="Q41" s="72"/>
      <c r="R41" s="72"/>
    </row>
    <row r="42" spans="1:18" x14ac:dyDescent="0.4">
      <c r="A42" s="24">
        <v>30</v>
      </c>
      <c r="B42" s="21"/>
      <c r="C42" s="49"/>
      <c r="D42" s="73"/>
      <c r="E42" s="74"/>
      <c r="F42" s="75"/>
      <c r="G42" s="72" t="str">
        <f t="shared" si="4"/>
        <v/>
      </c>
      <c r="H42" s="72" t="str">
        <f t="shared" si="4"/>
        <v/>
      </c>
      <c r="I42" s="72" t="str">
        <f t="shared" si="4"/>
        <v/>
      </c>
      <c r="J42" s="46" t="str">
        <f t="shared" si="5"/>
        <v/>
      </c>
      <c r="K42" s="47" t="str">
        <f t="shared" si="5"/>
        <v/>
      </c>
      <c r="L42" s="48" t="str">
        <f t="shared" si="5"/>
        <v/>
      </c>
      <c r="M42" s="46" t="str">
        <f t="shared" si="6"/>
        <v/>
      </c>
      <c r="N42" s="47" t="str">
        <f t="shared" si="6"/>
        <v/>
      </c>
      <c r="O42" s="48" t="str">
        <f t="shared" si="6"/>
        <v/>
      </c>
      <c r="P42" s="72"/>
      <c r="Q42" s="72"/>
      <c r="R42" s="72"/>
    </row>
    <row r="43" spans="1:18" x14ac:dyDescent="0.4">
      <c r="A43" s="24">
        <v>31</v>
      </c>
      <c r="B43" s="21"/>
      <c r="C43" s="49"/>
      <c r="D43" s="73"/>
      <c r="E43" s="74"/>
      <c r="F43" s="75"/>
      <c r="G43" s="72" t="str">
        <f t="shared" si="4"/>
        <v/>
      </c>
      <c r="H43" s="72" t="str">
        <f t="shared" si="4"/>
        <v/>
      </c>
      <c r="I43" s="72" t="str">
        <f t="shared" si="4"/>
        <v/>
      </c>
      <c r="J43" s="46" t="str">
        <f t="shared" si="5"/>
        <v/>
      </c>
      <c r="K43" s="47" t="str">
        <f t="shared" si="5"/>
        <v/>
      </c>
      <c r="L43" s="48" t="str">
        <f t="shared" si="5"/>
        <v/>
      </c>
      <c r="M43" s="46" t="str">
        <f t="shared" si="6"/>
        <v/>
      </c>
      <c r="N43" s="47" t="str">
        <f t="shared" si="6"/>
        <v/>
      </c>
      <c r="O43" s="48" t="str">
        <f t="shared" si="6"/>
        <v/>
      </c>
      <c r="P43" s="72"/>
      <c r="Q43" s="72"/>
      <c r="R43" s="72"/>
    </row>
    <row r="44" spans="1:18" x14ac:dyDescent="0.4">
      <c r="A44" s="24">
        <v>32</v>
      </c>
      <c r="B44" s="21"/>
      <c r="C44" s="49"/>
      <c r="D44" s="73"/>
      <c r="E44" s="74"/>
      <c r="F44" s="75"/>
      <c r="G44" s="72" t="str">
        <f t="shared" si="4"/>
        <v/>
      </c>
      <c r="H44" s="72" t="str">
        <f t="shared" si="4"/>
        <v/>
      </c>
      <c r="I44" s="72" t="str">
        <f t="shared" si="4"/>
        <v/>
      </c>
      <c r="J44" s="46" t="str">
        <f t="shared" si="5"/>
        <v/>
      </c>
      <c r="K44" s="47" t="str">
        <f t="shared" si="5"/>
        <v/>
      </c>
      <c r="L44" s="48" t="str">
        <f t="shared" si="5"/>
        <v/>
      </c>
      <c r="M44" s="46" t="str">
        <f t="shared" si="6"/>
        <v/>
      </c>
      <c r="N44" s="47" t="str">
        <f t="shared" si="6"/>
        <v/>
      </c>
      <c r="O44" s="48" t="str">
        <f t="shared" si="6"/>
        <v/>
      </c>
      <c r="P44" s="72"/>
      <c r="Q44" s="72"/>
      <c r="R44" s="72"/>
    </row>
    <row r="45" spans="1:18" x14ac:dyDescent="0.4">
      <c r="A45" s="24">
        <v>33</v>
      </c>
      <c r="B45" s="21"/>
      <c r="C45" s="49"/>
      <c r="D45" s="73"/>
      <c r="E45" s="74"/>
      <c r="F45" s="76"/>
      <c r="G45" s="72" t="str">
        <f t="shared" si="4"/>
        <v/>
      </c>
      <c r="H45" s="72" t="str">
        <f t="shared" si="4"/>
        <v/>
      </c>
      <c r="I45" s="72" t="str">
        <f t="shared" si="4"/>
        <v/>
      </c>
      <c r="J45" s="46" t="str">
        <f t="shared" si="5"/>
        <v/>
      </c>
      <c r="K45" s="47" t="str">
        <f t="shared" si="5"/>
        <v/>
      </c>
      <c r="L45" s="48" t="str">
        <f t="shared" si="5"/>
        <v/>
      </c>
      <c r="M45" s="46" t="str">
        <f t="shared" si="6"/>
        <v/>
      </c>
      <c r="N45" s="47" t="str">
        <f t="shared" si="6"/>
        <v/>
      </c>
      <c r="O45" s="48" t="str">
        <f t="shared" si="6"/>
        <v/>
      </c>
      <c r="P45" s="72"/>
      <c r="Q45" s="72"/>
      <c r="R45" s="72"/>
    </row>
    <row r="46" spans="1:18" x14ac:dyDescent="0.4">
      <c r="A46" s="24">
        <v>34</v>
      </c>
      <c r="B46" s="21"/>
      <c r="C46" s="49"/>
      <c r="D46" s="73"/>
      <c r="E46" s="74"/>
      <c r="F46" s="76"/>
      <c r="G46" s="72" t="str">
        <f t="shared" ref="G46:I61" si="7">IF(D46="","",G45+M46)</f>
        <v/>
      </c>
      <c r="H46" s="72" t="str">
        <f t="shared" si="7"/>
        <v/>
      </c>
      <c r="I46" s="72" t="str">
        <f t="shared" si="7"/>
        <v/>
      </c>
      <c r="J46" s="46" t="str">
        <f t="shared" si="5"/>
        <v/>
      </c>
      <c r="K46" s="47" t="str">
        <f t="shared" si="5"/>
        <v/>
      </c>
      <c r="L46" s="48" t="str">
        <f t="shared" si="5"/>
        <v/>
      </c>
      <c r="M46" s="46" t="str">
        <f>IF(D46="","",J46*D46)</f>
        <v/>
      </c>
      <c r="N46" s="47" t="str">
        <f t="shared" si="6"/>
        <v/>
      </c>
      <c r="O46" s="48" t="str">
        <f t="shared" si="6"/>
        <v/>
      </c>
      <c r="P46" s="72"/>
      <c r="Q46" s="72"/>
      <c r="R46" s="72"/>
    </row>
    <row r="47" spans="1:18" x14ac:dyDescent="0.4">
      <c r="A47" s="17">
        <v>35</v>
      </c>
      <c r="B47" s="21"/>
      <c r="C47" s="49"/>
      <c r="D47" s="73"/>
      <c r="E47" s="74"/>
      <c r="F47" s="75"/>
      <c r="G47" s="72" t="str">
        <f>IF(D47="","",G46+M47)</f>
        <v/>
      </c>
      <c r="H47" s="72" t="str">
        <f t="shared" si="7"/>
        <v/>
      </c>
      <c r="I47" s="72" t="str">
        <f t="shared" si="7"/>
        <v/>
      </c>
      <c r="J47" s="46" t="str">
        <f t="shared" si="5"/>
        <v/>
      </c>
      <c r="K47" s="47" t="str">
        <f t="shared" si="5"/>
        <v/>
      </c>
      <c r="L47" s="48" t="str">
        <f t="shared" si="5"/>
        <v/>
      </c>
      <c r="M47" s="46" t="str">
        <f t="shared" si="6"/>
        <v/>
      </c>
      <c r="N47" s="47" t="str">
        <f t="shared" si="6"/>
        <v/>
      </c>
      <c r="O47" s="48" t="str">
        <f t="shared" si="6"/>
        <v/>
      </c>
      <c r="P47" s="17"/>
      <c r="Q47" s="17"/>
      <c r="R47" s="17"/>
    </row>
    <row r="48" spans="1:18" x14ac:dyDescent="0.4">
      <c r="A48" s="24">
        <v>36</v>
      </c>
      <c r="B48" s="21"/>
      <c r="C48" s="49"/>
      <c r="D48" s="73"/>
      <c r="E48" s="74"/>
      <c r="F48" s="75"/>
      <c r="G48" s="72" t="str">
        <f t="shared" ref="G48:I62" si="8">IF(D48="","",G47+M48)</f>
        <v/>
      </c>
      <c r="H48" s="72" t="str">
        <f t="shared" si="7"/>
        <v/>
      </c>
      <c r="I48" s="72" t="str">
        <f t="shared" si="7"/>
        <v/>
      </c>
      <c r="J48" s="46" t="str">
        <f>IF(G47="","",G47*0.03)</f>
        <v/>
      </c>
      <c r="K48" s="47" t="str">
        <f t="shared" si="5"/>
        <v/>
      </c>
      <c r="L48" s="48" t="str">
        <f t="shared" si="5"/>
        <v/>
      </c>
      <c r="M48" s="46" t="str">
        <f>IF(D48="","",J48*D48)</f>
        <v/>
      </c>
      <c r="N48" s="47" t="str">
        <f t="shared" si="6"/>
        <v/>
      </c>
      <c r="O48" s="48" t="str">
        <f t="shared" si="6"/>
        <v/>
      </c>
      <c r="P48" s="17"/>
      <c r="Q48" s="17"/>
      <c r="R48" s="17"/>
    </row>
    <row r="49" spans="1:18" x14ac:dyDescent="0.4">
      <c r="A49" s="24">
        <v>37</v>
      </c>
      <c r="B49" s="21"/>
      <c r="C49" s="49"/>
      <c r="D49" s="73"/>
      <c r="E49" s="74"/>
      <c r="F49" s="75"/>
      <c r="G49" s="72" t="str">
        <f t="shared" si="8"/>
        <v/>
      </c>
      <c r="H49" s="72" t="str">
        <f t="shared" si="7"/>
        <v/>
      </c>
      <c r="I49" s="72" t="str">
        <f t="shared" si="7"/>
        <v/>
      </c>
      <c r="J49" s="46" t="str">
        <f t="shared" si="5"/>
        <v/>
      </c>
      <c r="K49" s="47" t="str">
        <f t="shared" si="5"/>
        <v/>
      </c>
      <c r="L49" s="48" t="str">
        <f t="shared" si="5"/>
        <v/>
      </c>
      <c r="M49" s="46" t="str">
        <f t="shared" si="6"/>
        <v/>
      </c>
      <c r="N49" s="47" t="str">
        <f t="shared" si="6"/>
        <v/>
      </c>
      <c r="O49" s="48" t="str">
        <f t="shared" si="6"/>
        <v/>
      </c>
      <c r="P49" s="17"/>
      <c r="Q49" s="17"/>
      <c r="R49" s="17"/>
    </row>
    <row r="50" spans="1:18" x14ac:dyDescent="0.4">
      <c r="A50" s="24">
        <v>38</v>
      </c>
      <c r="B50" s="21"/>
      <c r="C50" s="49"/>
      <c r="D50" s="73"/>
      <c r="E50" s="74"/>
      <c r="F50" s="75"/>
      <c r="G50" s="72" t="str">
        <f t="shared" si="8"/>
        <v/>
      </c>
      <c r="H50" s="72" t="str">
        <f t="shared" si="7"/>
        <v/>
      </c>
      <c r="I50" s="72" t="str">
        <f t="shared" si="7"/>
        <v/>
      </c>
      <c r="J50" s="46" t="str">
        <f t="shared" si="5"/>
        <v/>
      </c>
      <c r="K50" s="47" t="str">
        <f t="shared" si="5"/>
        <v/>
      </c>
      <c r="L50" s="48" t="str">
        <f t="shared" si="5"/>
        <v/>
      </c>
      <c r="M50" s="46" t="str">
        <f t="shared" si="6"/>
        <v/>
      </c>
      <c r="N50" s="47" t="str">
        <f t="shared" si="6"/>
        <v/>
      </c>
      <c r="O50" s="48" t="str">
        <f t="shared" si="6"/>
        <v/>
      </c>
      <c r="P50" s="17"/>
      <c r="Q50" s="17"/>
      <c r="R50" s="17"/>
    </row>
    <row r="51" spans="1:18" x14ac:dyDescent="0.4">
      <c r="A51" s="24">
        <v>39</v>
      </c>
      <c r="B51" s="21"/>
      <c r="C51" s="49"/>
      <c r="D51" s="73"/>
      <c r="E51" s="74"/>
      <c r="F51" s="75"/>
      <c r="G51" s="72" t="str">
        <f t="shared" si="8"/>
        <v/>
      </c>
      <c r="H51" s="72" t="str">
        <f t="shared" si="7"/>
        <v/>
      </c>
      <c r="I51" s="72" t="str">
        <f t="shared" si="7"/>
        <v/>
      </c>
      <c r="J51" s="46" t="str">
        <f t="shared" si="5"/>
        <v/>
      </c>
      <c r="K51" s="47" t="str">
        <f t="shared" si="5"/>
        <v/>
      </c>
      <c r="L51" s="48" t="str">
        <f t="shared" si="5"/>
        <v/>
      </c>
      <c r="M51" s="46" t="str">
        <f t="shared" si="6"/>
        <v/>
      </c>
      <c r="N51" s="47" t="str">
        <f t="shared" si="6"/>
        <v/>
      </c>
      <c r="O51" s="48" t="str">
        <f t="shared" si="6"/>
        <v/>
      </c>
      <c r="P51" s="17"/>
      <c r="Q51" s="17"/>
      <c r="R51" s="17"/>
    </row>
    <row r="52" spans="1:18" x14ac:dyDescent="0.4">
      <c r="A52" s="24">
        <v>40</v>
      </c>
      <c r="B52" s="21"/>
      <c r="C52" s="49"/>
      <c r="D52" s="73"/>
      <c r="E52" s="74"/>
      <c r="F52" s="75"/>
      <c r="G52" s="72" t="str">
        <f t="shared" si="8"/>
        <v/>
      </c>
      <c r="H52" s="72" t="str">
        <f t="shared" si="7"/>
        <v/>
      </c>
      <c r="I52" s="72" t="str">
        <f t="shared" si="7"/>
        <v/>
      </c>
      <c r="J52" s="46" t="str">
        <f t="shared" si="5"/>
        <v/>
      </c>
      <c r="K52" s="47" t="str">
        <f t="shared" si="5"/>
        <v/>
      </c>
      <c r="L52" s="48" t="str">
        <f t="shared" si="5"/>
        <v/>
      </c>
      <c r="M52" s="46" t="str">
        <f t="shared" si="6"/>
        <v/>
      </c>
      <c r="N52" s="47" t="str">
        <f t="shared" si="6"/>
        <v/>
      </c>
      <c r="O52" s="48" t="str">
        <f t="shared" si="6"/>
        <v/>
      </c>
      <c r="P52" s="17"/>
      <c r="Q52" s="17"/>
      <c r="R52" s="17"/>
    </row>
    <row r="53" spans="1:18" x14ac:dyDescent="0.4">
      <c r="A53" s="24">
        <v>41</v>
      </c>
      <c r="B53" s="21"/>
      <c r="C53" s="49"/>
      <c r="D53" s="73"/>
      <c r="E53" s="74"/>
      <c r="F53" s="75"/>
      <c r="G53" s="72" t="str">
        <f t="shared" si="8"/>
        <v/>
      </c>
      <c r="H53" s="72" t="str">
        <f t="shared" si="7"/>
        <v/>
      </c>
      <c r="I53" s="72" t="str">
        <f t="shared" si="7"/>
        <v/>
      </c>
      <c r="J53" s="46" t="str">
        <f t="shared" si="5"/>
        <v/>
      </c>
      <c r="K53" s="47" t="str">
        <f t="shared" si="5"/>
        <v/>
      </c>
      <c r="L53" s="48" t="str">
        <f t="shared" si="5"/>
        <v/>
      </c>
      <c r="M53" s="46" t="str">
        <f t="shared" si="6"/>
        <v/>
      </c>
      <c r="N53" s="47" t="str">
        <f t="shared" si="6"/>
        <v/>
      </c>
      <c r="O53" s="48" t="str">
        <f t="shared" si="6"/>
        <v/>
      </c>
      <c r="P53" s="17"/>
      <c r="Q53" s="17"/>
      <c r="R53" s="17"/>
    </row>
    <row r="54" spans="1:18" x14ac:dyDescent="0.4">
      <c r="A54" s="24">
        <v>42</v>
      </c>
      <c r="B54" s="21"/>
      <c r="C54" s="49"/>
      <c r="D54" s="73"/>
      <c r="E54" s="74"/>
      <c r="F54" s="75"/>
      <c r="G54" s="72" t="str">
        <f t="shared" si="8"/>
        <v/>
      </c>
      <c r="H54" s="72" t="str">
        <f t="shared" si="7"/>
        <v/>
      </c>
      <c r="I54" s="72" t="str">
        <f t="shared" si="7"/>
        <v/>
      </c>
      <c r="J54" s="46" t="str">
        <f t="shared" si="5"/>
        <v/>
      </c>
      <c r="K54" s="47" t="str">
        <f t="shared" si="5"/>
        <v/>
      </c>
      <c r="L54" s="48" t="str">
        <f t="shared" si="5"/>
        <v/>
      </c>
      <c r="M54" s="46" t="str">
        <f t="shared" si="6"/>
        <v/>
      </c>
      <c r="N54" s="47" t="str">
        <f t="shared" si="6"/>
        <v/>
      </c>
      <c r="O54" s="48" t="str">
        <f t="shared" si="6"/>
        <v/>
      </c>
      <c r="P54" s="17"/>
      <c r="Q54" s="17"/>
      <c r="R54" s="17"/>
    </row>
    <row r="55" spans="1:18" x14ac:dyDescent="0.4">
      <c r="A55" s="24">
        <v>43</v>
      </c>
      <c r="B55" s="21"/>
      <c r="C55" s="49"/>
      <c r="D55" s="73"/>
      <c r="E55" s="74"/>
      <c r="F55" s="76"/>
      <c r="G55" s="72" t="str">
        <f t="shared" si="8"/>
        <v/>
      </c>
      <c r="H55" s="72" t="str">
        <f t="shared" si="7"/>
        <v/>
      </c>
      <c r="I55" s="72" t="str">
        <f t="shared" si="7"/>
        <v/>
      </c>
      <c r="J55" s="46" t="str">
        <f t="shared" si="5"/>
        <v/>
      </c>
      <c r="K55" s="47" t="str">
        <f t="shared" si="5"/>
        <v/>
      </c>
      <c r="L55" s="48" t="str">
        <f t="shared" si="5"/>
        <v/>
      </c>
      <c r="M55" s="46" t="str">
        <f t="shared" si="6"/>
        <v/>
      </c>
      <c r="N55" s="47" t="str">
        <f t="shared" si="6"/>
        <v/>
      </c>
      <c r="O55" s="48" t="str">
        <f t="shared" si="6"/>
        <v/>
      </c>
      <c r="P55" s="17"/>
      <c r="Q55" s="17"/>
      <c r="R55" s="17"/>
    </row>
    <row r="56" spans="1:18" x14ac:dyDescent="0.4">
      <c r="A56" s="24">
        <v>44</v>
      </c>
      <c r="B56" s="21"/>
      <c r="C56" s="49"/>
      <c r="D56" s="73"/>
      <c r="E56" s="74"/>
      <c r="F56" s="75"/>
      <c r="G56" s="72" t="str">
        <f t="shared" si="8"/>
        <v/>
      </c>
      <c r="H56" s="72" t="str">
        <f t="shared" si="7"/>
        <v/>
      </c>
      <c r="I56" s="72" t="str">
        <f t="shared" si="7"/>
        <v/>
      </c>
      <c r="J56" s="46" t="str">
        <f t="shared" si="5"/>
        <v/>
      </c>
      <c r="K56" s="47" t="str">
        <f t="shared" si="5"/>
        <v/>
      </c>
      <c r="L56" s="48" t="str">
        <f t="shared" si="5"/>
        <v/>
      </c>
      <c r="M56" s="46" t="str">
        <f t="shared" si="6"/>
        <v/>
      </c>
      <c r="N56" s="47" t="str">
        <f t="shared" si="6"/>
        <v/>
      </c>
      <c r="O56" s="48" t="str">
        <f t="shared" si="6"/>
        <v/>
      </c>
      <c r="P56" s="17"/>
      <c r="Q56" s="17"/>
      <c r="R56" s="17"/>
    </row>
    <row r="57" spans="1:18" x14ac:dyDescent="0.4">
      <c r="A57" s="24">
        <v>45</v>
      </c>
      <c r="B57" s="21"/>
      <c r="C57" s="49"/>
      <c r="D57" s="73"/>
      <c r="E57" s="74"/>
      <c r="F57" s="75"/>
      <c r="G57" s="72" t="str">
        <f t="shared" si="8"/>
        <v/>
      </c>
      <c r="H57" s="72" t="str">
        <f t="shared" si="7"/>
        <v/>
      </c>
      <c r="I57" s="72" t="str">
        <f t="shared" si="7"/>
        <v/>
      </c>
      <c r="J57" s="46" t="str">
        <f t="shared" si="5"/>
        <v/>
      </c>
      <c r="K57" s="47" t="str">
        <f t="shared" si="5"/>
        <v/>
      </c>
      <c r="L57" s="48" t="str">
        <f t="shared" si="5"/>
        <v/>
      </c>
      <c r="M57" s="46" t="str">
        <f t="shared" si="6"/>
        <v/>
      </c>
      <c r="N57" s="47" t="str">
        <f t="shared" si="6"/>
        <v/>
      </c>
      <c r="O57" s="48" t="str">
        <f t="shared" si="6"/>
        <v/>
      </c>
      <c r="P57" s="17"/>
      <c r="Q57" s="17"/>
      <c r="R57" s="17"/>
    </row>
    <row r="58" spans="1:18" x14ac:dyDescent="0.4">
      <c r="A58" s="24">
        <v>46</v>
      </c>
      <c r="B58" s="21"/>
      <c r="C58" s="49"/>
      <c r="D58" s="73"/>
      <c r="E58" s="74"/>
      <c r="F58" s="75"/>
      <c r="G58" s="72" t="str">
        <f t="shared" si="8"/>
        <v/>
      </c>
      <c r="H58" s="72" t="str">
        <f t="shared" si="7"/>
        <v/>
      </c>
      <c r="I58" s="72" t="str">
        <f t="shared" si="7"/>
        <v/>
      </c>
      <c r="J58" s="46" t="str">
        <f t="shared" si="5"/>
        <v/>
      </c>
      <c r="K58" s="47" t="str">
        <f t="shared" si="5"/>
        <v/>
      </c>
      <c r="L58" s="48" t="str">
        <f t="shared" si="5"/>
        <v/>
      </c>
      <c r="M58" s="46" t="str">
        <f t="shared" si="6"/>
        <v/>
      </c>
      <c r="N58" s="47" t="str">
        <f t="shared" si="6"/>
        <v/>
      </c>
      <c r="O58" s="48" t="str">
        <f t="shared" si="6"/>
        <v/>
      </c>
      <c r="P58" s="17"/>
      <c r="Q58" s="17"/>
      <c r="R58" s="17"/>
    </row>
    <row r="59" spans="1:18" x14ac:dyDescent="0.4">
      <c r="A59" s="24">
        <v>47</v>
      </c>
      <c r="B59" s="21"/>
      <c r="C59" s="49"/>
      <c r="D59" s="73"/>
      <c r="E59" s="74"/>
      <c r="F59" s="75"/>
      <c r="G59" s="72" t="str">
        <f t="shared" si="8"/>
        <v/>
      </c>
      <c r="H59" s="72" t="str">
        <f t="shared" si="7"/>
        <v/>
      </c>
      <c r="I59" s="72" t="str">
        <f t="shared" si="7"/>
        <v/>
      </c>
      <c r="J59" s="46" t="str">
        <f t="shared" si="5"/>
        <v/>
      </c>
      <c r="K59" s="47" t="str">
        <f t="shared" si="5"/>
        <v/>
      </c>
      <c r="L59" s="48" t="str">
        <f t="shared" si="5"/>
        <v/>
      </c>
      <c r="M59" s="46" t="str">
        <f t="shared" si="6"/>
        <v/>
      </c>
      <c r="N59" s="47" t="str">
        <f t="shared" si="6"/>
        <v/>
      </c>
      <c r="O59" s="48" t="str">
        <f t="shared" si="6"/>
        <v/>
      </c>
      <c r="P59" s="17"/>
      <c r="Q59" s="17"/>
      <c r="R59" s="17"/>
    </row>
    <row r="60" spans="1:18" x14ac:dyDescent="0.4">
      <c r="A60" s="24">
        <v>48</v>
      </c>
      <c r="B60" s="21"/>
      <c r="C60" s="49"/>
      <c r="D60" s="73"/>
      <c r="E60" s="74"/>
      <c r="F60" s="75"/>
      <c r="G60" s="72" t="str">
        <f t="shared" si="8"/>
        <v/>
      </c>
      <c r="H60" s="72" t="str">
        <f t="shared" si="7"/>
        <v/>
      </c>
      <c r="I60" s="72" t="str">
        <f t="shared" si="7"/>
        <v/>
      </c>
      <c r="J60" s="46" t="str">
        <f t="shared" si="5"/>
        <v/>
      </c>
      <c r="K60" s="47" t="str">
        <f t="shared" si="5"/>
        <v/>
      </c>
      <c r="L60" s="48" t="str">
        <f t="shared" si="5"/>
        <v/>
      </c>
      <c r="M60" s="46" t="str">
        <f t="shared" si="6"/>
        <v/>
      </c>
      <c r="N60" s="47" t="str">
        <f t="shared" si="6"/>
        <v/>
      </c>
      <c r="O60" s="48" t="str">
        <f t="shared" si="6"/>
        <v/>
      </c>
      <c r="P60" s="17"/>
      <c r="Q60" s="17"/>
      <c r="R60" s="17"/>
    </row>
    <row r="61" spans="1:18" x14ac:dyDescent="0.4">
      <c r="A61" s="24">
        <v>49</v>
      </c>
      <c r="B61" s="21"/>
      <c r="C61" s="49"/>
      <c r="D61" s="73"/>
      <c r="E61" s="74"/>
      <c r="F61" s="75"/>
      <c r="G61" s="72" t="str">
        <f t="shared" si="8"/>
        <v/>
      </c>
      <c r="H61" s="72" t="str">
        <f t="shared" si="7"/>
        <v/>
      </c>
      <c r="I61" s="72" t="str">
        <f t="shared" si="7"/>
        <v/>
      </c>
      <c r="J61" s="46" t="str">
        <f t="shared" si="5"/>
        <v/>
      </c>
      <c r="K61" s="47" t="str">
        <f t="shared" si="5"/>
        <v/>
      </c>
      <c r="L61" s="48" t="str">
        <f t="shared" si="5"/>
        <v/>
      </c>
      <c r="M61" s="46" t="str">
        <f t="shared" si="6"/>
        <v/>
      </c>
      <c r="N61" s="47" t="str">
        <f t="shared" si="6"/>
        <v/>
      </c>
      <c r="O61" s="48" t="str">
        <f t="shared" si="6"/>
        <v/>
      </c>
      <c r="P61" s="17"/>
      <c r="Q61" s="17"/>
      <c r="R61" s="17"/>
    </row>
    <row r="62" spans="1:18" ht="19.5" thickBot="1" x14ac:dyDescent="0.45">
      <c r="A62" s="24">
        <v>50</v>
      </c>
      <c r="B62" s="22"/>
      <c r="C62" s="53"/>
      <c r="D62" s="77"/>
      <c r="E62" s="78"/>
      <c r="F62" s="79"/>
      <c r="G62" s="72" t="str">
        <f t="shared" si="8"/>
        <v/>
      </c>
      <c r="H62" s="72" t="str">
        <f t="shared" si="8"/>
        <v/>
      </c>
      <c r="I62" s="72" t="str">
        <f t="shared" si="8"/>
        <v/>
      </c>
      <c r="J62" s="46" t="str">
        <f t="shared" si="5"/>
        <v/>
      </c>
      <c r="K62" s="47" t="str">
        <f t="shared" si="5"/>
        <v/>
      </c>
      <c r="L62" s="48" t="str">
        <f t="shared" si="5"/>
        <v/>
      </c>
      <c r="M62" s="46" t="str">
        <f t="shared" si="6"/>
        <v/>
      </c>
      <c r="N62" s="47" t="str">
        <f t="shared" si="6"/>
        <v/>
      </c>
      <c r="O62" s="48" t="str">
        <f t="shared" si="6"/>
        <v/>
      </c>
      <c r="P62" s="17"/>
      <c r="Q62" s="17"/>
      <c r="R62" s="17"/>
    </row>
    <row r="63" spans="1:18" ht="19.5" thickBot="1" x14ac:dyDescent="0.45">
      <c r="A63" s="24"/>
      <c r="B63" s="95" t="s">
        <v>3</v>
      </c>
      <c r="C63" s="96"/>
      <c r="D63" s="18">
        <f>COUNTIF(D13:D62,1.27)</f>
        <v>8</v>
      </c>
      <c r="E63" s="18">
        <f>COUNTIF(E13:E62,1.5)</f>
        <v>8</v>
      </c>
      <c r="F63" s="23">
        <f>COUNTIF(F13:F62,2)</f>
        <v>7</v>
      </c>
      <c r="G63" s="80">
        <f>M63+G12</f>
        <v>358196.8151960817</v>
      </c>
      <c r="H63" s="68">
        <f>N63+H12</f>
        <v>377692.63429225294</v>
      </c>
      <c r="I63" s="69">
        <f>O63+I12</f>
        <v>387365.53964039526</v>
      </c>
      <c r="J63" s="57" t="s">
        <v>23</v>
      </c>
      <c r="K63" s="58">
        <f>B62-B13</f>
        <v>-37831</v>
      </c>
      <c r="L63" s="59" t="s">
        <v>24</v>
      </c>
      <c r="M63" s="66">
        <f>SUM(M13:M62)</f>
        <v>58196.815196081719</v>
      </c>
      <c r="N63" s="34">
        <f>SUM(N13:N62)</f>
        <v>77692.634292252915</v>
      </c>
      <c r="O63" s="35">
        <f>SUM(O13:O62)</f>
        <v>87365.539640395276</v>
      </c>
      <c r="P63" s="17"/>
      <c r="Q63" s="17"/>
      <c r="R63" s="17"/>
    </row>
    <row r="64" spans="1:18" ht="19.5" thickBot="1" x14ac:dyDescent="0.45">
      <c r="A64" s="24"/>
      <c r="B64" s="89" t="s">
        <v>4</v>
      </c>
      <c r="C64" s="90"/>
      <c r="D64" s="18">
        <f>COUNTIF(D13:D62,-1)</f>
        <v>4</v>
      </c>
      <c r="E64" s="18">
        <f>COUNTIF(E13:E62,-1)</f>
        <v>4</v>
      </c>
      <c r="F64" s="23">
        <f>COUNTIF(F13:F62,-1)</f>
        <v>5</v>
      </c>
      <c r="G64" s="87" t="s">
        <v>22</v>
      </c>
      <c r="H64" s="88"/>
      <c r="I64" s="94"/>
      <c r="J64" s="87" t="s">
        <v>25</v>
      </c>
      <c r="K64" s="88"/>
      <c r="L64" s="94"/>
      <c r="M64" s="24"/>
      <c r="N64" s="17"/>
      <c r="O64" s="20"/>
      <c r="P64" s="17"/>
      <c r="Q64" s="17"/>
      <c r="R64" s="17"/>
    </row>
    <row r="65" spans="1:18" ht="19.5" thickBot="1" x14ac:dyDescent="0.45">
      <c r="A65" s="24"/>
      <c r="B65" s="89" t="s">
        <v>26</v>
      </c>
      <c r="C65" s="90"/>
      <c r="D65" s="18">
        <f>COUNTIF(D13:D62,0)</f>
        <v>0</v>
      </c>
      <c r="E65" s="18">
        <f>COUNTIF(E13:E62,0)</f>
        <v>0</v>
      </c>
      <c r="F65" s="18">
        <f>COUNTIF(F13:F62,0)</f>
        <v>0</v>
      </c>
      <c r="G65" s="62">
        <f>G63/G12</f>
        <v>1.1939893839869391</v>
      </c>
      <c r="H65" s="63">
        <f t="shared" ref="H65" si="9">H63/H12</f>
        <v>1.2589754476408432</v>
      </c>
      <c r="I65" s="64">
        <f>I63/I12</f>
        <v>1.2912184654679841</v>
      </c>
      <c r="J65" s="55">
        <f>(G65-100%)*30/K63</f>
        <v>-1.5383366867405493E-4</v>
      </c>
      <c r="K65" s="55">
        <f>(H65-100%)*30/K63</f>
        <v>-2.053676463541883E-4</v>
      </c>
      <c r="L65" s="56">
        <f>(I65-100%)*30/K63</f>
        <v>-2.3093637398005669E-4</v>
      </c>
      <c r="M65" s="25"/>
      <c r="N65" s="19"/>
      <c r="O65" s="26"/>
      <c r="P65" s="17"/>
      <c r="Q65" s="17"/>
      <c r="R65" s="17"/>
    </row>
    <row r="66" spans="1:18" ht="19.5" thickBot="1" x14ac:dyDescent="0.45">
      <c r="A66" s="17"/>
      <c r="B66" s="87" t="s">
        <v>2</v>
      </c>
      <c r="C66" s="88"/>
      <c r="D66" s="65">
        <f t="shared" ref="D66:E66" si="10">D63/(D63+D64+D65)</f>
        <v>0.66666666666666663</v>
      </c>
      <c r="E66" s="60">
        <f t="shared" si="10"/>
        <v>0.66666666666666663</v>
      </c>
      <c r="F66" s="61">
        <f>F63/(F63+F64+F65)</f>
        <v>0.58333333333333337</v>
      </c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</row>
    <row r="67" spans="1:18" x14ac:dyDescent="0.4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</row>
    <row r="68" spans="1:18" x14ac:dyDescent="0.4">
      <c r="D68" s="14"/>
      <c r="E68" s="14"/>
      <c r="F68" s="14"/>
    </row>
  </sheetData>
  <mergeCells count="11">
    <mergeCell ref="B66:C66"/>
    <mergeCell ref="B65:C65"/>
    <mergeCell ref="J12:L12"/>
    <mergeCell ref="J10:L10"/>
    <mergeCell ref="M10:O10"/>
    <mergeCell ref="G10:I10"/>
    <mergeCell ref="M12:O12"/>
    <mergeCell ref="B63:C63"/>
    <mergeCell ref="B64:C64"/>
    <mergeCell ref="G64:I64"/>
    <mergeCell ref="J64:L64"/>
  </mergeCells>
  <phoneticPr fontId="1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0977D6-8A2C-45F4-90C1-C87FB7BCCC29}">
  <dimension ref="A1:A658"/>
  <sheetViews>
    <sheetView topLeftCell="A304" zoomScale="101" zoomScaleNormal="80" workbookViewId="0">
      <selection activeCell="A320" sqref="A320"/>
    </sheetView>
  </sheetViews>
  <sheetFormatPr defaultColWidth="8.125" defaultRowHeight="14.25" x14ac:dyDescent="0.4"/>
  <cols>
    <col min="1" max="1" width="6.625" style="13" customWidth="1"/>
    <col min="2" max="2" width="7.25" style="12" customWidth="1"/>
    <col min="3" max="256" width="8.125" style="12"/>
    <col min="257" max="257" width="6.625" style="12" customWidth="1"/>
    <col min="258" max="258" width="7.25" style="12" customWidth="1"/>
    <col min="259" max="512" width="8.125" style="12"/>
    <col min="513" max="513" width="6.625" style="12" customWidth="1"/>
    <col min="514" max="514" width="7.25" style="12" customWidth="1"/>
    <col min="515" max="768" width="8.125" style="12"/>
    <col min="769" max="769" width="6.625" style="12" customWidth="1"/>
    <col min="770" max="770" width="7.25" style="12" customWidth="1"/>
    <col min="771" max="1024" width="8.125" style="12"/>
    <col min="1025" max="1025" width="6.625" style="12" customWidth="1"/>
    <col min="1026" max="1026" width="7.25" style="12" customWidth="1"/>
    <col min="1027" max="1280" width="8.125" style="12"/>
    <col min="1281" max="1281" width="6.625" style="12" customWidth="1"/>
    <col min="1282" max="1282" width="7.25" style="12" customWidth="1"/>
    <col min="1283" max="1536" width="8.125" style="12"/>
    <col min="1537" max="1537" width="6.625" style="12" customWidth="1"/>
    <col min="1538" max="1538" width="7.25" style="12" customWidth="1"/>
    <col min="1539" max="1792" width="8.125" style="12"/>
    <col min="1793" max="1793" width="6.625" style="12" customWidth="1"/>
    <col min="1794" max="1794" width="7.25" style="12" customWidth="1"/>
    <col min="1795" max="2048" width="8.125" style="12"/>
    <col min="2049" max="2049" width="6.625" style="12" customWidth="1"/>
    <col min="2050" max="2050" width="7.25" style="12" customWidth="1"/>
    <col min="2051" max="2304" width="8.125" style="12"/>
    <col min="2305" max="2305" width="6.625" style="12" customWidth="1"/>
    <col min="2306" max="2306" width="7.25" style="12" customWidth="1"/>
    <col min="2307" max="2560" width="8.125" style="12"/>
    <col min="2561" max="2561" width="6.625" style="12" customWidth="1"/>
    <col min="2562" max="2562" width="7.25" style="12" customWidth="1"/>
    <col min="2563" max="2816" width="8.125" style="12"/>
    <col min="2817" max="2817" width="6.625" style="12" customWidth="1"/>
    <col min="2818" max="2818" width="7.25" style="12" customWidth="1"/>
    <col min="2819" max="3072" width="8.125" style="12"/>
    <col min="3073" max="3073" width="6.625" style="12" customWidth="1"/>
    <col min="3074" max="3074" width="7.25" style="12" customWidth="1"/>
    <col min="3075" max="3328" width="8.125" style="12"/>
    <col min="3329" max="3329" width="6.625" style="12" customWidth="1"/>
    <col min="3330" max="3330" width="7.25" style="12" customWidth="1"/>
    <col min="3331" max="3584" width="8.125" style="12"/>
    <col min="3585" max="3585" width="6.625" style="12" customWidth="1"/>
    <col min="3586" max="3586" width="7.25" style="12" customWidth="1"/>
    <col min="3587" max="3840" width="8.125" style="12"/>
    <col min="3841" max="3841" width="6.625" style="12" customWidth="1"/>
    <col min="3842" max="3842" width="7.25" style="12" customWidth="1"/>
    <col min="3843" max="4096" width="8.125" style="12"/>
    <col min="4097" max="4097" width="6.625" style="12" customWidth="1"/>
    <col min="4098" max="4098" width="7.25" style="12" customWidth="1"/>
    <col min="4099" max="4352" width="8.125" style="12"/>
    <col min="4353" max="4353" width="6.625" style="12" customWidth="1"/>
    <col min="4354" max="4354" width="7.25" style="12" customWidth="1"/>
    <col min="4355" max="4608" width="8.125" style="12"/>
    <col min="4609" max="4609" width="6.625" style="12" customWidth="1"/>
    <col min="4610" max="4610" width="7.25" style="12" customWidth="1"/>
    <col min="4611" max="4864" width="8.125" style="12"/>
    <col min="4865" max="4865" width="6.625" style="12" customWidth="1"/>
    <col min="4866" max="4866" width="7.25" style="12" customWidth="1"/>
    <col min="4867" max="5120" width="8.125" style="12"/>
    <col min="5121" max="5121" width="6.625" style="12" customWidth="1"/>
    <col min="5122" max="5122" width="7.25" style="12" customWidth="1"/>
    <col min="5123" max="5376" width="8.125" style="12"/>
    <col min="5377" max="5377" width="6.625" style="12" customWidth="1"/>
    <col min="5378" max="5378" width="7.25" style="12" customWidth="1"/>
    <col min="5379" max="5632" width="8.125" style="12"/>
    <col min="5633" max="5633" width="6.625" style="12" customWidth="1"/>
    <col min="5634" max="5634" width="7.25" style="12" customWidth="1"/>
    <col min="5635" max="5888" width="8.125" style="12"/>
    <col min="5889" max="5889" width="6.625" style="12" customWidth="1"/>
    <col min="5890" max="5890" width="7.25" style="12" customWidth="1"/>
    <col min="5891" max="6144" width="8.125" style="12"/>
    <col min="6145" max="6145" width="6.625" style="12" customWidth="1"/>
    <col min="6146" max="6146" width="7.25" style="12" customWidth="1"/>
    <col min="6147" max="6400" width="8.125" style="12"/>
    <col min="6401" max="6401" width="6.625" style="12" customWidth="1"/>
    <col min="6402" max="6402" width="7.25" style="12" customWidth="1"/>
    <col min="6403" max="6656" width="8.125" style="12"/>
    <col min="6657" max="6657" width="6.625" style="12" customWidth="1"/>
    <col min="6658" max="6658" width="7.25" style="12" customWidth="1"/>
    <col min="6659" max="6912" width="8.125" style="12"/>
    <col min="6913" max="6913" width="6.625" style="12" customWidth="1"/>
    <col min="6914" max="6914" width="7.25" style="12" customWidth="1"/>
    <col min="6915" max="7168" width="8.125" style="12"/>
    <col min="7169" max="7169" width="6.625" style="12" customWidth="1"/>
    <col min="7170" max="7170" width="7.25" style="12" customWidth="1"/>
    <col min="7171" max="7424" width="8.125" style="12"/>
    <col min="7425" max="7425" width="6.625" style="12" customWidth="1"/>
    <col min="7426" max="7426" width="7.25" style="12" customWidth="1"/>
    <col min="7427" max="7680" width="8.125" style="12"/>
    <col min="7681" max="7681" width="6.625" style="12" customWidth="1"/>
    <col min="7682" max="7682" width="7.25" style="12" customWidth="1"/>
    <col min="7683" max="7936" width="8.125" style="12"/>
    <col min="7937" max="7937" width="6.625" style="12" customWidth="1"/>
    <col min="7938" max="7938" width="7.25" style="12" customWidth="1"/>
    <col min="7939" max="8192" width="8.125" style="12"/>
    <col min="8193" max="8193" width="6.625" style="12" customWidth="1"/>
    <col min="8194" max="8194" width="7.25" style="12" customWidth="1"/>
    <col min="8195" max="8448" width="8.125" style="12"/>
    <col min="8449" max="8449" width="6.625" style="12" customWidth="1"/>
    <col min="8450" max="8450" width="7.25" style="12" customWidth="1"/>
    <col min="8451" max="8704" width="8.125" style="12"/>
    <col min="8705" max="8705" width="6.625" style="12" customWidth="1"/>
    <col min="8706" max="8706" width="7.25" style="12" customWidth="1"/>
    <col min="8707" max="8960" width="8.125" style="12"/>
    <col min="8961" max="8961" width="6.625" style="12" customWidth="1"/>
    <col min="8962" max="8962" width="7.25" style="12" customWidth="1"/>
    <col min="8963" max="9216" width="8.125" style="12"/>
    <col min="9217" max="9217" width="6.625" style="12" customWidth="1"/>
    <col min="9218" max="9218" width="7.25" style="12" customWidth="1"/>
    <col min="9219" max="9472" width="8.125" style="12"/>
    <col min="9473" max="9473" width="6.625" style="12" customWidth="1"/>
    <col min="9474" max="9474" width="7.25" style="12" customWidth="1"/>
    <col min="9475" max="9728" width="8.125" style="12"/>
    <col min="9729" max="9729" width="6.625" style="12" customWidth="1"/>
    <col min="9730" max="9730" width="7.25" style="12" customWidth="1"/>
    <col min="9731" max="9984" width="8.125" style="12"/>
    <col min="9985" max="9985" width="6.625" style="12" customWidth="1"/>
    <col min="9986" max="9986" width="7.25" style="12" customWidth="1"/>
    <col min="9987" max="10240" width="8.125" style="12"/>
    <col min="10241" max="10241" width="6.625" style="12" customWidth="1"/>
    <col min="10242" max="10242" width="7.25" style="12" customWidth="1"/>
    <col min="10243" max="10496" width="8.125" style="12"/>
    <col min="10497" max="10497" width="6.625" style="12" customWidth="1"/>
    <col min="10498" max="10498" width="7.25" style="12" customWidth="1"/>
    <col min="10499" max="10752" width="8.125" style="12"/>
    <col min="10753" max="10753" width="6.625" style="12" customWidth="1"/>
    <col min="10754" max="10754" width="7.25" style="12" customWidth="1"/>
    <col min="10755" max="11008" width="8.125" style="12"/>
    <col min="11009" max="11009" width="6.625" style="12" customWidth="1"/>
    <col min="11010" max="11010" width="7.25" style="12" customWidth="1"/>
    <col min="11011" max="11264" width="8.125" style="12"/>
    <col min="11265" max="11265" width="6.625" style="12" customWidth="1"/>
    <col min="11266" max="11266" width="7.25" style="12" customWidth="1"/>
    <col min="11267" max="11520" width="8.125" style="12"/>
    <col min="11521" max="11521" width="6.625" style="12" customWidth="1"/>
    <col min="11522" max="11522" width="7.25" style="12" customWidth="1"/>
    <col min="11523" max="11776" width="8.125" style="12"/>
    <col min="11777" max="11777" width="6.625" style="12" customWidth="1"/>
    <col min="11778" max="11778" width="7.25" style="12" customWidth="1"/>
    <col min="11779" max="12032" width="8.125" style="12"/>
    <col min="12033" max="12033" width="6.625" style="12" customWidth="1"/>
    <col min="12034" max="12034" width="7.25" style="12" customWidth="1"/>
    <col min="12035" max="12288" width="8.125" style="12"/>
    <col min="12289" max="12289" width="6.625" style="12" customWidth="1"/>
    <col min="12290" max="12290" width="7.25" style="12" customWidth="1"/>
    <col min="12291" max="12544" width="8.125" style="12"/>
    <col min="12545" max="12545" width="6.625" style="12" customWidth="1"/>
    <col min="12546" max="12546" width="7.25" style="12" customWidth="1"/>
    <col min="12547" max="12800" width="8.125" style="12"/>
    <col min="12801" max="12801" width="6.625" style="12" customWidth="1"/>
    <col min="12802" max="12802" width="7.25" style="12" customWidth="1"/>
    <col min="12803" max="13056" width="8.125" style="12"/>
    <col min="13057" max="13057" width="6.625" style="12" customWidth="1"/>
    <col min="13058" max="13058" width="7.25" style="12" customWidth="1"/>
    <col min="13059" max="13312" width="8.125" style="12"/>
    <col min="13313" max="13313" width="6.625" style="12" customWidth="1"/>
    <col min="13314" max="13314" width="7.25" style="12" customWidth="1"/>
    <col min="13315" max="13568" width="8.125" style="12"/>
    <col min="13569" max="13569" width="6.625" style="12" customWidth="1"/>
    <col min="13570" max="13570" width="7.25" style="12" customWidth="1"/>
    <col min="13571" max="13824" width="8.125" style="12"/>
    <col min="13825" max="13825" width="6.625" style="12" customWidth="1"/>
    <col min="13826" max="13826" width="7.25" style="12" customWidth="1"/>
    <col min="13827" max="14080" width="8.125" style="12"/>
    <col min="14081" max="14081" width="6.625" style="12" customWidth="1"/>
    <col min="14082" max="14082" width="7.25" style="12" customWidth="1"/>
    <col min="14083" max="14336" width="8.125" style="12"/>
    <col min="14337" max="14337" width="6.625" style="12" customWidth="1"/>
    <col min="14338" max="14338" width="7.25" style="12" customWidth="1"/>
    <col min="14339" max="14592" width="8.125" style="12"/>
    <col min="14593" max="14593" width="6.625" style="12" customWidth="1"/>
    <col min="14594" max="14594" width="7.25" style="12" customWidth="1"/>
    <col min="14595" max="14848" width="8.125" style="12"/>
    <col min="14849" max="14849" width="6.625" style="12" customWidth="1"/>
    <col min="14850" max="14850" width="7.25" style="12" customWidth="1"/>
    <col min="14851" max="15104" width="8.125" style="12"/>
    <col min="15105" max="15105" width="6.625" style="12" customWidth="1"/>
    <col min="15106" max="15106" width="7.25" style="12" customWidth="1"/>
    <col min="15107" max="15360" width="8.125" style="12"/>
    <col min="15361" max="15361" width="6.625" style="12" customWidth="1"/>
    <col min="15362" max="15362" width="7.25" style="12" customWidth="1"/>
    <col min="15363" max="15616" width="8.125" style="12"/>
    <col min="15617" max="15617" width="6.625" style="12" customWidth="1"/>
    <col min="15618" max="15618" width="7.25" style="12" customWidth="1"/>
    <col min="15619" max="15872" width="8.125" style="12"/>
    <col min="15873" max="15873" width="6.625" style="12" customWidth="1"/>
    <col min="15874" max="15874" width="7.25" style="12" customWidth="1"/>
    <col min="15875" max="16128" width="8.125" style="12"/>
    <col min="16129" max="16129" width="6.625" style="12" customWidth="1"/>
    <col min="16130" max="16130" width="7.25" style="12" customWidth="1"/>
    <col min="16131" max="16384" width="8.125" style="12"/>
  </cols>
  <sheetData>
    <row r="1" spans="1:1" x14ac:dyDescent="0.4">
      <c r="A1" s="13" t="s">
        <v>28</v>
      </c>
    </row>
    <row r="50" spans="1:1" x14ac:dyDescent="0.4">
      <c r="A50" s="13" t="s">
        <v>52</v>
      </c>
    </row>
    <row r="52" spans="1:1" ht="13.5" x14ac:dyDescent="0.4">
      <c r="A52" s="12"/>
    </row>
    <row r="99" spans="1:1" x14ac:dyDescent="0.4">
      <c r="A99" s="13" t="s">
        <v>56</v>
      </c>
    </row>
    <row r="100" spans="1:1" x14ac:dyDescent="0.4">
      <c r="A100" s="16"/>
    </row>
    <row r="148" spans="1:1" x14ac:dyDescent="0.4">
      <c r="A148" s="13" t="s">
        <v>57</v>
      </c>
    </row>
    <row r="197" spans="1:1" x14ac:dyDescent="0.4">
      <c r="A197" s="13" t="s">
        <v>58</v>
      </c>
    </row>
    <row r="220" spans="1:1" x14ac:dyDescent="0.4">
      <c r="A220" s="13" t="s">
        <v>43</v>
      </c>
    </row>
    <row r="246" spans="1:1" x14ac:dyDescent="0.4">
      <c r="A246" s="13" t="s">
        <v>65</v>
      </c>
    </row>
    <row r="293" spans="1:1" x14ac:dyDescent="0.4">
      <c r="A293" s="13" t="s">
        <v>44</v>
      </c>
    </row>
    <row r="295" spans="1:1" x14ac:dyDescent="0.4">
      <c r="A295" s="13" t="s">
        <v>66</v>
      </c>
    </row>
    <row r="366" spans="1:1" x14ac:dyDescent="0.4">
      <c r="A366" s="13" t="s">
        <v>45</v>
      </c>
    </row>
    <row r="393" spans="1:1" ht="17.25" x14ac:dyDescent="0.4">
      <c r="A393" s="81"/>
    </row>
    <row r="439" spans="1:1" x14ac:dyDescent="0.4">
      <c r="A439" s="13" t="s">
        <v>37</v>
      </c>
    </row>
    <row r="493" spans="1:1" x14ac:dyDescent="0.4">
      <c r="A493" s="13" t="s">
        <v>42</v>
      </c>
    </row>
    <row r="512" spans="1:1" x14ac:dyDescent="0.4">
      <c r="A512" s="13" t="s">
        <v>33</v>
      </c>
    </row>
    <row r="585" spans="1:1" x14ac:dyDescent="0.4">
      <c r="A585" s="13" t="s">
        <v>34</v>
      </c>
    </row>
    <row r="658" spans="1:1" x14ac:dyDescent="0.4">
      <c r="A658" s="13" t="s">
        <v>46</v>
      </c>
    </row>
  </sheetData>
  <phoneticPr fontId="1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548100-F77F-4449-BA5A-9A33AAD6C8CA}">
  <dimension ref="A1:K14"/>
  <sheetViews>
    <sheetView tabSelected="1" zoomScale="114" workbookViewId="0">
      <selection activeCell="A10" sqref="A10"/>
    </sheetView>
  </sheetViews>
  <sheetFormatPr defaultRowHeight="18.75" x14ac:dyDescent="0.4"/>
  <sheetData>
    <row r="1" spans="1:11" x14ac:dyDescent="0.4">
      <c r="A1" t="s">
        <v>30</v>
      </c>
    </row>
    <row r="2" spans="1:11" x14ac:dyDescent="0.4">
      <c r="A2" t="s">
        <v>49</v>
      </c>
    </row>
    <row r="3" spans="1:11" s="17" customFormat="1" x14ac:dyDescent="0.4">
      <c r="A3" s="17" t="s">
        <v>50</v>
      </c>
    </row>
    <row r="4" spans="1:11" s="17" customFormat="1" x14ac:dyDescent="0.4"/>
    <row r="5" spans="1:11" s="17" customFormat="1" x14ac:dyDescent="0.4">
      <c r="A5" s="17" t="s">
        <v>64</v>
      </c>
    </row>
    <row r="6" spans="1:11" s="17" customFormat="1" ht="18" customHeight="1" x14ac:dyDescent="0.4">
      <c r="A6" s="85" t="s">
        <v>62</v>
      </c>
      <c r="B6" s="86"/>
      <c r="C6" s="86"/>
      <c r="D6" s="86"/>
      <c r="E6" s="86"/>
      <c r="F6" s="86"/>
      <c r="G6" s="86"/>
      <c r="H6" s="86"/>
      <c r="I6" s="86"/>
      <c r="J6" s="86"/>
      <c r="K6" s="86"/>
    </row>
    <row r="7" spans="1:11" s="17" customFormat="1" ht="17.25" customHeight="1" x14ac:dyDescent="0.4">
      <c r="A7" s="85" t="s">
        <v>63</v>
      </c>
      <c r="B7" s="86"/>
      <c r="C7" s="86"/>
      <c r="D7" s="86"/>
      <c r="E7" s="86"/>
      <c r="F7" s="86"/>
      <c r="G7" s="86"/>
      <c r="H7" s="86"/>
      <c r="I7" s="86"/>
      <c r="J7" s="86"/>
      <c r="K7" s="86"/>
    </row>
    <row r="8" spans="1:11" s="17" customFormat="1" ht="17.25" customHeight="1" x14ac:dyDescent="0.4">
      <c r="A8" s="85"/>
      <c r="B8" s="86"/>
      <c r="C8" s="86"/>
      <c r="D8" s="86"/>
      <c r="E8" s="86"/>
      <c r="F8" s="86"/>
      <c r="G8" s="86"/>
      <c r="H8" s="86"/>
      <c r="I8" s="86"/>
      <c r="J8" s="86"/>
      <c r="K8" s="86"/>
    </row>
    <row r="9" spans="1:11" x14ac:dyDescent="0.4">
      <c r="A9" t="s">
        <v>31</v>
      </c>
    </row>
    <row r="10" spans="1:11" s="17" customFormat="1" x14ac:dyDescent="0.4"/>
    <row r="11" spans="1:11" s="17" customFormat="1" x14ac:dyDescent="0.4"/>
    <row r="13" spans="1:11" x14ac:dyDescent="0.4">
      <c r="A13" t="s">
        <v>32</v>
      </c>
    </row>
    <row r="14" spans="1:11" x14ac:dyDescent="0.4">
      <c r="A14" t="s">
        <v>60</v>
      </c>
    </row>
  </sheetData>
  <phoneticPr fontId="1"/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1"/>
  <sheetViews>
    <sheetView topLeftCell="A11" zoomScale="80" zoomScaleNormal="80" workbookViewId="0">
      <selection activeCell="J24" sqref="J24"/>
    </sheetView>
  </sheetViews>
  <sheetFormatPr defaultRowHeight="18.75" x14ac:dyDescent="0.4"/>
  <cols>
    <col min="1" max="1" width="14" customWidth="1"/>
    <col min="2" max="2" width="13.25" customWidth="1"/>
    <col min="4" max="4" width="14.75" customWidth="1"/>
    <col min="6" max="6" width="14.25" customWidth="1"/>
    <col min="8" max="8" width="15.625" customWidth="1"/>
    <col min="9" max="9" width="9.5" customWidth="1"/>
    <col min="10" max="10" width="15.5" customWidth="1"/>
  </cols>
  <sheetData>
    <row r="1" spans="1:10" x14ac:dyDescent="0.4">
      <c r="A1" s="2" t="s">
        <v>11</v>
      </c>
      <c r="B1" s="3"/>
      <c r="C1" s="4"/>
      <c r="D1" s="5"/>
      <c r="E1" s="4" t="s">
        <v>27</v>
      </c>
      <c r="F1" s="5"/>
      <c r="G1" s="4"/>
      <c r="H1" s="5"/>
    </row>
    <row r="2" spans="1:10" s="17" customFormat="1" x14ac:dyDescent="0.4">
      <c r="A2" s="7" t="s">
        <v>12</v>
      </c>
      <c r="B2" s="7" t="s">
        <v>13</v>
      </c>
      <c r="C2" s="7" t="s">
        <v>14</v>
      </c>
      <c r="D2" s="8" t="s">
        <v>15</v>
      </c>
      <c r="E2" s="7" t="s">
        <v>16</v>
      </c>
      <c r="F2" s="8" t="s">
        <v>15</v>
      </c>
      <c r="G2" s="7" t="s">
        <v>17</v>
      </c>
      <c r="H2" s="8" t="s">
        <v>15</v>
      </c>
      <c r="I2" s="7" t="s">
        <v>38</v>
      </c>
      <c r="J2" s="8" t="s">
        <v>15</v>
      </c>
    </row>
    <row r="3" spans="1:10" s="17" customFormat="1" x14ac:dyDescent="0.4">
      <c r="A3" s="9" t="s">
        <v>40</v>
      </c>
      <c r="B3" s="9" t="s">
        <v>29</v>
      </c>
      <c r="C3" s="9" t="s">
        <v>41</v>
      </c>
      <c r="D3" s="10">
        <v>44231</v>
      </c>
      <c r="E3" s="9">
        <v>40</v>
      </c>
      <c r="F3" s="10">
        <v>44236</v>
      </c>
      <c r="G3" s="9">
        <v>67</v>
      </c>
      <c r="H3" s="10">
        <v>44247</v>
      </c>
      <c r="I3" s="9">
        <v>12</v>
      </c>
      <c r="J3" s="10">
        <v>44249</v>
      </c>
    </row>
    <row r="4" spans="1:10" s="17" customFormat="1" x14ac:dyDescent="0.4">
      <c r="A4" s="9" t="s">
        <v>40</v>
      </c>
      <c r="B4" s="9"/>
      <c r="C4" s="9"/>
      <c r="D4" s="10"/>
      <c r="E4" s="9"/>
      <c r="F4" s="11"/>
      <c r="G4" s="9"/>
      <c r="H4" s="11"/>
      <c r="I4" s="9"/>
      <c r="J4" s="11"/>
    </row>
    <row r="5" spans="1:10" s="17" customFormat="1" x14ac:dyDescent="0.4">
      <c r="A5" s="9" t="s">
        <v>40</v>
      </c>
      <c r="B5" s="9"/>
      <c r="C5" s="9"/>
      <c r="D5" s="11"/>
      <c r="E5" s="9"/>
      <c r="F5" s="11"/>
      <c r="G5" s="9"/>
      <c r="H5" s="11"/>
      <c r="I5" s="9"/>
      <c r="J5" s="11"/>
    </row>
    <row r="6" spans="1:10" s="17" customFormat="1" x14ac:dyDescent="0.4">
      <c r="A6" s="9" t="s">
        <v>40</v>
      </c>
      <c r="B6" s="9"/>
      <c r="C6" s="9"/>
      <c r="D6" s="11"/>
      <c r="E6" s="9"/>
      <c r="F6" s="11"/>
      <c r="G6" s="9"/>
      <c r="H6" s="11"/>
      <c r="I6" s="9"/>
      <c r="J6" s="11"/>
    </row>
    <row r="7" spans="1:10" s="17" customFormat="1" x14ac:dyDescent="0.4">
      <c r="A7" s="9" t="s">
        <v>40</v>
      </c>
      <c r="B7" s="9"/>
      <c r="C7" s="9"/>
      <c r="D7" s="11"/>
      <c r="E7" s="9"/>
      <c r="F7" s="11"/>
      <c r="G7" s="9"/>
      <c r="H7" s="11"/>
      <c r="I7" s="9"/>
      <c r="J7" s="11"/>
    </row>
    <row r="8" spans="1:10" s="17" customFormat="1" x14ac:dyDescent="0.4">
      <c r="A8" s="9" t="s">
        <v>40</v>
      </c>
      <c r="B8" s="9"/>
      <c r="C8" s="9"/>
      <c r="D8" s="11"/>
      <c r="E8" s="9"/>
      <c r="F8" s="11"/>
      <c r="G8" s="9"/>
      <c r="H8" s="11"/>
      <c r="I8" s="9"/>
      <c r="J8" s="11"/>
    </row>
    <row r="9" spans="1:10" s="17" customFormat="1" x14ac:dyDescent="0.4">
      <c r="A9" s="9" t="s">
        <v>40</v>
      </c>
      <c r="B9" s="9"/>
      <c r="C9" s="9"/>
      <c r="D9" s="11"/>
      <c r="E9" s="9"/>
      <c r="F9" s="11"/>
      <c r="G9" s="9"/>
      <c r="H9" s="11"/>
      <c r="I9" s="9"/>
      <c r="J9" s="11"/>
    </row>
    <row r="10" spans="1:10" s="17" customFormat="1" x14ac:dyDescent="0.4">
      <c r="A10" s="9" t="s">
        <v>40</v>
      </c>
      <c r="B10" s="9"/>
      <c r="C10" s="9"/>
      <c r="D10" s="11"/>
      <c r="E10" s="9"/>
      <c r="F10" s="11"/>
      <c r="G10" s="9"/>
      <c r="H10" s="11"/>
      <c r="I10" s="9"/>
      <c r="J10" s="11"/>
    </row>
    <row r="11" spans="1:10" s="17" customFormat="1" x14ac:dyDescent="0.4">
      <c r="A11" s="2"/>
      <c r="B11" s="3"/>
      <c r="C11" s="4"/>
      <c r="D11" s="5"/>
      <c r="E11" s="4"/>
      <c r="F11" s="5"/>
      <c r="G11" s="4"/>
      <c r="H11" s="5"/>
    </row>
    <row r="12" spans="1:10" x14ac:dyDescent="0.4">
      <c r="A12" s="6"/>
      <c r="B12" s="4"/>
      <c r="C12" s="4"/>
      <c r="D12" s="5"/>
      <c r="E12" s="4"/>
      <c r="F12" s="5"/>
      <c r="G12" s="4"/>
      <c r="H12" s="5"/>
    </row>
    <row r="13" spans="1:10" x14ac:dyDescent="0.4">
      <c r="A13" s="7" t="s">
        <v>12</v>
      </c>
      <c r="B13" s="7" t="s">
        <v>13</v>
      </c>
      <c r="C13" s="7" t="s">
        <v>14</v>
      </c>
      <c r="D13" s="8" t="s">
        <v>15</v>
      </c>
      <c r="E13" s="7" t="s">
        <v>16</v>
      </c>
      <c r="F13" s="8" t="s">
        <v>15</v>
      </c>
      <c r="G13" s="7" t="s">
        <v>17</v>
      </c>
      <c r="H13" s="8" t="s">
        <v>15</v>
      </c>
      <c r="I13" s="7" t="s">
        <v>38</v>
      </c>
      <c r="J13" s="8" t="s">
        <v>15</v>
      </c>
    </row>
    <row r="14" spans="1:10" x14ac:dyDescent="0.4">
      <c r="A14" s="9" t="s">
        <v>39</v>
      </c>
      <c r="B14" s="9" t="s">
        <v>29</v>
      </c>
      <c r="C14" s="9">
        <v>4</v>
      </c>
      <c r="D14" s="10">
        <v>44252</v>
      </c>
      <c r="E14" s="9">
        <v>10</v>
      </c>
      <c r="F14" s="10">
        <v>44253</v>
      </c>
      <c r="G14" s="9">
        <v>10</v>
      </c>
      <c r="H14" s="10">
        <v>44255</v>
      </c>
      <c r="I14" s="9">
        <v>10</v>
      </c>
      <c r="J14" s="10">
        <v>44255</v>
      </c>
    </row>
    <row r="15" spans="1:10" x14ac:dyDescent="0.4">
      <c r="A15" s="9" t="s">
        <v>39</v>
      </c>
      <c r="B15" s="9" t="s">
        <v>47</v>
      </c>
      <c r="C15" s="9">
        <v>5</v>
      </c>
      <c r="D15" s="10">
        <v>44256</v>
      </c>
      <c r="E15" s="9">
        <v>5</v>
      </c>
      <c r="F15" s="10">
        <v>44257</v>
      </c>
      <c r="G15" s="9">
        <v>5</v>
      </c>
      <c r="H15" s="10">
        <v>44257</v>
      </c>
      <c r="I15" s="9"/>
      <c r="J15" s="11"/>
    </row>
    <row r="16" spans="1:10" x14ac:dyDescent="0.4">
      <c r="A16" s="9" t="s">
        <v>39</v>
      </c>
      <c r="B16" s="9"/>
      <c r="C16" s="9"/>
      <c r="D16" s="11"/>
      <c r="E16" s="9"/>
      <c r="F16" s="11"/>
      <c r="G16" s="9"/>
      <c r="H16" s="11"/>
      <c r="I16" s="9"/>
      <c r="J16" s="11"/>
    </row>
    <row r="17" spans="1:10" x14ac:dyDescent="0.4">
      <c r="A17" s="9" t="s">
        <v>39</v>
      </c>
      <c r="B17" s="9"/>
      <c r="C17" s="9"/>
      <c r="D17" s="11"/>
      <c r="E17" s="9"/>
      <c r="F17" s="11"/>
      <c r="G17" s="9"/>
      <c r="H17" s="11"/>
      <c r="I17" s="9"/>
      <c r="J17" s="11"/>
    </row>
    <row r="18" spans="1:10" x14ac:dyDescent="0.4">
      <c r="A18" s="9" t="s">
        <v>39</v>
      </c>
      <c r="B18" s="9"/>
      <c r="C18" s="9"/>
      <c r="D18" s="11"/>
      <c r="E18" s="9"/>
      <c r="F18" s="11"/>
      <c r="G18" s="9"/>
      <c r="H18" s="11"/>
      <c r="I18" s="9"/>
      <c r="J18" s="11"/>
    </row>
    <row r="19" spans="1:10" x14ac:dyDescent="0.4">
      <c r="A19" s="9" t="s">
        <v>39</v>
      </c>
      <c r="B19" s="9"/>
      <c r="C19" s="9"/>
      <c r="D19" s="11"/>
      <c r="E19" s="9"/>
      <c r="F19" s="11"/>
      <c r="G19" s="9"/>
      <c r="H19" s="11"/>
      <c r="I19" s="9"/>
      <c r="J19" s="11"/>
    </row>
    <row r="20" spans="1:10" x14ac:dyDescent="0.4">
      <c r="A20" s="9" t="s">
        <v>39</v>
      </c>
      <c r="B20" s="9"/>
      <c r="C20" s="9"/>
      <c r="D20" s="11"/>
      <c r="E20" s="9"/>
      <c r="F20" s="11"/>
      <c r="G20" s="9"/>
      <c r="H20" s="11"/>
      <c r="I20" s="9"/>
      <c r="J20" s="11"/>
    </row>
    <row r="21" spans="1:10" x14ac:dyDescent="0.4">
      <c r="A21" s="9" t="s">
        <v>39</v>
      </c>
      <c r="B21" s="9"/>
      <c r="C21" s="9"/>
      <c r="D21" s="11"/>
      <c r="E21" s="9"/>
      <c r="F21" s="11"/>
      <c r="G21" s="9"/>
      <c r="H21" s="11"/>
      <c r="I21" s="9"/>
      <c r="J21" s="11"/>
    </row>
    <row r="22" spans="1:10" x14ac:dyDescent="0.4">
      <c r="A22" s="6"/>
      <c r="B22" s="4"/>
      <c r="C22" s="4"/>
      <c r="D22" s="5"/>
      <c r="E22" s="4"/>
      <c r="F22" s="5"/>
      <c r="G22" s="4"/>
      <c r="H22" s="5"/>
    </row>
    <row r="23" spans="1:10" x14ac:dyDescent="0.4">
      <c r="A23" s="7" t="s">
        <v>12</v>
      </c>
      <c r="B23" s="7" t="s">
        <v>13</v>
      </c>
      <c r="C23" s="7" t="s">
        <v>14</v>
      </c>
      <c r="D23" s="8" t="s">
        <v>15</v>
      </c>
      <c r="E23" s="7" t="s">
        <v>16</v>
      </c>
      <c r="F23" s="8" t="s">
        <v>15</v>
      </c>
      <c r="G23" s="7" t="s">
        <v>17</v>
      </c>
      <c r="H23" s="8" t="s">
        <v>15</v>
      </c>
      <c r="I23" s="7" t="s">
        <v>38</v>
      </c>
      <c r="J23" s="8" t="s">
        <v>15</v>
      </c>
    </row>
    <row r="24" spans="1:10" x14ac:dyDescent="0.4">
      <c r="A24" s="9" t="s">
        <v>59</v>
      </c>
      <c r="B24" s="9" t="s">
        <v>29</v>
      </c>
      <c r="C24" s="9"/>
      <c r="D24" s="10"/>
      <c r="E24" s="9"/>
      <c r="F24" s="10"/>
      <c r="G24" s="9"/>
      <c r="H24" s="10"/>
      <c r="I24" s="9"/>
      <c r="J24" s="10"/>
    </row>
    <row r="25" spans="1:10" x14ac:dyDescent="0.4">
      <c r="A25" s="9" t="s">
        <v>59</v>
      </c>
      <c r="B25" s="9"/>
      <c r="C25" s="9"/>
      <c r="D25" s="10"/>
      <c r="E25" s="9"/>
      <c r="F25" s="10"/>
      <c r="G25" s="9"/>
      <c r="H25" s="10"/>
      <c r="I25" s="9"/>
      <c r="J25" s="11"/>
    </row>
    <row r="26" spans="1:10" x14ac:dyDescent="0.4">
      <c r="A26" s="9" t="s">
        <v>59</v>
      </c>
      <c r="B26" s="9"/>
      <c r="C26" s="9"/>
      <c r="D26" s="11"/>
      <c r="E26" s="9"/>
      <c r="F26" s="11"/>
      <c r="G26" s="9"/>
      <c r="H26" s="11"/>
      <c r="I26" s="9"/>
      <c r="J26" s="11"/>
    </row>
    <row r="27" spans="1:10" x14ac:dyDescent="0.4">
      <c r="A27" s="9" t="s">
        <v>59</v>
      </c>
      <c r="B27" s="9"/>
      <c r="C27" s="9"/>
      <c r="D27" s="11"/>
      <c r="E27" s="9"/>
      <c r="F27" s="11"/>
      <c r="G27" s="9"/>
      <c r="H27" s="11"/>
      <c r="I27" s="9"/>
      <c r="J27" s="11"/>
    </row>
    <row r="28" spans="1:10" x14ac:dyDescent="0.4">
      <c r="A28" s="9" t="s">
        <v>59</v>
      </c>
      <c r="B28" s="9"/>
      <c r="C28" s="9"/>
      <c r="D28" s="11"/>
      <c r="E28" s="9"/>
      <c r="F28" s="11"/>
      <c r="G28" s="9"/>
      <c r="H28" s="11"/>
      <c r="I28" s="9"/>
      <c r="J28" s="11"/>
    </row>
    <row r="29" spans="1:10" x14ac:dyDescent="0.4">
      <c r="A29" s="9" t="s">
        <v>59</v>
      </c>
      <c r="B29" s="9"/>
      <c r="C29" s="9"/>
      <c r="D29" s="11"/>
      <c r="E29" s="9"/>
      <c r="F29" s="11"/>
      <c r="G29" s="9"/>
      <c r="H29" s="11"/>
      <c r="I29" s="9"/>
      <c r="J29" s="11"/>
    </row>
    <row r="30" spans="1:10" x14ac:dyDescent="0.4">
      <c r="A30" s="9" t="s">
        <v>59</v>
      </c>
      <c r="B30" s="9"/>
      <c r="C30" s="9"/>
      <c r="D30" s="11"/>
      <c r="E30" s="9"/>
      <c r="F30" s="11"/>
      <c r="G30" s="9"/>
      <c r="H30" s="11"/>
      <c r="I30" s="9"/>
      <c r="J30" s="11"/>
    </row>
    <row r="31" spans="1:10" x14ac:dyDescent="0.4">
      <c r="A31" s="9" t="s">
        <v>59</v>
      </c>
      <c r="B31" s="9"/>
      <c r="C31" s="9"/>
      <c r="D31" s="11"/>
      <c r="E31" s="9"/>
      <c r="F31" s="11"/>
      <c r="G31" s="9"/>
      <c r="H31" s="11"/>
      <c r="I31" s="9"/>
      <c r="J31" s="11"/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OBシステム検証</vt:lpstr>
      <vt:lpstr>画像</vt:lpstr>
      <vt:lpstr>気づき</vt:lpstr>
      <vt:lpstr>検証終了通貨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木村壽巳</dc:creator>
  <cp:lastModifiedBy>taked</cp:lastModifiedBy>
  <dcterms:created xsi:type="dcterms:W3CDTF">2020-09-18T03:10:57Z</dcterms:created>
  <dcterms:modified xsi:type="dcterms:W3CDTF">2021-03-09T11:58:42Z</dcterms:modified>
</cp:coreProperties>
</file>