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22"/>
  <workbookPr/>
  <mc:AlternateContent xmlns:mc="http://schemas.openxmlformats.org/markup-compatibility/2006">
    <mc:Choice Requires="x15">
      <x15ac:absPath xmlns:x15ac="http://schemas.microsoft.com/office/spreadsheetml/2010/11/ac" url="C:\Users\sasao\Desktop\"/>
    </mc:Choice>
  </mc:AlternateContent>
  <xr:revisionPtr revIDLastSave="0" documentId="8_{6ED4536A-F19C-4A74-AC6C-54494901B293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ルール＆合計" sheetId="1" r:id="rId1"/>
    <sheet name="2021年1月" sheetId="6" r:id="rId2"/>
    <sheet name="画像" sheetId="7" r:id="rId3"/>
    <sheet name="気づき" sheetId="9" r:id="rId4"/>
  </sheets>
  <calcPr calcId="191028" calcCompleted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" l="1"/>
  <c r="C8" i="1"/>
  <c r="B9" i="1"/>
  <c r="C9" i="1"/>
  <c r="D8" i="1"/>
  <c r="P27" i="6"/>
  <c r="N27" i="6"/>
  <c r="H54" i="6"/>
  <c r="I54" i="6"/>
  <c r="J54" i="6"/>
  <c r="K63" i="6"/>
  <c r="G8" i="1"/>
  <c r="H8" i="1"/>
  <c r="I8" i="1"/>
  <c r="J8" i="1"/>
  <c r="L8" i="1"/>
  <c r="D9" i="1"/>
  <c r="G9" i="1"/>
  <c r="H9" i="1" s="1"/>
  <c r="H17" i="1" s="1"/>
  <c r="I9" i="1"/>
  <c r="J9" i="1"/>
  <c r="K9" i="1" s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D17" i="1" s="1"/>
  <c r="B3" i="1" s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I17" i="1"/>
  <c r="G17" i="1"/>
  <c r="J17" i="1" l="1"/>
  <c r="L17" i="1"/>
  <c r="K8" i="1"/>
  <c r="K17" i="1" s="1"/>
  <c r="G3" i="1"/>
  <c r="I3" i="1"/>
</calcChain>
</file>

<file path=xl/sharedStrings.xml><?xml version="1.0" encoding="utf-8"?>
<sst xmlns="http://schemas.openxmlformats.org/spreadsheetml/2006/main" count="176" uniqueCount="108">
  <si>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</si>
  <si>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</si>
  <si>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</si>
  <si>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</si>
  <si>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</si>
  <si>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</si>
  <si>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</si>
  <si>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</si>
  <si>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</si>
  <si>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</si>
  <si>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</si>
  <si>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</si>
  <si>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</si>
  <si>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</si>
  <si>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</si>
  <si>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</si>
  <si>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</si>
  <si>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</si>
  <si>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</si>
  <si>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2021年　　合計</t>
  </si>
  <si>
    <t>※リスクリワードレシオ</t>
  </si>
  <si>
    <t>※プロフィットファクター</t>
  </si>
  <si>
    <t>No.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</si>
  <si>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</si>
  <si>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</si>
  <si>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</si>
  <si>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</si>
  <si>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</si>
  <si>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</si>
  <si>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</si>
  <si>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</si>
  <si>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</si>
  <si>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</si>
  <si>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</si>
  <si>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</si>
  <si>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</si>
  <si>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</si>
  <si>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</si>
  <si>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EUR/AUD</t>
  </si>
  <si>
    <t>買い</t>
  </si>
  <si>
    <t>EB</t>
  </si>
  <si>
    <t>60分</t>
  </si>
  <si>
    <t>2021.1.4.21:00</t>
  </si>
  <si>
    <t>2021.1.4.17:00</t>
  </si>
  <si>
    <t>FIB1.27</t>
  </si>
  <si>
    <t>勝ち</t>
  </si>
  <si>
    <t>CHF/JPY</t>
  </si>
  <si>
    <t>売り</t>
  </si>
  <si>
    <t>2021.1.5.19:00</t>
  </si>
  <si>
    <t>2021.1.6.06:00</t>
  </si>
  <si>
    <t>逆指値</t>
  </si>
  <si>
    <t>負け</t>
  </si>
  <si>
    <t>AUD/USD</t>
  </si>
  <si>
    <t>2021.1.8.20:00</t>
  </si>
  <si>
    <t>2021.1.9.00:00</t>
  </si>
  <si>
    <t>EUR/GBP</t>
  </si>
  <si>
    <t>4H</t>
  </si>
  <si>
    <t>2021.1.12.03:00</t>
  </si>
  <si>
    <t>2021.1.12.15:00</t>
  </si>
  <si>
    <t>USD/CHF</t>
  </si>
  <si>
    <t>PB</t>
  </si>
  <si>
    <t>1H</t>
  </si>
  <si>
    <t>2021.1.13.01:00</t>
  </si>
  <si>
    <t>2021.1.14.21:00</t>
  </si>
  <si>
    <t>EUR/NZD</t>
  </si>
  <si>
    <t>2021.1.19.19:00</t>
  </si>
  <si>
    <t>2021.1.20.23:00</t>
  </si>
  <si>
    <t>GBP/NYZ</t>
  </si>
  <si>
    <t>2021.1.22.07:00</t>
  </si>
  <si>
    <t>2021.1.27.23:00</t>
  </si>
  <si>
    <t>EUR/JPY</t>
  </si>
  <si>
    <t>2021.2.3.19:00</t>
  </si>
  <si>
    <t>2021.2.5.19:00</t>
  </si>
  <si>
    <t>2021.2.16.23:00</t>
  </si>
  <si>
    <t>2021.2.17.0:00</t>
  </si>
  <si>
    <t xml:space="preserve">4H </t>
  </si>
  <si>
    <t>2021.2.26.15:00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</si>
  <si>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</si>
  <si>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</si>
  <si>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</si>
  <si>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</si>
  <si>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</si>
  <si>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</si>
  <si>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</si>
  <si>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</si>
  <si>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</si>
  <si>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</si>
  <si>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</si>
  <si>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</si>
  <si>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</si>
  <si>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</si>
  <si>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</si>
  <si>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</si>
  <si>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</si>
  <si>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</si>
  <si>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</si>
  <si>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</si>
  <si>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</si>
  <si>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</si>
  <si>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</si>
  <si>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</si>
  <si>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</si>
  <si>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</si>
  <si>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日足</t>
  </si>
  <si>
    <t>１．今、のあなたの現状を書いてください。</t>
  </si>
  <si>
    <t>（投資歴はどれくらいなのか、現状は勝てているのか負けているか？など）</t>
  </si>
  <si>
    <t>投資歴約3年。
前に少額での取引を行い、
トータルマイナスで終わっている。</t>
  </si>
  <si>
    <t>気づき：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</si>
</sst>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4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0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ouble">
        <color indexed="60"/>
      </bottom>
      <diagonal/>
    </border>
    <border>
      <left/>
      <right style="thin">
        <color indexed="64"/>
      </right>
      <top style="thin">
        <color indexed="64"/>
      </top>
      <bottom style="double">
        <color indexed="60"/>
      </bottom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double">
        <color indexed="60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/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50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55" fontId="7" fillId="0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/>
    </xf>
    <xf numFmtId="0" fontId="6" fillId="4" borderId="34" xfId="2" applyNumberFormat="1" applyFont="1" applyFill="1" applyBorder="1" applyAlignment="1" applyProtection="1">
      <alignment horizontal="center" vertical="center" wrapText="1"/>
    </xf>
    <xf numFmtId="0" fontId="6" fillId="4" borderId="35" xfId="2" applyNumberFormat="1" applyFont="1" applyFill="1" applyBorder="1" applyAlignment="1" applyProtection="1">
      <alignment horizontal="center" vertical="center"/>
    </xf>
    <xf numFmtId="178" fontId="6" fillId="4" borderId="34" xfId="2" applyNumberFormat="1" applyFont="1" applyFill="1" applyBorder="1" applyAlignment="1" applyProtection="1">
      <alignment horizontal="center" vertical="center" wrapText="1"/>
    </xf>
    <xf numFmtId="179" fontId="6" fillId="4" borderId="34" xfId="2" applyNumberFormat="1" applyFont="1" applyFill="1" applyBorder="1" applyAlignment="1" applyProtection="1">
      <alignment horizontal="center" vertical="center"/>
    </xf>
    <xf numFmtId="0" fontId="6" fillId="4" borderId="36" xfId="2" applyNumberFormat="1" applyFont="1" applyFill="1" applyBorder="1" applyAlignment="1" applyProtection="1">
      <alignment horizontal="center" vertical="center" wrapText="1"/>
    </xf>
    <xf numFmtId="178" fontId="6" fillId="4" borderId="37" xfId="2" applyNumberFormat="1" applyFont="1" applyFill="1" applyBorder="1" applyAlignment="1" applyProtection="1">
      <alignment vertical="center"/>
    </xf>
    <xf numFmtId="180" fontId="6" fillId="4" borderId="38" xfId="2" applyNumberFormat="1" applyFont="1" applyFill="1" applyBorder="1" applyAlignment="1" applyProtection="1">
      <alignment horizontal="center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0" fontId="7" fillId="0" borderId="40" xfId="2" applyNumberFormat="1" applyFont="1" applyFill="1" applyBorder="1" applyAlignment="1" applyProtection="1">
      <alignment horizontal="right" vertical="center"/>
    </xf>
    <xf numFmtId="181" fontId="7" fillId="0" borderId="40" xfId="2" applyNumberFormat="1" applyFont="1" applyFill="1" applyBorder="1" applyAlignment="1" applyProtection="1">
      <alignment horizontal="right" vertical="center"/>
    </xf>
    <xf numFmtId="182" fontId="7" fillId="0" borderId="40" xfId="2" applyNumberFormat="1" applyFont="1" applyFill="1" applyBorder="1" applyAlignment="1" applyProtection="1">
      <alignment horizontal="right" vertical="center"/>
    </xf>
    <xf numFmtId="183" fontId="7" fillId="0" borderId="40" xfId="2" applyNumberFormat="1" applyFont="1" applyFill="1" applyBorder="1" applyAlignment="1" applyProtection="1">
      <alignment vertical="center"/>
    </xf>
    <xf numFmtId="180" fontId="7" fillId="0" borderId="40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180" fontId="0" fillId="0" borderId="40" xfId="0" applyNumberFormat="1" applyFont="1" applyFill="1" applyBorder="1" applyAlignment="1" applyProtection="1">
      <alignment vertical="center"/>
    </xf>
    <xf numFmtId="0" fontId="0" fillId="0" borderId="40" xfId="0" applyNumberFormat="1" applyFont="1" applyFill="1" applyBorder="1" applyAlignment="1" applyProtection="1">
      <alignment vertical="center"/>
    </xf>
    <xf numFmtId="180" fontId="0" fillId="0" borderId="42" xfId="0" applyNumberFormat="1" applyFont="1" applyFill="1" applyBorder="1" applyAlignment="1" applyProtection="1">
      <alignment vertical="center"/>
    </xf>
    <xf numFmtId="180" fontId="0" fillId="0" borderId="43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181" fontId="7" fillId="0" borderId="43" xfId="2" applyNumberFormat="1" applyFont="1" applyFill="1" applyBorder="1" applyAlignment="1" applyProtection="1">
      <alignment horizontal="right" vertical="center"/>
    </xf>
    <xf numFmtId="183" fontId="7" fillId="0" borderId="43" xfId="2" applyNumberFormat="1" applyFont="1" applyFill="1" applyBorder="1" applyAlignment="1" applyProtection="1">
      <alignment vertical="center"/>
    </xf>
    <xf numFmtId="180" fontId="7" fillId="0" borderId="43" xfId="2" applyNumberFormat="1" applyFont="1" applyFill="1" applyBorder="1" applyAlignment="1" applyProtection="1">
      <alignment vertical="center"/>
    </xf>
    <xf numFmtId="177" fontId="7" fillId="0" borderId="43" xfId="2" applyNumberFormat="1" applyFont="1" applyFill="1" applyBorder="1" applyAlignment="1" applyProtection="1">
      <alignment vertical="center"/>
    </xf>
    <xf numFmtId="177" fontId="7" fillId="0" borderId="44" xfId="2" applyNumberFormat="1" applyFont="1" applyFill="1" applyBorder="1" applyAlignment="1" applyProtection="1">
      <alignment vertical="center"/>
    </xf>
    <xf numFmtId="6" fontId="7" fillId="0" borderId="40" xfId="2" applyNumberFormat="1" applyFont="1" applyFill="1" applyBorder="1" applyAlignment="1" applyProtection="1">
      <alignment horizontal="right" vertical="center"/>
    </xf>
    <xf numFmtId="6" fontId="7" fillId="0" borderId="43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5" fontId="1" fillId="0" borderId="45" xfId="0" applyNumberFormat="1" applyFont="1" applyFill="1" applyBorder="1" applyAlignment="1" applyProtection="1">
      <alignment vertical="center"/>
    </xf>
    <xf numFmtId="180" fontId="1" fillId="0" borderId="46" xfId="0" applyNumberFormat="1" applyFont="1" applyFill="1" applyBorder="1" applyAlignment="1" applyProtection="1">
      <alignment vertical="center"/>
    </xf>
    <xf numFmtId="6" fontId="1" fillId="0" borderId="46" xfId="0" applyNumberFormat="1" applyFont="1" applyFill="1" applyBorder="1" applyAlignment="1" applyProtection="1">
      <alignment vertical="center"/>
    </xf>
    <xf numFmtId="182" fontId="1" fillId="0" borderId="46" xfId="0" applyNumberFormat="1" applyFont="1" applyFill="1" applyBorder="1" applyAlignment="1" applyProtection="1">
      <alignment vertical="center"/>
    </xf>
    <xf numFmtId="181" fontId="1" fillId="0" borderId="46" xfId="0" applyNumberFormat="1" applyFont="1" applyFill="1" applyBorder="1" applyAlignment="1" applyProtection="1">
      <alignment vertical="center"/>
    </xf>
    <xf numFmtId="183" fontId="8" fillId="0" borderId="46" xfId="0" applyNumberFormat="1" applyFont="1" applyFill="1" applyBorder="1" applyAlignment="1" applyProtection="1">
      <alignment vertical="center"/>
    </xf>
    <xf numFmtId="177" fontId="1" fillId="0" borderId="47" xfId="0" applyNumberFormat="1" applyFont="1" applyFill="1" applyBorder="1" applyAlignment="1" applyProtection="1">
      <alignment vertical="center"/>
    </xf>
    <xf numFmtId="177" fontId="1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9" fillId="0" borderId="41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50" xfId="2" applyNumberFormat="1" applyFont="1" applyFill="1" applyBorder="1" applyAlignment="1" applyProtection="1">
      <alignment vertical="center"/>
    </xf>
    <xf numFmtId="5" fontId="6" fillId="5" borderId="50" xfId="2" applyNumberFormat="1" applyFont="1" applyFill="1" applyBorder="1" applyAlignment="1" applyProtection="1">
      <alignment horizontal="center" vertical="center"/>
    </xf>
    <xf numFmtId="178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vertical="center"/>
    </xf>
    <xf numFmtId="6" fontId="6" fillId="5" borderId="50" xfId="2" applyNumberFormat="1" applyFont="1" applyFill="1" applyBorder="1" applyAlignment="1" applyProtection="1">
      <alignment horizontal="center" vertical="center"/>
    </xf>
    <xf numFmtId="0" fontId="0" fillId="5" borderId="5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0" borderId="51" xfId="0" applyNumberFormat="1" applyFont="1" applyFill="1" applyBorder="1" applyAlignment="1" applyProtection="1">
      <alignment vertical="center"/>
    </xf>
    <xf numFmtId="5" fontId="7" fillId="6" borderId="51" xfId="2" applyNumberFormat="1" applyFont="1" applyFill="1" applyBorder="1" applyAlignment="1" applyProtection="1">
      <alignment horizontal="center"/>
    </xf>
    <xf numFmtId="5" fontId="6" fillId="0" borderId="51" xfId="2" applyNumberFormat="1" applyFont="1" applyFill="1" applyBorder="1" applyAlignment="1" applyProtection="1">
      <alignment horizontal="center" vertical="center"/>
    </xf>
    <xf numFmtId="0" fontId="6" fillId="0" borderId="51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52" xfId="2" applyNumberFormat="1" applyFont="1" applyFill="1" applyBorder="1" applyAlignment="1" applyProtection="1">
      <alignment horizontal="center" vertical="center"/>
    </xf>
    <xf numFmtId="5" fontId="10" fillId="5" borderId="50" xfId="2" applyNumberFormat="1" applyFont="1" applyFill="1" applyBorder="1" applyAlignment="1" applyProtection="1">
      <alignment horizontal="center" vertical="center"/>
    </xf>
    <xf numFmtId="9" fontId="6" fillId="5" borderId="53" xfId="2" applyNumberFormat="1" applyFont="1" applyFill="1" applyBorder="1" applyAlignment="1" applyProtection="1">
      <alignment horizontal="center" vertical="center"/>
    </xf>
    <xf numFmtId="5" fontId="7" fillId="6" borderId="54" xfId="2" applyNumberFormat="1" applyFont="1" applyFill="1" applyBorder="1" applyAlignment="1" applyProtection="1">
      <alignment horizontal="center"/>
    </xf>
    <xf numFmtId="0" fontId="0" fillId="0" borderId="55" xfId="0" applyNumberFormat="1" applyFont="1" applyFill="1" applyBorder="1" applyAlignment="1" applyProtection="1">
      <alignment vertical="center"/>
    </xf>
    <xf numFmtId="0" fontId="0" fillId="0" borderId="56" xfId="0" applyNumberFormat="1" applyFont="1" applyFill="1" applyBorder="1" applyAlignment="1" applyProtection="1">
      <alignment vertical="center"/>
    </xf>
    <xf numFmtId="0" fontId="0" fillId="0" borderId="57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8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59" xfId="3" applyBorder="1">
      <alignment vertical="center"/>
    </xf>
    <xf numFmtId="0" fontId="1" fillId="0" borderId="60" xfId="3" applyBorder="1">
      <alignment vertical="center"/>
    </xf>
    <xf numFmtId="0" fontId="1" fillId="0" borderId="61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0" fontId="3" fillId="0" borderId="0" xfId="0" applyFont="1" applyAlignment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53" xfId="2" applyNumberFormat="1" applyFont="1" applyFill="1" applyBorder="1" applyAlignment="1" applyProtection="1">
      <alignment horizontal="center"/>
    </xf>
    <xf numFmtId="5" fontId="7" fillId="6" borderId="41" xfId="2" applyNumberFormat="1" applyFont="1" applyFill="1" applyBorder="1" applyAlignment="1" applyProtection="1">
      <alignment horizontal="center"/>
    </xf>
    <xf numFmtId="5" fontId="7" fillId="6" borderId="55" xfId="2" applyNumberFormat="1" applyFont="1" applyFill="1" applyBorder="1" applyAlignment="1" applyProtection="1">
      <alignment horizontal="center"/>
    </xf>
    <xf numFmtId="5" fontId="7" fillId="6" borderId="62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62" xfId="2" applyNumberFormat="1" applyFont="1" applyFill="1" applyBorder="1" applyAlignment="1" applyProtection="1">
      <alignment horizontal="center" vertical="center"/>
    </xf>
    <xf numFmtId="5" fontId="6" fillId="0" borderId="63" xfId="2" applyNumberFormat="1" applyFont="1" applyFill="1" applyBorder="1" applyAlignment="1" applyProtection="1">
      <alignment horizontal="center" vertical="center"/>
    </xf>
    <xf numFmtId="0" fontId="4" fillId="2" borderId="64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1" fillId="0" borderId="65" xfId="3" applyBorder="1" applyAlignment="1">
      <alignment vertical="top" wrapText="1"/>
    </xf>
    <xf numFmtId="0" fontId="1" fillId="0" borderId="65" xfId="3" applyBorder="1" applyAlignment="1">
      <alignment vertical="top"/>
    </xf>
    <xf numFmtId="0" fontId="1" fillId="0" borderId="0" xfId="3" applyAlignment="1">
      <alignment vertical="top"/>
    </xf>
  </cellXfs>
  <cellStyles count="4">
    <cellStyle name="標準" xfId="0" builtinId="0"/>
    <cellStyle name="標準 2" xfId="1" xr:uid="{00000000-0005-0000-0000-000001000000}"/>
    <cellStyle name="標準 3" xfId="2" xr:uid="{00000000-0005-0000-0000-000002000000}"/>
    <cellStyle name="標準_気づき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590550</xdr:colOff>
      <xdr:row>25</xdr:row>
      <xdr:rowOff>152400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585126FC-D7DB-42A9-B3ED-7ADDB8780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" y="171450"/>
          <a:ext cx="10058400" cy="42672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15</xdr:col>
      <xdr:colOff>590550</xdr:colOff>
      <xdr:row>52</xdr:row>
      <xdr:rowOff>152400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7A071AC5-B389-4789-8841-BEEDA8309440}"/>
            </a:ext>
            <a:ext uri="{147F2762-F138-4A5C-976F-8EAC2B608ADB}">
              <a16:predDERef xmlns:a16="http://schemas.microsoft.com/office/drawing/2014/main" pred="{585126FC-D7DB-42A9-B3ED-7ADDB8780F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76275" y="4800600"/>
          <a:ext cx="10058400" cy="42672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15</xdr:col>
      <xdr:colOff>590550</xdr:colOff>
      <xdr:row>79</xdr:row>
      <xdr:rowOff>152400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F1582916-454F-48A6-9461-2ECA3C65BF2A}"/>
            </a:ext>
            <a:ext uri="{147F2762-F138-4A5C-976F-8EAC2B608ADB}">
              <a16:predDERef xmlns:a16="http://schemas.microsoft.com/office/drawing/2014/main" pred="{7A071AC5-B389-4789-8841-BEEDA83094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76275" y="9429750"/>
          <a:ext cx="10058400" cy="42672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15</xdr:col>
      <xdr:colOff>590550</xdr:colOff>
      <xdr:row>106</xdr:row>
      <xdr:rowOff>152400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F26F1005-D60B-4C98-BD7F-361C08D4B451}"/>
            </a:ext>
            <a:ext uri="{147F2762-F138-4A5C-976F-8EAC2B608ADB}">
              <a16:predDERef xmlns:a16="http://schemas.microsoft.com/office/drawing/2014/main" pred="{F1582916-454F-48A6-9461-2ECA3C65BF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676275" y="14058900"/>
          <a:ext cx="10058400" cy="42672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15</xdr:col>
      <xdr:colOff>590550</xdr:colOff>
      <xdr:row>133</xdr:row>
      <xdr:rowOff>152400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15FE63AF-499E-495A-9DA1-23922D55F753}"/>
            </a:ext>
            <a:ext uri="{147F2762-F138-4A5C-976F-8EAC2B608ADB}">
              <a16:predDERef xmlns:a16="http://schemas.microsoft.com/office/drawing/2014/main" pred="{F26F1005-D60B-4C98-BD7F-361C08D4B4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76275" y="18688050"/>
          <a:ext cx="10058400" cy="42672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15</xdr:col>
      <xdr:colOff>590550</xdr:colOff>
      <xdr:row>160</xdr:row>
      <xdr:rowOff>152400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E025F239-CA93-4A47-BD5F-CA5BB571B8D0}"/>
            </a:ext>
            <a:ext uri="{147F2762-F138-4A5C-976F-8EAC2B608ADB}">
              <a16:predDERef xmlns:a16="http://schemas.microsoft.com/office/drawing/2014/main" pred="{15FE63AF-499E-495A-9DA1-23922D55F7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676275" y="23317200"/>
          <a:ext cx="10058400" cy="426720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31</xdr:col>
      <xdr:colOff>590550</xdr:colOff>
      <xdr:row>160</xdr:row>
      <xdr:rowOff>152400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BA6841AA-3B68-4A7C-BC2C-E60C245E33F7}"/>
            </a:ext>
            <a:ext uri="{147F2762-F138-4A5C-976F-8EAC2B608ADB}">
              <a16:predDERef xmlns:a16="http://schemas.microsoft.com/office/drawing/2014/main" pred="{E025F239-CA93-4A47-BD5F-CA5BB571B8D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11496675" y="23317200"/>
          <a:ext cx="10058400" cy="42672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163</xdr:row>
      <xdr:rowOff>0</xdr:rowOff>
    </xdr:from>
    <xdr:to>
      <xdr:col>15</xdr:col>
      <xdr:colOff>590550</xdr:colOff>
      <xdr:row>187</xdr:row>
      <xdr:rowOff>152400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C22801A2-6353-49D4-984F-0D7C976A8520}"/>
            </a:ext>
            <a:ext uri="{147F2762-F138-4A5C-976F-8EAC2B608ADB}">
              <a16:predDERef xmlns:a16="http://schemas.microsoft.com/office/drawing/2014/main" pred="{0407F79F-9BFA-4D5C-9E4F-A721E3F627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76275" y="27946350"/>
          <a:ext cx="10058400" cy="426720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31</xdr:col>
      <xdr:colOff>590550</xdr:colOff>
      <xdr:row>187</xdr:row>
      <xdr:rowOff>152400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22CE1062-0991-4969-A196-F0DE20B1C629}"/>
            </a:ext>
            <a:ext uri="{147F2762-F138-4A5C-976F-8EAC2B608ADB}">
              <a16:predDERef xmlns:a16="http://schemas.microsoft.com/office/drawing/2014/main" pred="{C22801A2-6353-49D4-984F-0D7C976A852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1496675" y="27946350"/>
          <a:ext cx="10058400" cy="42672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190</xdr:row>
      <xdr:rowOff>0</xdr:rowOff>
    </xdr:from>
    <xdr:to>
      <xdr:col>15</xdr:col>
      <xdr:colOff>590550</xdr:colOff>
      <xdr:row>214</xdr:row>
      <xdr:rowOff>152400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51FDF4F0-ADCF-44A1-B8F3-A3ED06A7A349}"/>
            </a:ext>
            <a:ext uri="{147F2762-F138-4A5C-976F-8EAC2B608ADB}">
              <a16:predDERef xmlns:a16="http://schemas.microsoft.com/office/drawing/2014/main" pred="{22CE1062-0991-4969-A196-F0DE20B1C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676275" y="32575500"/>
          <a:ext cx="10058400" cy="4267200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31</xdr:col>
      <xdr:colOff>590550</xdr:colOff>
      <xdr:row>214</xdr:row>
      <xdr:rowOff>152400</xdr:rowOff>
    </xdr:to>
    <xdr:pic>
      <xdr:nvPicPr>
        <xdr:cNvPr id="10" name="図 9">
          <a:extLst>
            <a:ext uri="{FF2B5EF4-FFF2-40B4-BE49-F238E27FC236}">
              <a16:creationId xmlns:a16="http://schemas.microsoft.com/office/drawing/2014/main" id="{C3362D2F-94B3-4A9B-91BD-9005380AFD2E}"/>
            </a:ext>
            <a:ext uri="{147F2762-F138-4A5C-976F-8EAC2B608ADB}">
              <a16:predDERef xmlns:a16="http://schemas.microsoft.com/office/drawing/2014/main" pred="{51FDF4F0-ADCF-44A1-B8F3-A3ED06A7A3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1496675" y="32575500"/>
          <a:ext cx="10058400" cy="426720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217</xdr:row>
      <xdr:rowOff>0</xdr:rowOff>
    </xdr:from>
    <xdr:to>
      <xdr:col>15</xdr:col>
      <xdr:colOff>590550</xdr:colOff>
      <xdr:row>241</xdr:row>
      <xdr:rowOff>161925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7C26798D-FC71-41C1-B521-0BE5049B86BB}"/>
            </a:ext>
            <a:ext uri="{147F2762-F138-4A5C-976F-8EAC2B608ADB}">
              <a16:predDERef xmlns:a16="http://schemas.microsoft.com/office/drawing/2014/main" pred="{B2D2935B-4AD7-4D88-A0AF-63124959CA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676275" y="37204650"/>
          <a:ext cx="10058400" cy="4276725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217</xdr:row>
      <xdr:rowOff>0</xdr:rowOff>
    </xdr:from>
    <xdr:to>
      <xdr:col>31</xdr:col>
      <xdr:colOff>590550</xdr:colOff>
      <xdr:row>241</xdr:row>
      <xdr:rowOff>161925</xdr:rowOff>
    </xdr:to>
    <xdr:pic>
      <xdr:nvPicPr>
        <xdr:cNvPr id="16" name="図 15">
          <a:extLst>
            <a:ext uri="{FF2B5EF4-FFF2-40B4-BE49-F238E27FC236}">
              <a16:creationId xmlns:a16="http://schemas.microsoft.com/office/drawing/2014/main" id="{035D8F9B-C702-466C-A9D4-90F89A959149}"/>
            </a:ext>
            <a:ext uri="{147F2762-F138-4A5C-976F-8EAC2B608ADB}">
              <a16:predDERef xmlns:a16="http://schemas.microsoft.com/office/drawing/2014/main" pred="{7C26798D-FC71-41C1-B521-0BE5049B86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1496675" y="37204650"/>
          <a:ext cx="10058400" cy="42767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244</xdr:row>
      <xdr:rowOff>0</xdr:rowOff>
    </xdr:from>
    <xdr:to>
      <xdr:col>15</xdr:col>
      <xdr:colOff>590550</xdr:colOff>
      <xdr:row>269</xdr:row>
      <xdr:rowOff>9525</xdr:rowOff>
    </xdr:to>
    <xdr:pic>
      <xdr:nvPicPr>
        <xdr:cNvPr id="12" name="図 11">
          <a:extLst>
            <a:ext uri="{FF2B5EF4-FFF2-40B4-BE49-F238E27FC236}">
              <a16:creationId xmlns:a16="http://schemas.microsoft.com/office/drawing/2014/main" id="{037A058D-E922-40BD-88B8-1A0E92AD7375}"/>
            </a:ext>
            <a:ext uri="{147F2762-F138-4A5C-976F-8EAC2B608ADB}">
              <a16:predDERef xmlns:a16="http://schemas.microsoft.com/office/drawing/2014/main" pred="{035D8F9B-C702-466C-A9D4-90F89A9591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676275" y="41833800"/>
          <a:ext cx="10058400" cy="4295775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244</xdr:row>
      <xdr:rowOff>0</xdr:rowOff>
    </xdr:from>
    <xdr:to>
      <xdr:col>31</xdr:col>
      <xdr:colOff>590550</xdr:colOff>
      <xdr:row>269</xdr:row>
      <xdr:rowOff>9525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1F758078-67DB-4B55-80E1-D79D2AD8AB72}"/>
            </a:ext>
            <a:ext uri="{147F2762-F138-4A5C-976F-8EAC2B608ADB}">
              <a16:predDERef xmlns:a16="http://schemas.microsoft.com/office/drawing/2014/main" pred="{037A058D-E922-40BD-88B8-1A0E92AD73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tretch>
          <a:fillRect/>
        </a:stretch>
      </xdr:blipFill>
      <xdr:spPr>
        <a:xfrm>
          <a:off x="11496675" y="41833800"/>
          <a:ext cx="10058400" cy="42957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"/>
  <sheetViews>
    <sheetView tabSelected="1" zoomScaleSheetLayoutView="100" workbookViewId="0">
      <selection activeCell="A2" sqref="A2"/>
    </sheetView>
  </sheetViews>
  <sheetFormatPr defaultColWidth="10" defaultRowHeight="13.5" customHeight="1"/>
  <cols>
    <col min="1" max="1" width="22.75" customWidth="1"/>
    <col min="2" max="2" width="13.625" customWidth="1"/>
    <col min="3" max="3" width="13.875" customWidth="1"/>
    <col min="4" max="4" width="15.625" customWidth="1"/>
    <col min="5" max="5" width="12.375" customWidth="1"/>
    <col min="6" max="6" width="12.25" customWidth="1"/>
    <col min="7" max="7" width="13.25" customWidth="1"/>
    <col min="9" max="9" width="15.75" customWidth="1"/>
    <col min="10" max="10" width="13.125" customWidth="1"/>
    <col min="11" max="11" width="15.5" customWidth="1"/>
    <col min="12" max="12" width="17.625" customWidth="1"/>
  </cols>
  <sheetData>
    <row r="1" spans="1:12" ht="19.5" customHeight="1">
      <c r="A1" s="120"/>
      <c r="B1" s="133" t="s">
        <v>0</v>
      </c>
      <c r="C1" s="134"/>
      <c r="D1" s="135"/>
      <c r="E1" s="119"/>
      <c r="F1" s="136" t="s">
        <v>0</v>
      </c>
      <c r="G1" s="137"/>
      <c r="H1" s="121"/>
    </row>
    <row r="2" spans="1:12" ht="25.5" customHeight="1">
      <c r="A2" s="122" t="s">
        <v>1</v>
      </c>
      <c r="B2" s="138">
        <v>100000</v>
      </c>
      <c r="C2" s="138"/>
      <c r="D2" s="138"/>
      <c r="E2" s="63" t="s">
        <v>2</v>
      </c>
      <c r="F2" s="139">
        <v>44193</v>
      </c>
      <c r="G2" s="140"/>
      <c r="H2" s="45"/>
      <c r="I2" s="45"/>
    </row>
    <row r="3" spans="1:12" ht="27" customHeight="1">
      <c r="A3" s="46" t="s">
        <v>3</v>
      </c>
      <c r="B3" s="141">
        <f>SUM(B2+D17)</f>
        <v>96890</v>
      </c>
      <c r="C3" s="141"/>
      <c r="D3" s="142"/>
      <c r="E3" s="47" t="s">
        <v>4</v>
      </c>
      <c r="F3" s="48">
        <v>0.03</v>
      </c>
      <c r="G3" s="49">
        <f>B3*F3</f>
        <v>2906.7</v>
      </c>
      <c r="H3" s="51" t="s">
        <v>5</v>
      </c>
      <c r="I3" s="52">
        <f>(B3-B2)</f>
        <v>-3110</v>
      </c>
      <c r="K3" s="123"/>
    </row>
    <row r="4" spans="1:12" s="102" customFormat="1" ht="17.25" customHeight="1">
      <c r="A4" s="97"/>
      <c r="B4" s="98"/>
      <c r="C4" s="98"/>
      <c r="D4" s="98"/>
      <c r="E4" s="99"/>
      <c r="F4" s="118" t="s">
        <v>0</v>
      </c>
      <c r="G4" s="98"/>
      <c r="H4" s="100"/>
      <c r="I4" s="101"/>
    </row>
    <row r="5" spans="1:12" ht="39" customHeight="1">
      <c r="A5" s="103"/>
      <c r="B5" s="104"/>
      <c r="C5" s="104"/>
      <c r="D5" s="116"/>
      <c r="E5" s="105"/>
      <c r="F5" s="117"/>
      <c r="G5" s="104"/>
      <c r="H5" s="106"/>
      <c r="I5" s="107"/>
      <c r="J5" s="108"/>
      <c r="K5" s="109"/>
      <c r="L5" s="109"/>
    </row>
    <row r="6" spans="1:12" ht="21" customHeight="1">
      <c r="A6" s="113" t="s">
        <v>6</v>
      </c>
      <c r="B6" s="111" t="s">
        <v>0</v>
      </c>
      <c r="C6" s="111" t="s">
        <v>0</v>
      </c>
      <c r="D6" s="112"/>
      <c r="E6" s="111" t="s">
        <v>0</v>
      </c>
      <c r="F6" s="114" t="s">
        <v>0</v>
      </c>
      <c r="G6" s="50"/>
      <c r="H6" s="45"/>
      <c r="I6" s="45"/>
      <c r="L6" s="110"/>
    </row>
    <row r="7" spans="1:12" ht="28.5">
      <c r="A7" s="115" t="s">
        <v>7</v>
      </c>
      <c r="B7" s="57" t="s">
        <v>8</v>
      </c>
      <c r="C7" s="58" t="s">
        <v>9</v>
      </c>
      <c r="D7" s="59" t="s">
        <v>10</v>
      </c>
      <c r="E7" s="60" t="s">
        <v>11</v>
      </c>
      <c r="F7" s="58" t="s">
        <v>12</v>
      </c>
      <c r="G7" s="60" t="s">
        <v>13</v>
      </c>
      <c r="H7" s="59" t="s">
        <v>14</v>
      </c>
      <c r="I7" s="61" t="s">
        <v>15</v>
      </c>
      <c r="J7" s="64" t="s">
        <v>16</v>
      </c>
      <c r="K7" s="58" t="s">
        <v>17</v>
      </c>
      <c r="L7" s="62" t="s">
        <v>18</v>
      </c>
    </row>
    <row r="8" spans="1:12" ht="24.95" customHeight="1">
      <c r="A8" s="54">
        <v>44197</v>
      </c>
      <c r="B8" s="65">
        <f>7080+3740</f>
        <v>10820</v>
      </c>
      <c r="C8" s="66">
        <f>6400+3130+2630</f>
        <v>12160</v>
      </c>
      <c r="D8" s="84">
        <f>SUM(B8-C8)</f>
        <v>-1340</v>
      </c>
      <c r="E8" s="67">
        <v>3</v>
      </c>
      <c r="F8" s="68">
        <v>4</v>
      </c>
      <c r="G8" s="67">
        <f t="shared" ref="G8:G16" si="0">SUM(E8+F8)</f>
        <v>7</v>
      </c>
      <c r="H8" s="69">
        <f t="shared" ref="H8:H16" si="1">E8/G8</f>
        <v>0.42857142857142855</v>
      </c>
      <c r="I8" s="70">
        <f t="shared" ref="I8:I16" si="2">B8/E8</f>
        <v>3606.6666666666665</v>
      </c>
      <c r="J8" s="70">
        <f t="shared" ref="J8:J16" si="3">C8/F8</f>
        <v>3040</v>
      </c>
      <c r="K8" s="71">
        <f t="shared" ref="K8:K16" si="4">I8/J8</f>
        <v>1.1864035087719298</v>
      </c>
      <c r="L8" s="72">
        <f t="shared" ref="L8:L16" si="5">B8/C8</f>
        <v>0.88980263157894735</v>
      </c>
    </row>
    <row r="9" spans="1:12" ht="24.95" customHeight="1">
      <c r="A9" s="55">
        <v>44228</v>
      </c>
      <c r="B9" s="73">
        <f>3450</f>
        <v>3450</v>
      </c>
      <c r="C9" s="74">
        <f>2590+2630</f>
        <v>5220</v>
      </c>
      <c r="D9" s="84">
        <f t="shared" ref="D8:D16" si="6">SUM(B9-C9)</f>
        <v>-1770</v>
      </c>
      <c r="E9" s="75">
        <v>1</v>
      </c>
      <c r="F9" s="75">
        <v>2</v>
      </c>
      <c r="G9" s="67">
        <f t="shared" si="0"/>
        <v>3</v>
      </c>
      <c r="H9" s="69">
        <f t="shared" si="1"/>
        <v>0.33333333333333331</v>
      </c>
      <c r="I9" s="70">
        <f t="shared" si="2"/>
        <v>3450</v>
      </c>
      <c r="J9" s="70">
        <f t="shared" si="3"/>
        <v>2610</v>
      </c>
      <c r="K9" s="71">
        <f t="shared" si="4"/>
        <v>1.3218390804597702</v>
      </c>
      <c r="L9" s="72">
        <f t="shared" si="5"/>
        <v>0.66091954022988508</v>
      </c>
    </row>
    <row r="10" spans="1:12" ht="24.95" customHeight="1">
      <c r="A10" s="54">
        <v>44256</v>
      </c>
      <c r="B10" s="73"/>
      <c r="C10" s="74"/>
      <c r="D10" s="84">
        <f t="shared" si="6"/>
        <v>0</v>
      </c>
      <c r="E10" s="75"/>
      <c r="F10" s="75"/>
      <c r="G10" s="67">
        <f t="shared" si="0"/>
        <v>0</v>
      </c>
      <c r="H10" s="69" t="e">
        <f t="shared" si="1"/>
        <v>#DIV/0!</v>
      </c>
      <c r="I10" s="70" t="e">
        <f t="shared" si="2"/>
        <v>#DIV/0!</v>
      </c>
      <c r="J10" s="70" t="e">
        <f t="shared" si="3"/>
        <v>#DIV/0!</v>
      </c>
      <c r="K10" s="71" t="e">
        <f t="shared" si="4"/>
        <v>#DIV/0!</v>
      </c>
      <c r="L10" s="72" t="e">
        <f t="shared" si="5"/>
        <v>#DIV/0!</v>
      </c>
    </row>
    <row r="11" spans="1:12" ht="24.95" customHeight="1">
      <c r="A11" s="55">
        <v>42186</v>
      </c>
      <c r="B11" s="73"/>
      <c r="C11" s="74"/>
      <c r="D11" s="84">
        <f t="shared" si="6"/>
        <v>0</v>
      </c>
      <c r="E11" s="75"/>
      <c r="F11" s="75"/>
      <c r="G11" s="67">
        <f t="shared" si="0"/>
        <v>0</v>
      </c>
      <c r="H11" s="69" t="e">
        <f t="shared" si="1"/>
        <v>#DIV/0!</v>
      </c>
      <c r="I11" s="70" t="e">
        <f t="shared" si="2"/>
        <v>#DIV/0!</v>
      </c>
      <c r="J11" s="70" t="e">
        <f t="shared" si="3"/>
        <v>#DIV/0!</v>
      </c>
      <c r="K11" s="71" t="e">
        <f t="shared" si="4"/>
        <v>#DIV/0!</v>
      </c>
      <c r="L11" s="72" t="e">
        <f t="shared" si="5"/>
        <v>#DIV/0!</v>
      </c>
    </row>
    <row r="12" spans="1:12" ht="24.95" customHeight="1">
      <c r="A12" s="54">
        <v>42217</v>
      </c>
      <c r="B12" s="73"/>
      <c r="C12" s="66"/>
      <c r="D12" s="84">
        <f t="shared" si="6"/>
        <v>0</v>
      </c>
      <c r="E12" s="75"/>
      <c r="F12" s="75"/>
      <c r="G12" s="67">
        <f t="shared" si="0"/>
        <v>0</v>
      </c>
      <c r="H12" s="69" t="e">
        <f t="shared" si="1"/>
        <v>#DIV/0!</v>
      </c>
      <c r="I12" s="70" t="e">
        <f t="shared" si="2"/>
        <v>#DIV/0!</v>
      </c>
      <c r="J12" s="70" t="e">
        <f t="shared" si="3"/>
        <v>#DIV/0!</v>
      </c>
      <c r="K12" s="71" t="e">
        <f t="shared" si="4"/>
        <v>#DIV/0!</v>
      </c>
      <c r="L12" s="72" t="e">
        <f t="shared" si="5"/>
        <v>#DIV/0!</v>
      </c>
    </row>
    <row r="13" spans="1:12" ht="24.95" customHeight="1">
      <c r="A13" s="55">
        <v>42248</v>
      </c>
      <c r="B13" s="73"/>
      <c r="C13" s="74"/>
      <c r="D13" s="84">
        <f t="shared" si="6"/>
        <v>0</v>
      </c>
      <c r="E13" s="75"/>
      <c r="F13" s="75"/>
      <c r="G13" s="67">
        <f t="shared" si="0"/>
        <v>0</v>
      </c>
      <c r="H13" s="69" t="e">
        <f t="shared" si="1"/>
        <v>#DIV/0!</v>
      </c>
      <c r="I13" s="70" t="e">
        <f t="shared" si="2"/>
        <v>#DIV/0!</v>
      </c>
      <c r="J13" s="70" t="e">
        <f t="shared" si="3"/>
        <v>#DIV/0!</v>
      </c>
      <c r="K13" s="71" t="e">
        <f t="shared" si="4"/>
        <v>#DIV/0!</v>
      </c>
      <c r="L13" s="72" t="e">
        <f t="shared" si="5"/>
        <v>#DIV/0!</v>
      </c>
    </row>
    <row r="14" spans="1:12" ht="24.95" customHeight="1">
      <c r="A14" s="54">
        <v>42278</v>
      </c>
      <c r="B14" s="73"/>
      <c r="C14" s="66"/>
      <c r="D14" s="84">
        <f t="shared" si="6"/>
        <v>0</v>
      </c>
      <c r="E14" s="75"/>
      <c r="F14" s="75"/>
      <c r="G14" s="67">
        <f t="shared" si="0"/>
        <v>0</v>
      </c>
      <c r="H14" s="69" t="e">
        <f t="shared" si="1"/>
        <v>#DIV/0!</v>
      </c>
      <c r="I14" s="70" t="e">
        <f t="shared" si="2"/>
        <v>#DIV/0!</v>
      </c>
      <c r="J14" s="70" t="e">
        <f t="shared" si="3"/>
        <v>#DIV/0!</v>
      </c>
      <c r="K14" s="71" t="e">
        <f t="shared" si="4"/>
        <v>#DIV/0!</v>
      </c>
      <c r="L14" s="72" t="e">
        <f t="shared" si="5"/>
        <v>#DIV/0!</v>
      </c>
    </row>
    <row r="15" spans="1:12" ht="24.95" customHeight="1">
      <c r="A15" s="55">
        <v>42309</v>
      </c>
      <c r="B15" s="73"/>
      <c r="C15" s="66"/>
      <c r="D15" s="84">
        <f t="shared" si="6"/>
        <v>0</v>
      </c>
      <c r="E15" s="75"/>
      <c r="F15" s="75"/>
      <c r="G15" s="67">
        <f t="shared" si="0"/>
        <v>0</v>
      </c>
      <c r="H15" s="69" t="e">
        <f t="shared" si="1"/>
        <v>#DIV/0!</v>
      </c>
      <c r="I15" s="70" t="e">
        <f t="shared" si="2"/>
        <v>#DIV/0!</v>
      </c>
      <c r="J15" s="70" t="e">
        <f t="shared" si="3"/>
        <v>#DIV/0!</v>
      </c>
      <c r="K15" s="71" t="e">
        <f t="shared" si="4"/>
        <v>#DIV/0!</v>
      </c>
      <c r="L15" s="72" t="e">
        <f t="shared" si="5"/>
        <v>#DIV/0!</v>
      </c>
    </row>
    <row r="16" spans="1:12" ht="24.95" customHeight="1">
      <c r="A16" s="56">
        <v>42339</v>
      </c>
      <c r="B16" s="76"/>
      <c r="C16" s="77"/>
      <c r="D16" s="85">
        <f t="shared" si="6"/>
        <v>0</v>
      </c>
      <c r="E16" s="78"/>
      <c r="F16" s="78"/>
      <c r="G16" s="79">
        <f t="shared" si="0"/>
        <v>0</v>
      </c>
      <c r="H16" s="80" t="e">
        <f t="shared" si="1"/>
        <v>#DIV/0!</v>
      </c>
      <c r="I16" s="81" t="e">
        <f t="shared" si="2"/>
        <v>#DIV/0!</v>
      </c>
      <c r="J16" s="81" t="e">
        <f t="shared" si="3"/>
        <v>#DIV/0!</v>
      </c>
      <c r="K16" s="82" t="e">
        <f t="shared" si="4"/>
        <v>#DIV/0!</v>
      </c>
      <c r="L16" s="83" t="e">
        <f t="shared" si="5"/>
        <v>#DIV/0!</v>
      </c>
    </row>
    <row r="17" spans="1:12" ht="24.95" customHeight="1">
      <c r="A17" s="86" t="s">
        <v>19</v>
      </c>
      <c r="B17" s="87">
        <f t="shared" ref="B17:G17" si="7">SUM(B8:B16)</f>
        <v>14270</v>
      </c>
      <c r="C17" s="88">
        <f t="shared" si="7"/>
        <v>17380</v>
      </c>
      <c r="D17" s="89">
        <f t="shared" si="7"/>
        <v>-3110</v>
      </c>
      <c r="E17" s="90">
        <f t="shared" si="7"/>
        <v>4</v>
      </c>
      <c r="F17" s="91">
        <f t="shared" si="7"/>
        <v>6</v>
      </c>
      <c r="G17" s="90">
        <f t="shared" si="7"/>
        <v>10</v>
      </c>
      <c r="H17" s="92" t="e">
        <f>AVERAGE(H8:H16)</f>
        <v>#DIV/0!</v>
      </c>
      <c r="I17" s="88" t="e">
        <f>AVERAGE(I8:I16)</f>
        <v>#DIV/0!</v>
      </c>
      <c r="J17" s="88" t="e">
        <f>AVERAGE(J8:J16)</f>
        <v>#DIV/0!</v>
      </c>
      <c r="K17" s="93" t="e">
        <f>AVERAGE(K8:K16)</f>
        <v>#DIV/0!</v>
      </c>
      <c r="L17" s="94" t="e">
        <f>AVERAGE(L8:L16)</f>
        <v>#DIV/0!</v>
      </c>
    </row>
    <row r="18" spans="1:12">
      <c r="A18" s="53"/>
      <c r="J18" s="95"/>
      <c r="K18" s="96" t="s">
        <v>20</v>
      </c>
      <c r="L18" s="96" t="s">
        <v>21</v>
      </c>
    </row>
    <row r="19" spans="1:12">
      <c r="A19" s="53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63"/>
  <sheetViews>
    <sheetView zoomScaleSheetLayoutView="100" workbookViewId="0">
      <pane ySplit="1" topLeftCell="A2" activePane="bottomLeft" state="frozen"/>
      <selection pane="bottomLeft" activeCell="A11" sqref="A11"/>
    </sheetView>
  </sheetViews>
  <sheetFormatPr defaultColWidth="10" defaultRowHeight="13.5" customHeight="1"/>
  <cols>
    <col min="1" max="1" width="4.25" bestFit="1" customWidth="1"/>
    <col min="2" max="2" width="9.625" customWidth="1"/>
    <col min="4" max="4" width="17.25" customWidth="1"/>
    <col min="5" max="5" width="32.75" customWidth="1"/>
    <col min="6" max="6" width="6.875" customWidth="1"/>
    <col min="7" max="7" width="15.875" customWidth="1"/>
    <col min="8" max="8" width="13.125" customWidth="1"/>
    <col min="9" max="9" width="11.25" customWidth="1"/>
    <col min="10" max="10" width="15.875" customWidth="1"/>
    <col min="12" max="12" width="18.375" customWidth="1"/>
    <col min="13" max="13" width="9" customWidth="1"/>
    <col min="16" max="16" width="15.875" customWidth="1"/>
  </cols>
  <sheetData>
    <row r="1" spans="1:16">
      <c r="A1" s="38" t="s">
        <v>22</v>
      </c>
      <c r="B1" s="38" t="s">
        <v>23</v>
      </c>
      <c r="C1" s="39" t="s">
        <v>24</v>
      </c>
      <c r="D1" s="39" t="s">
        <v>25</v>
      </c>
      <c r="E1" s="39" t="s">
        <v>26</v>
      </c>
      <c r="F1" s="39" t="s">
        <v>27</v>
      </c>
      <c r="G1" s="39" t="s">
        <v>28</v>
      </c>
      <c r="H1" s="39" t="s">
        <v>29</v>
      </c>
      <c r="I1" s="39" t="s">
        <v>30</v>
      </c>
      <c r="J1" s="39" t="s">
        <v>31</v>
      </c>
      <c r="K1" s="39" t="s">
        <v>32</v>
      </c>
      <c r="L1" s="39" t="s">
        <v>33</v>
      </c>
      <c r="M1" s="39" t="s">
        <v>34</v>
      </c>
      <c r="N1" s="39" t="s">
        <v>35</v>
      </c>
      <c r="O1" s="125" t="s">
        <v>36</v>
      </c>
      <c r="P1" s="40" t="s">
        <v>37</v>
      </c>
    </row>
    <row r="2" spans="1:16" ht="13.5" customHeight="1">
      <c r="A2">
        <v>1</v>
      </c>
      <c r="B2" t="s">
        <v>38</v>
      </c>
      <c r="C2" t="s">
        <v>39</v>
      </c>
      <c r="D2">
        <v>0.12</v>
      </c>
      <c r="E2" t="s">
        <v>40</v>
      </c>
      <c r="F2" t="s">
        <v>41</v>
      </c>
      <c r="G2" t="s">
        <v>42</v>
      </c>
      <c r="H2">
        <v>1.5920000000000001</v>
      </c>
      <c r="I2" t="s">
        <v>41</v>
      </c>
      <c r="J2" t="s">
        <v>43</v>
      </c>
      <c r="K2">
        <v>1.5963000000000001</v>
      </c>
      <c r="L2" t="s">
        <v>44</v>
      </c>
      <c r="M2" t="s">
        <v>45</v>
      </c>
      <c r="N2" s="10">
        <v>44</v>
      </c>
      <c r="O2">
        <v>0</v>
      </c>
      <c r="P2">
        <v>4100</v>
      </c>
    </row>
    <row r="3" spans="1:16">
      <c r="A3">
        <v>2</v>
      </c>
      <c r="B3" t="s">
        <v>46</v>
      </c>
      <c r="C3" t="s">
        <v>47</v>
      </c>
      <c r="D3">
        <v>0.17</v>
      </c>
      <c r="E3" t="s">
        <v>40</v>
      </c>
      <c r="F3" t="s">
        <v>41</v>
      </c>
      <c r="G3" t="s">
        <v>48</v>
      </c>
      <c r="H3">
        <v>116.81</v>
      </c>
      <c r="I3" t="s">
        <v>41</v>
      </c>
      <c r="J3" t="s">
        <v>49</v>
      </c>
      <c r="K3">
        <v>117.04</v>
      </c>
      <c r="L3" t="s">
        <v>50</v>
      </c>
      <c r="M3" t="s">
        <v>51</v>
      </c>
      <c r="N3" s="10"/>
      <c r="O3" s="10">
        <v>22</v>
      </c>
      <c r="P3">
        <v>-3300</v>
      </c>
    </row>
    <row r="4" spans="1:16">
      <c r="A4">
        <v>3</v>
      </c>
      <c r="B4" t="s">
        <v>52</v>
      </c>
      <c r="C4" t="s">
        <v>39</v>
      </c>
      <c r="D4">
        <v>0.1</v>
      </c>
      <c r="E4" t="s">
        <v>40</v>
      </c>
      <c r="F4" t="s">
        <v>41</v>
      </c>
      <c r="G4" t="s">
        <v>53</v>
      </c>
      <c r="H4">
        <v>0.77829999999999999</v>
      </c>
      <c r="I4" t="s">
        <v>41</v>
      </c>
      <c r="J4" t="s">
        <v>54</v>
      </c>
      <c r="K4">
        <v>0.77580000000000005</v>
      </c>
      <c r="L4" t="s">
        <v>50</v>
      </c>
      <c r="M4" t="s">
        <v>51</v>
      </c>
      <c r="N4" s="10"/>
      <c r="O4" s="10">
        <v>25</v>
      </c>
      <c r="P4">
        <v>-3100</v>
      </c>
    </row>
    <row r="5" spans="1:16">
      <c r="A5">
        <v>4</v>
      </c>
      <c r="B5" t="s">
        <v>55</v>
      </c>
      <c r="C5" t="s">
        <v>47</v>
      </c>
      <c r="D5">
        <v>0.05</v>
      </c>
      <c r="E5" t="s">
        <v>40</v>
      </c>
      <c r="F5" t="s">
        <v>56</v>
      </c>
      <c r="G5" t="s">
        <v>57</v>
      </c>
      <c r="H5">
        <v>0.89939999999999998</v>
      </c>
      <c r="I5" t="s">
        <v>56</v>
      </c>
      <c r="J5" t="s">
        <v>58</v>
      </c>
      <c r="K5">
        <v>0.89490000000000003</v>
      </c>
      <c r="L5" t="s">
        <v>44</v>
      </c>
      <c r="M5" t="s">
        <v>45</v>
      </c>
      <c r="N5" s="10">
        <v>45</v>
      </c>
      <c r="O5" s="10"/>
      <c r="P5">
        <v>2980</v>
      </c>
    </row>
    <row r="6" spans="1:16">
      <c r="A6">
        <v>5</v>
      </c>
      <c r="B6" t="s">
        <v>59</v>
      </c>
      <c r="C6" t="s">
        <v>39</v>
      </c>
      <c r="D6">
        <v>0.09</v>
      </c>
      <c r="E6" t="s">
        <v>60</v>
      </c>
      <c r="F6" t="s">
        <v>61</v>
      </c>
      <c r="G6" t="s">
        <v>62</v>
      </c>
      <c r="H6">
        <v>0.88790000000000002</v>
      </c>
      <c r="I6" t="s">
        <v>61</v>
      </c>
      <c r="J6" t="s">
        <v>63</v>
      </c>
      <c r="K6">
        <v>0.8911</v>
      </c>
      <c r="L6" t="s">
        <v>44</v>
      </c>
      <c r="M6" t="s">
        <v>45</v>
      </c>
      <c r="N6" s="10">
        <v>32</v>
      </c>
      <c r="O6" s="10"/>
      <c r="P6">
        <v>3740</v>
      </c>
    </row>
    <row r="7" spans="1:16">
      <c r="A7">
        <v>6</v>
      </c>
      <c r="B7" t="s">
        <v>64</v>
      </c>
      <c r="C7" t="s">
        <v>39</v>
      </c>
      <c r="D7">
        <v>0.05</v>
      </c>
      <c r="E7" t="s">
        <v>40</v>
      </c>
      <c r="F7" t="s">
        <v>56</v>
      </c>
      <c r="G7" t="s">
        <v>65</v>
      </c>
      <c r="H7">
        <v>1.7024999999999999</v>
      </c>
      <c r="I7" t="s">
        <v>56</v>
      </c>
      <c r="J7" t="s">
        <v>66</v>
      </c>
      <c r="K7">
        <v>1.6944999999999999</v>
      </c>
      <c r="L7" t="s">
        <v>50</v>
      </c>
      <c r="M7" t="s">
        <v>51</v>
      </c>
      <c r="O7" s="10">
        <v>80</v>
      </c>
      <c r="P7">
        <v>-3130</v>
      </c>
    </row>
    <row r="8" spans="1:16">
      <c r="A8">
        <v>7</v>
      </c>
      <c r="B8" t="s">
        <v>67</v>
      </c>
      <c r="C8" t="s">
        <v>47</v>
      </c>
      <c r="D8">
        <v>0.05</v>
      </c>
      <c r="E8" t="s">
        <v>40</v>
      </c>
      <c r="F8" t="s">
        <v>56</v>
      </c>
      <c r="G8" t="s">
        <v>68</v>
      </c>
      <c r="H8">
        <v>1.9014</v>
      </c>
      <c r="I8" t="s">
        <v>56</v>
      </c>
      <c r="J8" t="s">
        <v>69</v>
      </c>
      <c r="K8">
        <v>1.9085000000000001</v>
      </c>
      <c r="L8" t="s">
        <v>50</v>
      </c>
      <c r="M8" t="s">
        <v>51</v>
      </c>
      <c r="N8" s="10"/>
      <c r="O8" s="10">
        <v>71</v>
      </c>
      <c r="P8">
        <v>-2630</v>
      </c>
    </row>
    <row r="9" spans="1:16">
      <c r="A9">
        <v>8</v>
      </c>
      <c r="B9" t="s">
        <v>70</v>
      </c>
      <c r="C9" t="s">
        <v>47</v>
      </c>
      <c r="D9">
        <v>0.11</v>
      </c>
      <c r="E9" t="s">
        <v>40</v>
      </c>
      <c r="F9" t="s">
        <v>56</v>
      </c>
      <c r="G9" t="s">
        <v>71</v>
      </c>
      <c r="H9">
        <v>126.23</v>
      </c>
      <c r="I9" t="s">
        <v>56</v>
      </c>
      <c r="J9" t="s">
        <v>72</v>
      </c>
      <c r="K9">
        <v>126.5</v>
      </c>
      <c r="L9" t="s">
        <v>50</v>
      </c>
      <c r="M9" t="s">
        <v>51</v>
      </c>
      <c r="N9" s="10"/>
      <c r="O9" s="10">
        <v>27</v>
      </c>
      <c r="P9">
        <v>-2590</v>
      </c>
    </row>
    <row r="10" spans="1:16">
      <c r="A10">
        <v>9</v>
      </c>
      <c r="B10" t="s">
        <v>38</v>
      </c>
      <c r="C10" t="s">
        <v>39</v>
      </c>
      <c r="D10">
        <v>0.1</v>
      </c>
      <c r="E10" t="s">
        <v>60</v>
      </c>
      <c r="F10" t="s">
        <v>61</v>
      </c>
      <c r="G10" t="s">
        <v>73</v>
      </c>
      <c r="H10">
        <v>1.5620000000000001</v>
      </c>
      <c r="I10" t="s">
        <v>61</v>
      </c>
      <c r="J10" t="s">
        <v>74</v>
      </c>
      <c r="K10">
        <v>1.5588</v>
      </c>
      <c r="L10" t="s">
        <v>50</v>
      </c>
      <c r="M10" t="s">
        <v>51</v>
      </c>
      <c r="N10" s="10"/>
      <c r="O10" s="10">
        <v>32</v>
      </c>
      <c r="P10">
        <v>-2630</v>
      </c>
    </row>
    <row r="11" spans="1:16">
      <c r="A11">
        <v>10</v>
      </c>
      <c r="B11" t="s">
        <v>46</v>
      </c>
      <c r="C11" t="s">
        <v>39</v>
      </c>
      <c r="D11">
        <v>0.1</v>
      </c>
      <c r="E11" t="s">
        <v>60</v>
      </c>
      <c r="F11" t="s">
        <v>75</v>
      </c>
      <c r="G11" t="s">
        <v>76</v>
      </c>
      <c r="H11">
        <v>117.28</v>
      </c>
      <c r="I11" t="s">
        <v>56</v>
      </c>
      <c r="J11" t="s">
        <v>76</v>
      </c>
      <c r="K11">
        <v>117.59</v>
      </c>
      <c r="L11" t="s">
        <v>44</v>
      </c>
      <c r="M11" t="s">
        <v>45</v>
      </c>
      <c r="N11" s="10">
        <v>31</v>
      </c>
      <c r="O11" s="10"/>
      <c r="P11">
        <v>3450</v>
      </c>
    </row>
    <row r="12" spans="1:16">
      <c r="N12" s="10"/>
      <c r="O12" s="10"/>
    </row>
    <row r="13" spans="1:16">
      <c r="N13" s="10"/>
      <c r="O13" s="10"/>
    </row>
    <row r="14" spans="1:16">
      <c r="N14" s="10"/>
      <c r="O14" s="10"/>
    </row>
    <row r="15" spans="1:16">
      <c r="N15" s="10"/>
      <c r="O15" s="10"/>
    </row>
    <row r="16" spans="1:16">
      <c r="N16" s="10"/>
      <c r="O16" s="10"/>
    </row>
    <row r="17" spans="1:16">
      <c r="N17" s="10"/>
      <c r="O17" s="10"/>
    </row>
    <row r="18" spans="1:16">
      <c r="N18" s="10"/>
      <c r="O18" s="10"/>
    </row>
    <row r="19" spans="1:16">
      <c r="N19" s="10"/>
      <c r="O19" s="10"/>
    </row>
    <row r="20" spans="1:16">
      <c r="N20" s="10"/>
      <c r="O20" s="10"/>
    </row>
    <row r="21" spans="1:16">
      <c r="N21" s="10"/>
      <c r="O21" s="10"/>
    </row>
    <row r="22" spans="1:16">
      <c r="N22" s="10"/>
      <c r="O22" s="10"/>
    </row>
    <row r="23" spans="1:16">
      <c r="N23" s="10"/>
      <c r="O23" s="10"/>
    </row>
    <row r="24" spans="1:16">
      <c r="N24" s="10"/>
      <c r="O24" s="10"/>
    </row>
    <row r="25" spans="1:16">
      <c r="N25" s="10"/>
      <c r="O25" s="10"/>
    </row>
    <row r="26" spans="1:16">
      <c r="A26" s="41"/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2"/>
      <c r="O26" s="42"/>
      <c r="P26" s="41"/>
    </row>
    <row r="27" spans="1:16">
      <c r="M27" s="43" t="s">
        <v>77</v>
      </c>
      <c r="N27" s="10">
        <f>SUM(N2:N26)</f>
        <v>152</v>
      </c>
      <c r="O27" s="10"/>
      <c r="P27">
        <f>SUM(P2:P26)</f>
        <v>-3110</v>
      </c>
    </row>
    <row r="28" spans="1:16">
      <c r="N28" s="10"/>
      <c r="O28" s="10"/>
    </row>
    <row r="29" spans="1:16">
      <c r="N29" s="10"/>
      <c r="O29" s="10"/>
    </row>
    <row r="31" spans="1:16">
      <c r="M31" s="11"/>
      <c r="N31" s="12"/>
      <c r="O31" s="12"/>
    </row>
    <row r="34" spans="4:10">
      <c r="D34" s="143" t="s">
        <v>78</v>
      </c>
      <c r="E34" s="144"/>
      <c r="G34" s="145" t="s">
        <v>79</v>
      </c>
      <c r="H34" s="146"/>
      <c r="I34" s="132" t="s">
        <v>80</v>
      </c>
      <c r="J34" s="30" t="s">
        <v>81</v>
      </c>
    </row>
    <row r="35" spans="4:10">
      <c r="D35" s="5" t="s">
        <v>82</v>
      </c>
      <c r="E35" s="6"/>
      <c r="G35" s="5"/>
      <c r="H35" s="15"/>
      <c r="I35" s="21"/>
      <c r="J35" s="24"/>
    </row>
    <row r="36" spans="4:10">
      <c r="D36" s="2" t="s">
        <v>83</v>
      </c>
      <c r="E36" s="1"/>
      <c r="G36" s="2"/>
      <c r="H36" s="17"/>
      <c r="I36" s="22"/>
      <c r="J36" s="18"/>
    </row>
    <row r="37" spans="4:10">
      <c r="D37" s="2" t="s">
        <v>84</v>
      </c>
      <c r="E37" s="1"/>
      <c r="G37" s="2"/>
      <c r="H37" s="17"/>
      <c r="I37" s="22"/>
      <c r="J37" s="18"/>
    </row>
    <row r="38" spans="4:10">
      <c r="D38" s="2" t="s">
        <v>85</v>
      </c>
      <c r="E38" s="1"/>
      <c r="G38" s="2"/>
      <c r="H38" s="17"/>
      <c r="I38" s="22"/>
      <c r="J38" s="18"/>
    </row>
    <row r="39" spans="4:10">
      <c r="D39" s="2" t="s">
        <v>86</v>
      </c>
      <c r="E39" s="1"/>
      <c r="G39" s="2"/>
      <c r="H39" s="17"/>
      <c r="I39" s="22"/>
      <c r="J39" s="18"/>
    </row>
    <row r="40" spans="4:10">
      <c r="D40" s="2" t="s">
        <v>87</v>
      </c>
      <c r="E40" s="4"/>
      <c r="G40" s="2"/>
      <c r="H40" s="17"/>
      <c r="I40" s="22"/>
      <c r="J40" s="18"/>
    </row>
    <row r="41" spans="4:10">
      <c r="D41" s="2" t="s">
        <v>88</v>
      </c>
      <c r="E41" s="1"/>
      <c r="G41" s="2"/>
      <c r="H41" s="17"/>
      <c r="I41" s="22"/>
      <c r="J41" s="18"/>
    </row>
    <row r="42" spans="4:10">
      <c r="D42" s="8" t="s">
        <v>89</v>
      </c>
      <c r="E42" s="9"/>
      <c r="G42" s="2"/>
      <c r="H42" s="17"/>
      <c r="I42" s="22"/>
      <c r="J42" s="18"/>
    </row>
    <row r="43" spans="4:10">
      <c r="D43" s="2" t="s">
        <v>90</v>
      </c>
      <c r="E43" s="1"/>
      <c r="G43" s="2"/>
      <c r="H43" s="17"/>
      <c r="I43" s="22"/>
      <c r="J43" s="18"/>
    </row>
    <row r="44" spans="4:10">
      <c r="D44" s="2" t="s">
        <v>91</v>
      </c>
      <c r="E44" s="4"/>
      <c r="G44" s="2"/>
      <c r="H44" s="17"/>
      <c r="I44" s="22"/>
      <c r="J44" s="18"/>
    </row>
    <row r="45" spans="4:10">
      <c r="D45" s="2" t="s">
        <v>92</v>
      </c>
      <c r="E45" s="1"/>
      <c r="G45" s="5"/>
      <c r="H45" s="15"/>
      <c r="I45" s="21"/>
      <c r="J45" s="16"/>
    </row>
    <row r="46" spans="4:10">
      <c r="D46" s="2" t="s">
        <v>15</v>
      </c>
      <c r="E46" s="13"/>
      <c r="G46" s="2"/>
      <c r="H46" s="17"/>
      <c r="I46" s="22"/>
      <c r="J46" s="18"/>
    </row>
    <row r="47" spans="4:10">
      <c r="D47" s="2" t="s">
        <v>16</v>
      </c>
      <c r="E47" s="13"/>
      <c r="G47" s="2"/>
      <c r="H47" s="17"/>
      <c r="I47" s="22"/>
      <c r="J47" s="18"/>
    </row>
    <row r="48" spans="4:10">
      <c r="D48" s="2" t="s">
        <v>93</v>
      </c>
      <c r="E48" s="1"/>
      <c r="G48" s="2"/>
      <c r="H48" s="17"/>
      <c r="I48" s="22"/>
      <c r="J48" s="18"/>
    </row>
    <row r="49" spans="4:11">
      <c r="D49" s="2" t="s">
        <v>94</v>
      </c>
      <c r="E49" s="1"/>
      <c r="G49" s="2"/>
      <c r="H49" s="17"/>
      <c r="I49" s="22"/>
      <c r="J49" s="18"/>
    </row>
    <row r="50" spans="4:11">
      <c r="D50" s="2" t="s">
        <v>95</v>
      </c>
      <c r="E50" s="14"/>
      <c r="G50" s="2"/>
      <c r="H50" s="17"/>
      <c r="I50" s="22"/>
      <c r="J50" s="18"/>
    </row>
    <row r="51" spans="4:11">
      <c r="D51" s="3" t="s">
        <v>14</v>
      </c>
      <c r="E51" s="7"/>
      <c r="G51" s="2"/>
      <c r="H51" s="17"/>
      <c r="I51" s="22"/>
      <c r="J51" s="18"/>
    </row>
    <row r="52" spans="4:11">
      <c r="G52" s="2"/>
      <c r="H52" s="17"/>
      <c r="I52" s="22"/>
      <c r="J52" s="18"/>
    </row>
    <row r="53" spans="4:11">
      <c r="G53" s="3"/>
      <c r="H53" s="19"/>
      <c r="I53" s="23"/>
      <c r="J53" s="20"/>
    </row>
    <row r="54" spans="4:11">
      <c r="G54" s="37" t="s">
        <v>77</v>
      </c>
      <c r="H54" s="44">
        <f>SUM(H35:H53)</f>
        <v>0</v>
      </c>
      <c r="I54" s="44">
        <f>SUM(I35:I53)</f>
        <v>0</v>
      </c>
      <c r="J54" s="44">
        <f>SUM(J35:J53)</f>
        <v>0</v>
      </c>
    </row>
    <row r="57" spans="4:11">
      <c r="G57" s="145" t="s">
        <v>96</v>
      </c>
      <c r="H57" s="146"/>
      <c r="I57" s="132" t="s">
        <v>80</v>
      </c>
      <c r="J57" s="28" t="s">
        <v>81</v>
      </c>
      <c r="K57" s="29" t="s">
        <v>97</v>
      </c>
    </row>
    <row r="58" spans="4:11">
      <c r="G58" s="5" t="s">
        <v>98</v>
      </c>
      <c r="H58" s="15">
        <v>0</v>
      </c>
      <c r="I58" s="21">
        <v>0</v>
      </c>
      <c r="J58" s="25">
        <v>0</v>
      </c>
      <c r="K58" s="26">
        <v>0</v>
      </c>
    </row>
    <row r="59" spans="4:11">
      <c r="G59" s="2" t="s">
        <v>99</v>
      </c>
      <c r="H59" s="17">
        <v>0</v>
      </c>
      <c r="I59" s="17">
        <v>0</v>
      </c>
      <c r="J59" s="22">
        <v>0</v>
      </c>
      <c r="K59" s="27">
        <v>0</v>
      </c>
    </row>
    <row r="60" spans="4:11">
      <c r="G60" s="2" t="s">
        <v>100</v>
      </c>
      <c r="H60" s="17">
        <v>0</v>
      </c>
      <c r="I60" s="17">
        <v>0</v>
      </c>
      <c r="J60" s="22">
        <v>0</v>
      </c>
      <c r="K60" s="27">
        <v>0</v>
      </c>
    </row>
    <row r="61" spans="4:11">
      <c r="G61" s="2" t="s">
        <v>101</v>
      </c>
      <c r="H61" s="17">
        <v>0</v>
      </c>
      <c r="I61" s="17">
        <v>0</v>
      </c>
      <c r="J61" s="22">
        <v>0</v>
      </c>
      <c r="K61" s="27">
        <v>0</v>
      </c>
    </row>
    <row r="62" spans="4:11">
      <c r="G62" s="32" t="s">
        <v>102</v>
      </c>
      <c r="H62" s="33">
        <v>0</v>
      </c>
      <c r="I62" s="33">
        <v>0</v>
      </c>
      <c r="J62" s="34">
        <v>0</v>
      </c>
      <c r="K62" s="35">
        <v>0</v>
      </c>
    </row>
    <row r="63" spans="4:11">
      <c r="G63" s="31" t="s">
        <v>77</v>
      </c>
      <c r="H63" s="31"/>
      <c r="I63" s="31"/>
      <c r="J63" s="36"/>
      <c r="K63" s="124">
        <f>SUM(K58:K62)</f>
        <v>0</v>
      </c>
    </row>
  </sheetData>
  <mergeCells count="3">
    <mergeCell ref="D34:E34"/>
    <mergeCell ref="G34:H34"/>
    <mergeCell ref="G57:H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244"/>
  <sheetViews>
    <sheetView topLeftCell="A239" zoomScaleSheetLayoutView="100" workbookViewId="0">
      <selection activeCell="A244" sqref="A244"/>
    </sheetView>
  </sheetViews>
  <sheetFormatPr defaultColWidth="8.875" defaultRowHeight="13.5"/>
  <cols>
    <col min="1" max="1" width="8.875" style="131"/>
  </cols>
  <sheetData>
    <row r="1" spans="1:1">
      <c r="A1" s="131">
        <v>1</v>
      </c>
    </row>
    <row r="28" spans="1:1">
      <c r="A28" s="131">
        <v>2</v>
      </c>
    </row>
    <row r="55" spans="1:1">
      <c r="A55" s="131">
        <v>3</v>
      </c>
    </row>
    <row r="82" spans="1:1">
      <c r="A82" s="131">
        <v>4</v>
      </c>
    </row>
    <row r="109" spans="1:2">
      <c r="A109" s="131">
        <v>5</v>
      </c>
    </row>
    <row r="110" spans="1:2">
      <c r="B110" s="10"/>
    </row>
    <row r="136" spans="1:18">
      <c r="A136" s="131">
        <v>6</v>
      </c>
      <c r="R136" t="s">
        <v>103</v>
      </c>
    </row>
    <row r="163" spans="1:18">
      <c r="A163" s="131">
        <v>7</v>
      </c>
      <c r="R163" t="s">
        <v>103</v>
      </c>
    </row>
    <row r="190" spans="1:18">
      <c r="A190" s="131">
        <v>8</v>
      </c>
      <c r="R190" t="s">
        <v>103</v>
      </c>
    </row>
    <row r="217" spans="1:18">
      <c r="A217" s="131">
        <v>9</v>
      </c>
      <c r="R217" t="s">
        <v>103</v>
      </c>
    </row>
    <row r="244" spans="1:18">
      <c r="A244" s="131">
        <v>10</v>
      </c>
      <c r="R244" t="s">
        <v>103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"/>
  <sheetViews>
    <sheetView zoomScaleSheetLayoutView="100" workbookViewId="0"/>
  </sheetViews>
  <sheetFormatPr defaultColWidth="8.875" defaultRowHeight="13.5"/>
  <sheetData>
    <row r="1" spans="1:9">
      <c r="A1" s="126" t="s">
        <v>104</v>
      </c>
      <c r="B1" s="127"/>
      <c r="C1" s="127"/>
      <c r="D1" s="127"/>
      <c r="E1" s="127"/>
      <c r="F1" s="127"/>
      <c r="G1" s="127"/>
      <c r="H1" s="127"/>
      <c r="I1" s="130"/>
    </row>
    <row r="2" spans="1:9">
      <c r="A2" s="128" t="s">
        <v>105</v>
      </c>
      <c r="B2" s="129"/>
      <c r="C2" s="129"/>
      <c r="D2" s="129"/>
      <c r="E2" s="129"/>
      <c r="F2" s="129"/>
      <c r="G2" s="129"/>
      <c r="H2" s="129"/>
      <c r="I2" s="130"/>
    </row>
    <row r="3" spans="1:9">
      <c r="A3" s="147" t="s">
        <v>106</v>
      </c>
      <c r="B3" s="148"/>
      <c r="C3" s="148"/>
      <c r="D3" s="148"/>
      <c r="E3" s="148"/>
      <c r="F3" s="148"/>
      <c r="G3" s="148"/>
      <c r="H3" s="148"/>
    </row>
    <row r="4" spans="1:9">
      <c r="A4" s="149"/>
      <c r="B4" s="149"/>
      <c r="C4" s="149"/>
      <c r="D4" s="149"/>
      <c r="E4" s="149"/>
      <c r="F4" s="149"/>
      <c r="G4" s="149"/>
      <c r="H4" s="149"/>
    </row>
    <row r="5" spans="1:9">
      <c r="A5" s="149"/>
      <c r="B5" s="149"/>
      <c r="C5" s="149"/>
      <c r="D5" s="149"/>
      <c r="E5" s="149"/>
      <c r="F5" s="149"/>
      <c r="G5" s="149"/>
      <c r="H5" s="149"/>
    </row>
    <row r="6" spans="1:9">
      <c r="A6" s="149"/>
      <c r="B6" s="149"/>
      <c r="C6" s="149"/>
      <c r="D6" s="149"/>
      <c r="E6" s="149"/>
      <c r="F6" s="149"/>
      <c r="G6" s="149"/>
      <c r="H6" s="149"/>
    </row>
    <row r="7" spans="1:9">
      <c r="A7" t="s">
        <v>107</v>
      </c>
    </row>
  </sheetData>
  <mergeCells count="1">
    <mergeCell ref="A3:H6"/>
  </mergeCells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YUUYA YAMAMURA</dc:creator>
  <cp:keywords/>
  <dc:description/>
  <cp:lastModifiedBy/>
  <cp:revision/>
  <dcterms:created xsi:type="dcterms:W3CDTF">2013-10-09T23:04:08Z</dcterms:created>
  <dcterms:modified xsi:type="dcterms:W3CDTF">2021-02-28T16:03:07Z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