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nfo\Documents\チャートマスター\"/>
    </mc:Choice>
  </mc:AlternateContent>
  <xr:revisionPtr revIDLastSave="0" documentId="13_ncr:1_{31614DEA-812C-4D5A-8EC5-C0E1AE7B86D2}" xr6:coauthVersionLast="46" xr6:coauthVersionMax="46" xr10:uidLastSave="{00000000-0000-0000-0000-000000000000}"/>
  <bookViews>
    <workbookView xWindow="-108" yWindow="-108" windowWidth="23256" windowHeight="12576" firstSheet="6" activeTab="7" xr2:uid="{00000000-000D-0000-FFFF-FFFF00000000}"/>
  </bookViews>
  <sheets>
    <sheet name="EURUSD４H検証シート１回目" sheetId="7" r:id="rId1"/>
    <sheet name="USDCAD,H1検証シート2回目" sheetId="9" r:id="rId2"/>
    <sheet name="NZDJPY１H検証シート3回目" sheetId="11" r:id="rId3"/>
    <sheet name="EURUSD4H画像" sheetId="8" r:id="rId4"/>
    <sheet name="USDCAD1H画像" sheetId="10" r:id="rId5"/>
    <sheet name="NZDJPY１H画像" sheetId="12" r:id="rId6"/>
    <sheet name="AUDJPY検証シート4回目" sheetId="1" r:id="rId7"/>
    <sheet name="AUDJPY画像" sheetId="6" r:id="rId8"/>
    <sheet name="気づき" sheetId="5" r:id="rId9"/>
    <sheet name="検証終了通貨" sheetId="2" r:id="rId1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" i="11" l="1"/>
  <c r="J9" i="11" s="1"/>
  <c r="M9" i="11" s="1"/>
  <c r="H8" i="11"/>
  <c r="I8" i="11"/>
  <c r="I9" i="11" s="1"/>
  <c r="H9" i="11"/>
  <c r="K9" i="11"/>
  <c r="L9" i="11"/>
  <c r="O9" i="11" s="1"/>
  <c r="N9" i="11"/>
  <c r="G27" i="11"/>
  <c r="H27" i="11"/>
  <c r="I27" i="11"/>
  <c r="M27" i="11"/>
  <c r="N27" i="11"/>
  <c r="O27" i="11"/>
  <c r="G28" i="11"/>
  <c r="H28" i="11"/>
  <c r="I28" i="11"/>
  <c r="J28" i="11"/>
  <c r="K28" i="11"/>
  <c r="L28" i="11"/>
  <c r="M28" i="11"/>
  <c r="N28" i="11"/>
  <c r="O28" i="11"/>
  <c r="G29" i="11"/>
  <c r="H29" i="11"/>
  <c r="I29" i="11"/>
  <c r="J29" i="11"/>
  <c r="K29" i="11"/>
  <c r="L29" i="11"/>
  <c r="M29" i="11"/>
  <c r="N29" i="11"/>
  <c r="O29" i="11"/>
  <c r="G30" i="11"/>
  <c r="H30" i="11"/>
  <c r="I30" i="11"/>
  <c r="J30" i="11"/>
  <c r="K30" i="11"/>
  <c r="L30" i="11"/>
  <c r="M30" i="11"/>
  <c r="N30" i="11"/>
  <c r="O30" i="11"/>
  <c r="G31" i="11"/>
  <c r="H31" i="11"/>
  <c r="I31" i="11"/>
  <c r="J31" i="11"/>
  <c r="K31" i="11"/>
  <c r="L31" i="11"/>
  <c r="M31" i="11"/>
  <c r="N31" i="11"/>
  <c r="O31" i="11"/>
  <c r="G32" i="11"/>
  <c r="H32" i="11"/>
  <c r="I32" i="11"/>
  <c r="J32" i="11"/>
  <c r="K32" i="11"/>
  <c r="L32" i="11"/>
  <c r="M32" i="11"/>
  <c r="N32" i="11"/>
  <c r="O32" i="11"/>
  <c r="G33" i="11"/>
  <c r="H33" i="11"/>
  <c r="I33" i="11"/>
  <c r="J33" i="11"/>
  <c r="K33" i="11"/>
  <c r="L33" i="11"/>
  <c r="M33" i="11"/>
  <c r="N33" i="11"/>
  <c r="O33" i="11"/>
  <c r="G34" i="11"/>
  <c r="H34" i="11"/>
  <c r="I34" i="11"/>
  <c r="J34" i="11"/>
  <c r="K34" i="11"/>
  <c r="L34" i="11"/>
  <c r="M34" i="11"/>
  <c r="N34" i="11"/>
  <c r="O34" i="11"/>
  <c r="G35" i="11"/>
  <c r="H35" i="11"/>
  <c r="I35" i="11"/>
  <c r="J35" i="11"/>
  <c r="K35" i="11"/>
  <c r="L35" i="11"/>
  <c r="M35" i="11"/>
  <c r="N35" i="11"/>
  <c r="O35" i="11"/>
  <c r="G36" i="11"/>
  <c r="H36" i="11"/>
  <c r="I36" i="11"/>
  <c r="J36" i="11"/>
  <c r="K36" i="11"/>
  <c r="L36" i="11"/>
  <c r="M36" i="11"/>
  <c r="N36" i="11"/>
  <c r="O36" i="11"/>
  <c r="G37" i="11"/>
  <c r="H37" i="11"/>
  <c r="I37" i="11"/>
  <c r="J37" i="11"/>
  <c r="K37" i="11"/>
  <c r="L37" i="11"/>
  <c r="M37" i="11"/>
  <c r="N37" i="11"/>
  <c r="O37" i="11"/>
  <c r="G38" i="11"/>
  <c r="H38" i="11"/>
  <c r="I38" i="11"/>
  <c r="J38" i="11"/>
  <c r="K38" i="11"/>
  <c r="L38" i="11"/>
  <c r="M38" i="11"/>
  <c r="N38" i="11"/>
  <c r="O38" i="11"/>
  <c r="G39" i="11"/>
  <c r="H39" i="11"/>
  <c r="I39" i="11"/>
  <c r="J39" i="11"/>
  <c r="K39" i="11"/>
  <c r="L39" i="11"/>
  <c r="M39" i="11"/>
  <c r="N39" i="11"/>
  <c r="O39" i="11"/>
  <c r="G40" i="11"/>
  <c r="H40" i="11"/>
  <c r="I40" i="11"/>
  <c r="J40" i="11"/>
  <c r="K40" i="11"/>
  <c r="L40" i="11"/>
  <c r="M40" i="11"/>
  <c r="N40" i="11"/>
  <c r="O40" i="11"/>
  <c r="G41" i="11"/>
  <c r="H41" i="11"/>
  <c r="I41" i="11"/>
  <c r="J41" i="11"/>
  <c r="K41" i="11"/>
  <c r="L41" i="11"/>
  <c r="M41" i="11"/>
  <c r="N41" i="11"/>
  <c r="O41" i="11"/>
  <c r="G42" i="11"/>
  <c r="H42" i="11"/>
  <c r="I42" i="11"/>
  <c r="J42" i="11"/>
  <c r="K42" i="11"/>
  <c r="L42" i="11"/>
  <c r="M42" i="11"/>
  <c r="N42" i="11"/>
  <c r="O42" i="11"/>
  <c r="G43" i="11"/>
  <c r="H43" i="11"/>
  <c r="I43" i="11"/>
  <c r="J43" i="11"/>
  <c r="K43" i="11"/>
  <c r="L43" i="11"/>
  <c r="M43" i="11"/>
  <c r="N43" i="11"/>
  <c r="O43" i="11"/>
  <c r="G44" i="11"/>
  <c r="H44" i="11"/>
  <c r="I44" i="11"/>
  <c r="J44" i="11"/>
  <c r="K44" i="11"/>
  <c r="L44" i="11"/>
  <c r="M44" i="11"/>
  <c r="N44" i="11"/>
  <c r="O44" i="11"/>
  <c r="G45" i="11"/>
  <c r="H45" i="11"/>
  <c r="I45" i="11"/>
  <c r="J45" i="11"/>
  <c r="K45" i="11"/>
  <c r="L45" i="11"/>
  <c r="M45" i="11"/>
  <c r="N45" i="11"/>
  <c r="O45" i="11"/>
  <c r="G46" i="11"/>
  <c r="H46" i="11"/>
  <c r="I46" i="11"/>
  <c r="J46" i="11"/>
  <c r="K46" i="11"/>
  <c r="L46" i="11"/>
  <c r="M46" i="11"/>
  <c r="N46" i="11"/>
  <c r="O46" i="11"/>
  <c r="G47" i="11"/>
  <c r="H47" i="11"/>
  <c r="I47" i="11"/>
  <c r="J47" i="11"/>
  <c r="K47" i="11"/>
  <c r="L47" i="11"/>
  <c r="M47" i="11"/>
  <c r="N47" i="11"/>
  <c r="O47" i="11"/>
  <c r="G48" i="11"/>
  <c r="H48" i="11"/>
  <c r="I48" i="11"/>
  <c r="J48" i="11"/>
  <c r="K48" i="11"/>
  <c r="L48" i="11"/>
  <c r="M48" i="11"/>
  <c r="N48" i="11"/>
  <c r="O48" i="11"/>
  <c r="G49" i="11"/>
  <c r="H49" i="11"/>
  <c r="I49" i="11"/>
  <c r="J49" i="11"/>
  <c r="K49" i="11"/>
  <c r="L49" i="11"/>
  <c r="M49" i="11"/>
  <c r="N49" i="11"/>
  <c r="O49" i="11"/>
  <c r="G50" i="11"/>
  <c r="H50" i="11"/>
  <c r="I50" i="11"/>
  <c r="J50" i="11"/>
  <c r="K50" i="11"/>
  <c r="L50" i="11"/>
  <c r="M50" i="11"/>
  <c r="N50" i="11"/>
  <c r="O50" i="11"/>
  <c r="G51" i="11"/>
  <c r="H51" i="11"/>
  <c r="I51" i="11"/>
  <c r="J51" i="11"/>
  <c r="K51" i="11"/>
  <c r="L51" i="11"/>
  <c r="M51" i="11"/>
  <c r="N51" i="11"/>
  <c r="O51" i="11"/>
  <c r="G52" i="11"/>
  <c r="H52" i="11"/>
  <c r="I52" i="11"/>
  <c r="J52" i="11"/>
  <c r="K52" i="11"/>
  <c r="L52" i="11"/>
  <c r="M52" i="11"/>
  <c r="N52" i="11"/>
  <c r="O52" i="11"/>
  <c r="G53" i="11"/>
  <c r="H53" i="11"/>
  <c r="I53" i="11"/>
  <c r="J53" i="11"/>
  <c r="K53" i="11"/>
  <c r="L53" i="11"/>
  <c r="M53" i="11"/>
  <c r="N53" i="11"/>
  <c r="O53" i="11"/>
  <c r="G54" i="11"/>
  <c r="H54" i="11"/>
  <c r="I54" i="11"/>
  <c r="J54" i="11"/>
  <c r="K54" i="11"/>
  <c r="L54" i="11"/>
  <c r="M54" i="11"/>
  <c r="N54" i="11"/>
  <c r="O54" i="11"/>
  <c r="G55" i="11"/>
  <c r="H55" i="11"/>
  <c r="I55" i="11"/>
  <c r="J55" i="11"/>
  <c r="K55" i="11"/>
  <c r="L55" i="11"/>
  <c r="M55" i="11"/>
  <c r="N55" i="11"/>
  <c r="O55" i="11"/>
  <c r="G56" i="11"/>
  <c r="H56" i="11"/>
  <c r="I56" i="11"/>
  <c r="J56" i="11"/>
  <c r="K56" i="11"/>
  <c r="L56" i="11"/>
  <c r="M56" i="11"/>
  <c r="N56" i="11"/>
  <c r="O56" i="11"/>
  <c r="G57" i="11"/>
  <c r="H57" i="11"/>
  <c r="I57" i="11"/>
  <c r="J57" i="11"/>
  <c r="K57" i="11"/>
  <c r="L57" i="11"/>
  <c r="M57" i="11"/>
  <c r="N57" i="11"/>
  <c r="O57" i="11"/>
  <c r="G58" i="11"/>
  <c r="H58" i="11"/>
  <c r="I58" i="11"/>
  <c r="J58" i="11"/>
  <c r="K58" i="11"/>
  <c r="L58" i="11"/>
  <c r="M58" i="11"/>
  <c r="N58" i="11"/>
  <c r="O58" i="11"/>
  <c r="D59" i="11"/>
  <c r="E59" i="11"/>
  <c r="F59" i="11"/>
  <c r="K59" i="11"/>
  <c r="D60" i="11"/>
  <c r="D62" i="11" s="1"/>
  <c r="E60" i="11"/>
  <c r="E62" i="11" s="1"/>
  <c r="F60" i="11"/>
  <c r="D61" i="11"/>
  <c r="E61" i="11"/>
  <c r="F61" i="11"/>
  <c r="F62" i="11" s="1"/>
  <c r="L10" i="11" l="1"/>
  <c r="O10" i="11" s="1"/>
  <c r="I10" i="11"/>
  <c r="K10" i="11"/>
  <c r="N10" i="11" s="1"/>
  <c r="G9" i="11"/>
  <c r="G8" i="9"/>
  <c r="H8" i="9"/>
  <c r="I8" i="9"/>
  <c r="H9" i="9"/>
  <c r="K9" i="9"/>
  <c r="N9" i="9" s="1"/>
  <c r="L9" i="9"/>
  <c r="O9" i="9" s="1"/>
  <c r="K10" i="9"/>
  <c r="N10" i="9" s="1"/>
  <c r="G38" i="9"/>
  <c r="J39" i="9" s="1"/>
  <c r="H38" i="9"/>
  <c r="I38" i="9"/>
  <c r="M38" i="9"/>
  <c r="N38" i="9"/>
  <c r="O38" i="9"/>
  <c r="G39" i="9"/>
  <c r="H39" i="9"/>
  <c r="I39" i="9"/>
  <c r="K39" i="9"/>
  <c r="L39" i="9"/>
  <c r="M39" i="9"/>
  <c r="N39" i="9"/>
  <c r="O39" i="9"/>
  <c r="G40" i="9"/>
  <c r="H40" i="9"/>
  <c r="I40" i="9"/>
  <c r="J40" i="9"/>
  <c r="K40" i="9"/>
  <c r="L40" i="9"/>
  <c r="M40" i="9"/>
  <c r="N40" i="9"/>
  <c r="O40" i="9"/>
  <c r="G41" i="9"/>
  <c r="H41" i="9"/>
  <c r="I41" i="9"/>
  <c r="J41" i="9"/>
  <c r="K41" i="9"/>
  <c r="L41" i="9"/>
  <c r="M41" i="9"/>
  <c r="N41" i="9"/>
  <c r="O41" i="9"/>
  <c r="G42" i="9"/>
  <c r="H42" i="9"/>
  <c r="I42" i="9"/>
  <c r="J42" i="9"/>
  <c r="K42" i="9"/>
  <c r="L42" i="9"/>
  <c r="M42" i="9"/>
  <c r="N42" i="9"/>
  <c r="O42" i="9"/>
  <c r="G43" i="9"/>
  <c r="H43" i="9"/>
  <c r="I43" i="9"/>
  <c r="J43" i="9"/>
  <c r="K43" i="9"/>
  <c r="L43" i="9"/>
  <c r="M43" i="9"/>
  <c r="N43" i="9"/>
  <c r="O43" i="9"/>
  <c r="G44" i="9"/>
  <c r="H44" i="9"/>
  <c r="I44" i="9"/>
  <c r="J44" i="9"/>
  <c r="K44" i="9"/>
  <c r="L44" i="9"/>
  <c r="M44" i="9"/>
  <c r="N44" i="9"/>
  <c r="O44" i="9"/>
  <c r="G45" i="9"/>
  <c r="H45" i="9"/>
  <c r="I45" i="9"/>
  <c r="J45" i="9"/>
  <c r="K45" i="9"/>
  <c r="L45" i="9"/>
  <c r="M45" i="9"/>
  <c r="N45" i="9"/>
  <c r="O45" i="9"/>
  <c r="G46" i="9"/>
  <c r="H46" i="9"/>
  <c r="I46" i="9"/>
  <c r="J46" i="9"/>
  <c r="K46" i="9"/>
  <c r="L46" i="9"/>
  <c r="M46" i="9"/>
  <c r="N46" i="9"/>
  <c r="O46" i="9"/>
  <c r="G47" i="9"/>
  <c r="H47" i="9"/>
  <c r="I47" i="9"/>
  <c r="J47" i="9"/>
  <c r="K47" i="9"/>
  <c r="L47" i="9"/>
  <c r="M47" i="9"/>
  <c r="N47" i="9"/>
  <c r="O47" i="9"/>
  <c r="G48" i="9"/>
  <c r="H48" i="9"/>
  <c r="I48" i="9"/>
  <c r="J48" i="9"/>
  <c r="K48" i="9"/>
  <c r="L48" i="9"/>
  <c r="M48" i="9"/>
  <c r="N48" i="9"/>
  <c r="O48" i="9"/>
  <c r="G49" i="9"/>
  <c r="H49" i="9"/>
  <c r="I49" i="9"/>
  <c r="J49" i="9"/>
  <c r="K49" i="9"/>
  <c r="L49" i="9"/>
  <c r="M49" i="9"/>
  <c r="N49" i="9"/>
  <c r="O49" i="9"/>
  <c r="G50" i="9"/>
  <c r="H50" i="9"/>
  <c r="I50" i="9"/>
  <c r="J50" i="9"/>
  <c r="K50" i="9"/>
  <c r="L50" i="9"/>
  <c r="M50" i="9"/>
  <c r="N50" i="9"/>
  <c r="O50" i="9"/>
  <c r="G51" i="9"/>
  <c r="H51" i="9"/>
  <c r="I51" i="9"/>
  <c r="J51" i="9"/>
  <c r="K51" i="9"/>
  <c r="L51" i="9"/>
  <c r="M51" i="9"/>
  <c r="N51" i="9"/>
  <c r="O51" i="9"/>
  <c r="G52" i="9"/>
  <c r="H52" i="9"/>
  <c r="I52" i="9"/>
  <c r="J52" i="9"/>
  <c r="K52" i="9"/>
  <c r="L52" i="9"/>
  <c r="M52" i="9"/>
  <c r="N52" i="9"/>
  <c r="O52" i="9"/>
  <c r="G53" i="9"/>
  <c r="H53" i="9"/>
  <c r="I53" i="9"/>
  <c r="J53" i="9"/>
  <c r="K53" i="9"/>
  <c r="L53" i="9"/>
  <c r="M53" i="9"/>
  <c r="N53" i="9"/>
  <c r="O53" i="9"/>
  <c r="G54" i="9"/>
  <c r="H54" i="9"/>
  <c r="I54" i="9"/>
  <c r="J54" i="9"/>
  <c r="K54" i="9"/>
  <c r="L54" i="9"/>
  <c r="M54" i="9"/>
  <c r="N54" i="9"/>
  <c r="O54" i="9"/>
  <c r="G55" i="9"/>
  <c r="H55" i="9"/>
  <c r="I55" i="9"/>
  <c r="J55" i="9"/>
  <c r="K55" i="9"/>
  <c r="L55" i="9"/>
  <c r="M55" i="9"/>
  <c r="N55" i="9"/>
  <c r="O55" i="9"/>
  <c r="G56" i="9"/>
  <c r="H56" i="9"/>
  <c r="I56" i="9"/>
  <c r="J56" i="9"/>
  <c r="K56" i="9"/>
  <c r="L56" i="9"/>
  <c r="M56" i="9"/>
  <c r="N56" i="9"/>
  <c r="O56" i="9"/>
  <c r="G57" i="9"/>
  <c r="H57" i="9"/>
  <c r="I57" i="9"/>
  <c r="J57" i="9"/>
  <c r="K57" i="9"/>
  <c r="L57" i="9"/>
  <c r="M57" i="9"/>
  <c r="N57" i="9"/>
  <c r="O57" i="9"/>
  <c r="G58" i="9"/>
  <c r="H58" i="9"/>
  <c r="I58" i="9"/>
  <c r="J58" i="9"/>
  <c r="K58" i="9"/>
  <c r="L58" i="9"/>
  <c r="M58" i="9"/>
  <c r="N58" i="9"/>
  <c r="O58" i="9"/>
  <c r="D59" i="9"/>
  <c r="E59" i="9"/>
  <c r="F59" i="9"/>
  <c r="K59" i="9"/>
  <c r="D60" i="9"/>
  <c r="E60" i="9"/>
  <c r="E62" i="9" s="1"/>
  <c r="F60" i="9"/>
  <c r="D61" i="9"/>
  <c r="E61" i="9"/>
  <c r="F61" i="9"/>
  <c r="D62" i="9"/>
  <c r="L11" i="11" l="1"/>
  <c r="O11" i="11" s="1"/>
  <c r="H10" i="11"/>
  <c r="G10" i="11"/>
  <c r="J10" i="11"/>
  <c r="M10" i="11" s="1"/>
  <c r="I9" i="9"/>
  <c r="H10" i="9"/>
  <c r="F62" i="9"/>
  <c r="J9" i="9"/>
  <c r="M9" i="9" s="1"/>
  <c r="G9" i="9"/>
  <c r="G8" i="7"/>
  <c r="H8" i="7"/>
  <c r="I8" i="7"/>
  <c r="J9" i="7"/>
  <c r="K9" i="7"/>
  <c r="N9" i="7" s="1"/>
  <c r="L9" i="7"/>
  <c r="O9" i="7" s="1"/>
  <c r="M9" i="7"/>
  <c r="G9" i="7" s="1"/>
  <c r="G38" i="7"/>
  <c r="H38" i="7"/>
  <c r="I38" i="7"/>
  <c r="M38" i="7"/>
  <c r="N38" i="7"/>
  <c r="O38" i="7"/>
  <c r="G39" i="7"/>
  <c r="H39" i="7"/>
  <c r="I39" i="7"/>
  <c r="J39" i="7"/>
  <c r="K39" i="7"/>
  <c r="L39" i="7"/>
  <c r="M39" i="7"/>
  <c r="N39" i="7"/>
  <c r="O39" i="7"/>
  <c r="G40" i="7"/>
  <c r="H40" i="7"/>
  <c r="I40" i="7"/>
  <c r="J40" i="7"/>
  <c r="K40" i="7"/>
  <c r="L40" i="7"/>
  <c r="M40" i="7"/>
  <c r="N40" i="7"/>
  <c r="O40" i="7"/>
  <c r="G41" i="7"/>
  <c r="H41" i="7"/>
  <c r="I41" i="7"/>
  <c r="J41" i="7"/>
  <c r="K41" i="7"/>
  <c r="L41" i="7"/>
  <c r="M41" i="7"/>
  <c r="N41" i="7"/>
  <c r="O41" i="7"/>
  <c r="G42" i="7"/>
  <c r="H42" i="7"/>
  <c r="I42" i="7"/>
  <c r="J42" i="7"/>
  <c r="K42" i="7"/>
  <c r="L42" i="7"/>
  <c r="M42" i="7"/>
  <c r="N42" i="7"/>
  <c r="O42" i="7"/>
  <c r="G43" i="7"/>
  <c r="H43" i="7"/>
  <c r="I43" i="7"/>
  <c r="J43" i="7"/>
  <c r="K43" i="7"/>
  <c r="L43" i="7"/>
  <c r="M43" i="7"/>
  <c r="N43" i="7"/>
  <c r="O43" i="7"/>
  <c r="G44" i="7"/>
  <c r="H44" i="7"/>
  <c r="I44" i="7"/>
  <c r="J44" i="7"/>
  <c r="K44" i="7"/>
  <c r="L44" i="7"/>
  <c r="M44" i="7"/>
  <c r="N44" i="7"/>
  <c r="O44" i="7"/>
  <c r="G45" i="7"/>
  <c r="H45" i="7"/>
  <c r="I45" i="7"/>
  <c r="J45" i="7"/>
  <c r="K45" i="7"/>
  <c r="L45" i="7"/>
  <c r="M45" i="7"/>
  <c r="N45" i="7"/>
  <c r="O45" i="7"/>
  <c r="G46" i="7"/>
  <c r="H46" i="7"/>
  <c r="I46" i="7"/>
  <c r="J46" i="7"/>
  <c r="K46" i="7"/>
  <c r="L46" i="7"/>
  <c r="M46" i="7"/>
  <c r="N46" i="7"/>
  <c r="O46" i="7"/>
  <c r="G47" i="7"/>
  <c r="H47" i="7"/>
  <c r="I47" i="7"/>
  <c r="J47" i="7"/>
  <c r="K47" i="7"/>
  <c r="L47" i="7"/>
  <c r="M47" i="7"/>
  <c r="N47" i="7"/>
  <c r="O47" i="7"/>
  <c r="G48" i="7"/>
  <c r="H48" i="7"/>
  <c r="I48" i="7"/>
  <c r="J48" i="7"/>
  <c r="K48" i="7"/>
  <c r="L48" i="7"/>
  <c r="M48" i="7"/>
  <c r="N48" i="7"/>
  <c r="O48" i="7"/>
  <c r="G49" i="7"/>
  <c r="H49" i="7"/>
  <c r="I49" i="7"/>
  <c r="J49" i="7"/>
  <c r="K49" i="7"/>
  <c r="L49" i="7"/>
  <c r="M49" i="7"/>
  <c r="N49" i="7"/>
  <c r="O49" i="7"/>
  <c r="G50" i="7"/>
  <c r="H50" i="7"/>
  <c r="I50" i="7"/>
  <c r="J50" i="7"/>
  <c r="K50" i="7"/>
  <c r="L50" i="7"/>
  <c r="M50" i="7"/>
  <c r="N50" i="7"/>
  <c r="O50" i="7"/>
  <c r="G51" i="7"/>
  <c r="H51" i="7"/>
  <c r="I51" i="7"/>
  <c r="J51" i="7"/>
  <c r="K51" i="7"/>
  <c r="L51" i="7"/>
  <c r="M51" i="7"/>
  <c r="N51" i="7"/>
  <c r="O51" i="7"/>
  <c r="G52" i="7"/>
  <c r="H52" i="7"/>
  <c r="I52" i="7"/>
  <c r="J52" i="7"/>
  <c r="K52" i="7"/>
  <c r="L52" i="7"/>
  <c r="M52" i="7"/>
  <c r="N52" i="7"/>
  <c r="O52" i="7"/>
  <c r="G53" i="7"/>
  <c r="H53" i="7"/>
  <c r="I53" i="7"/>
  <c r="J53" i="7"/>
  <c r="K53" i="7"/>
  <c r="L53" i="7"/>
  <c r="M53" i="7"/>
  <c r="N53" i="7"/>
  <c r="O53" i="7"/>
  <c r="G54" i="7"/>
  <c r="H54" i="7"/>
  <c r="I54" i="7"/>
  <c r="J54" i="7"/>
  <c r="K54" i="7"/>
  <c r="L54" i="7"/>
  <c r="M54" i="7"/>
  <c r="N54" i="7"/>
  <c r="O54" i="7"/>
  <c r="G55" i="7"/>
  <c r="H55" i="7"/>
  <c r="I55" i="7"/>
  <c r="J55" i="7"/>
  <c r="K55" i="7"/>
  <c r="L55" i="7"/>
  <c r="M55" i="7"/>
  <c r="N55" i="7"/>
  <c r="O55" i="7"/>
  <c r="G56" i="7"/>
  <c r="H56" i="7"/>
  <c r="I56" i="7"/>
  <c r="J56" i="7"/>
  <c r="K56" i="7"/>
  <c r="L56" i="7"/>
  <c r="M56" i="7"/>
  <c r="N56" i="7"/>
  <c r="O56" i="7"/>
  <c r="G57" i="7"/>
  <c r="H57" i="7"/>
  <c r="I57" i="7"/>
  <c r="J57" i="7"/>
  <c r="K57" i="7"/>
  <c r="L57" i="7"/>
  <c r="M57" i="7"/>
  <c r="N57" i="7"/>
  <c r="O57" i="7"/>
  <c r="G58" i="7"/>
  <c r="H58" i="7"/>
  <c r="I58" i="7"/>
  <c r="J58" i="7"/>
  <c r="K58" i="7"/>
  <c r="L58" i="7"/>
  <c r="M58" i="7"/>
  <c r="N58" i="7"/>
  <c r="O58" i="7"/>
  <c r="D59" i="7"/>
  <c r="E59" i="7"/>
  <c r="F59" i="7"/>
  <c r="K59" i="7"/>
  <c r="D60" i="7"/>
  <c r="E60" i="7"/>
  <c r="F60" i="7"/>
  <c r="D61" i="7"/>
  <c r="D62" i="7" s="1"/>
  <c r="E61" i="7"/>
  <c r="F61" i="7"/>
  <c r="F62" i="7" s="1"/>
  <c r="E62" i="7"/>
  <c r="I11" i="11" l="1"/>
  <c r="J11" i="11"/>
  <c r="M11" i="11" s="1"/>
  <c r="G11" i="11" s="1"/>
  <c r="K11" i="11"/>
  <c r="N11" i="11" s="1"/>
  <c r="J10" i="9"/>
  <c r="M10" i="9" s="1"/>
  <c r="G10" i="9"/>
  <c r="K11" i="9"/>
  <c r="N11" i="9" s="1"/>
  <c r="H11" i="9"/>
  <c r="L10" i="9"/>
  <c r="O10" i="9" s="1"/>
  <c r="I9" i="7"/>
  <c r="H9" i="7"/>
  <c r="J10" i="7"/>
  <c r="M10" i="7" s="1"/>
  <c r="F59" i="1"/>
  <c r="D59" i="1"/>
  <c r="J12" i="11" l="1"/>
  <c r="M12" i="11" s="1"/>
  <c r="G12" i="11"/>
  <c r="H11" i="11"/>
  <c r="L12" i="11"/>
  <c r="O12" i="11" s="1"/>
  <c r="I12" i="11" s="1"/>
  <c r="K12" i="9"/>
  <c r="N12" i="9" s="1"/>
  <c r="H12" i="9" s="1"/>
  <c r="J11" i="9"/>
  <c r="M11" i="9" s="1"/>
  <c r="I10" i="9"/>
  <c r="K10" i="7"/>
  <c r="N10" i="7" s="1"/>
  <c r="H10" i="7"/>
  <c r="G10" i="7"/>
  <c r="L10" i="7"/>
  <c r="O10" i="7" s="1"/>
  <c r="I10" i="7" s="1"/>
  <c r="D61" i="1"/>
  <c r="E61" i="1"/>
  <c r="F61" i="1"/>
  <c r="K59" i="1"/>
  <c r="E59" i="1"/>
  <c r="L13" i="11" l="1"/>
  <c r="O13" i="11" s="1"/>
  <c r="I13" i="11" s="1"/>
  <c r="J13" i="11"/>
  <c r="M13" i="11" s="1"/>
  <c r="G13" i="11"/>
  <c r="K12" i="11"/>
  <c r="N12" i="11" s="1"/>
  <c r="H12" i="11"/>
  <c r="K13" i="9"/>
  <c r="N13" i="9" s="1"/>
  <c r="H13" i="9"/>
  <c r="L11" i="9"/>
  <c r="O11" i="9" s="1"/>
  <c r="G11" i="9"/>
  <c r="L11" i="7"/>
  <c r="O11" i="7" s="1"/>
  <c r="I11" i="7" s="1"/>
  <c r="J11" i="7"/>
  <c r="M11" i="7" s="1"/>
  <c r="K11" i="7"/>
  <c r="N11" i="7" s="1"/>
  <c r="H11" i="7" s="1"/>
  <c r="I8" i="1"/>
  <c r="H8" i="1"/>
  <c r="G8" i="1"/>
  <c r="F60" i="1"/>
  <c r="F62" i="1" s="1"/>
  <c r="E60" i="1"/>
  <c r="E62" i="1" s="1"/>
  <c r="D60" i="1"/>
  <c r="D62" i="1" s="1"/>
  <c r="L14" i="11" l="1"/>
  <c r="O14" i="11" s="1"/>
  <c r="I14" i="11" s="1"/>
  <c r="J14" i="11"/>
  <c r="M14" i="11" s="1"/>
  <c r="G14" i="11" s="1"/>
  <c r="K13" i="11"/>
  <c r="N13" i="11" s="1"/>
  <c r="H13" i="11" s="1"/>
  <c r="J12" i="9"/>
  <c r="M12" i="9" s="1"/>
  <c r="G12" i="9" s="1"/>
  <c r="I11" i="9"/>
  <c r="K14" i="9"/>
  <c r="N14" i="9" s="1"/>
  <c r="H14" i="9" s="1"/>
  <c r="K12" i="7"/>
  <c r="N12" i="7" s="1"/>
  <c r="H12" i="7"/>
  <c r="L12" i="7"/>
  <c r="O12" i="7" s="1"/>
  <c r="G11" i="7"/>
  <c r="J9" i="1"/>
  <c r="M9" i="1" s="1"/>
  <c r="K9" i="1"/>
  <c r="N9" i="1" s="1"/>
  <c r="L9" i="1"/>
  <c r="O9" i="1" s="1"/>
  <c r="L15" i="11" l="1"/>
  <c r="O15" i="11" s="1"/>
  <c r="I15" i="11" s="1"/>
  <c r="H14" i="11"/>
  <c r="K14" i="11"/>
  <c r="N14" i="11" s="1"/>
  <c r="G15" i="11"/>
  <c r="J15" i="11"/>
  <c r="M15" i="11" s="1"/>
  <c r="K15" i="9"/>
  <c r="N15" i="9" s="1"/>
  <c r="H15" i="9"/>
  <c r="J13" i="9"/>
  <c r="M13" i="9" s="1"/>
  <c r="G13" i="9" s="1"/>
  <c r="L12" i="9"/>
  <c r="O12" i="9" s="1"/>
  <c r="I12" i="9"/>
  <c r="I12" i="7"/>
  <c r="J12" i="7"/>
  <c r="M12" i="7" s="1"/>
  <c r="G12" i="7"/>
  <c r="H13" i="7"/>
  <c r="K13" i="7"/>
  <c r="N13" i="7" s="1"/>
  <c r="G9" i="1"/>
  <c r="J10" i="1" s="1"/>
  <c r="M10" i="1" s="1"/>
  <c r="I9" i="1"/>
  <c r="L10" i="1"/>
  <c r="O10" i="1" s="1"/>
  <c r="H9" i="1"/>
  <c r="K10" i="1" s="1"/>
  <c r="N10" i="1" s="1"/>
  <c r="H10" i="1" s="1"/>
  <c r="I16" i="11" l="1"/>
  <c r="L16" i="11"/>
  <c r="O16" i="11" s="1"/>
  <c r="J16" i="11"/>
  <c r="M16" i="11" s="1"/>
  <c r="G16" i="11" s="1"/>
  <c r="K15" i="11"/>
  <c r="N15" i="11" s="1"/>
  <c r="H15" i="11" s="1"/>
  <c r="J14" i="9"/>
  <c r="M14" i="9" s="1"/>
  <c r="G14" i="9"/>
  <c r="L13" i="9"/>
  <c r="O13" i="9" s="1"/>
  <c r="I13" i="9" s="1"/>
  <c r="K16" i="9"/>
  <c r="N16" i="9" s="1"/>
  <c r="H16" i="9"/>
  <c r="K14" i="7"/>
  <c r="N14" i="7" s="1"/>
  <c r="H14" i="7"/>
  <c r="J13" i="7"/>
  <c r="M13" i="7" s="1"/>
  <c r="G13" i="7"/>
  <c r="L13" i="7"/>
  <c r="O13" i="7" s="1"/>
  <c r="I13" i="7" s="1"/>
  <c r="G10" i="1"/>
  <c r="J11" i="1" s="1"/>
  <c r="M11" i="1" s="1"/>
  <c r="I10" i="1"/>
  <c r="K16" i="11" l="1"/>
  <c r="N16" i="11" s="1"/>
  <c r="H16" i="11" s="1"/>
  <c r="J17" i="11"/>
  <c r="M17" i="11" s="1"/>
  <c r="G17" i="11" s="1"/>
  <c r="L17" i="11"/>
  <c r="O17" i="11" s="1"/>
  <c r="I17" i="11" s="1"/>
  <c r="L14" i="9"/>
  <c r="O14" i="9" s="1"/>
  <c r="I14" i="9" s="1"/>
  <c r="K17" i="9"/>
  <c r="N17" i="9" s="1"/>
  <c r="H17" i="9" s="1"/>
  <c r="J15" i="9"/>
  <c r="M15" i="9" s="1"/>
  <c r="G15" i="9" s="1"/>
  <c r="L14" i="7"/>
  <c r="O14" i="7" s="1"/>
  <c r="I14" i="7"/>
  <c r="J14" i="7"/>
  <c r="M14" i="7" s="1"/>
  <c r="G14" i="7" s="1"/>
  <c r="K15" i="7"/>
  <c r="N15" i="7" s="1"/>
  <c r="H15" i="7"/>
  <c r="L11" i="1"/>
  <c r="O11" i="1" s="1"/>
  <c r="G11" i="1"/>
  <c r="K11" i="1"/>
  <c r="N11" i="1" s="1"/>
  <c r="J18" i="11" l="1"/>
  <c r="M18" i="11" s="1"/>
  <c r="G18" i="11" s="1"/>
  <c r="L18" i="11"/>
  <c r="O18" i="11" s="1"/>
  <c r="I18" i="11" s="1"/>
  <c r="K17" i="11"/>
  <c r="N17" i="11" s="1"/>
  <c r="H17" i="11" s="1"/>
  <c r="J16" i="9"/>
  <c r="M16" i="9" s="1"/>
  <c r="G16" i="9" s="1"/>
  <c r="H18" i="9"/>
  <c r="K18" i="9"/>
  <c r="N18" i="9" s="1"/>
  <c r="I15" i="9"/>
  <c r="L15" i="9"/>
  <c r="O15" i="9" s="1"/>
  <c r="J15" i="7"/>
  <c r="M15" i="7" s="1"/>
  <c r="G15" i="7"/>
  <c r="K16" i="7"/>
  <c r="N16" i="7" s="1"/>
  <c r="H16" i="7"/>
  <c r="L15" i="7"/>
  <c r="O15" i="7" s="1"/>
  <c r="I15" i="7"/>
  <c r="H11" i="1"/>
  <c r="K12" i="1" s="1"/>
  <c r="N12" i="1" s="1"/>
  <c r="H12" i="1" s="1"/>
  <c r="I11" i="1"/>
  <c r="L12" i="1" s="1"/>
  <c r="O12" i="1" s="1"/>
  <c r="I12" i="1" s="1"/>
  <c r="J12" i="1"/>
  <c r="M12" i="1" s="1"/>
  <c r="G19" i="11" l="1"/>
  <c r="J19" i="11"/>
  <c r="M19" i="11" s="1"/>
  <c r="H18" i="11"/>
  <c r="K18" i="11"/>
  <c r="N18" i="11" s="1"/>
  <c r="L19" i="11"/>
  <c r="O19" i="11" s="1"/>
  <c r="I19" i="11" s="1"/>
  <c r="J17" i="9"/>
  <c r="M17" i="9" s="1"/>
  <c r="G17" i="9" s="1"/>
  <c r="L16" i="9"/>
  <c r="O16" i="9" s="1"/>
  <c r="I16" i="9" s="1"/>
  <c r="K19" i="9"/>
  <c r="N19" i="9" s="1"/>
  <c r="H19" i="9" s="1"/>
  <c r="J16" i="7"/>
  <c r="M16" i="7" s="1"/>
  <c r="G16" i="7"/>
  <c r="K17" i="7"/>
  <c r="N17" i="7" s="1"/>
  <c r="H17" i="7" s="1"/>
  <c r="L16" i="7"/>
  <c r="O16" i="7" s="1"/>
  <c r="I16" i="7" s="1"/>
  <c r="G12" i="1"/>
  <c r="L13" i="1"/>
  <c r="O13" i="1" s="1"/>
  <c r="I13" i="1" s="1"/>
  <c r="K13" i="1"/>
  <c r="N13" i="1" s="1"/>
  <c r="I20" i="11" l="1"/>
  <c r="L20" i="11"/>
  <c r="O20" i="11" s="1"/>
  <c r="J20" i="11"/>
  <c r="M20" i="11" s="1"/>
  <c r="G20" i="11" s="1"/>
  <c r="K19" i="11"/>
  <c r="N19" i="11" s="1"/>
  <c r="H19" i="11" s="1"/>
  <c r="K20" i="9"/>
  <c r="N20" i="9" s="1"/>
  <c r="H20" i="9"/>
  <c r="L17" i="9"/>
  <c r="O17" i="9" s="1"/>
  <c r="I17" i="9" s="1"/>
  <c r="J18" i="9"/>
  <c r="M18" i="9" s="1"/>
  <c r="G18" i="9" s="1"/>
  <c r="L17" i="7"/>
  <c r="O17" i="7" s="1"/>
  <c r="I17" i="7"/>
  <c r="K18" i="7"/>
  <c r="N18" i="7" s="1"/>
  <c r="H18" i="7"/>
  <c r="J17" i="7"/>
  <c r="M17" i="7" s="1"/>
  <c r="G17" i="7"/>
  <c r="L14" i="1"/>
  <c r="O14" i="1" s="1"/>
  <c r="I14" i="1" s="1"/>
  <c r="J13" i="1"/>
  <c r="M13" i="1" s="1"/>
  <c r="H13" i="1"/>
  <c r="K20" i="11" l="1"/>
  <c r="N20" i="11" s="1"/>
  <c r="H20" i="11" s="1"/>
  <c r="J21" i="11"/>
  <c r="M21" i="11" s="1"/>
  <c r="G21" i="11" s="1"/>
  <c r="I21" i="11"/>
  <c r="L21" i="11"/>
  <c r="O21" i="11" s="1"/>
  <c r="J19" i="9"/>
  <c r="M19" i="9" s="1"/>
  <c r="G19" i="9" s="1"/>
  <c r="L18" i="9"/>
  <c r="O18" i="9" s="1"/>
  <c r="I18" i="9"/>
  <c r="K21" i="9"/>
  <c r="N21" i="9" s="1"/>
  <c r="H21" i="9"/>
  <c r="K19" i="7"/>
  <c r="N19" i="7" s="1"/>
  <c r="H19" i="7" s="1"/>
  <c r="J18" i="7"/>
  <c r="M18" i="7" s="1"/>
  <c r="G18" i="7" s="1"/>
  <c r="L18" i="7"/>
  <c r="O18" i="7" s="1"/>
  <c r="I18" i="7"/>
  <c r="G13" i="1"/>
  <c r="J14" i="1" s="1"/>
  <c r="M14" i="1" s="1"/>
  <c r="G14" i="1" s="1"/>
  <c r="L15" i="1"/>
  <c r="O15" i="1" s="1"/>
  <c r="I15" i="1" s="1"/>
  <c r="K14" i="1"/>
  <c r="N14" i="1" s="1"/>
  <c r="J22" i="11" l="1"/>
  <c r="M22" i="11" s="1"/>
  <c r="G22" i="11" s="1"/>
  <c r="K21" i="11"/>
  <c r="N21" i="11" s="1"/>
  <c r="H21" i="11" s="1"/>
  <c r="L22" i="11"/>
  <c r="O22" i="11" s="1"/>
  <c r="I22" i="11" s="1"/>
  <c r="J20" i="9"/>
  <c r="M20" i="9" s="1"/>
  <c r="G20" i="9" s="1"/>
  <c r="L19" i="9"/>
  <c r="O19" i="9" s="1"/>
  <c r="I19" i="9" s="1"/>
  <c r="K22" i="9"/>
  <c r="N22" i="9" s="1"/>
  <c r="H22" i="9" s="1"/>
  <c r="J19" i="7"/>
  <c r="M19" i="7" s="1"/>
  <c r="G19" i="7"/>
  <c r="K20" i="7"/>
  <c r="N20" i="7" s="1"/>
  <c r="H20" i="7" s="1"/>
  <c r="L19" i="7"/>
  <c r="O19" i="7" s="1"/>
  <c r="I19" i="7"/>
  <c r="H14" i="1"/>
  <c r="K15" i="1" s="1"/>
  <c r="N15" i="1" s="1"/>
  <c r="H15" i="1" s="1"/>
  <c r="L16" i="1"/>
  <c r="O16" i="1" s="1"/>
  <c r="I16" i="1" s="1"/>
  <c r="J15" i="1"/>
  <c r="M15" i="1" s="1"/>
  <c r="G15" i="1" s="1"/>
  <c r="L23" i="11" l="1"/>
  <c r="O23" i="11" s="1"/>
  <c r="I23" i="11" s="1"/>
  <c r="H22" i="11"/>
  <c r="K22" i="11"/>
  <c r="N22" i="11" s="1"/>
  <c r="G23" i="11"/>
  <c r="J23" i="11"/>
  <c r="M23" i="11" s="1"/>
  <c r="J21" i="9"/>
  <c r="M21" i="9" s="1"/>
  <c r="G21" i="9" s="1"/>
  <c r="K23" i="9"/>
  <c r="N23" i="9" s="1"/>
  <c r="H23" i="9" s="1"/>
  <c r="L20" i="9"/>
  <c r="O20" i="9" s="1"/>
  <c r="I20" i="9" s="1"/>
  <c r="K21" i="7"/>
  <c r="N21" i="7" s="1"/>
  <c r="H21" i="7" s="1"/>
  <c r="J20" i="7"/>
  <c r="M20" i="7" s="1"/>
  <c r="G20" i="7"/>
  <c r="L20" i="7"/>
  <c r="O20" i="7" s="1"/>
  <c r="I20" i="7" s="1"/>
  <c r="J16" i="1"/>
  <c r="M16" i="1" s="1"/>
  <c r="G16" i="1" s="1"/>
  <c r="K16" i="1"/>
  <c r="N16" i="1" s="1"/>
  <c r="H16" i="1" s="1"/>
  <c r="L17" i="1"/>
  <c r="O17" i="1" s="1"/>
  <c r="I17" i="1" s="1"/>
  <c r="L24" i="11" l="1"/>
  <c r="O24" i="11" s="1"/>
  <c r="I24" i="11" s="1"/>
  <c r="J24" i="11"/>
  <c r="M24" i="11" s="1"/>
  <c r="G24" i="11" s="1"/>
  <c r="K23" i="11"/>
  <c r="N23" i="11" s="1"/>
  <c r="H23" i="11" s="1"/>
  <c r="J22" i="9"/>
  <c r="M22" i="9" s="1"/>
  <c r="G22" i="9" s="1"/>
  <c r="L21" i="9"/>
  <c r="O21" i="9" s="1"/>
  <c r="I21" i="9" s="1"/>
  <c r="K24" i="9"/>
  <c r="N24" i="9" s="1"/>
  <c r="H24" i="9" s="1"/>
  <c r="L21" i="7"/>
  <c r="O21" i="7" s="1"/>
  <c r="I21" i="7"/>
  <c r="K22" i="7"/>
  <c r="N22" i="7" s="1"/>
  <c r="H22" i="7" s="1"/>
  <c r="J21" i="7"/>
  <c r="M21" i="7" s="1"/>
  <c r="G21" i="7"/>
  <c r="L18" i="1"/>
  <c r="O18" i="1" s="1"/>
  <c r="I18" i="1" s="1"/>
  <c r="K17" i="1"/>
  <c r="N17" i="1" s="1"/>
  <c r="H17" i="1" s="1"/>
  <c r="J17" i="1"/>
  <c r="M17" i="1" s="1"/>
  <c r="G17" i="1" s="1"/>
  <c r="I25" i="11" l="1"/>
  <c r="L25" i="11"/>
  <c r="O25" i="11" s="1"/>
  <c r="K24" i="11"/>
  <c r="N24" i="11" s="1"/>
  <c r="H24" i="11" s="1"/>
  <c r="J25" i="11"/>
  <c r="M25" i="11" s="1"/>
  <c r="G25" i="11" s="1"/>
  <c r="K25" i="9"/>
  <c r="N25" i="9" s="1"/>
  <c r="H25" i="9" s="1"/>
  <c r="L22" i="9"/>
  <c r="O22" i="9" s="1"/>
  <c r="I22" i="9"/>
  <c r="J23" i="9"/>
  <c r="M23" i="9" s="1"/>
  <c r="G23" i="9" s="1"/>
  <c r="K23" i="7"/>
  <c r="N23" i="7" s="1"/>
  <c r="H23" i="7"/>
  <c r="J22" i="7"/>
  <c r="M22" i="7" s="1"/>
  <c r="G22" i="7" s="1"/>
  <c r="L22" i="7"/>
  <c r="O22" i="7" s="1"/>
  <c r="I22" i="7"/>
  <c r="J18" i="1"/>
  <c r="M18" i="1" s="1"/>
  <c r="G18" i="1" s="1"/>
  <c r="K18" i="1"/>
  <c r="N18" i="1" s="1"/>
  <c r="H18" i="1" s="1"/>
  <c r="L19" i="1"/>
  <c r="O19" i="1" s="1"/>
  <c r="I19" i="1" s="1"/>
  <c r="G26" i="11" l="1"/>
  <c r="J27" i="11" s="1"/>
  <c r="J26" i="11"/>
  <c r="M26" i="11" s="1"/>
  <c r="M59" i="11" s="1"/>
  <c r="G59" i="11" s="1"/>
  <c r="G61" i="11" s="1"/>
  <c r="J61" i="11" s="1"/>
  <c r="H25" i="11"/>
  <c r="K25" i="11"/>
  <c r="N25" i="11" s="1"/>
  <c r="L26" i="11"/>
  <c r="O26" i="11" s="1"/>
  <c r="O59" i="11" s="1"/>
  <c r="I59" i="11" s="1"/>
  <c r="I61" i="11" s="1"/>
  <c r="L61" i="11" s="1"/>
  <c r="J24" i="9"/>
  <c r="M24" i="9" s="1"/>
  <c r="G24" i="9"/>
  <c r="K26" i="9"/>
  <c r="N26" i="9" s="1"/>
  <c r="H26" i="9" s="1"/>
  <c r="L23" i="9"/>
  <c r="O23" i="9" s="1"/>
  <c r="I23" i="9"/>
  <c r="J23" i="7"/>
  <c r="M23" i="7" s="1"/>
  <c r="G23" i="7"/>
  <c r="L23" i="7"/>
  <c r="O23" i="7" s="1"/>
  <c r="I23" i="7"/>
  <c r="K24" i="7"/>
  <c r="N24" i="7" s="1"/>
  <c r="H24" i="7"/>
  <c r="L20" i="1"/>
  <c r="O20" i="1" s="1"/>
  <c r="I20" i="1" s="1"/>
  <c r="K19" i="1"/>
  <c r="N19" i="1" s="1"/>
  <c r="H19" i="1" s="1"/>
  <c r="J19" i="1"/>
  <c r="M19" i="1" s="1"/>
  <c r="G19" i="1" s="1"/>
  <c r="K26" i="11" l="1"/>
  <c r="N26" i="11" s="1"/>
  <c r="N59" i="11" s="1"/>
  <c r="H59" i="11" s="1"/>
  <c r="H61" i="11" s="1"/>
  <c r="K61" i="11" s="1"/>
  <c r="I26" i="11"/>
  <c r="L27" i="11" s="1"/>
  <c r="K27" i="9"/>
  <c r="N27" i="9" s="1"/>
  <c r="H27" i="9"/>
  <c r="L24" i="9"/>
  <c r="O24" i="9" s="1"/>
  <c r="I24" i="9" s="1"/>
  <c r="J25" i="9"/>
  <c r="M25" i="9" s="1"/>
  <c r="G25" i="9" s="1"/>
  <c r="J24" i="7"/>
  <c r="M24" i="7" s="1"/>
  <c r="G24" i="7"/>
  <c r="L24" i="7"/>
  <c r="O24" i="7" s="1"/>
  <c r="I24" i="7" s="1"/>
  <c r="K25" i="7"/>
  <c r="N25" i="7" s="1"/>
  <c r="H25" i="7" s="1"/>
  <c r="J20" i="1"/>
  <c r="M20" i="1" s="1"/>
  <c r="G20" i="1" s="1"/>
  <c r="K20" i="1"/>
  <c r="N20" i="1" s="1"/>
  <c r="H20" i="1" s="1"/>
  <c r="L21" i="1"/>
  <c r="O21" i="1" s="1"/>
  <c r="I21" i="1" s="1"/>
  <c r="H26" i="11" l="1"/>
  <c r="K27" i="11" s="1"/>
  <c r="J26" i="9"/>
  <c r="M26" i="9" s="1"/>
  <c r="G26" i="9" s="1"/>
  <c r="L25" i="9"/>
  <c r="O25" i="9" s="1"/>
  <c r="I25" i="9" s="1"/>
  <c r="K28" i="9"/>
  <c r="N28" i="9" s="1"/>
  <c r="H28" i="9"/>
  <c r="K26" i="7"/>
  <c r="N26" i="7" s="1"/>
  <c r="H26" i="7" s="1"/>
  <c r="L25" i="7"/>
  <c r="O25" i="7" s="1"/>
  <c r="I25" i="7" s="1"/>
  <c r="J25" i="7"/>
  <c r="M25" i="7" s="1"/>
  <c r="G25" i="7"/>
  <c r="L22" i="1"/>
  <c r="O22" i="1" s="1"/>
  <c r="I22" i="1" s="1"/>
  <c r="K21" i="1"/>
  <c r="N21" i="1" s="1"/>
  <c r="H21" i="1" s="1"/>
  <c r="J21" i="1"/>
  <c r="M21" i="1" s="1"/>
  <c r="G21" i="1" s="1"/>
  <c r="L26" i="9" l="1"/>
  <c r="O26" i="9" s="1"/>
  <c r="I26" i="9"/>
  <c r="J27" i="9"/>
  <c r="M27" i="9" s="1"/>
  <c r="G27" i="9" s="1"/>
  <c r="K29" i="9"/>
  <c r="N29" i="9" s="1"/>
  <c r="H29" i="9" s="1"/>
  <c r="L26" i="7"/>
  <c r="O26" i="7" s="1"/>
  <c r="I26" i="7"/>
  <c r="K27" i="7"/>
  <c r="N27" i="7" s="1"/>
  <c r="H27" i="7"/>
  <c r="J26" i="7"/>
  <c r="M26" i="7" s="1"/>
  <c r="G26" i="7" s="1"/>
  <c r="J22" i="1"/>
  <c r="M22" i="1" s="1"/>
  <c r="G22" i="1" s="1"/>
  <c r="K22" i="1"/>
  <c r="N22" i="1" s="1"/>
  <c r="H22" i="1" s="1"/>
  <c r="L23" i="1"/>
  <c r="O23" i="1" s="1"/>
  <c r="I23" i="1" s="1"/>
  <c r="K30" i="9" l="1"/>
  <c r="N30" i="9" s="1"/>
  <c r="H30" i="9" s="1"/>
  <c r="J28" i="9"/>
  <c r="M28" i="9" s="1"/>
  <c r="G28" i="9"/>
  <c r="L27" i="9"/>
  <c r="O27" i="9" s="1"/>
  <c r="I27" i="9"/>
  <c r="J27" i="7"/>
  <c r="M27" i="7" s="1"/>
  <c r="G27" i="7" s="1"/>
  <c r="K28" i="7"/>
  <c r="N28" i="7" s="1"/>
  <c r="H28" i="7" s="1"/>
  <c r="L27" i="7"/>
  <c r="O27" i="7" s="1"/>
  <c r="I27" i="7"/>
  <c r="L24" i="1"/>
  <c r="O24" i="1" s="1"/>
  <c r="I24" i="1" s="1"/>
  <c r="K23" i="1"/>
  <c r="N23" i="1" s="1"/>
  <c r="H23" i="1" s="1"/>
  <c r="J23" i="1"/>
  <c r="M23" i="1" s="1"/>
  <c r="G23" i="1" s="1"/>
  <c r="K31" i="9" l="1"/>
  <c r="N31" i="9" s="1"/>
  <c r="H31" i="9"/>
  <c r="J29" i="9"/>
  <c r="M29" i="9" s="1"/>
  <c r="G29" i="9"/>
  <c r="L28" i="9"/>
  <c r="O28" i="9" s="1"/>
  <c r="I28" i="9"/>
  <c r="K29" i="7"/>
  <c r="N29" i="7" s="1"/>
  <c r="H29" i="7" s="1"/>
  <c r="J28" i="7"/>
  <c r="M28" i="7" s="1"/>
  <c r="G28" i="7"/>
  <c r="L28" i="7"/>
  <c r="O28" i="7" s="1"/>
  <c r="I28" i="7" s="1"/>
  <c r="J24" i="1"/>
  <c r="M24" i="1" s="1"/>
  <c r="G24" i="1" s="1"/>
  <c r="K24" i="1"/>
  <c r="N24" i="1" s="1"/>
  <c r="H24" i="1" s="1"/>
  <c r="L25" i="1"/>
  <c r="O25" i="1" s="1"/>
  <c r="I25" i="1" s="1"/>
  <c r="K32" i="9" l="1"/>
  <c r="N32" i="9" s="1"/>
  <c r="H32" i="9"/>
  <c r="J30" i="9"/>
  <c r="M30" i="9" s="1"/>
  <c r="G30" i="9" s="1"/>
  <c r="L29" i="9"/>
  <c r="O29" i="9" s="1"/>
  <c r="I29" i="9" s="1"/>
  <c r="L29" i="7"/>
  <c r="O29" i="7" s="1"/>
  <c r="I29" i="7"/>
  <c r="K30" i="7"/>
  <c r="N30" i="7" s="1"/>
  <c r="H30" i="7"/>
  <c r="J29" i="7"/>
  <c r="M29" i="7" s="1"/>
  <c r="G29" i="7"/>
  <c r="L26" i="1"/>
  <c r="O26" i="1" s="1"/>
  <c r="I26" i="1" s="1"/>
  <c r="K25" i="1"/>
  <c r="N25" i="1" s="1"/>
  <c r="H25" i="1" s="1"/>
  <c r="J25" i="1"/>
  <c r="M25" i="1" s="1"/>
  <c r="G25" i="1" s="1"/>
  <c r="L30" i="9" l="1"/>
  <c r="O30" i="9" s="1"/>
  <c r="I30" i="9"/>
  <c r="J31" i="9"/>
  <c r="M31" i="9" s="1"/>
  <c r="G31" i="9" s="1"/>
  <c r="K33" i="9"/>
  <c r="N33" i="9" s="1"/>
  <c r="H33" i="9" s="1"/>
  <c r="K31" i="7"/>
  <c r="N31" i="7" s="1"/>
  <c r="H31" i="7"/>
  <c r="L30" i="7"/>
  <c r="O30" i="7" s="1"/>
  <c r="I30" i="7"/>
  <c r="J30" i="7"/>
  <c r="M30" i="7" s="1"/>
  <c r="G30" i="7" s="1"/>
  <c r="J26" i="1"/>
  <c r="M26" i="1" s="1"/>
  <c r="G26" i="1" s="1"/>
  <c r="K26" i="1"/>
  <c r="N26" i="1" s="1"/>
  <c r="H26" i="1" s="1"/>
  <c r="L27" i="1"/>
  <c r="O27" i="1" s="1"/>
  <c r="I27" i="1" s="1"/>
  <c r="K34" i="9" l="1"/>
  <c r="N34" i="9" s="1"/>
  <c r="H34" i="9" s="1"/>
  <c r="J32" i="9"/>
  <c r="M32" i="9" s="1"/>
  <c r="G32" i="9" s="1"/>
  <c r="L31" i="9"/>
  <c r="O31" i="9" s="1"/>
  <c r="I31" i="9"/>
  <c r="J31" i="7"/>
  <c r="M31" i="7" s="1"/>
  <c r="G31" i="7"/>
  <c r="K32" i="7"/>
  <c r="N32" i="7" s="1"/>
  <c r="H32" i="7" s="1"/>
  <c r="L31" i="7"/>
  <c r="O31" i="7" s="1"/>
  <c r="I31" i="7"/>
  <c r="L28" i="1"/>
  <c r="O28" i="1" s="1"/>
  <c r="I28" i="1" s="1"/>
  <c r="K27" i="1"/>
  <c r="N27" i="1" s="1"/>
  <c r="H27" i="1" s="1"/>
  <c r="J27" i="1"/>
  <c r="M27" i="1" s="1"/>
  <c r="G27" i="1" s="1"/>
  <c r="J33" i="9" l="1"/>
  <c r="M33" i="9" s="1"/>
  <c r="G33" i="9" s="1"/>
  <c r="K35" i="9"/>
  <c r="N35" i="9" s="1"/>
  <c r="H35" i="9"/>
  <c r="L32" i="9"/>
  <c r="O32" i="9" s="1"/>
  <c r="I32" i="9" s="1"/>
  <c r="K33" i="7"/>
  <c r="N33" i="7" s="1"/>
  <c r="H33" i="7" s="1"/>
  <c r="L32" i="7"/>
  <c r="O32" i="7" s="1"/>
  <c r="I32" i="7" s="1"/>
  <c r="J32" i="7"/>
  <c r="M32" i="7" s="1"/>
  <c r="G32" i="7"/>
  <c r="J28" i="1"/>
  <c r="M28" i="1" s="1"/>
  <c r="G28" i="1" s="1"/>
  <c r="K28" i="1"/>
  <c r="N28" i="1" s="1"/>
  <c r="H28" i="1" s="1"/>
  <c r="L29" i="1"/>
  <c r="O29" i="1" s="1"/>
  <c r="I29" i="1" s="1"/>
  <c r="L33" i="9" l="1"/>
  <c r="O33" i="9" s="1"/>
  <c r="I33" i="9" s="1"/>
  <c r="J34" i="9"/>
  <c r="M34" i="9" s="1"/>
  <c r="G34" i="9" s="1"/>
  <c r="K36" i="9"/>
  <c r="N36" i="9" s="1"/>
  <c r="H36" i="9"/>
  <c r="L33" i="7"/>
  <c r="O33" i="7" s="1"/>
  <c r="I33" i="7"/>
  <c r="K34" i="7"/>
  <c r="N34" i="7" s="1"/>
  <c r="H34" i="7"/>
  <c r="J33" i="7"/>
  <c r="M33" i="7" s="1"/>
  <c r="G33" i="7"/>
  <c r="L30" i="1"/>
  <c r="O30" i="1" s="1"/>
  <c r="I30" i="1" s="1"/>
  <c r="K29" i="1"/>
  <c r="N29" i="1" s="1"/>
  <c r="H29" i="1" s="1"/>
  <c r="J29" i="1"/>
  <c r="M29" i="1" s="1"/>
  <c r="G29" i="1" s="1"/>
  <c r="J35" i="9" l="1"/>
  <c r="M35" i="9" s="1"/>
  <c r="G35" i="9" s="1"/>
  <c r="L34" i="9"/>
  <c r="O34" i="9" s="1"/>
  <c r="I34" i="9"/>
  <c r="K37" i="9"/>
  <c r="N37" i="9" s="1"/>
  <c r="N59" i="9" s="1"/>
  <c r="H59" i="9" s="1"/>
  <c r="H61" i="9" s="1"/>
  <c r="K61" i="9" s="1"/>
  <c r="H37" i="9"/>
  <c r="K38" i="9" s="1"/>
  <c r="L34" i="7"/>
  <c r="O34" i="7" s="1"/>
  <c r="I34" i="7" s="1"/>
  <c r="K35" i="7"/>
  <c r="N35" i="7" s="1"/>
  <c r="H35" i="7" s="1"/>
  <c r="J34" i="7"/>
  <c r="M34" i="7" s="1"/>
  <c r="G34" i="7" s="1"/>
  <c r="J30" i="1"/>
  <c r="M30" i="1" s="1"/>
  <c r="G30" i="1" s="1"/>
  <c r="K30" i="1"/>
  <c r="N30" i="1" s="1"/>
  <c r="H30" i="1" s="1"/>
  <c r="L31" i="1"/>
  <c r="O31" i="1" s="1"/>
  <c r="I31" i="1" s="1"/>
  <c r="J36" i="9" l="1"/>
  <c r="M36" i="9" s="1"/>
  <c r="G36" i="9"/>
  <c r="L35" i="9"/>
  <c r="O35" i="9" s="1"/>
  <c r="I35" i="9" s="1"/>
  <c r="K36" i="7"/>
  <c r="N36" i="7" s="1"/>
  <c r="H36" i="7"/>
  <c r="J35" i="7"/>
  <c r="M35" i="7" s="1"/>
  <c r="G35" i="7"/>
  <c r="L35" i="7"/>
  <c r="O35" i="7" s="1"/>
  <c r="I35" i="7"/>
  <c r="L32" i="1"/>
  <c r="O32" i="1" s="1"/>
  <c r="I32" i="1" s="1"/>
  <c r="K31" i="1"/>
  <c r="N31" i="1" s="1"/>
  <c r="H31" i="1" s="1"/>
  <c r="J31" i="1"/>
  <c r="M31" i="1" s="1"/>
  <c r="G31" i="1" s="1"/>
  <c r="L36" i="9" l="1"/>
  <c r="O36" i="9" s="1"/>
  <c r="I36" i="9"/>
  <c r="J37" i="9"/>
  <c r="M37" i="9" s="1"/>
  <c r="M59" i="9" s="1"/>
  <c r="G59" i="9" s="1"/>
  <c r="G61" i="9" s="1"/>
  <c r="J61" i="9" s="1"/>
  <c r="G37" i="9"/>
  <c r="J38" i="9" s="1"/>
  <c r="K37" i="7"/>
  <c r="N37" i="7" s="1"/>
  <c r="N59" i="7" s="1"/>
  <c r="H59" i="7" s="1"/>
  <c r="H61" i="7" s="1"/>
  <c r="K61" i="7" s="1"/>
  <c r="J36" i="7"/>
  <c r="M36" i="7" s="1"/>
  <c r="G36" i="7"/>
  <c r="L36" i="7"/>
  <c r="O36" i="7" s="1"/>
  <c r="I36" i="7" s="1"/>
  <c r="J32" i="1"/>
  <c r="M32" i="1" s="1"/>
  <c r="G32" i="1" s="1"/>
  <c r="K32" i="1"/>
  <c r="N32" i="1" s="1"/>
  <c r="H32" i="1" s="1"/>
  <c r="L33" i="1"/>
  <c r="O33" i="1" s="1"/>
  <c r="I33" i="1" s="1"/>
  <c r="L37" i="9" l="1"/>
  <c r="O37" i="9" s="1"/>
  <c r="O59" i="9" s="1"/>
  <c r="I59" i="9" s="1"/>
  <c r="I61" i="9" s="1"/>
  <c r="L61" i="9" s="1"/>
  <c r="L37" i="7"/>
  <c r="O37" i="7" s="1"/>
  <c r="O59" i="7" s="1"/>
  <c r="I59" i="7" s="1"/>
  <c r="I61" i="7" s="1"/>
  <c r="L61" i="7" s="1"/>
  <c r="I37" i="7"/>
  <c r="L38" i="7" s="1"/>
  <c r="J37" i="7"/>
  <c r="M37" i="7" s="1"/>
  <c r="M59" i="7" s="1"/>
  <c r="G59" i="7" s="1"/>
  <c r="G61" i="7" s="1"/>
  <c r="J61" i="7" s="1"/>
  <c r="G37" i="7"/>
  <c r="J38" i="7" s="1"/>
  <c r="H37" i="7"/>
  <c r="K38" i="7" s="1"/>
  <c r="L34" i="1"/>
  <c r="O34" i="1" s="1"/>
  <c r="I34" i="1" s="1"/>
  <c r="K33" i="1"/>
  <c r="N33" i="1" s="1"/>
  <c r="H33" i="1" s="1"/>
  <c r="J33" i="1"/>
  <c r="M33" i="1" s="1"/>
  <c r="G33" i="1" s="1"/>
  <c r="I37" i="9" l="1"/>
  <c r="L38" i="9" s="1"/>
  <c r="J34" i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<sst xmlns="http://schemas.openxmlformats.org/spreadsheetml/2006/main" count="135" uniqueCount="45">
  <si>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</si>
  <si>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</si>
  <si>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</si>
  <si>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</si>
  <si>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</si>
  <si>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</si>
  <si>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</si>
  <si>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</si>
  <si>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</si>
  <si>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</si>
  <si>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</si>
  <si>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</si>
  <si>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</si>
  <si>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</si>
  <si>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</si>
  <si>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</si>
  <si>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</si>
  <si>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</si>
  <si>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</si>
  <si>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</si>
  <si>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</si>
  <si>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</si>
  <si>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</si>
  <si>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</si>
  <si>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</si>
  <si>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</si>
  <si>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</si>
  <si>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</si>
  <si>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</si>
  <si>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</si>
  <si>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</si>
  <si>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</si>
  <si>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</si>
  <si>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</si>
  <si>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</si>
  <si>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</si>
  <si>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</si>
  <si>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</si>
  <si>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1H足</t>
    <rPh sb="2" eb="3">
      <t>アシ</t>
    </rPh>
    <phoneticPr fontId="1"/>
  </si>
  <si>
    <t>USDCAD</t>
    <phoneticPr fontId="1"/>
  </si>
  <si>
    <t>1H足</t>
    <phoneticPr fontId="1"/>
  </si>
  <si>
    <t>NZDJPY</t>
    <phoneticPr fontId="1"/>
  </si>
  <si>
    <t>AUDJPY</t>
    <phoneticPr fontId="1"/>
  </si>
  <si>
    <t>MAがクロスする前後とある程度トレンドみたいなところのＰＢを狙ってみましたが？</t>
    <rPh sb="8" eb="10">
      <t>ゼンゴ</t>
    </rPh>
    <rPh sb="13" eb="15">
      <t>テイド</t>
    </rPh>
    <rPh sb="30" eb="31">
      <t>ネラ</t>
    </rPh>
    <phoneticPr fontId="1"/>
  </si>
  <si>
    <t>エントリーするチャンスが少ないようなきがします。</t>
    <rPh sb="12" eb="13">
      <t>スク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</si>
</sst>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b/>
      <sz val="22"/>
      <color indexed="8"/>
      <name val="ＭＳ Ｐゴシック"/>
      <family val="3"/>
      <charset val="128"/>
    </font>
    <font>
      <sz val="22"/>
      <color indexed="8"/>
      <name val="ＭＳ Ｐゴシック"/>
      <family val="3"/>
      <charset val="128"/>
    </font>
    <font>
      <b/>
      <sz val="20"/>
      <color indexed="8"/>
      <name val="ＭＳ Ｐゴシック"/>
      <family val="3"/>
      <charset val="128"/>
    </font>
    <font>
      <b/>
      <sz val="24"/>
      <color indexed="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14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9" fontId="2" fillId="0" borderId="0" xfId="0" applyNumberFormat="1" applyFont="1">
      <alignment vertical="center"/>
    </xf>
    <xf numFmtId="177" fontId="0" fillId="0" borderId="13" xfId="0" applyNumberFormat="1" applyBorder="1">
      <alignment vertical="center"/>
    </xf>
    <xf numFmtId="0" fontId="12" fillId="0" borderId="7" xfId="0" applyFont="1" applyBorder="1">
      <alignment vertical="center"/>
    </xf>
    <xf numFmtId="0" fontId="12" fillId="0" borderId="1" xfId="0" applyFont="1" applyBorder="1">
      <alignment vertical="center"/>
    </xf>
    <xf numFmtId="0" fontId="12" fillId="0" borderId="6" xfId="0" applyFont="1" applyBorder="1">
      <alignment vertical="center"/>
    </xf>
    <xf numFmtId="0" fontId="12" fillId="0" borderId="9" xfId="0" applyFont="1" applyBorder="1">
      <alignment vertical="center"/>
    </xf>
    <xf numFmtId="0" fontId="12" fillId="0" borderId="0" xfId="0" applyFont="1">
      <alignment vertical="center"/>
    </xf>
    <xf numFmtId="0" fontId="12" fillId="0" borderId="8" xfId="0" applyFont="1" applyBorder="1">
      <alignment vertical="center"/>
    </xf>
    <xf numFmtId="0" fontId="12" fillId="3" borderId="9" xfId="0" applyFont="1" applyFill="1" applyBorder="1">
      <alignment vertical="center"/>
    </xf>
    <xf numFmtId="0" fontId="12" fillId="0" borderId="5" xfId="0" applyFont="1" applyBorder="1">
      <alignment vertical="center"/>
    </xf>
    <xf numFmtId="0" fontId="12" fillId="0" borderId="4" xfId="0" applyFont="1" applyBorder="1">
      <alignment vertical="center"/>
    </xf>
    <xf numFmtId="0" fontId="12" fillId="0" borderId="3" xfId="0" applyFont="1" applyBorder="1">
      <alignment vertical="center"/>
    </xf>
    <xf numFmtId="0" fontId="14" fillId="0" borderId="0" xfId="2" applyFont="1" applyAlignment="1">
      <alignment horizontal="center" vertical="center"/>
    </xf>
    <xf numFmtId="0" fontId="15" fillId="0" borderId="0" xfId="2" applyFont="1">
      <alignment vertical="center"/>
    </xf>
    <xf numFmtId="0" fontId="16" fillId="0" borderId="0" xfId="2" applyFont="1" applyAlignment="1">
      <alignment horizontal="center" vertical="center"/>
    </xf>
    <xf numFmtId="0" fontId="17" fillId="0" borderId="0" xfId="2" applyFont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13" Type="http://schemas.openxmlformats.org/officeDocument/2006/relationships/image" Target="../media/image40.png"/><Relationship Id="rId18" Type="http://schemas.openxmlformats.org/officeDocument/2006/relationships/image" Target="../media/image45.png"/><Relationship Id="rId26" Type="http://schemas.openxmlformats.org/officeDocument/2006/relationships/image" Target="../media/image53.png"/><Relationship Id="rId3" Type="http://schemas.openxmlformats.org/officeDocument/2006/relationships/image" Target="../media/image30.png"/><Relationship Id="rId21" Type="http://schemas.openxmlformats.org/officeDocument/2006/relationships/image" Target="../media/image48.png"/><Relationship Id="rId7" Type="http://schemas.openxmlformats.org/officeDocument/2006/relationships/image" Target="../media/image34.png"/><Relationship Id="rId12" Type="http://schemas.openxmlformats.org/officeDocument/2006/relationships/image" Target="../media/image39.png"/><Relationship Id="rId17" Type="http://schemas.openxmlformats.org/officeDocument/2006/relationships/image" Target="../media/image44.png"/><Relationship Id="rId25" Type="http://schemas.openxmlformats.org/officeDocument/2006/relationships/image" Target="../media/image52.png"/><Relationship Id="rId2" Type="http://schemas.openxmlformats.org/officeDocument/2006/relationships/image" Target="../media/image29.png"/><Relationship Id="rId16" Type="http://schemas.openxmlformats.org/officeDocument/2006/relationships/image" Target="../media/image43.png"/><Relationship Id="rId20" Type="http://schemas.openxmlformats.org/officeDocument/2006/relationships/image" Target="../media/image47.png"/><Relationship Id="rId29" Type="http://schemas.openxmlformats.org/officeDocument/2006/relationships/image" Target="../media/image56.png"/><Relationship Id="rId1" Type="http://schemas.openxmlformats.org/officeDocument/2006/relationships/image" Target="../media/image28.png"/><Relationship Id="rId6" Type="http://schemas.openxmlformats.org/officeDocument/2006/relationships/image" Target="../media/image33.png"/><Relationship Id="rId11" Type="http://schemas.openxmlformats.org/officeDocument/2006/relationships/image" Target="../media/image38.png"/><Relationship Id="rId24" Type="http://schemas.openxmlformats.org/officeDocument/2006/relationships/image" Target="../media/image51.png"/><Relationship Id="rId5" Type="http://schemas.openxmlformats.org/officeDocument/2006/relationships/image" Target="../media/image32.png"/><Relationship Id="rId15" Type="http://schemas.openxmlformats.org/officeDocument/2006/relationships/image" Target="../media/image42.png"/><Relationship Id="rId23" Type="http://schemas.openxmlformats.org/officeDocument/2006/relationships/image" Target="../media/image50.png"/><Relationship Id="rId28" Type="http://schemas.openxmlformats.org/officeDocument/2006/relationships/image" Target="../media/image55.png"/><Relationship Id="rId10" Type="http://schemas.openxmlformats.org/officeDocument/2006/relationships/image" Target="../media/image37.png"/><Relationship Id="rId19" Type="http://schemas.openxmlformats.org/officeDocument/2006/relationships/image" Target="../media/image46.png"/><Relationship Id="rId4" Type="http://schemas.openxmlformats.org/officeDocument/2006/relationships/image" Target="../media/image31.png"/><Relationship Id="rId9" Type="http://schemas.openxmlformats.org/officeDocument/2006/relationships/image" Target="../media/image36.png"/><Relationship Id="rId14" Type="http://schemas.openxmlformats.org/officeDocument/2006/relationships/image" Target="../media/image41.png"/><Relationship Id="rId22" Type="http://schemas.openxmlformats.org/officeDocument/2006/relationships/image" Target="../media/image49.png"/><Relationship Id="rId27" Type="http://schemas.openxmlformats.org/officeDocument/2006/relationships/image" Target="../media/image5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png"/><Relationship Id="rId13" Type="http://schemas.openxmlformats.org/officeDocument/2006/relationships/image" Target="../media/image69.png"/><Relationship Id="rId3" Type="http://schemas.openxmlformats.org/officeDocument/2006/relationships/image" Target="../media/image59.png"/><Relationship Id="rId7" Type="http://schemas.openxmlformats.org/officeDocument/2006/relationships/image" Target="../media/image63.png"/><Relationship Id="rId12" Type="http://schemas.openxmlformats.org/officeDocument/2006/relationships/image" Target="../media/image68.png"/><Relationship Id="rId17" Type="http://schemas.openxmlformats.org/officeDocument/2006/relationships/image" Target="../media/image73.png"/><Relationship Id="rId2" Type="http://schemas.openxmlformats.org/officeDocument/2006/relationships/image" Target="../media/image58.png"/><Relationship Id="rId16" Type="http://schemas.openxmlformats.org/officeDocument/2006/relationships/image" Target="../media/image72.png"/><Relationship Id="rId1" Type="http://schemas.openxmlformats.org/officeDocument/2006/relationships/image" Target="../media/image57.png"/><Relationship Id="rId6" Type="http://schemas.openxmlformats.org/officeDocument/2006/relationships/image" Target="../media/image62.png"/><Relationship Id="rId11" Type="http://schemas.openxmlformats.org/officeDocument/2006/relationships/image" Target="../media/image67.png"/><Relationship Id="rId5" Type="http://schemas.openxmlformats.org/officeDocument/2006/relationships/image" Target="../media/image61.png"/><Relationship Id="rId15" Type="http://schemas.openxmlformats.org/officeDocument/2006/relationships/image" Target="../media/image71.png"/><Relationship Id="rId10" Type="http://schemas.openxmlformats.org/officeDocument/2006/relationships/image" Target="../media/image66.png"/><Relationship Id="rId4" Type="http://schemas.openxmlformats.org/officeDocument/2006/relationships/image" Target="../media/image60.png"/><Relationship Id="rId9" Type="http://schemas.openxmlformats.org/officeDocument/2006/relationships/image" Target="../media/image65.png"/><Relationship Id="rId14" Type="http://schemas.openxmlformats.org/officeDocument/2006/relationships/image" Target="../media/image7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image" Target="../media/image86.png"/><Relationship Id="rId3" Type="http://schemas.openxmlformats.org/officeDocument/2006/relationships/image" Target="../media/image76.png"/><Relationship Id="rId7" Type="http://schemas.openxmlformats.org/officeDocument/2006/relationships/image" Target="../media/image80.png"/><Relationship Id="rId12" Type="http://schemas.openxmlformats.org/officeDocument/2006/relationships/image" Target="../media/image85.png"/><Relationship Id="rId2" Type="http://schemas.openxmlformats.org/officeDocument/2006/relationships/image" Target="../media/image75.png"/><Relationship Id="rId1" Type="http://schemas.openxmlformats.org/officeDocument/2006/relationships/image" Target="../media/image74.png"/><Relationship Id="rId6" Type="http://schemas.openxmlformats.org/officeDocument/2006/relationships/image" Target="../media/image79.png"/><Relationship Id="rId11" Type="http://schemas.openxmlformats.org/officeDocument/2006/relationships/image" Target="../media/image84.png"/><Relationship Id="rId5" Type="http://schemas.openxmlformats.org/officeDocument/2006/relationships/image" Target="../media/image78.png"/><Relationship Id="rId10" Type="http://schemas.openxmlformats.org/officeDocument/2006/relationships/image" Target="../media/image83.png"/><Relationship Id="rId4" Type="http://schemas.openxmlformats.org/officeDocument/2006/relationships/image" Target="../media/image77.png"/><Relationship Id="rId9" Type="http://schemas.openxmlformats.org/officeDocument/2006/relationships/image" Target="../media/image82.png"/><Relationship Id="rId14" Type="http://schemas.openxmlformats.org/officeDocument/2006/relationships/image" Target="../media/image8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601980</xdr:colOff>
      <xdr:row>13</xdr:row>
      <xdr:rowOff>76200</xdr:rowOff>
    </xdr:from>
    <xdr:ext cx="527685" cy="927735"/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3A67BE17-ECE3-493C-B33D-128E6480C9ED}"/>
            </a:ext>
          </a:extLst>
        </xdr:cNvPr>
        <xdr:cNvSpPr>
          <a:spLocks noChangeArrowheads="1"/>
        </xdr:cNvSpPr>
      </xdr:nvSpPr>
      <xdr:spPr bwMode="auto">
        <a:xfrm rot="856518">
          <a:off x="5539740" y="3048000"/>
          <a:ext cx="527685" cy="92773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01B39FD7-AEC1-40DB-9590-D38CE533F6FF}"/>
            </a:ext>
          </a:extLst>
        </xdr:cNvPr>
        <xdr:cNvSpPr>
          <a:spLocks noChangeArrowheads="1"/>
        </xdr:cNvSpPr>
      </xdr:nvSpPr>
      <xdr:spPr bwMode="auto">
        <a:xfrm>
          <a:off x="6217920" y="138226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02B4B197-507C-4C76-B722-92EF5AD06E7D}"/>
            </a:ext>
          </a:extLst>
        </xdr:cNvPr>
        <xdr:cNvSpPr>
          <a:spLocks noChangeArrowheads="1"/>
        </xdr:cNvSpPr>
      </xdr:nvSpPr>
      <xdr:spPr bwMode="auto">
        <a:xfrm>
          <a:off x="6438900" y="71170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A5F49ED5-6D61-4E78-A3D2-87E9FD75FD54}"/>
            </a:ext>
          </a:extLst>
        </xdr:cNvPr>
        <xdr:cNvSpPr>
          <a:spLocks noChangeArrowheads="1"/>
        </xdr:cNvSpPr>
      </xdr:nvSpPr>
      <xdr:spPr bwMode="auto">
        <a:xfrm>
          <a:off x="8351520" y="17670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BCDBDC52-914B-4B9D-912A-9925C44CA426}"/>
            </a:ext>
          </a:extLst>
        </xdr:cNvPr>
        <xdr:cNvSpPr>
          <a:spLocks noChangeArrowheads="1"/>
        </xdr:cNvSpPr>
      </xdr:nvSpPr>
      <xdr:spPr bwMode="auto">
        <a:xfrm>
          <a:off x="4008120" y="3126486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453D7353-5EBF-4BDB-9BEF-BFC9E18157C3}"/>
            </a:ext>
          </a:extLst>
        </xdr:cNvPr>
        <xdr:cNvSpPr>
          <a:spLocks noChangeArrowheads="1"/>
        </xdr:cNvSpPr>
      </xdr:nvSpPr>
      <xdr:spPr bwMode="auto">
        <a:xfrm>
          <a:off x="4518660" y="30891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AEA143C2-779B-40C7-AB7B-14E4D8E5E3EB}"/>
            </a:ext>
          </a:extLst>
        </xdr:cNvPr>
        <xdr:cNvSpPr>
          <a:spLocks noChangeArrowheads="1"/>
        </xdr:cNvSpPr>
      </xdr:nvSpPr>
      <xdr:spPr bwMode="auto">
        <a:xfrm>
          <a:off x="4933406" y="30655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521E6AE3-327C-4C1A-AEA0-DCC0330BC1FC}"/>
            </a:ext>
          </a:extLst>
        </xdr:cNvPr>
        <xdr:cNvSpPr>
          <a:spLocks noChangeArrowheads="1"/>
        </xdr:cNvSpPr>
      </xdr:nvSpPr>
      <xdr:spPr bwMode="auto">
        <a:xfrm>
          <a:off x="5082540" y="240258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FDC8894C-9F14-4564-934D-C480C7AC80EF}"/>
            </a:ext>
          </a:extLst>
        </xdr:cNvPr>
        <xdr:cNvSpPr>
          <a:spLocks noChangeArrowheads="1"/>
        </xdr:cNvSpPr>
      </xdr:nvSpPr>
      <xdr:spPr bwMode="auto">
        <a:xfrm>
          <a:off x="5897880" y="2349246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2A73CAFE-4803-47C2-80DF-F658F02A0C4A}"/>
            </a:ext>
          </a:extLst>
        </xdr:cNvPr>
        <xdr:cNvSpPr>
          <a:spLocks noChangeArrowheads="1"/>
        </xdr:cNvSpPr>
      </xdr:nvSpPr>
      <xdr:spPr bwMode="auto">
        <a:xfrm>
          <a:off x="7856220" y="4083558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B56E5C36-FB56-42A1-9789-BDD5EBA1E664}"/>
            </a:ext>
          </a:extLst>
        </xdr:cNvPr>
        <xdr:cNvSpPr>
          <a:spLocks noChangeArrowheads="1"/>
        </xdr:cNvSpPr>
      </xdr:nvSpPr>
      <xdr:spPr bwMode="auto">
        <a:xfrm>
          <a:off x="9738360" y="411708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B5D78588-8E30-4168-ADCF-B7AF54D7D269}"/>
            </a:ext>
          </a:extLst>
        </xdr:cNvPr>
        <xdr:cNvSpPr>
          <a:spLocks noChangeArrowheads="1"/>
        </xdr:cNvSpPr>
      </xdr:nvSpPr>
      <xdr:spPr bwMode="auto">
        <a:xfrm>
          <a:off x="9448800" y="5104638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B7221510-C0FA-46B1-931F-960A24F46DA7}"/>
            </a:ext>
          </a:extLst>
        </xdr:cNvPr>
        <xdr:cNvSpPr>
          <a:spLocks noChangeArrowheads="1"/>
        </xdr:cNvSpPr>
      </xdr:nvSpPr>
      <xdr:spPr bwMode="auto">
        <a:xfrm>
          <a:off x="5318760" y="6281166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B52E5B17-46BA-4D52-9F69-9B88BE94BDA0}"/>
            </a:ext>
          </a:extLst>
        </xdr:cNvPr>
        <xdr:cNvSpPr>
          <a:spLocks noChangeArrowheads="1"/>
        </xdr:cNvSpPr>
      </xdr:nvSpPr>
      <xdr:spPr bwMode="auto">
        <a:xfrm>
          <a:off x="7551420" y="609828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AEA3AFFE-CDDB-4C47-9407-0B2FC6720328}"/>
            </a:ext>
          </a:extLst>
        </xdr:cNvPr>
        <xdr:cNvSpPr>
          <a:spLocks noChangeArrowheads="1"/>
        </xdr:cNvSpPr>
      </xdr:nvSpPr>
      <xdr:spPr bwMode="auto">
        <a:xfrm>
          <a:off x="6167846" y="718489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A09718B-D3EA-48DE-AED6-F05BCEEE0530}"/>
            </a:ext>
          </a:extLst>
        </xdr:cNvPr>
        <xdr:cNvSpPr txBox="1"/>
      </xdr:nvSpPr>
      <xdr:spPr>
        <a:xfrm>
          <a:off x="7654435" y="7531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67BC4DDB-7B08-44EC-AE70-D1DC5B0131FF}"/>
            </a:ext>
          </a:extLst>
        </xdr:cNvPr>
        <xdr:cNvSpPr>
          <a:spLocks noChangeArrowheads="1"/>
        </xdr:cNvSpPr>
      </xdr:nvSpPr>
      <xdr:spPr bwMode="auto">
        <a:xfrm>
          <a:off x="9197340" y="7024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FF177E1A-266A-47EA-B051-EED188E9E396}"/>
            </a:ext>
          </a:extLst>
        </xdr:cNvPr>
        <xdr:cNvSpPr>
          <a:spLocks noChangeArrowheads="1"/>
        </xdr:cNvSpPr>
      </xdr:nvSpPr>
      <xdr:spPr bwMode="auto">
        <a:xfrm>
          <a:off x="4572000" y="81297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1106FC28-F6AB-4C10-B635-F860C6E7AC83}"/>
            </a:ext>
          </a:extLst>
        </xdr:cNvPr>
        <xdr:cNvSpPr>
          <a:spLocks noChangeArrowheads="1"/>
        </xdr:cNvSpPr>
      </xdr:nvSpPr>
      <xdr:spPr bwMode="auto">
        <a:xfrm>
          <a:off x="5623560" y="813130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1ED19CF-36C9-431F-926F-191228BE3E0D}"/>
            </a:ext>
          </a:extLst>
        </xdr:cNvPr>
        <xdr:cNvSpPr>
          <a:spLocks noChangeArrowheads="1"/>
        </xdr:cNvSpPr>
      </xdr:nvSpPr>
      <xdr:spPr bwMode="auto">
        <a:xfrm>
          <a:off x="5669280" y="9115806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5CE44E5F-9B6D-41C0-82A7-C89DA69B4FE3}"/>
            </a:ext>
          </a:extLst>
        </xdr:cNvPr>
        <xdr:cNvSpPr>
          <a:spLocks noChangeArrowheads="1"/>
        </xdr:cNvSpPr>
      </xdr:nvSpPr>
      <xdr:spPr bwMode="auto">
        <a:xfrm>
          <a:off x="7010400" y="9228582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8CA42B24-4402-4846-9740-750D01D1FAC0}"/>
            </a:ext>
          </a:extLst>
        </xdr:cNvPr>
        <xdr:cNvSpPr>
          <a:spLocks noChangeArrowheads="1"/>
        </xdr:cNvSpPr>
      </xdr:nvSpPr>
      <xdr:spPr bwMode="auto">
        <a:xfrm>
          <a:off x="7551420" y="9295638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CFB66C3-F6A7-40E6-A00C-4F1D96143FDB}"/>
            </a:ext>
          </a:extLst>
        </xdr:cNvPr>
        <xdr:cNvSpPr>
          <a:spLocks noChangeArrowheads="1"/>
        </xdr:cNvSpPr>
      </xdr:nvSpPr>
      <xdr:spPr bwMode="auto">
        <a:xfrm>
          <a:off x="7818120" y="933754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6684734" cy="4878255"/>
    <xdr:pic>
      <xdr:nvPicPr>
        <xdr:cNvPr id="25" name="図 24">
          <a:extLst>
            <a:ext uri="{FF2B5EF4-FFF2-40B4-BE49-F238E27FC236}">
              <a16:creationId xmlns:a16="http://schemas.microsoft.com/office/drawing/2014/main" id="{2CADE91D-9EE1-4A34-9691-C65EA19D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84734" cy="487825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0</xdr:rowOff>
    </xdr:from>
    <xdr:ext cx="6959136" cy="5396570"/>
    <xdr:pic>
      <xdr:nvPicPr>
        <xdr:cNvPr id="26" name="図 25">
          <a:extLst>
            <a:ext uri="{FF2B5EF4-FFF2-40B4-BE49-F238E27FC236}">
              <a16:creationId xmlns:a16="http://schemas.microsoft.com/office/drawing/2014/main" id="{A2BEE0DA-AB19-466A-BCD3-0E6CC77E9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29400"/>
          <a:ext cx="6959136" cy="539657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61</xdr:row>
      <xdr:rowOff>0</xdr:rowOff>
    </xdr:from>
    <xdr:ext cx="6959136" cy="5396570"/>
    <xdr:pic>
      <xdr:nvPicPr>
        <xdr:cNvPr id="27" name="図 26">
          <a:extLst>
            <a:ext uri="{FF2B5EF4-FFF2-40B4-BE49-F238E27FC236}">
              <a16:creationId xmlns:a16="http://schemas.microsoft.com/office/drawing/2014/main" id="{B1443F7F-5D15-4879-AC41-FE7C7D0D5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944600"/>
          <a:ext cx="6959136" cy="539657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93</xdr:row>
      <xdr:rowOff>0</xdr:rowOff>
    </xdr:from>
    <xdr:ext cx="6959136" cy="5396570"/>
    <xdr:pic>
      <xdr:nvPicPr>
        <xdr:cNvPr id="28" name="図 27">
          <a:extLst>
            <a:ext uri="{FF2B5EF4-FFF2-40B4-BE49-F238E27FC236}">
              <a16:creationId xmlns:a16="http://schemas.microsoft.com/office/drawing/2014/main" id="{9F188964-A1D9-4E1C-9C0A-358AA9368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259800"/>
          <a:ext cx="6959136" cy="539657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125</xdr:row>
      <xdr:rowOff>0</xdr:rowOff>
    </xdr:from>
    <xdr:ext cx="6959136" cy="4855388"/>
    <xdr:pic>
      <xdr:nvPicPr>
        <xdr:cNvPr id="29" name="図 28">
          <a:extLst>
            <a:ext uri="{FF2B5EF4-FFF2-40B4-BE49-F238E27FC236}">
              <a16:creationId xmlns:a16="http://schemas.microsoft.com/office/drawing/2014/main" id="{3F011E62-2FFE-406B-8648-95FAAB833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8575000"/>
          <a:ext cx="6959136" cy="485538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154</xdr:row>
      <xdr:rowOff>0</xdr:rowOff>
    </xdr:from>
    <xdr:ext cx="6959136" cy="4855388"/>
    <xdr:pic>
      <xdr:nvPicPr>
        <xdr:cNvPr id="30" name="図 29">
          <a:extLst>
            <a:ext uri="{FF2B5EF4-FFF2-40B4-BE49-F238E27FC236}">
              <a16:creationId xmlns:a16="http://schemas.microsoft.com/office/drawing/2014/main" id="{8F65BFA6-1DE7-4580-96AB-451BBB191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5204400"/>
          <a:ext cx="6959136" cy="485538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183</xdr:row>
      <xdr:rowOff>0</xdr:rowOff>
    </xdr:from>
    <xdr:ext cx="6959136" cy="4855388"/>
    <xdr:pic>
      <xdr:nvPicPr>
        <xdr:cNvPr id="31" name="図 30">
          <a:extLst>
            <a:ext uri="{FF2B5EF4-FFF2-40B4-BE49-F238E27FC236}">
              <a16:creationId xmlns:a16="http://schemas.microsoft.com/office/drawing/2014/main" id="{F6DEF8EB-9E62-4DBA-9FEA-19C40932E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1833800"/>
          <a:ext cx="6959136" cy="485538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212</xdr:row>
      <xdr:rowOff>0</xdr:rowOff>
    </xdr:from>
    <xdr:ext cx="6959136" cy="4855388"/>
    <xdr:pic>
      <xdr:nvPicPr>
        <xdr:cNvPr id="32" name="図 31">
          <a:extLst>
            <a:ext uri="{FF2B5EF4-FFF2-40B4-BE49-F238E27FC236}">
              <a16:creationId xmlns:a16="http://schemas.microsoft.com/office/drawing/2014/main" id="{1CE32FA3-6AE4-4772-962F-D7CF5D1CF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8463200"/>
          <a:ext cx="6959136" cy="485538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241</xdr:row>
      <xdr:rowOff>0</xdr:rowOff>
    </xdr:from>
    <xdr:ext cx="6959136" cy="4855388"/>
    <xdr:pic>
      <xdr:nvPicPr>
        <xdr:cNvPr id="33" name="図 32">
          <a:extLst>
            <a:ext uri="{FF2B5EF4-FFF2-40B4-BE49-F238E27FC236}">
              <a16:creationId xmlns:a16="http://schemas.microsoft.com/office/drawing/2014/main" id="{76F28045-AA41-4AAA-BFD0-F338FAF04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5092600"/>
          <a:ext cx="6959136" cy="485538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270</xdr:row>
      <xdr:rowOff>0</xdr:rowOff>
    </xdr:from>
    <xdr:ext cx="6959136" cy="4855388"/>
    <xdr:pic>
      <xdr:nvPicPr>
        <xdr:cNvPr id="34" name="図 33">
          <a:extLst>
            <a:ext uri="{FF2B5EF4-FFF2-40B4-BE49-F238E27FC236}">
              <a16:creationId xmlns:a16="http://schemas.microsoft.com/office/drawing/2014/main" id="{55EFF7BC-5892-4BDA-8F5D-AA5BDEA2C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1722000"/>
          <a:ext cx="6959136" cy="485538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299</xdr:row>
      <xdr:rowOff>0</xdr:rowOff>
    </xdr:from>
    <xdr:ext cx="6959136" cy="4855388"/>
    <xdr:pic>
      <xdr:nvPicPr>
        <xdr:cNvPr id="35" name="図 34">
          <a:extLst>
            <a:ext uri="{FF2B5EF4-FFF2-40B4-BE49-F238E27FC236}">
              <a16:creationId xmlns:a16="http://schemas.microsoft.com/office/drawing/2014/main" id="{897B406A-34BD-41D0-8D47-940AF86F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68351400"/>
          <a:ext cx="6959136" cy="485538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328</xdr:row>
      <xdr:rowOff>0</xdr:rowOff>
    </xdr:from>
    <xdr:ext cx="6959136" cy="5396570"/>
    <xdr:pic>
      <xdr:nvPicPr>
        <xdr:cNvPr id="36" name="図 35">
          <a:extLst>
            <a:ext uri="{FF2B5EF4-FFF2-40B4-BE49-F238E27FC236}">
              <a16:creationId xmlns:a16="http://schemas.microsoft.com/office/drawing/2014/main" id="{69253C33-749B-4BA9-AB57-FEEC05BE9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74980800"/>
          <a:ext cx="6959136" cy="539657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360</xdr:row>
      <xdr:rowOff>0</xdr:rowOff>
    </xdr:from>
    <xdr:ext cx="6959136" cy="5396570"/>
    <xdr:pic>
      <xdr:nvPicPr>
        <xdr:cNvPr id="37" name="図 36">
          <a:extLst>
            <a:ext uri="{FF2B5EF4-FFF2-40B4-BE49-F238E27FC236}">
              <a16:creationId xmlns:a16="http://schemas.microsoft.com/office/drawing/2014/main" id="{CCF08124-A76B-473E-B75E-0E150D819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82296000"/>
          <a:ext cx="6959136" cy="539657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392</xdr:row>
      <xdr:rowOff>0</xdr:rowOff>
    </xdr:from>
    <xdr:ext cx="5709083" cy="5488037"/>
    <xdr:pic>
      <xdr:nvPicPr>
        <xdr:cNvPr id="38" name="図 37">
          <a:extLst>
            <a:ext uri="{FF2B5EF4-FFF2-40B4-BE49-F238E27FC236}">
              <a16:creationId xmlns:a16="http://schemas.microsoft.com/office/drawing/2014/main" id="{3D95EC28-83FB-45CB-8F74-0528AB130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89611200"/>
          <a:ext cx="5709083" cy="548803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424</xdr:row>
      <xdr:rowOff>0</xdr:rowOff>
    </xdr:from>
    <xdr:ext cx="6349354" cy="5488037"/>
    <xdr:pic>
      <xdr:nvPicPr>
        <xdr:cNvPr id="39" name="図 38">
          <a:extLst>
            <a:ext uri="{FF2B5EF4-FFF2-40B4-BE49-F238E27FC236}">
              <a16:creationId xmlns:a16="http://schemas.microsoft.com/office/drawing/2014/main" id="{405B2EFA-5435-414E-918C-ECCB79B70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96926400"/>
          <a:ext cx="6349354" cy="548803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456</xdr:row>
      <xdr:rowOff>0</xdr:rowOff>
    </xdr:from>
    <xdr:ext cx="6349354" cy="5488037"/>
    <xdr:pic>
      <xdr:nvPicPr>
        <xdr:cNvPr id="40" name="図 39">
          <a:extLst>
            <a:ext uri="{FF2B5EF4-FFF2-40B4-BE49-F238E27FC236}">
              <a16:creationId xmlns:a16="http://schemas.microsoft.com/office/drawing/2014/main" id="{C6C53D9A-4796-4B1B-9C87-C38C01571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04241600"/>
          <a:ext cx="6349354" cy="548803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488</xdr:row>
      <xdr:rowOff>0</xdr:rowOff>
    </xdr:from>
    <xdr:ext cx="6349354" cy="5488037"/>
    <xdr:pic>
      <xdr:nvPicPr>
        <xdr:cNvPr id="41" name="図 40">
          <a:extLst>
            <a:ext uri="{FF2B5EF4-FFF2-40B4-BE49-F238E27FC236}">
              <a16:creationId xmlns:a16="http://schemas.microsoft.com/office/drawing/2014/main" id="{BD0A8248-5B79-4D55-9E28-8A4A29684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11556800"/>
          <a:ext cx="6349354" cy="548803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520</xdr:row>
      <xdr:rowOff>0</xdr:rowOff>
    </xdr:from>
    <xdr:ext cx="6349354" cy="5488037"/>
    <xdr:pic>
      <xdr:nvPicPr>
        <xdr:cNvPr id="42" name="図 41">
          <a:extLst>
            <a:ext uri="{FF2B5EF4-FFF2-40B4-BE49-F238E27FC236}">
              <a16:creationId xmlns:a16="http://schemas.microsoft.com/office/drawing/2014/main" id="{55EAA18A-BAF9-473B-B725-FC5FB379F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18872000"/>
          <a:ext cx="6349354" cy="548803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552</xdr:row>
      <xdr:rowOff>0</xdr:rowOff>
    </xdr:from>
    <xdr:ext cx="6349354" cy="5488037"/>
    <xdr:pic>
      <xdr:nvPicPr>
        <xdr:cNvPr id="43" name="図 42">
          <a:extLst>
            <a:ext uri="{FF2B5EF4-FFF2-40B4-BE49-F238E27FC236}">
              <a16:creationId xmlns:a16="http://schemas.microsoft.com/office/drawing/2014/main" id="{862B5EC1-163E-4AD3-91CB-3CD2044C7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26187200"/>
          <a:ext cx="6349354" cy="548803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584</xdr:row>
      <xdr:rowOff>0</xdr:rowOff>
    </xdr:from>
    <xdr:ext cx="6349354" cy="5488037"/>
    <xdr:pic>
      <xdr:nvPicPr>
        <xdr:cNvPr id="44" name="図 43">
          <a:extLst>
            <a:ext uri="{FF2B5EF4-FFF2-40B4-BE49-F238E27FC236}">
              <a16:creationId xmlns:a16="http://schemas.microsoft.com/office/drawing/2014/main" id="{C010D721-E4D8-4540-A323-20BB8E6C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33502400"/>
          <a:ext cx="6349354" cy="548803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616</xdr:row>
      <xdr:rowOff>0</xdr:rowOff>
    </xdr:from>
    <xdr:ext cx="6349354" cy="5488037"/>
    <xdr:pic>
      <xdr:nvPicPr>
        <xdr:cNvPr id="45" name="図 44">
          <a:extLst>
            <a:ext uri="{FF2B5EF4-FFF2-40B4-BE49-F238E27FC236}">
              <a16:creationId xmlns:a16="http://schemas.microsoft.com/office/drawing/2014/main" id="{06E2DF87-E468-4244-BE09-076E7CD3A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40817600"/>
          <a:ext cx="6349354" cy="548803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648</xdr:row>
      <xdr:rowOff>0</xdr:rowOff>
    </xdr:from>
    <xdr:ext cx="6196909" cy="5884395"/>
    <xdr:pic>
      <xdr:nvPicPr>
        <xdr:cNvPr id="46" name="図 45">
          <a:extLst>
            <a:ext uri="{FF2B5EF4-FFF2-40B4-BE49-F238E27FC236}">
              <a16:creationId xmlns:a16="http://schemas.microsoft.com/office/drawing/2014/main" id="{51090EC7-45A8-474D-9CF0-08BC57335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48132800"/>
          <a:ext cx="6196909" cy="58843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683</xdr:row>
      <xdr:rowOff>0</xdr:rowOff>
    </xdr:from>
    <xdr:ext cx="6196909" cy="5884395"/>
    <xdr:pic>
      <xdr:nvPicPr>
        <xdr:cNvPr id="47" name="図 46">
          <a:extLst>
            <a:ext uri="{FF2B5EF4-FFF2-40B4-BE49-F238E27FC236}">
              <a16:creationId xmlns:a16="http://schemas.microsoft.com/office/drawing/2014/main" id="{E25F9775-5A3E-4EDD-AF61-AA6FDA17B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56133800"/>
          <a:ext cx="6196909" cy="58843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717</xdr:row>
      <xdr:rowOff>0</xdr:rowOff>
    </xdr:from>
    <xdr:ext cx="6196909" cy="5884395"/>
    <xdr:pic>
      <xdr:nvPicPr>
        <xdr:cNvPr id="48" name="図 47">
          <a:extLst>
            <a:ext uri="{FF2B5EF4-FFF2-40B4-BE49-F238E27FC236}">
              <a16:creationId xmlns:a16="http://schemas.microsoft.com/office/drawing/2014/main" id="{2783AB82-F4EA-4C70-B9A8-A9D0136B0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63906200"/>
          <a:ext cx="6196909" cy="58843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751</xdr:row>
      <xdr:rowOff>0</xdr:rowOff>
    </xdr:from>
    <xdr:ext cx="6196909" cy="5884395"/>
    <xdr:pic>
      <xdr:nvPicPr>
        <xdr:cNvPr id="49" name="図 48">
          <a:extLst>
            <a:ext uri="{FF2B5EF4-FFF2-40B4-BE49-F238E27FC236}">
              <a16:creationId xmlns:a16="http://schemas.microsoft.com/office/drawing/2014/main" id="{08FFD280-234F-4A7F-91B1-50F827E8A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171678600"/>
          <a:ext cx="6196909" cy="58843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786</xdr:row>
      <xdr:rowOff>0</xdr:rowOff>
    </xdr:from>
    <xdr:ext cx="6196909" cy="5884395"/>
    <xdr:pic>
      <xdr:nvPicPr>
        <xdr:cNvPr id="50" name="図 49">
          <a:extLst>
            <a:ext uri="{FF2B5EF4-FFF2-40B4-BE49-F238E27FC236}">
              <a16:creationId xmlns:a16="http://schemas.microsoft.com/office/drawing/2014/main" id="{5D9B3923-F34E-4B88-A0B0-162AC6AE3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179679600"/>
          <a:ext cx="6196909" cy="58843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821</xdr:row>
      <xdr:rowOff>0</xdr:rowOff>
    </xdr:from>
    <xdr:ext cx="6196909" cy="5884395"/>
    <xdr:pic>
      <xdr:nvPicPr>
        <xdr:cNvPr id="51" name="図 50">
          <a:extLst>
            <a:ext uri="{FF2B5EF4-FFF2-40B4-BE49-F238E27FC236}">
              <a16:creationId xmlns:a16="http://schemas.microsoft.com/office/drawing/2014/main" id="{EC118E15-E8BC-4D0E-9F85-F1DC25CB1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87680600"/>
          <a:ext cx="6196909" cy="588439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601980</xdr:colOff>
      <xdr:row>13</xdr:row>
      <xdr:rowOff>76200</xdr:rowOff>
    </xdr:from>
    <xdr:ext cx="527685" cy="927735"/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D6AC3400-E842-4D51-9948-444994B04DCC}"/>
            </a:ext>
          </a:extLst>
        </xdr:cNvPr>
        <xdr:cNvSpPr>
          <a:spLocks noChangeArrowheads="1"/>
        </xdr:cNvSpPr>
      </xdr:nvSpPr>
      <xdr:spPr bwMode="auto">
        <a:xfrm rot="856518">
          <a:off x="5539740" y="3048000"/>
          <a:ext cx="527685" cy="92773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27967BD2-2C24-45B3-8D44-3D2D84DC6324}"/>
            </a:ext>
          </a:extLst>
        </xdr:cNvPr>
        <xdr:cNvSpPr>
          <a:spLocks noChangeArrowheads="1"/>
        </xdr:cNvSpPr>
      </xdr:nvSpPr>
      <xdr:spPr bwMode="auto">
        <a:xfrm>
          <a:off x="6217920" y="138226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070404E8-9DF0-426F-A625-40443953F8DB}"/>
            </a:ext>
          </a:extLst>
        </xdr:cNvPr>
        <xdr:cNvSpPr>
          <a:spLocks noChangeArrowheads="1"/>
        </xdr:cNvSpPr>
      </xdr:nvSpPr>
      <xdr:spPr bwMode="auto">
        <a:xfrm>
          <a:off x="6438900" y="71170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195BC76D-92A1-40D2-8C27-7B6B5B9906B4}"/>
            </a:ext>
          </a:extLst>
        </xdr:cNvPr>
        <xdr:cNvSpPr>
          <a:spLocks noChangeArrowheads="1"/>
        </xdr:cNvSpPr>
      </xdr:nvSpPr>
      <xdr:spPr bwMode="auto">
        <a:xfrm>
          <a:off x="8351520" y="17670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69E748C6-4B90-47EF-BC96-840B83BF6EF6}"/>
            </a:ext>
          </a:extLst>
        </xdr:cNvPr>
        <xdr:cNvSpPr>
          <a:spLocks noChangeArrowheads="1"/>
        </xdr:cNvSpPr>
      </xdr:nvSpPr>
      <xdr:spPr bwMode="auto">
        <a:xfrm>
          <a:off x="4008120" y="3126486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424D5E6-23A1-4D45-B9FE-2F1A5D1A081C}"/>
            </a:ext>
          </a:extLst>
        </xdr:cNvPr>
        <xdr:cNvSpPr>
          <a:spLocks noChangeArrowheads="1"/>
        </xdr:cNvSpPr>
      </xdr:nvSpPr>
      <xdr:spPr bwMode="auto">
        <a:xfrm>
          <a:off x="4518660" y="30891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DD47C38C-F52A-44AF-A37A-93E0798574E5}"/>
            </a:ext>
          </a:extLst>
        </xdr:cNvPr>
        <xdr:cNvSpPr>
          <a:spLocks noChangeArrowheads="1"/>
        </xdr:cNvSpPr>
      </xdr:nvSpPr>
      <xdr:spPr bwMode="auto">
        <a:xfrm>
          <a:off x="4933406" y="30655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975F3CF9-5C89-4B2B-9A7B-2FD15DE0FB54}"/>
            </a:ext>
          </a:extLst>
        </xdr:cNvPr>
        <xdr:cNvSpPr>
          <a:spLocks noChangeArrowheads="1"/>
        </xdr:cNvSpPr>
      </xdr:nvSpPr>
      <xdr:spPr bwMode="auto">
        <a:xfrm>
          <a:off x="5082540" y="240258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A19ED98B-5E23-491B-8A48-3E278F35566C}"/>
            </a:ext>
          </a:extLst>
        </xdr:cNvPr>
        <xdr:cNvSpPr>
          <a:spLocks noChangeArrowheads="1"/>
        </xdr:cNvSpPr>
      </xdr:nvSpPr>
      <xdr:spPr bwMode="auto">
        <a:xfrm>
          <a:off x="5897880" y="2349246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47222159-5216-4166-A587-0EABA9772072}"/>
            </a:ext>
          </a:extLst>
        </xdr:cNvPr>
        <xdr:cNvSpPr>
          <a:spLocks noChangeArrowheads="1"/>
        </xdr:cNvSpPr>
      </xdr:nvSpPr>
      <xdr:spPr bwMode="auto">
        <a:xfrm>
          <a:off x="7856220" y="4083558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82A934E7-0299-4A1E-AADF-198DE6ED576B}"/>
            </a:ext>
          </a:extLst>
        </xdr:cNvPr>
        <xdr:cNvSpPr>
          <a:spLocks noChangeArrowheads="1"/>
        </xdr:cNvSpPr>
      </xdr:nvSpPr>
      <xdr:spPr bwMode="auto">
        <a:xfrm>
          <a:off x="9738360" y="411708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CD9434FD-C5D5-4C02-A34D-43A255BB8A13}"/>
            </a:ext>
          </a:extLst>
        </xdr:cNvPr>
        <xdr:cNvSpPr>
          <a:spLocks noChangeArrowheads="1"/>
        </xdr:cNvSpPr>
      </xdr:nvSpPr>
      <xdr:spPr bwMode="auto">
        <a:xfrm>
          <a:off x="9448800" y="5104638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FE976DB0-91CD-4A48-9ABA-7E90C61AE69B}"/>
            </a:ext>
          </a:extLst>
        </xdr:cNvPr>
        <xdr:cNvSpPr>
          <a:spLocks noChangeArrowheads="1"/>
        </xdr:cNvSpPr>
      </xdr:nvSpPr>
      <xdr:spPr bwMode="auto">
        <a:xfrm>
          <a:off x="5318760" y="6281166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5726BAAC-42CD-461E-83F6-331921D18083}"/>
            </a:ext>
          </a:extLst>
        </xdr:cNvPr>
        <xdr:cNvSpPr>
          <a:spLocks noChangeArrowheads="1"/>
        </xdr:cNvSpPr>
      </xdr:nvSpPr>
      <xdr:spPr bwMode="auto">
        <a:xfrm>
          <a:off x="7551420" y="609828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DED352AD-670F-4AC1-9378-4C38F7A66FE4}"/>
            </a:ext>
          </a:extLst>
        </xdr:cNvPr>
        <xdr:cNvSpPr>
          <a:spLocks noChangeArrowheads="1"/>
        </xdr:cNvSpPr>
      </xdr:nvSpPr>
      <xdr:spPr bwMode="auto">
        <a:xfrm>
          <a:off x="6167846" y="718489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EF09C088-2810-4DD1-8C4C-06B553FA6F3B}"/>
            </a:ext>
          </a:extLst>
        </xdr:cNvPr>
        <xdr:cNvSpPr txBox="1"/>
      </xdr:nvSpPr>
      <xdr:spPr>
        <a:xfrm>
          <a:off x="7654435" y="7531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40C3A12E-21AB-4E71-A190-88AB61EF7B09}"/>
            </a:ext>
          </a:extLst>
        </xdr:cNvPr>
        <xdr:cNvSpPr>
          <a:spLocks noChangeArrowheads="1"/>
        </xdr:cNvSpPr>
      </xdr:nvSpPr>
      <xdr:spPr bwMode="auto">
        <a:xfrm>
          <a:off x="9197340" y="7024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83EFCD24-69DA-40F7-9021-076246DFF652}"/>
            </a:ext>
          </a:extLst>
        </xdr:cNvPr>
        <xdr:cNvSpPr>
          <a:spLocks noChangeArrowheads="1"/>
        </xdr:cNvSpPr>
      </xdr:nvSpPr>
      <xdr:spPr bwMode="auto">
        <a:xfrm>
          <a:off x="4572000" y="81297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901378B4-C512-4BB5-B76D-4109740449DC}"/>
            </a:ext>
          </a:extLst>
        </xdr:cNvPr>
        <xdr:cNvSpPr>
          <a:spLocks noChangeArrowheads="1"/>
        </xdr:cNvSpPr>
      </xdr:nvSpPr>
      <xdr:spPr bwMode="auto">
        <a:xfrm>
          <a:off x="5623560" y="813130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EB88254B-F745-47CF-98FF-2C1BA3614AB4}"/>
            </a:ext>
          </a:extLst>
        </xdr:cNvPr>
        <xdr:cNvSpPr>
          <a:spLocks noChangeArrowheads="1"/>
        </xdr:cNvSpPr>
      </xdr:nvSpPr>
      <xdr:spPr bwMode="auto">
        <a:xfrm>
          <a:off x="5669280" y="9115806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F5B505B5-416F-45C6-8EA9-32E25A528A56}"/>
            </a:ext>
          </a:extLst>
        </xdr:cNvPr>
        <xdr:cNvSpPr>
          <a:spLocks noChangeArrowheads="1"/>
        </xdr:cNvSpPr>
      </xdr:nvSpPr>
      <xdr:spPr bwMode="auto">
        <a:xfrm>
          <a:off x="7010400" y="9228582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1492B049-35E2-45AC-890B-FC61D6BC8FB3}"/>
            </a:ext>
          </a:extLst>
        </xdr:cNvPr>
        <xdr:cNvSpPr>
          <a:spLocks noChangeArrowheads="1"/>
        </xdr:cNvSpPr>
      </xdr:nvSpPr>
      <xdr:spPr bwMode="auto">
        <a:xfrm>
          <a:off x="7551420" y="9295638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8257E946-6951-44DC-BF37-DFF4239C125C}"/>
            </a:ext>
          </a:extLst>
        </xdr:cNvPr>
        <xdr:cNvSpPr>
          <a:spLocks noChangeArrowheads="1"/>
        </xdr:cNvSpPr>
      </xdr:nvSpPr>
      <xdr:spPr bwMode="auto">
        <a:xfrm>
          <a:off x="7818120" y="933754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639000" cy="5472793"/>
    <xdr:pic>
      <xdr:nvPicPr>
        <xdr:cNvPr id="25" name="図 24">
          <a:extLst>
            <a:ext uri="{FF2B5EF4-FFF2-40B4-BE49-F238E27FC236}">
              <a16:creationId xmlns:a16="http://schemas.microsoft.com/office/drawing/2014/main" id="{5D807D9C-A518-4E44-AC47-0FC983997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57200"/>
          <a:ext cx="6639000" cy="547279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0</xdr:rowOff>
    </xdr:from>
    <xdr:ext cx="6639000" cy="5472793"/>
    <xdr:pic>
      <xdr:nvPicPr>
        <xdr:cNvPr id="26" name="図 25">
          <a:extLst>
            <a:ext uri="{FF2B5EF4-FFF2-40B4-BE49-F238E27FC236}">
              <a16:creationId xmlns:a16="http://schemas.microsoft.com/office/drawing/2014/main" id="{54315DD3-46D9-4E15-8ACA-E3B5FAC2D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6639000" cy="547279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68</xdr:row>
      <xdr:rowOff>0</xdr:rowOff>
    </xdr:from>
    <xdr:ext cx="6639000" cy="5472793"/>
    <xdr:pic>
      <xdr:nvPicPr>
        <xdr:cNvPr id="27" name="図 26">
          <a:extLst>
            <a:ext uri="{FF2B5EF4-FFF2-40B4-BE49-F238E27FC236}">
              <a16:creationId xmlns:a16="http://schemas.microsoft.com/office/drawing/2014/main" id="{F8B92C54-1369-42C7-B80F-97705A59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544800"/>
          <a:ext cx="6639000" cy="547279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101</xdr:row>
      <xdr:rowOff>0</xdr:rowOff>
    </xdr:from>
    <xdr:ext cx="6639000" cy="5472793"/>
    <xdr:pic>
      <xdr:nvPicPr>
        <xdr:cNvPr id="28" name="図 27">
          <a:extLst>
            <a:ext uri="{FF2B5EF4-FFF2-40B4-BE49-F238E27FC236}">
              <a16:creationId xmlns:a16="http://schemas.microsoft.com/office/drawing/2014/main" id="{93EA0147-A82D-450D-9444-6C5F6F5C3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088600"/>
          <a:ext cx="6639000" cy="547279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134</xdr:row>
      <xdr:rowOff>0</xdr:rowOff>
    </xdr:from>
    <xdr:ext cx="6639000" cy="5472793"/>
    <xdr:pic>
      <xdr:nvPicPr>
        <xdr:cNvPr id="29" name="図 28">
          <a:extLst>
            <a:ext uri="{FF2B5EF4-FFF2-40B4-BE49-F238E27FC236}">
              <a16:creationId xmlns:a16="http://schemas.microsoft.com/office/drawing/2014/main" id="{7232C6AE-B072-464D-BCD0-E265BD967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0632400"/>
          <a:ext cx="6639000" cy="547279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167</xdr:row>
      <xdr:rowOff>0</xdr:rowOff>
    </xdr:from>
    <xdr:ext cx="6639000" cy="5472793"/>
    <xdr:pic>
      <xdr:nvPicPr>
        <xdr:cNvPr id="30" name="図 29">
          <a:extLst>
            <a:ext uri="{FF2B5EF4-FFF2-40B4-BE49-F238E27FC236}">
              <a16:creationId xmlns:a16="http://schemas.microsoft.com/office/drawing/2014/main" id="{4960E9E4-BB6D-459C-9256-1E496AD2A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8176200"/>
          <a:ext cx="6639000" cy="547279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200</xdr:row>
      <xdr:rowOff>0</xdr:rowOff>
    </xdr:from>
    <xdr:ext cx="6639000" cy="5472793"/>
    <xdr:pic>
      <xdr:nvPicPr>
        <xdr:cNvPr id="31" name="図 30">
          <a:extLst>
            <a:ext uri="{FF2B5EF4-FFF2-40B4-BE49-F238E27FC236}">
              <a16:creationId xmlns:a16="http://schemas.microsoft.com/office/drawing/2014/main" id="{75FB5D19-B291-48A8-B53E-4B924BDEB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5720000"/>
          <a:ext cx="6639000" cy="547279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233</xdr:row>
      <xdr:rowOff>0</xdr:rowOff>
    </xdr:from>
    <xdr:ext cx="6639000" cy="5472793"/>
    <xdr:pic>
      <xdr:nvPicPr>
        <xdr:cNvPr id="32" name="図 31">
          <a:extLst>
            <a:ext uri="{FF2B5EF4-FFF2-40B4-BE49-F238E27FC236}">
              <a16:creationId xmlns:a16="http://schemas.microsoft.com/office/drawing/2014/main" id="{1C42B7B9-7E52-4FB1-A712-CC7A0F1A2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3263800"/>
          <a:ext cx="6639000" cy="547279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266</xdr:row>
      <xdr:rowOff>0</xdr:rowOff>
    </xdr:from>
    <xdr:ext cx="6639000" cy="5472793"/>
    <xdr:pic>
      <xdr:nvPicPr>
        <xdr:cNvPr id="33" name="図 32">
          <a:extLst>
            <a:ext uri="{FF2B5EF4-FFF2-40B4-BE49-F238E27FC236}">
              <a16:creationId xmlns:a16="http://schemas.microsoft.com/office/drawing/2014/main" id="{FAED1E48-B70F-414D-8F8E-A26A1EBB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0807600"/>
          <a:ext cx="6639000" cy="547279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299</xdr:row>
      <xdr:rowOff>0</xdr:rowOff>
    </xdr:from>
    <xdr:ext cx="6639000" cy="5472793"/>
    <xdr:pic>
      <xdr:nvPicPr>
        <xdr:cNvPr id="34" name="図 33">
          <a:extLst>
            <a:ext uri="{FF2B5EF4-FFF2-40B4-BE49-F238E27FC236}">
              <a16:creationId xmlns:a16="http://schemas.microsoft.com/office/drawing/2014/main" id="{C512DB2D-6A87-400E-AF18-F75F4B83D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8351400"/>
          <a:ext cx="6639000" cy="547279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332</xdr:row>
      <xdr:rowOff>0</xdr:rowOff>
    </xdr:from>
    <xdr:ext cx="6639000" cy="5472793"/>
    <xdr:pic>
      <xdr:nvPicPr>
        <xdr:cNvPr id="35" name="図 34">
          <a:extLst>
            <a:ext uri="{FF2B5EF4-FFF2-40B4-BE49-F238E27FC236}">
              <a16:creationId xmlns:a16="http://schemas.microsoft.com/office/drawing/2014/main" id="{DCCF536B-84B8-4FA4-B459-48EC76D2C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5895200"/>
          <a:ext cx="6639000" cy="547279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365</xdr:row>
      <xdr:rowOff>0</xdr:rowOff>
    </xdr:from>
    <xdr:ext cx="6639000" cy="5472793"/>
    <xdr:pic>
      <xdr:nvPicPr>
        <xdr:cNvPr id="36" name="図 35">
          <a:extLst>
            <a:ext uri="{FF2B5EF4-FFF2-40B4-BE49-F238E27FC236}">
              <a16:creationId xmlns:a16="http://schemas.microsoft.com/office/drawing/2014/main" id="{35CEF6B6-23ED-4B7C-8A08-2CE41FA8A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3439000"/>
          <a:ext cx="6639000" cy="547279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398</xdr:row>
      <xdr:rowOff>0</xdr:rowOff>
    </xdr:from>
    <xdr:ext cx="6639000" cy="5472793"/>
    <xdr:pic>
      <xdr:nvPicPr>
        <xdr:cNvPr id="37" name="図 36">
          <a:extLst>
            <a:ext uri="{FF2B5EF4-FFF2-40B4-BE49-F238E27FC236}">
              <a16:creationId xmlns:a16="http://schemas.microsoft.com/office/drawing/2014/main" id="{45972392-1D2E-455D-82FF-677C7C70B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90982800"/>
          <a:ext cx="6639000" cy="547279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431</xdr:row>
      <xdr:rowOff>0</xdr:rowOff>
    </xdr:from>
    <xdr:ext cx="6639000" cy="5472793"/>
    <xdr:pic>
      <xdr:nvPicPr>
        <xdr:cNvPr id="38" name="図 37">
          <a:extLst>
            <a:ext uri="{FF2B5EF4-FFF2-40B4-BE49-F238E27FC236}">
              <a16:creationId xmlns:a16="http://schemas.microsoft.com/office/drawing/2014/main" id="{42188D96-C3FF-4978-9E67-BC6AA055F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8526600"/>
          <a:ext cx="6639000" cy="547279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464</xdr:row>
      <xdr:rowOff>0</xdr:rowOff>
    </xdr:from>
    <xdr:ext cx="6639000" cy="5472793"/>
    <xdr:pic>
      <xdr:nvPicPr>
        <xdr:cNvPr id="39" name="図 38">
          <a:extLst>
            <a:ext uri="{FF2B5EF4-FFF2-40B4-BE49-F238E27FC236}">
              <a16:creationId xmlns:a16="http://schemas.microsoft.com/office/drawing/2014/main" id="{947A80D3-55AA-4CA3-8070-20CC28C9B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06070400"/>
          <a:ext cx="6639000" cy="547279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497</xdr:row>
      <xdr:rowOff>0</xdr:rowOff>
    </xdr:from>
    <xdr:ext cx="6639000" cy="5472793"/>
    <xdr:pic>
      <xdr:nvPicPr>
        <xdr:cNvPr id="40" name="図 39">
          <a:extLst>
            <a:ext uri="{FF2B5EF4-FFF2-40B4-BE49-F238E27FC236}">
              <a16:creationId xmlns:a16="http://schemas.microsoft.com/office/drawing/2014/main" id="{BB8456AA-86F6-48A4-9737-5D61CEEA4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13614200"/>
          <a:ext cx="6639000" cy="547279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530</xdr:row>
      <xdr:rowOff>0</xdr:rowOff>
    </xdr:from>
    <xdr:ext cx="7004870" cy="5472793"/>
    <xdr:pic>
      <xdr:nvPicPr>
        <xdr:cNvPr id="41" name="図 40">
          <a:extLst>
            <a:ext uri="{FF2B5EF4-FFF2-40B4-BE49-F238E27FC236}">
              <a16:creationId xmlns:a16="http://schemas.microsoft.com/office/drawing/2014/main" id="{4E98D9C6-451D-4055-8D3E-B0E7E5949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21158000"/>
          <a:ext cx="7004870" cy="547279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563</xdr:row>
      <xdr:rowOff>0</xdr:rowOff>
    </xdr:from>
    <xdr:ext cx="7004870" cy="5472793"/>
    <xdr:pic>
      <xdr:nvPicPr>
        <xdr:cNvPr id="42" name="図 41">
          <a:extLst>
            <a:ext uri="{FF2B5EF4-FFF2-40B4-BE49-F238E27FC236}">
              <a16:creationId xmlns:a16="http://schemas.microsoft.com/office/drawing/2014/main" id="{00E86284-2460-49B6-A509-3487D3091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28701800"/>
          <a:ext cx="7004870" cy="547279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596</xdr:row>
      <xdr:rowOff>0</xdr:rowOff>
    </xdr:from>
    <xdr:ext cx="7004870" cy="5472793"/>
    <xdr:pic>
      <xdr:nvPicPr>
        <xdr:cNvPr id="43" name="図 42">
          <a:extLst>
            <a:ext uri="{FF2B5EF4-FFF2-40B4-BE49-F238E27FC236}">
              <a16:creationId xmlns:a16="http://schemas.microsoft.com/office/drawing/2014/main" id="{BCDE4EFA-281D-433F-A338-63BC160A4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36245600"/>
          <a:ext cx="7004870" cy="547279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629</xdr:row>
      <xdr:rowOff>0</xdr:rowOff>
    </xdr:from>
    <xdr:ext cx="7004870" cy="5884395"/>
    <xdr:pic>
      <xdr:nvPicPr>
        <xdr:cNvPr id="44" name="図 43">
          <a:extLst>
            <a:ext uri="{FF2B5EF4-FFF2-40B4-BE49-F238E27FC236}">
              <a16:creationId xmlns:a16="http://schemas.microsoft.com/office/drawing/2014/main" id="{75F0D52F-DF1B-4B6C-B1C5-391D2A1FF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43789400"/>
          <a:ext cx="7004870" cy="58843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664</xdr:row>
      <xdr:rowOff>0</xdr:rowOff>
    </xdr:from>
    <xdr:ext cx="7004870" cy="5884395"/>
    <xdr:pic>
      <xdr:nvPicPr>
        <xdr:cNvPr id="45" name="図 44">
          <a:extLst>
            <a:ext uri="{FF2B5EF4-FFF2-40B4-BE49-F238E27FC236}">
              <a16:creationId xmlns:a16="http://schemas.microsoft.com/office/drawing/2014/main" id="{4F5A616A-DD13-498D-B6C5-741D88CF1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51790400"/>
          <a:ext cx="7004870" cy="58843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699</xdr:row>
      <xdr:rowOff>0</xdr:rowOff>
    </xdr:from>
    <xdr:ext cx="7004870" cy="5884395"/>
    <xdr:pic>
      <xdr:nvPicPr>
        <xdr:cNvPr id="46" name="図 45">
          <a:extLst>
            <a:ext uri="{FF2B5EF4-FFF2-40B4-BE49-F238E27FC236}">
              <a16:creationId xmlns:a16="http://schemas.microsoft.com/office/drawing/2014/main" id="{C0298317-D7C3-4751-9156-61900A79B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59791400"/>
          <a:ext cx="7004870" cy="58843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734</xdr:row>
      <xdr:rowOff>0</xdr:rowOff>
    </xdr:from>
    <xdr:ext cx="7004870" cy="5884395"/>
    <xdr:pic>
      <xdr:nvPicPr>
        <xdr:cNvPr id="47" name="図 46">
          <a:extLst>
            <a:ext uri="{FF2B5EF4-FFF2-40B4-BE49-F238E27FC236}">
              <a16:creationId xmlns:a16="http://schemas.microsoft.com/office/drawing/2014/main" id="{96ACCAE9-2842-4F3D-8B09-7D9A627D0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67792400"/>
          <a:ext cx="7004870" cy="58843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769</xdr:row>
      <xdr:rowOff>0</xdr:rowOff>
    </xdr:from>
    <xdr:ext cx="7004870" cy="5884395"/>
    <xdr:pic>
      <xdr:nvPicPr>
        <xdr:cNvPr id="48" name="図 47">
          <a:extLst>
            <a:ext uri="{FF2B5EF4-FFF2-40B4-BE49-F238E27FC236}">
              <a16:creationId xmlns:a16="http://schemas.microsoft.com/office/drawing/2014/main" id="{43E71D29-F0F9-4685-87B3-A8DE0971E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75793400"/>
          <a:ext cx="7004870" cy="58843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804</xdr:row>
      <xdr:rowOff>0</xdr:rowOff>
    </xdr:from>
    <xdr:ext cx="7004870" cy="5884395"/>
    <xdr:pic>
      <xdr:nvPicPr>
        <xdr:cNvPr id="49" name="図 48">
          <a:extLst>
            <a:ext uri="{FF2B5EF4-FFF2-40B4-BE49-F238E27FC236}">
              <a16:creationId xmlns:a16="http://schemas.microsoft.com/office/drawing/2014/main" id="{2028BAA1-5352-4AB2-8E14-80289C247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183794400"/>
          <a:ext cx="7004870" cy="58843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839</xdr:row>
      <xdr:rowOff>0</xdr:rowOff>
    </xdr:from>
    <xdr:ext cx="7004870" cy="5884395"/>
    <xdr:pic>
      <xdr:nvPicPr>
        <xdr:cNvPr id="50" name="図 49">
          <a:extLst>
            <a:ext uri="{FF2B5EF4-FFF2-40B4-BE49-F238E27FC236}">
              <a16:creationId xmlns:a16="http://schemas.microsoft.com/office/drawing/2014/main" id="{DD14EDC3-BB23-40E6-993B-462EBDFB6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191795400"/>
          <a:ext cx="7004870" cy="58843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874</xdr:row>
      <xdr:rowOff>0</xdr:rowOff>
    </xdr:from>
    <xdr:ext cx="7004870" cy="5884395"/>
    <xdr:pic>
      <xdr:nvPicPr>
        <xdr:cNvPr id="51" name="図 50">
          <a:extLst>
            <a:ext uri="{FF2B5EF4-FFF2-40B4-BE49-F238E27FC236}">
              <a16:creationId xmlns:a16="http://schemas.microsoft.com/office/drawing/2014/main" id="{53F434D0-E044-4792-B7C1-6F41F3B00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99796400"/>
          <a:ext cx="7004870" cy="58843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909</xdr:row>
      <xdr:rowOff>0</xdr:rowOff>
    </xdr:from>
    <xdr:ext cx="7004870" cy="5884395"/>
    <xdr:pic>
      <xdr:nvPicPr>
        <xdr:cNvPr id="52" name="図 51">
          <a:extLst>
            <a:ext uri="{FF2B5EF4-FFF2-40B4-BE49-F238E27FC236}">
              <a16:creationId xmlns:a16="http://schemas.microsoft.com/office/drawing/2014/main" id="{EE17CEA3-A894-4A81-9384-DC5850359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207797400"/>
          <a:ext cx="7004870" cy="588439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944</xdr:row>
      <xdr:rowOff>0</xdr:rowOff>
    </xdr:from>
    <xdr:ext cx="7004870" cy="5884395"/>
    <xdr:pic>
      <xdr:nvPicPr>
        <xdr:cNvPr id="53" name="図 52">
          <a:extLst>
            <a:ext uri="{FF2B5EF4-FFF2-40B4-BE49-F238E27FC236}">
              <a16:creationId xmlns:a16="http://schemas.microsoft.com/office/drawing/2014/main" id="{694F449B-A92A-4562-8E32-181CA6F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215798400"/>
          <a:ext cx="7004870" cy="588439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601980</xdr:colOff>
      <xdr:row>13</xdr:row>
      <xdr:rowOff>76200</xdr:rowOff>
    </xdr:from>
    <xdr:ext cx="527685" cy="927735"/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F49B2825-9B3A-47B6-AB2D-AEA35289D36B}"/>
            </a:ext>
          </a:extLst>
        </xdr:cNvPr>
        <xdr:cNvSpPr>
          <a:spLocks noChangeArrowheads="1"/>
        </xdr:cNvSpPr>
      </xdr:nvSpPr>
      <xdr:spPr bwMode="auto">
        <a:xfrm rot="856518">
          <a:off x="5539740" y="3048000"/>
          <a:ext cx="527685" cy="92773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DF15F0F6-1504-4EC1-A939-CC2BE9C7008B}"/>
            </a:ext>
          </a:extLst>
        </xdr:cNvPr>
        <xdr:cNvSpPr>
          <a:spLocks noChangeArrowheads="1"/>
        </xdr:cNvSpPr>
      </xdr:nvSpPr>
      <xdr:spPr bwMode="auto">
        <a:xfrm>
          <a:off x="6217920" y="138226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9E0BEEC1-781D-4BED-9F47-2993B44FC5B7}"/>
            </a:ext>
          </a:extLst>
        </xdr:cNvPr>
        <xdr:cNvSpPr>
          <a:spLocks noChangeArrowheads="1"/>
        </xdr:cNvSpPr>
      </xdr:nvSpPr>
      <xdr:spPr bwMode="auto">
        <a:xfrm>
          <a:off x="6438900" y="71170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9DB06FBE-AA92-4AB9-BC38-E3B8EF704A66}"/>
            </a:ext>
          </a:extLst>
        </xdr:cNvPr>
        <xdr:cNvSpPr>
          <a:spLocks noChangeArrowheads="1"/>
        </xdr:cNvSpPr>
      </xdr:nvSpPr>
      <xdr:spPr bwMode="auto">
        <a:xfrm>
          <a:off x="8351520" y="17670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D896E3AD-1A5E-4E6A-BA7C-17E297323EDF}"/>
            </a:ext>
          </a:extLst>
        </xdr:cNvPr>
        <xdr:cNvSpPr>
          <a:spLocks noChangeArrowheads="1"/>
        </xdr:cNvSpPr>
      </xdr:nvSpPr>
      <xdr:spPr bwMode="auto">
        <a:xfrm>
          <a:off x="4008120" y="3126486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161180F4-E515-41E5-AB6C-8511FC727786}"/>
            </a:ext>
          </a:extLst>
        </xdr:cNvPr>
        <xdr:cNvSpPr>
          <a:spLocks noChangeArrowheads="1"/>
        </xdr:cNvSpPr>
      </xdr:nvSpPr>
      <xdr:spPr bwMode="auto">
        <a:xfrm>
          <a:off x="4518660" y="30891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AAF5B2CE-3390-4F7F-BED9-53AF545F54BF}"/>
            </a:ext>
          </a:extLst>
        </xdr:cNvPr>
        <xdr:cNvSpPr>
          <a:spLocks noChangeArrowheads="1"/>
        </xdr:cNvSpPr>
      </xdr:nvSpPr>
      <xdr:spPr bwMode="auto">
        <a:xfrm>
          <a:off x="4933406" y="30655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B3F42DFE-2E0A-4BA4-978A-3A37F3C2D1CD}"/>
            </a:ext>
          </a:extLst>
        </xdr:cNvPr>
        <xdr:cNvSpPr>
          <a:spLocks noChangeArrowheads="1"/>
        </xdr:cNvSpPr>
      </xdr:nvSpPr>
      <xdr:spPr bwMode="auto">
        <a:xfrm>
          <a:off x="5082540" y="240258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B4AA19D3-7C0E-4DDA-BE34-F32C00469F9B}"/>
            </a:ext>
          </a:extLst>
        </xdr:cNvPr>
        <xdr:cNvSpPr>
          <a:spLocks noChangeArrowheads="1"/>
        </xdr:cNvSpPr>
      </xdr:nvSpPr>
      <xdr:spPr bwMode="auto">
        <a:xfrm>
          <a:off x="5897880" y="2349246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77947C75-66C4-419A-BBAF-907E3153DA23}"/>
            </a:ext>
          </a:extLst>
        </xdr:cNvPr>
        <xdr:cNvSpPr>
          <a:spLocks noChangeArrowheads="1"/>
        </xdr:cNvSpPr>
      </xdr:nvSpPr>
      <xdr:spPr bwMode="auto">
        <a:xfrm>
          <a:off x="7856220" y="4083558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79CB4D3E-4DD6-4CB1-8FA4-CEAB5FEC1762}"/>
            </a:ext>
          </a:extLst>
        </xdr:cNvPr>
        <xdr:cNvSpPr>
          <a:spLocks noChangeArrowheads="1"/>
        </xdr:cNvSpPr>
      </xdr:nvSpPr>
      <xdr:spPr bwMode="auto">
        <a:xfrm>
          <a:off x="9738360" y="411708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A1C0D721-EECD-490A-A0F6-C1D16E73D82D}"/>
            </a:ext>
          </a:extLst>
        </xdr:cNvPr>
        <xdr:cNvSpPr>
          <a:spLocks noChangeArrowheads="1"/>
        </xdr:cNvSpPr>
      </xdr:nvSpPr>
      <xdr:spPr bwMode="auto">
        <a:xfrm>
          <a:off x="9448800" y="5104638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2F7D2C23-C81C-4651-9A9C-737650ECD782}"/>
            </a:ext>
          </a:extLst>
        </xdr:cNvPr>
        <xdr:cNvSpPr>
          <a:spLocks noChangeArrowheads="1"/>
        </xdr:cNvSpPr>
      </xdr:nvSpPr>
      <xdr:spPr bwMode="auto">
        <a:xfrm>
          <a:off x="5318760" y="6281166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FDB4F7BC-6021-4D1E-AB69-CE3E8BB6FAF1}"/>
            </a:ext>
          </a:extLst>
        </xdr:cNvPr>
        <xdr:cNvSpPr>
          <a:spLocks noChangeArrowheads="1"/>
        </xdr:cNvSpPr>
      </xdr:nvSpPr>
      <xdr:spPr bwMode="auto">
        <a:xfrm>
          <a:off x="7551420" y="609828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469DB306-0CDB-4819-B101-F2EFB78A8E5C}"/>
            </a:ext>
          </a:extLst>
        </xdr:cNvPr>
        <xdr:cNvSpPr>
          <a:spLocks noChangeArrowheads="1"/>
        </xdr:cNvSpPr>
      </xdr:nvSpPr>
      <xdr:spPr bwMode="auto">
        <a:xfrm>
          <a:off x="6167846" y="718489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4EDD58B1-D0C8-42E6-834C-5DC19B4020A0}"/>
            </a:ext>
          </a:extLst>
        </xdr:cNvPr>
        <xdr:cNvSpPr txBox="1"/>
      </xdr:nvSpPr>
      <xdr:spPr>
        <a:xfrm>
          <a:off x="7654435" y="7531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3F4BB76C-CE4D-4959-B204-539BEFC52D4E}"/>
            </a:ext>
          </a:extLst>
        </xdr:cNvPr>
        <xdr:cNvSpPr>
          <a:spLocks noChangeArrowheads="1"/>
        </xdr:cNvSpPr>
      </xdr:nvSpPr>
      <xdr:spPr bwMode="auto">
        <a:xfrm>
          <a:off x="9197340" y="7024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51D7E4D9-CBA3-4DC5-B3B2-2AA952808D70}"/>
            </a:ext>
          </a:extLst>
        </xdr:cNvPr>
        <xdr:cNvSpPr>
          <a:spLocks noChangeArrowheads="1"/>
        </xdr:cNvSpPr>
      </xdr:nvSpPr>
      <xdr:spPr bwMode="auto">
        <a:xfrm>
          <a:off x="4572000" y="81297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1CA3414F-4176-4805-B01D-A21B8317C1E5}"/>
            </a:ext>
          </a:extLst>
        </xdr:cNvPr>
        <xdr:cNvSpPr>
          <a:spLocks noChangeArrowheads="1"/>
        </xdr:cNvSpPr>
      </xdr:nvSpPr>
      <xdr:spPr bwMode="auto">
        <a:xfrm>
          <a:off x="5623560" y="813130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9CF8C0B4-5696-4F6B-A2A8-3B0AA1CBB2AE}"/>
            </a:ext>
          </a:extLst>
        </xdr:cNvPr>
        <xdr:cNvSpPr>
          <a:spLocks noChangeArrowheads="1"/>
        </xdr:cNvSpPr>
      </xdr:nvSpPr>
      <xdr:spPr bwMode="auto">
        <a:xfrm>
          <a:off x="5669280" y="9115806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B863A129-83E3-4D83-94C4-589D525DBFD5}"/>
            </a:ext>
          </a:extLst>
        </xdr:cNvPr>
        <xdr:cNvSpPr>
          <a:spLocks noChangeArrowheads="1"/>
        </xdr:cNvSpPr>
      </xdr:nvSpPr>
      <xdr:spPr bwMode="auto">
        <a:xfrm>
          <a:off x="7010400" y="9228582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BF7F7330-3CC8-48E8-8C0B-FC97902D664C}"/>
            </a:ext>
          </a:extLst>
        </xdr:cNvPr>
        <xdr:cNvSpPr>
          <a:spLocks noChangeArrowheads="1"/>
        </xdr:cNvSpPr>
      </xdr:nvSpPr>
      <xdr:spPr bwMode="auto">
        <a:xfrm>
          <a:off x="7551420" y="9295638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14659D09-441D-40DB-8FB3-C9286DA74377}"/>
            </a:ext>
          </a:extLst>
        </xdr:cNvPr>
        <xdr:cNvSpPr>
          <a:spLocks noChangeArrowheads="1"/>
        </xdr:cNvSpPr>
      </xdr:nvSpPr>
      <xdr:spPr bwMode="auto">
        <a:xfrm>
          <a:off x="7818120" y="933754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5846284" cy="5686216"/>
    <xdr:pic>
      <xdr:nvPicPr>
        <xdr:cNvPr id="25" name="図 24">
          <a:extLst>
            <a:ext uri="{FF2B5EF4-FFF2-40B4-BE49-F238E27FC236}">
              <a16:creationId xmlns:a16="http://schemas.microsoft.com/office/drawing/2014/main" id="{B6E72B0C-3B6A-4B0C-B5EA-8373CB906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57200"/>
          <a:ext cx="5846284" cy="568621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0</xdr:rowOff>
    </xdr:from>
    <xdr:ext cx="5846284" cy="5686216"/>
    <xdr:pic>
      <xdr:nvPicPr>
        <xdr:cNvPr id="26" name="図 25">
          <a:extLst>
            <a:ext uri="{FF2B5EF4-FFF2-40B4-BE49-F238E27FC236}">
              <a16:creationId xmlns:a16="http://schemas.microsoft.com/office/drawing/2014/main" id="{B0FEE449-8CF7-4983-897E-0DF6C57ED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229600"/>
          <a:ext cx="5846284" cy="568621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70</xdr:row>
      <xdr:rowOff>0</xdr:rowOff>
    </xdr:from>
    <xdr:ext cx="5846284" cy="5686216"/>
    <xdr:pic>
      <xdr:nvPicPr>
        <xdr:cNvPr id="27" name="図 26">
          <a:extLst>
            <a:ext uri="{FF2B5EF4-FFF2-40B4-BE49-F238E27FC236}">
              <a16:creationId xmlns:a16="http://schemas.microsoft.com/office/drawing/2014/main" id="{57D2BA23-74D5-4914-872C-1D46C5EF1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002000"/>
          <a:ext cx="5846284" cy="568621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104</xdr:row>
      <xdr:rowOff>0</xdr:rowOff>
    </xdr:from>
    <xdr:ext cx="5846284" cy="5686216"/>
    <xdr:pic>
      <xdr:nvPicPr>
        <xdr:cNvPr id="28" name="図 27">
          <a:extLst>
            <a:ext uri="{FF2B5EF4-FFF2-40B4-BE49-F238E27FC236}">
              <a16:creationId xmlns:a16="http://schemas.microsoft.com/office/drawing/2014/main" id="{9A008379-A628-4523-9060-8ADF1E67B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774400"/>
          <a:ext cx="5846284" cy="568621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138</xdr:row>
      <xdr:rowOff>0</xdr:rowOff>
    </xdr:from>
    <xdr:ext cx="5846284" cy="5686216"/>
    <xdr:pic>
      <xdr:nvPicPr>
        <xdr:cNvPr id="29" name="図 28">
          <a:extLst>
            <a:ext uri="{FF2B5EF4-FFF2-40B4-BE49-F238E27FC236}">
              <a16:creationId xmlns:a16="http://schemas.microsoft.com/office/drawing/2014/main" id="{6AB07988-F22A-4BC2-A6DE-18424576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546800"/>
          <a:ext cx="5846284" cy="568621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172</xdr:row>
      <xdr:rowOff>0</xdr:rowOff>
    </xdr:from>
    <xdr:ext cx="5846284" cy="5686216"/>
    <xdr:pic>
      <xdr:nvPicPr>
        <xdr:cNvPr id="30" name="図 29">
          <a:extLst>
            <a:ext uri="{FF2B5EF4-FFF2-40B4-BE49-F238E27FC236}">
              <a16:creationId xmlns:a16="http://schemas.microsoft.com/office/drawing/2014/main" id="{BFC007CC-E839-4D69-9705-B6D4C3D62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319200"/>
          <a:ext cx="5846284" cy="568621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206</xdr:row>
      <xdr:rowOff>0</xdr:rowOff>
    </xdr:from>
    <xdr:ext cx="5846284" cy="5686216"/>
    <xdr:pic>
      <xdr:nvPicPr>
        <xdr:cNvPr id="31" name="図 30">
          <a:extLst>
            <a:ext uri="{FF2B5EF4-FFF2-40B4-BE49-F238E27FC236}">
              <a16:creationId xmlns:a16="http://schemas.microsoft.com/office/drawing/2014/main" id="{D743AE9D-13F1-4451-818D-D081B7143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7091600"/>
          <a:ext cx="5846284" cy="568621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240</xdr:row>
      <xdr:rowOff>0</xdr:rowOff>
    </xdr:from>
    <xdr:ext cx="5846284" cy="5686216"/>
    <xdr:pic>
      <xdr:nvPicPr>
        <xdr:cNvPr id="32" name="図 31">
          <a:extLst>
            <a:ext uri="{FF2B5EF4-FFF2-40B4-BE49-F238E27FC236}">
              <a16:creationId xmlns:a16="http://schemas.microsoft.com/office/drawing/2014/main" id="{7E157997-37A9-4B28-B9AE-4A34DE2B0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4864000"/>
          <a:ext cx="5846284" cy="568621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274</xdr:row>
      <xdr:rowOff>0</xdr:rowOff>
    </xdr:from>
    <xdr:ext cx="5846284" cy="5686216"/>
    <xdr:pic>
      <xdr:nvPicPr>
        <xdr:cNvPr id="33" name="図 32">
          <a:extLst>
            <a:ext uri="{FF2B5EF4-FFF2-40B4-BE49-F238E27FC236}">
              <a16:creationId xmlns:a16="http://schemas.microsoft.com/office/drawing/2014/main" id="{44B932B4-CF47-485B-8F7E-33021A730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2636400"/>
          <a:ext cx="5846284" cy="568621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308</xdr:row>
      <xdr:rowOff>0</xdr:rowOff>
    </xdr:from>
    <xdr:ext cx="5846284" cy="5686216"/>
    <xdr:pic>
      <xdr:nvPicPr>
        <xdr:cNvPr id="34" name="図 33">
          <a:extLst>
            <a:ext uri="{FF2B5EF4-FFF2-40B4-BE49-F238E27FC236}">
              <a16:creationId xmlns:a16="http://schemas.microsoft.com/office/drawing/2014/main" id="{ED2449A0-846E-4A80-AFDD-7DEF27C23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0408800"/>
          <a:ext cx="5846284" cy="568621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342</xdr:row>
      <xdr:rowOff>0</xdr:rowOff>
    </xdr:from>
    <xdr:ext cx="5846284" cy="5686216"/>
    <xdr:pic>
      <xdr:nvPicPr>
        <xdr:cNvPr id="35" name="図 34">
          <a:extLst>
            <a:ext uri="{FF2B5EF4-FFF2-40B4-BE49-F238E27FC236}">
              <a16:creationId xmlns:a16="http://schemas.microsoft.com/office/drawing/2014/main" id="{4D6EDF90-7D4E-4E1E-A557-C90C1ED2F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8181200"/>
          <a:ext cx="5846284" cy="568621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376</xdr:row>
      <xdr:rowOff>0</xdr:rowOff>
    </xdr:from>
    <xdr:ext cx="5846284" cy="5686216"/>
    <xdr:pic>
      <xdr:nvPicPr>
        <xdr:cNvPr id="36" name="図 35">
          <a:extLst>
            <a:ext uri="{FF2B5EF4-FFF2-40B4-BE49-F238E27FC236}">
              <a16:creationId xmlns:a16="http://schemas.microsoft.com/office/drawing/2014/main" id="{50EB9E16-B169-488E-987C-0300BE67B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5953600"/>
          <a:ext cx="5846284" cy="568621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410</xdr:row>
      <xdr:rowOff>0</xdr:rowOff>
    </xdr:from>
    <xdr:ext cx="5846284" cy="5686216"/>
    <xdr:pic>
      <xdr:nvPicPr>
        <xdr:cNvPr id="37" name="図 36">
          <a:extLst>
            <a:ext uri="{FF2B5EF4-FFF2-40B4-BE49-F238E27FC236}">
              <a16:creationId xmlns:a16="http://schemas.microsoft.com/office/drawing/2014/main" id="{AC54D647-E2CA-46F1-996F-82EAB7340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93726000"/>
          <a:ext cx="5846284" cy="568621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444</xdr:row>
      <xdr:rowOff>0</xdr:rowOff>
    </xdr:from>
    <xdr:ext cx="5846284" cy="5686216"/>
    <xdr:pic>
      <xdr:nvPicPr>
        <xdr:cNvPr id="38" name="図 37">
          <a:extLst>
            <a:ext uri="{FF2B5EF4-FFF2-40B4-BE49-F238E27FC236}">
              <a16:creationId xmlns:a16="http://schemas.microsoft.com/office/drawing/2014/main" id="{A2646D4C-1153-4193-884D-1D72A17F0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01498400"/>
          <a:ext cx="5846284" cy="568621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478</xdr:row>
      <xdr:rowOff>0</xdr:rowOff>
    </xdr:from>
    <xdr:ext cx="5846284" cy="5686216"/>
    <xdr:pic>
      <xdr:nvPicPr>
        <xdr:cNvPr id="39" name="図 38">
          <a:extLst>
            <a:ext uri="{FF2B5EF4-FFF2-40B4-BE49-F238E27FC236}">
              <a16:creationId xmlns:a16="http://schemas.microsoft.com/office/drawing/2014/main" id="{A8B21131-2F90-40C5-89CA-66758E413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09270800"/>
          <a:ext cx="5846284" cy="568621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512</xdr:row>
      <xdr:rowOff>0</xdr:rowOff>
    </xdr:from>
    <xdr:ext cx="5846284" cy="5686216"/>
    <xdr:pic>
      <xdr:nvPicPr>
        <xdr:cNvPr id="40" name="図 39">
          <a:extLst>
            <a:ext uri="{FF2B5EF4-FFF2-40B4-BE49-F238E27FC236}">
              <a16:creationId xmlns:a16="http://schemas.microsoft.com/office/drawing/2014/main" id="{1F4799B4-217C-416A-9245-E063668D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17043200"/>
          <a:ext cx="5846284" cy="568621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546</xdr:row>
      <xdr:rowOff>0</xdr:rowOff>
    </xdr:from>
    <xdr:ext cx="5846284" cy="5686216"/>
    <xdr:pic>
      <xdr:nvPicPr>
        <xdr:cNvPr id="41" name="図 40">
          <a:extLst>
            <a:ext uri="{FF2B5EF4-FFF2-40B4-BE49-F238E27FC236}">
              <a16:creationId xmlns:a16="http://schemas.microsoft.com/office/drawing/2014/main" id="{191A93E1-9EAA-4058-B591-8993A2D2B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24815600"/>
          <a:ext cx="5846284" cy="568621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2</xdr:row>
      <xdr:rowOff>0</xdr:rowOff>
    </xdr:from>
    <xdr:to>
      <xdr:col>12</xdr:col>
      <xdr:colOff>480461</xdr:colOff>
      <xdr:row>31</xdr:row>
      <xdr:rowOff>3472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4A04DCA-8449-462E-8364-095AC710A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1950"/>
          <a:ext cx="7728986" cy="5251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12</xdr:col>
      <xdr:colOff>480461</xdr:colOff>
      <xdr:row>63</xdr:row>
      <xdr:rowOff>3472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20B3750A-8EF7-40F1-8585-EE59D5DC4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486525"/>
          <a:ext cx="7728986" cy="5251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12</xdr:col>
      <xdr:colOff>480461</xdr:colOff>
      <xdr:row>95</xdr:row>
      <xdr:rowOff>3472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3886622D-A3C7-46AE-BC31-C133F91A8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801600"/>
          <a:ext cx="7728986" cy="5251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12</xdr:col>
      <xdr:colOff>480461</xdr:colOff>
      <xdr:row>127</xdr:row>
      <xdr:rowOff>3472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DFA0ABC-6FED-41F2-92F4-DAC6349AA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8888075"/>
          <a:ext cx="7728986" cy="5251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12</xdr:col>
      <xdr:colOff>480461</xdr:colOff>
      <xdr:row>159</xdr:row>
      <xdr:rowOff>3472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AF7665EA-EA78-493B-8540-01EB6B736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5098375"/>
          <a:ext cx="7728986" cy="5251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12</xdr:col>
      <xdr:colOff>480461</xdr:colOff>
      <xdr:row>191</xdr:row>
      <xdr:rowOff>3472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3378A369-2494-4ABC-A4B5-DABC2CBC9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1318200"/>
          <a:ext cx="7728986" cy="5251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12</xdr:col>
      <xdr:colOff>480461</xdr:colOff>
      <xdr:row>222</xdr:row>
      <xdr:rowOff>3472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94A0CF57-EAAC-4CFD-98DA-9C71907B9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7338000"/>
          <a:ext cx="7728986" cy="5251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12</xdr:col>
      <xdr:colOff>480461</xdr:colOff>
      <xdr:row>253</xdr:row>
      <xdr:rowOff>3472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911E444F-1539-460A-9483-B159A22A3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3414950"/>
          <a:ext cx="7728986" cy="5251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12</xdr:col>
      <xdr:colOff>480461</xdr:colOff>
      <xdr:row>285</xdr:row>
      <xdr:rowOff>3472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1A06BFE4-914C-4EAE-BE9A-EFE46734B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9444275"/>
          <a:ext cx="7728986" cy="5251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12</xdr:col>
      <xdr:colOff>480461</xdr:colOff>
      <xdr:row>317</xdr:row>
      <xdr:rowOff>3472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86B840BB-2000-42D8-A850-295BAFE24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5568850"/>
          <a:ext cx="7728986" cy="5251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12</xdr:col>
      <xdr:colOff>480461</xdr:colOff>
      <xdr:row>349</xdr:row>
      <xdr:rowOff>3472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E9371E40-C36C-453A-9AE6-A66AED3CB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61664850"/>
          <a:ext cx="7728986" cy="5251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0</xdr:rowOff>
    </xdr:from>
    <xdr:to>
      <xdr:col>12</xdr:col>
      <xdr:colOff>480461</xdr:colOff>
      <xdr:row>380</xdr:row>
      <xdr:rowOff>3472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98E092D2-A7CF-457D-8F8C-4D06A6D06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67722750"/>
          <a:ext cx="7728986" cy="5251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</xdr:row>
      <xdr:rowOff>0</xdr:rowOff>
    </xdr:from>
    <xdr:to>
      <xdr:col>12</xdr:col>
      <xdr:colOff>480461</xdr:colOff>
      <xdr:row>412</xdr:row>
      <xdr:rowOff>3472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013F1EEE-DB35-4A5E-A8D8-089DD71DA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73923525"/>
          <a:ext cx="7728986" cy="52517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415</xdr:row>
      <xdr:rowOff>0</xdr:rowOff>
    </xdr:from>
    <xdr:to>
      <xdr:col>13</xdr:col>
      <xdr:colOff>562585</xdr:colOff>
      <xdr:row>442</xdr:row>
      <xdr:rowOff>68153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7025D184-5880-4E44-96CF-FF2E5341D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80067150"/>
          <a:ext cx="8430235" cy="4954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B45CC-0275-4771-AEDC-B8B2499321E0}">
  <dimension ref="A1:R64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38" sqref="B38"/>
    </sheetView>
  </sheetViews>
  <sheetFormatPr defaultRowHeight="18" x14ac:dyDescent="0.45"/>
  <cols>
    <col min="1" max="1" width="4.8984375" customWidth="1"/>
    <col min="2" max="2" width="12" customWidth="1"/>
    <col min="3" max="3" width="10.59765625" customWidth="1"/>
    <col min="4" max="6" width="8.19921875" customWidth="1"/>
    <col min="7" max="7" width="9.8984375" customWidth="1"/>
    <col min="10" max="15" width="7.69921875" customWidth="1"/>
  </cols>
  <sheetData>
    <row r="1" spans="1:18" x14ac:dyDescent="0.45">
      <c r="A1" s="1" t="s">
        <v>7</v>
      </c>
      <c r="C1" t="s">
        <v>9</v>
      </c>
    </row>
    <row r="2" spans="1:18" x14ac:dyDescent="0.45">
      <c r="A2" s="1" t="s">
        <v>8</v>
      </c>
      <c r="C2" t="s">
        <v>24</v>
      </c>
    </row>
    <row r="3" spans="1:18" x14ac:dyDescent="0.45">
      <c r="A3" s="1" t="s">
        <v>11</v>
      </c>
      <c r="C3" s="29">
        <v>100000</v>
      </c>
    </row>
    <row r="4" spans="1:18" x14ac:dyDescent="0.45">
      <c r="A4" s="1" t="s">
        <v>12</v>
      </c>
      <c r="C4" s="29" t="s">
        <v>14</v>
      </c>
    </row>
    <row r="5" spans="1:18" ht="18.600000000000001" thickBot="1" x14ac:dyDescent="0.5">
      <c r="A5" s="1" t="s">
        <v>13</v>
      </c>
      <c r="C5" s="29" t="s">
        <v>36</v>
      </c>
    </row>
    <row r="6" spans="1:18" ht="18.600000000000001" thickBot="1" x14ac:dyDescent="0.5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100" t="s">
        <v>3</v>
      </c>
      <c r="H6" s="101"/>
      <c r="I6" s="107"/>
      <c r="J6" s="100" t="s">
        <v>25</v>
      </c>
      <c r="K6" s="101"/>
      <c r="L6" s="107"/>
      <c r="M6" s="100" t="s">
        <v>26</v>
      </c>
      <c r="N6" s="101"/>
      <c r="O6" s="107"/>
    </row>
    <row r="7" spans="1:18" ht="18.600000000000001" thickBot="1" x14ac:dyDescent="0.5">
      <c r="A7" s="27"/>
      <c r="B7" s="27" t="s">
        <v>2</v>
      </c>
      <c r="C7" s="64" t="s">
        <v>31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600000000000001" thickBot="1" x14ac:dyDescent="0.5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104" t="s">
        <v>25</v>
      </c>
      <c r="K8" s="105"/>
      <c r="L8" s="106"/>
      <c r="M8" s="104"/>
      <c r="N8" s="105"/>
      <c r="O8" s="106"/>
    </row>
    <row r="9" spans="1:18" x14ac:dyDescent="0.45">
      <c r="A9" s="9">
        <v>1</v>
      </c>
      <c r="B9" s="23">
        <v>42831</v>
      </c>
      <c r="C9" s="50">
        <v>2</v>
      </c>
      <c r="D9" s="95">
        <v>1.27</v>
      </c>
      <c r="E9" s="94">
        <v>1.5</v>
      </c>
      <c r="F9" s="93">
        <v>2</v>
      </c>
      <c r="G9" s="40">
        <f t="shared" ref="G9:G40" si="0">IF(D9="","",G8+M9)</f>
        <v>103810</v>
      </c>
      <c r="H9" s="40">
        <f t="shared" ref="H9:H40" si="1">IF(E9="","",H8+N9)</f>
        <v>104500</v>
      </c>
      <c r="I9" s="40">
        <f t="shared" ref="I9:I40" si="2">IF(F9="","",I8+O9)</f>
        <v>106000</v>
      </c>
      <c r="J9" s="41">
        <f t="shared" ref="J9:J40" si="3">IF(G8="","",G8*0.03)</f>
        <v>3000</v>
      </c>
      <c r="K9" s="42">
        <f t="shared" ref="K9:K40" si="4">IF(H8="","",H8*0.03)</f>
        <v>3000</v>
      </c>
      <c r="L9" s="43">
        <f t="shared" ref="L9:L40" si="5">IF(I8="","",I8*0.03)</f>
        <v>3000</v>
      </c>
      <c r="M9" s="41">
        <f t="shared" ref="M9:M40" si="6">IF(D9="","",J9*D9)</f>
        <v>3810</v>
      </c>
      <c r="N9" s="42">
        <f t="shared" ref="N9:N40" si="7">IF(E9="","",K9*E9)</f>
        <v>4500</v>
      </c>
      <c r="O9" s="43">
        <f t="shared" ref="O9:O40" si="8">IF(F9="","",L9*F9)</f>
        <v>6000</v>
      </c>
      <c r="P9" s="40"/>
      <c r="Q9" s="40"/>
      <c r="R9" s="40"/>
    </row>
    <row r="10" spans="1:18" x14ac:dyDescent="0.45">
      <c r="A10" s="9">
        <v>2</v>
      </c>
      <c r="B10" s="5">
        <v>42857</v>
      </c>
      <c r="C10" s="47">
        <v>1</v>
      </c>
      <c r="D10" s="91">
        <v>-1</v>
      </c>
      <c r="E10" s="90">
        <v>-1</v>
      </c>
      <c r="F10" s="89">
        <v>-1</v>
      </c>
      <c r="G10" s="40">
        <f t="shared" si="0"/>
        <v>100695.7</v>
      </c>
      <c r="H10" s="40">
        <f t="shared" si="1"/>
        <v>101365</v>
      </c>
      <c r="I10" s="40">
        <f t="shared" si="2"/>
        <v>102820</v>
      </c>
      <c r="J10" s="44">
        <f t="shared" si="3"/>
        <v>3114.2999999999997</v>
      </c>
      <c r="K10" s="45">
        <f t="shared" si="4"/>
        <v>3135</v>
      </c>
      <c r="L10" s="46">
        <f t="shared" si="5"/>
        <v>3180</v>
      </c>
      <c r="M10" s="44">
        <f t="shared" si="6"/>
        <v>-3114.2999999999997</v>
      </c>
      <c r="N10" s="45">
        <f t="shared" si="7"/>
        <v>-3135</v>
      </c>
      <c r="O10" s="46">
        <f t="shared" si="8"/>
        <v>-3180</v>
      </c>
      <c r="P10" s="40"/>
      <c r="Q10" s="40"/>
      <c r="R10" s="40"/>
    </row>
    <row r="11" spans="1:18" x14ac:dyDescent="0.45">
      <c r="A11" s="9">
        <v>3</v>
      </c>
      <c r="B11" s="5">
        <v>42958</v>
      </c>
      <c r="C11" s="47">
        <v>1</v>
      </c>
      <c r="D11" s="91">
        <v>1.27</v>
      </c>
      <c r="E11" s="90">
        <v>1.5</v>
      </c>
      <c r="F11" s="92">
        <v>2</v>
      </c>
      <c r="G11" s="40">
        <f t="shared" si="0"/>
        <v>104532.20616999999</v>
      </c>
      <c r="H11" s="40">
        <f t="shared" si="1"/>
        <v>105926.425</v>
      </c>
      <c r="I11" s="40">
        <f t="shared" si="2"/>
        <v>108989.2</v>
      </c>
      <c r="J11" s="44">
        <f t="shared" si="3"/>
        <v>3020.8709999999996</v>
      </c>
      <c r="K11" s="45">
        <f t="shared" si="4"/>
        <v>3040.95</v>
      </c>
      <c r="L11" s="46">
        <f t="shared" si="5"/>
        <v>3084.6</v>
      </c>
      <c r="M11" s="44">
        <f t="shared" si="6"/>
        <v>3836.5061699999997</v>
      </c>
      <c r="N11" s="45">
        <f t="shared" si="7"/>
        <v>4561.4249999999993</v>
      </c>
      <c r="O11" s="46">
        <f t="shared" si="8"/>
        <v>6169.2</v>
      </c>
      <c r="P11" s="40"/>
      <c r="Q11" s="40"/>
      <c r="R11" s="40"/>
    </row>
    <row r="12" spans="1:18" x14ac:dyDescent="0.45">
      <c r="A12" s="9">
        <v>4</v>
      </c>
      <c r="B12" s="5">
        <v>43048</v>
      </c>
      <c r="C12" s="47">
        <v>1</v>
      </c>
      <c r="D12" s="91">
        <v>1.27</v>
      </c>
      <c r="E12" s="90">
        <v>1.5</v>
      </c>
      <c r="F12" s="89">
        <v>2</v>
      </c>
      <c r="G12" s="40">
        <f t="shared" si="0"/>
        <v>108514.88322507699</v>
      </c>
      <c r="H12" s="40">
        <f t="shared" si="1"/>
        <v>110693.11412500001</v>
      </c>
      <c r="I12" s="40">
        <f t="shared" si="2"/>
        <v>115528.552</v>
      </c>
      <c r="J12" s="44">
        <f t="shared" si="3"/>
        <v>3135.9661850999996</v>
      </c>
      <c r="K12" s="45">
        <f t="shared" si="4"/>
        <v>3177.7927500000001</v>
      </c>
      <c r="L12" s="46">
        <f t="shared" si="5"/>
        <v>3269.6759999999999</v>
      </c>
      <c r="M12" s="44">
        <f t="shared" si="6"/>
        <v>3982.6770550769997</v>
      </c>
      <c r="N12" s="45">
        <f t="shared" si="7"/>
        <v>4766.6891249999999</v>
      </c>
      <c r="O12" s="46">
        <f t="shared" si="8"/>
        <v>6539.3519999999999</v>
      </c>
      <c r="P12" s="40"/>
      <c r="Q12" s="40"/>
      <c r="R12" s="40"/>
    </row>
    <row r="13" spans="1:18" x14ac:dyDescent="0.45">
      <c r="A13" s="9">
        <v>5</v>
      </c>
      <c r="B13" s="5">
        <v>43081</v>
      </c>
      <c r="C13" s="47">
        <v>2</v>
      </c>
      <c r="D13" s="91">
        <v>-1</v>
      </c>
      <c r="E13" s="90">
        <v>-1</v>
      </c>
      <c r="F13" s="92">
        <v>-1</v>
      </c>
      <c r="G13" s="40">
        <f t="shared" si="0"/>
        <v>105259.43672832468</v>
      </c>
      <c r="H13" s="40">
        <f t="shared" si="1"/>
        <v>107372.32070125001</v>
      </c>
      <c r="I13" s="40">
        <f t="shared" si="2"/>
        <v>112062.69544</v>
      </c>
      <c r="J13" s="44">
        <f t="shared" si="3"/>
        <v>3255.4464967523095</v>
      </c>
      <c r="K13" s="45">
        <f t="shared" si="4"/>
        <v>3320.7934237499999</v>
      </c>
      <c r="L13" s="46">
        <f t="shared" si="5"/>
        <v>3465.8565599999997</v>
      </c>
      <c r="M13" s="44">
        <f t="shared" si="6"/>
        <v>-3255.4464967523095</v>
      </c>
      <c r="N13" s="45">
        <f t="shared" si="7"/>
        <v>-3320.7934237499999</v>
      </c>
      <c r="O13" s="46">
        <f t="shared" si="8"/>
        <v>-3465.8565599999997</v>
      </c>
      <c r="P13" s="40"/>
      <c r="Q13" s="40"/>
      <c r="R13" s="40"/>
    </row>
    <row r="14" spans="1:18" x14ac:dyDescent="0.45">
      <c r="A14" s="9">
        <v>6</v>
      </c>
      <c r="B14" s="5">
        <v>43172</v>
      </c>
      <c r="C14" s="47">
        <v>1</v>
      </c>
      <c r="D14" s="91">
        <v>1.27</v>
      </c>
      <c r="E14" s="90">
        <v>1.5</v>
      </c>
      <c r="F14" s="89">
        <v>2</v>
      </c>
      <c r="G14" s="40">
        <f t="shared" si="0"/>
        <v>109269.82126767385</v>
      </c>
      <c r="H14" s="40">
        <f t="shared" si="1"/>
        <v>112204.07513280626</v>
      </c>
      <c r="I14" s="40">
        <f t="shared" si="2"/>
        <v>118786.4571664</v>
      </c>
      <c r="J14" s="44">
        <f t="shared" si="3"/>
        <v>3157.7831018497404</v>
      </c>
      <c r="K14" s="45">
        <f t="shared" si="4"/>
        <v>3221.1696210374998</v>
      </c>
      <c r="L14" s="46">
        <f t="shared" si="5"/>
        <v>3361.8808631999996</v>
      </c>
      <c r="M14" s="44">
        <f t="shared" si="6"/>
        <v>4010.3845393491706</v>
      </c>
      <c r="N14" s="45">
        <f t="shared" si="7"/>
        <v>4831.75443155625</v>
      </c>
      <c r="O14" s="46">
        <f t="shared" si="8"/>
        <v>6723.7617263999991</v>
      </c>
      <c r="P14" s="40"/>
      <c r="Q14" s="40"/>
      <c r="R14" s="40"/>
    </row>
    <row r="15" spans="1:18" x14ac:dyDescent="0.45">
      <c r="A15" s="9">
        <v>7</v>
      </c>
      <c r="B15" s="5">
        <v>43199</v>
      </c>
      <c r="C15" s="47">
        <v>1</v>
      </c>
      <c r="D15" s="91">
        <v>1.27</v>
      </c>
      <c r="E15" s="90">
        <v>1.5</v>
      </c>
      <c r="F15" s="89">
        <v>2</v>
      </c>
      <c r="G15" s="40">
        <f t="shared" si="0"/>
        <v>113433.00145797222</v>
      </c>
      <c r="H15" s="40">
        <f t="shared" si="1"/>
        <v>117253.25851378254</v>
      </c>
      <c r="I15" s="40">
        <f t="shared" si="2"/>
        <v>125913.64459638399</v>
      </c>
      <c r="J15" s="44">
        <f t="shared" si="3"/>
        <v>3278.0946380302153</v>
      </c>
      <c r="K15" s="45">
        <f t="shared" si="4"/>
        <v>3366.1222539841879</v>
      </c>
      <c r="L15" s="46">
        <f t="shared" si="5"/>
        <v>3563.5937149919996</v>
      </c>
      <c r="M15" s="44">
        <f t="shared" si="6"/>
        <v>4163.1801902983734</v>
      </c>
      <c r="N15" s="45">
        <f t="shared" si="7"/>
        <v>5049.183380976282</v>
      </c>
      <c r="O15" s="46">
        <f t="shared" si="8"/>
        <v>7127.1874299839992</v>
      </c>
      <c r="P15" s="40"/>
      <c r="Q15" s="40"/>
      <c r="R15" s="40"/>
    </row>
    <row r="16" spans="1:18" x14ac:dyDescent="0.45">
      <c r="A16" s="9">
        <v>8</v>
      </c>
      <c r="B16" s="5">
        <v>43224</v>
      </c>
      <c r="C16" s="47">
        <v>2</v>
      </c>
      <c r="D16" s="91">
        <v>1.27</v>
      </c>
      <c r="E16" s="90">
        <v>1.5</v>
      </c>
      <c r="F16" s="89">
        <v>2</v>
      </c>
      <c r="G16" s="40">
        <f t="shared" si="0"/>
        <v>117754.79881352096</v>
      </c>
      <c r="H16" s="40">
        <f t="shared" si="1"/>
        <v>122529.65514690275</v>
      </c>
      <c r="I16" s="40">
        <f t="shared" si="2"/>
        <v>133468.46327216702</v>
      </c>
      <c r="J16" s="44">
        <f t="shared" si="3"/>
        <v>3402.9900437391666</v>
      </c>
      <c r="K16" s="45">
        <f t="shared" si="4"/>
        <v>3517.5977554134761</v>
      </c>
      <c r="L16" s="46">
        <f t="shared" si="5"/>
        <v>3777.4093378915195</v>
      </c>
      <c r="M16" s="44">
        <f t="shared" si="6"/>
        <v>4321.7973555487415</v>
      </c>
      <c r="N16" s="45">
        <f t="shared" si="7"/>
        <v>5276.3966331202137</v>
      </c>
      <c r="O16" s="46">
        <f t="shared" si="8"/>
        <v>7554.818675783039</v>
      </c>
      <c r="P16" s="40"/>
      <c r="Q16" s="40"/>
      <c r="R16" s="40"/>
    </row>
    <row r="17" spans="1:18" x14ac:dyDescent="0.45">
      <c r="A17" s="9">
        <v>9</v>
      </c>
      <c r="B17" s="5">
        <v>43235</v>
      </c>
      <c r="C17" s="47">
        <v>2</v>
      </c>
      <c r="D17" s="91">
        <v>1.27</v>
      </c>
      <c r="E17" s="90">
        <v>1.5</v>
      </c>
      <c r="F17" s="89">
        <v>2</v>
      </c>
      <c r="G17" s="40">
        <f t="shared" si="0"/>
        <v>122241.25664831611</v>
      </c>
      <c r="H17" s="40">
        <f t="shared" si="1"/>
        <v>128043.48962851337</v>
      </c>
      <c r="I17" s="40">
        <f t="shared" si="2"/>
        <v>141476.57106849705</v>
      </c>
      <c r="J17" s="44">
        <f t="shared" si="3"/>
        <v>3532.6439644056286</v>
      </c>
      <c r="K17" s="45">
        <f t="shared" si="4"/>
        <v>3675.8896544070822</v>
      </c>
      <c r="L17" s="46">
        <f t="shared" si="5"/>
        <v>4004.0538981650107</v>
      </c>
      <c r="M17" s="44">
        <f t="shared" si="6"/>
        <v>4486.4578347951483</v>
      </c>
      <c r="N17" s="45">
        <f t="shared" si="7"/>
        <v>5513.8344816106237</v>
      </c>
      <c r="O17" s="46">
        <f t="shared" si="8"/>
        <v>8008.1077963300213</v>
      </c>
      <c r="P17" s="40"/>
      <c r="Q17" s="40"/>
      <c r="R17" s="40"/>
    </row>
    <row r="18" spans="1:18" x14ac:dyDescent="0.45">
      <c r="A18" s="9">
        <v>10</v>
      </c>
      <c r="B18" s="5">
        <v>43326</v>
      </c>
      <c r="C18" s="47">
        <v>2</v>
      </c>
      <c r="D18" s="91">
        <v>1.27</v>
      </c>
      <c r="E18" s="90">
        <v>1.5</v>
      </c>
      <c r="F18" s="89">
        <v>2</v>
      </c>
      <c r="G18" s="40">
        <f t="shared" si="0"/>
        <v>126898.64852661695</v>
      </c>
      <c r="H18" s="40">
        <f t="shared" si="1"/>
        <v>133805.44666179648</v>
      </c>
      <c r="I18" s="40">
        <f t="shared" si="2"/>
        <v>149965.16533260688</v>
      </c>
      <c r="J18" s="44">
        <f t="shared" si="3"/>
        <v>3667.237699449483</v>
      </c>
      <c r="K18" s="45">
        <f t="shared" si="4"/>
        <v>3841.3046888554009</v>
      </c>
      <c r="L18" s="46">
        <f t="shared" si="5"/>
        <v>4244.2971320549113</v>
      </c>
      <c r="M18" s="44">
        <f t="shared" si="6"/>
        <v>4657.391878300843</v>
      </c>
      <c r="N18" s="45">
        <f t="shared" si="7"/>
        <v>5761.9570332831008</v>
      </c>
      <c r="O18" s="46">
        <f t="shared" si="8"/>
        <v>8488.5942641098227</v>
      </c>
      <c r="P18" s="40"/>
      <c r="Q18" s="40"/>
      <c r="R18" s="40"/>
    </row>
    <row r="19" spans="1:18" x14ac:dyDescent="0.45">
      <c r="A19" s="9">
        <v>11</v>
      </c>
      <c r="B19" s="5">
        <v>43342</v>
      </c>
      <c r="C19" s="47">
        <v>2</v>
      </c>
      <c r="D19" s="91">
        <v>1.27</v>
      </c>
      <c r="E19" s="90">
        <v>1.5</v>
      </c>
      <c r="F19" s="89">
        <v>2</v>
      </c>
      <c r="G19" s="40">
        <f t="shared" si="0"/>
        <v>131733.48703548106</v>
      </c>
      <c r="H19" s="40">
        <f t="shared" si="1"/>
        <v>139826.69176157733</v>
      </c>
      <c r="I19" s="40">
        <f t="shared" si="2"/>
        <v>158963.07525256329</v>
      </c>
      <c r="J19" s="44">
        <f t="shared" si="3"/>
        <v>3806.9594557985083</v>
      </c>
      <c r="K19" s="45">
        <f t="shared" si="4"/>
        <v>4014.1633998538941</v>
      </c>
      <c r="L19" s="46">
        <f t="shared" si="5"/>
        <v>4498.9549599782058</v>
      </c>
      <c r="M19" s="44">
        <f t="shared" si="6"/>
        <v>4834.8385088641053</v>
      </c>
      <c r="N19" s="45">
        <f t="shared" si="7"/>
        <v>6021.245099780841</v>
      </c>
      <c r="O19" s="46">
        <f t="shared" si="8"/>
        <v>8997.9099199564116</v>
      </c>
      <c r="P19" s="40"/>
      <c r="Q19" s="40"/>
      <c r="R19" s="40"/>
    </row>
    <row r="20" spans="1:18" x14ac:dyDescent="0.45">
      <c r="A20" s="9">
        <v>12</v>
      </c>
      <c r="B20" s="5">
        <v>43377</v>
      </c>
      <c r="C20" s="47">
        <v>2</v>
      </c>
      <c r="D20" s="91">
        <v>-1</v>
      </c>
      <c r="E20" s="90">
        <v>-1</v>
      </c>
      <c r="F20" s="89">
        <v>-1</v>
      </c>
      <c r="G20" s="40">
        <f t="shared" si="0"/>
        <v>127781.48242441662</v>
      </c>
      <c r="H20" s="40">
        <f t="shared" si="1"/>
        <v>135631.89100873002</v>
      </c>
      <c r="I20" s="40">
        <f t="shared" si="2"/>
        <v>154194.18299498639</v>
      </c>
      <c r="J20" s="44">
        <f t="shared" si="3"/>
        <v>3952.0046110644316</v>
      </c>
      <c r="K20" s="45">
        <f t="shared" si="4"/>
        <v>4194.8007528473199</v>
      </c>
      <c r="L20" s="46">
        <f t="shared" si="5"/>
        <v>4768.8922575768984</v>
      </c>
      <c r="M20" s="44">
        <f t="shared" si="6"/>
        <v>-3952.0046110644316</v>
      </c>
      <c r="N20" s="45">
        <f t="shared" si="7"/>
        <v>-4194.8007528473199</v>
      </c>
      <c r="O20" s="46">
        <f t="shared" si="8"/>
        <v>-4768.8922575768984</v>
      </c>
      <c r="P20" s="40"/>
      <c r="Q20" s="40"/>
      <c r="R20" s="40"/>
    </row>
    <row r="21" spans="1:18" x14ac:dyDescent="0.45">
      <c r="A21" s="9">
        <v>13</v>
      </c>
      <c r="B21" s="5">
        <v>43396</v>
      </c>
      <c r="C21" s="47">
        <v>2</v>
      </c>
      <c r="D21" s="91">
        <v>-1</v>
      </c>
      <c r="E21" s="90">
        <v>-1</v>
      </c>
      <c r="F21" s="89">
        <v>-1</v>
      </c>
      <c r="G21" s="40">
        <f t="shared" si="0"/>
        <v>123948.03795168412</v>
      </c>
      <c r="H21" s="40">
        <f t="shared" si="1"/>
        <v>131562.93427846811</v>
      </c>
      <c r="I21" s="40">
        <f t="shared" si="2"/>
        <v>149568.35750513681</v>
      </c>
      <c r="J21" s="44">
        <f t="shared" si="3"/>
        <v>3833.4444727324985</v>
      </c>
      <c r="K21" s="45">
        <f t="shared" si="4"/>
        <v>4068.9567302619002</v>
      </c>
      <c r="L21" s="46">
        <f t="shared" si="5"/>
        <v>4625.8254898495916</v>
      </c>
      <c r="M21" s="44">
        <f t="shared" si="6"/>
        <v>-3833.4444727324985</v>
      </c>
      <c r="N21" s="45">
        <f t="shared" si="7"/>
        <v>-4068.9567302619002</v>
      </c>
      <c r="O21" s="46">
        <f t="shared" si="8"/>
        <v>-4625.8254898495916</v>
      </c>
      <c r="P21" s="40"/>
      <c r="Q21" s="40"/>
      <c r="R21" s="40"/>
    </row>
    <row r="22" spans="1:18" x14ac:dyDescent="0.45">
      <c r="A22" s="9">
        <v>14</v>
      </c>
      <c r="B22" s="5">
        <v>43425</v>
      </c>
      <c r="C22" s="47">
        <v>2</v>
      </c>
      <c r="D22" s="91">
        <v>-1</v>
      </c>
      <c r="E22" s="90">
        <v>-1</v>
      </c>
      <c r="F22" s="89">
        <v>-1</v>
      </c>
      <c r="G22" s="40">
        <f t="shared" si="0"/>
        <v>120229.5968131336</v>
      </c>
      <c r="H22" s="40">
        <f t="shared" si="1"/>
        <v>127616.04625011406</v>
      </c>
      <c r="I22" s="40">
        <f t="shared" si="2"/>
        <v>145081.3067799827</v>
      </c>
      <c r="J22" s="44">
        <f t="shared" si="3"/>
        <v>3718.4411385505236</v>
      </c>
      <c r="K22" s="45">
        <f t="shared" si="4"/>
        <v>3946.8880283540429</v>
      </c>
      <c r="L22" s="46">
        <f t="shared" si="5"/>
        <v>4487.0507251541039</v>
      </c>
      <c r="M22" s="44">
        <f t="shared" si="6"/>
        <v>-3718.4411385505236</v>
      </c>
      <c r="N22" s="45">
        <f t="shared" si="7"/>
        <v>-3946.8880283540429</v>
      </c>
      <c r="O22" s="46">
        <f t="shared" si="8"/>
        <v>-4487.0507251541039</v>
      </c>
      <c r="P22" s="40"/>
      <c r="Q22" s="40"/>
      <c r="R22" s="40"/>
    </row>
    <row r="23" spans="1:18" x14ac:dyDescent="0.45">
      <c r="A23" s="9">
        <v>15</v>
      </c>
      <c r="B23" s="5">
        <v>43465</v>
      </c>
      <c r="C23" s="47">
        <v>1</v>
      </c>
      <c r="D23" s="91">
        <v>-1</v>
      </c>
      <c r="E23" s="90">
        <v>-1</v>
      </c>
      <c r="F23" s="92">
        <v>-1</v>
      </c>
      <c r="G23" s="40">
        <f t="shared" si="0"/>
        <v>116622.70890873959</v>
      </c>
      <c r="H23" s="40">
        <f t="shared" si="1"/>
        <v>123787.56486261064</v>
      </c>
      <c r="I23" s="40">
        <f t="shared" si="2"/>
        <v>140728.86757658323</v>
      </c>
      <c r="J23" s="44">
        <f t="shared" si="3"/>
        <v>3606.8879043940078</v>
      </c>
      <c r="K23" s="45">
        <f t="shared" si="4"/>
        <v>3828.4813875034215</v>
      </c>
      <c r="L23" s="46">
        <f t="shared" si="5"/>
        <v>4352.4392033994809</v>
      </c>
      <c r="M23" s="44">
        <f t="shared" si="6"/>
        <v>-3606.8879043940078</v>
      </c>
      <c r="N23" s="45">
        <f t="shared" si="7"/>
        <v>-3828.4813875034215</v>
      </c>
      <c r="O23" s="46">
        <f t="shared" si="8"/>
        <v>-4352.4392033994809</v>
      </c>
      <c r="P23" s="40"/>
      <c r="Q23" s="40"/>
      <c r="R23" s="40"/>
    </row>
    <row r="24" spans="1:18" x14ac:dyDescent="0.45">
      <c r="A24" s="9">
        <v>16</v>
      </c>
      <c r="B24" s="5">
        <v>43474</v>
      </c>
      <c r="C24" s="47">
        <v>1</v>
      </c>
      <c r="D24" s="91">
        <v>1.27</v>
      </c>
      <c r="E24" s="90">
        <v>1.5</v>
      </c>
      <c r="F24" s="89">
        <v>2</v>
      </c>
      <c r="G24" s="40">
        <f t="shared" si="0"/>
        <v>121066.03411816257</v>
      </c>
      <c r="H24" s="40">
        <f t="shared" si="1"/>
        <v>129358.00528142812</v>
      </c>
      <c r="I24" s="40">
        <f t="shared" si="2"/>
        <v>149172.59963117822</v>
      </c>
      <c r="J24" s="44">
        <f t="shared" si="3"/>
        <v>3498.6812672621877</v>
      </c>
      <c r="K24" s="45">
        <f t="shared" si="4"/>
        <v>3713.626945878319</v>
      </c>
      <c r="L24" s="46">
        <f t="shared" si="5"/>
        <v>4221.8660272974967</v>
      </c>
      <c r="M24" s="44">
        <f t="shared" si="6"/>
        <v>4443.3252094229783</v>
      </c>
      <c r="N24" s="45">
        <f t="shared" si="7"/>
        <v>5570.4404188174785</v>
      </c>
      <c r="O24" s="46">
        <f t="shared" si="8"/>
        <v>8443.7320545949933</v>
      </c>
      <c r="P24" s="40"/>
      <c r="Q24" s="40"/>
      <c r="R24" s="40"/>
    </row>
    <row r="25" spans="1:18" x14ac:dyDescent="0.45">
      <c r="A25" s="9">
        <v>17</v>
      </c>
      <c r="B25" s="5">
        <v>43522</v>
      </c>
      <c r="C25" s="47">
        <v>1</v>
      </c>
      <c r="D25" s="91">
        <v>-1</v>
      </c>
      <c r="E25" s="90">
        <v>-1</v>
      </c>
      <c r="F25" s="89">
        <v>-1</v>
      </c>
      <c r="G25" s="40">
        <f t="shared" si="0"/>
        <v>117434.05309461769</v>
      </c>
      <c r="H25" s="40">
        <f t="shared" si="1"/>
        <v>125477.26512298528</v>
      </c>
      <c r="I25" s="40">
        <f t="shared" si="2"/>
        <v>144697.42164224287</v>
      </c>
      <c r="J25" s="44">
        <f t="shared" si="3"/>
        <v>3631.9810235448772</v>
      </c>
      <c r="K25" s="45">
        <f t="shared" si="4"/>
        <v>3880.7401584428435</v>
      </c>
      <c r="L25" s="46">
        <f t="shared" si="5"/>
        <v>4475.1779889353465</v>
      </c>
      <c r="M25" s="44">
        <f t="shared" si="6"/>
        <v>-3631.9810235448772</v>
      </c>
      <c r="N25" s="45">
        <f t="shared" si="7"/>
        <v>-3880.7401584428435</v>
      </c>
      <c r="O25" s="46">
        <f t="shared" si="8"/>
        <v>-4475.1779889353465</v>
      </c>
      <c r="P25" s="40"/>
      <c r="Q25" s="40"/>
      <c r="R25" s="40"/>
    </row>
    <row r="26" spans="1:18" x14ac:dyDescent="0.45">
      <c r="A26" s="9">
        <v>18</v>
      </c>
      <c r="B26" s="5">
        <v>43530</v>
      </c>
      <c r="C26" s="47">
        <v>2</v>
      </c>
      <c r="D26" s="91">
        <v>1.27</v>
      </c>
      <c r="E26" s="90">
        <v>1.5</v>
      </c>
      <c r="F26" s="89">
        <v>2</v>
      </c>
      <c r="G26" s="40">
        <f t="shared" si="0"/>
        <v>121908.29051752262</v>
      </c>
      <c r="H26" s="40">
        <f t="shared" si="1"/>
        <v>131123.74205351961</v>
      </c>
      <c r="I26" s="40">
        <f t="shared" si="2"/>
        <v>153379.26694077745</v>
      </c>
      <c r="J26" s="44">
        <f t="shared" si="3"/>
        <v>3523.0215928385305</v>
      </c>
      <c r="K26" s="45">
        <f t="shared" si="4"/>
        <v>3764.3179536895582</v>
      </c>
      <c r="L26" s="46">
        <f t="shared" si="5"/>
        <v>4340.922649267286</v>
      </c>
      <c r="M26" s="44">
        <f t="shared" si="6"/>
        <v>4474.2374229049337</v>
      </c>
      <c r="N26" s="45">
        <f t="shared" si="7"/>
        <v>5646.476930534337</v>
      </c>
      <c r="O26" s="46">
        <f t="shared" si="8"/>
        <v>8681.8452985345721</v>
      </c>
      <c r="P26" s="40"/>
      <c r="Q26" s="40"/>
      <c r="R26" s="40"/>
    </row>
    <row r="27" spans="1:18" x14ac:dyDescent="0.45">
      <c r="A27" s="9">
        <v>19</v>
      </c>
      <c r="B27" s="5">
        <v>43536</v>
      </c>
      <c r="C27" s="47">
        <v>1</v>
      </c>
      <c r="D27" s="91">
        <v>1.27</v>
      </c>
      <c r="E27" s="90">
        <v>1.5</v>
      </c>
      <c r="F27" s="89">
        <v>2</v>
      </c>
      <c r="G27" s="40">
        <f t="shared" si="0"/>
        <v>126552.99638624024</v>
      </c>
      <c r="H27" s="40">
        <f t="shared" si="1"/>
        <v>137024.31044592799</v>
      </c>
      <c r="I27" s="40">
        <f t="shared" si="2"/>
        <v>162582.02295722411</v>
      </c>
      <c r="J27" s="44">
        <f t="shared" si="3"/>
        <v>3657.2487155256786</v>
      </c>
      <c r="K27" s="45">
        <f t="shared" si="4"/>
        <v>3933.7122616055881</v>
      </c>
      <c r="L27" s="46">
        <f t="shared" si="5"/>
        <v>4601.3780082233234</v>
      </c>
      <c r="M27" s="44">
        <f t="shared" si="6"/>
        <v>4644.7058687176122</v>
      </c>
      <c r="N27" s="45">
        <f t="shared" si="7"/>
        <v>5900.5683924083824</v>
      </c>
      <c r="O27" s="46">
        <f t="shared" si="8"/>
        <v>9202.7560164466468</v>
      </c>
      <c r="P27" s="40"/>
      <c r="Q27" s="40"/>
      <c r="R27" s="40"/>
    </row>
    <row r="28" spans="1:18" x14ac:dyDescent="0.45">
      <c r="A28" s="9">
        <v>20</v>
      </c>
      <c r="B28" s="5">
        <v>43572</v>
      </c>
      <c r="C28" s="47">
        <v>2</v>
      </c>
      <c r="D28" s="91">
        <v>1.27</v>
      </c>
      <c r="E28" s="90">
        <v>1.5</v>
      </c>
      <c r="F28" s="89">
        <v>2</v>
      </c>
      <c r="G28" s="40">
        <f t="shared" si="0"/>
        <v>131374.66554855599</v>
      </c>
      <c r="H28" s="40">
        <f t="shared" si="1"/>
        <v>143190.40441599474</v>
      </c>
      <c r="I28" s="40">
        <f t="shared" si="2"/>
        <v>172336.94433465754</v>
      </c>
      <c r="J28" s="44">
        <f t="shared" si="3"/>
        <v>3796.5898915872071</v>
      </c>
      <c r="K28" s="45">
        <f t="shared" si="4"/>
        <v>4110.7293133778394</v>
      </c>
      <c r="L28" s="46">
        <f t="shared" si="5"/>
        <v>4877.4606887167229</v>
      </c>
      <c r="M28" s="44">
        <f t="shared" si="6"/>
        <v>4821.6691623157531</v>
      </c>
      <c r="N28" s="45">
        <f t="shared" si="7"/>
        <v>6166.0939700667586</v>
      </c>
      <c r="O28" s="46">
        <f t="shared" si="8"/>
        <v>9754.9213774334457</v>
      </c>
      <c r="P28" s="40"/>
      <c r="Q28" s="40"/>
      <c r="R28" s="40"/>
    </row>
    <row r="29" spans="1:18" x14ac:dyDescent="0.45">
      <c r="A29" s="9">
        <v>21</v>
      </c>
      <c r="B29" s="5">
        <v>43647</v>
      </c>
      <c r="C29" s="47">
        <v>2</v>
      </c>
      <c r="D29" s="91">
        <v>1.27</v>
      </c>
      <c r="E29" s="90">
        <v>1.5</v>
      </c>
      <c r="F29" s="92">
        <v>2</v>
      </c>
      <c r="G29" s="40">
        <f t="shared" si="0"/>
        <v>136380.04030595598</v>
      </c>
      <c r="H29" s="40">
        <f t="shared" si="1"/>
        <v>149633.9726147145</v>
      </c>
      <c r="I29" s="40">
        <f t="shared" si="2"/>
        <v>182677.160994737</v>
      </c>
      <c r="J29" s="44">
        <f t="shared" si="3"/>
        <v>3941.2399664566797</v>
      </c>
      <c r="K29" s="45">
        <f t="shared" si="4"/>
        <v>4295.7121324798418</v>
      </c>
      <c r="L29" s="46">
        <f t="shared" si="5"/>
        <v>5170.1083300397258</v>
      </c>
      <c r="M29" s="44">
        <f t="shared" si="6"/>
        <v>5005.3747573999835</v>
      </c>
      <c r="N29" s="45">
        <f t="shared" si="7"/>
        <v>6443.5681987197622</v>
      </c>
      <c r="O29" s="46">
        <f t="shared" si="8"/>
        <v>10340.216660079452</v>
      </c>
      <c r="P29" s="40"/>
      <c r="Q29" s="40"/>
      <c r="R29" s="40"/>
    </row>
    <row r="30" spans="1:18" x14ac:dyDescent="0.45">
      <c r="A30" s="9">
        <v>22</v>
      </c>
      <c r="B30" s="5">
        <v>43649</v>
      </c>
      <c r="C30" s="47">
        <v>2</v>
      </c>
      <c r="D30" s="91">
        <v>1.27</v>
      </c>
      <c r="E30" s="90">
        <v>1.5</v>
      </c>
      <c r="F30" s="92">
        <v>2</v>
      </c>
      <c r="G30" s="40">
        <f t="shared" si="0"/>
        <v>141576.1198416129</v>
      </c>
      <c r="H30" s="40">
        <f t="shared" si="1"/>
        <v>156367.50138237665</v>
      </c>
      <c r="I30" s="40">
        <f t="shared" si="2"/>
        <v>193637.79065442123</v>
      </c>
      <c r="J30" s="44">
        <f t="shared" si="3"/>
        <v>4091.401209178679</v>
      </c>
      <c r="K30" s="45">
        <f t="shared" si="4"/>
        <v>4489.0191784414346</v>
      </c>
      <c r="L30" s="46">
        <f t="shared" si="5"/>
        <v>5480.3148298421102</v>
      </c>
      <c r="M30" s="44">
        <f t="shared" si="6"/>
        <v>5196.0795356569224</v>
      </c>
      <c r="N30" s="45">
        <f t="shared" si="7"/>
        <v>6733.5287676621519</v>
      </c>
      <c r="O30" s="46">
        <f t="shared" si="8"/>
        <v>10960.62965968422</v>
      </c>
      <c r="P30" s="40"/>
      <c r="Q30" s="40"/>
      <c r="R30" s="40"/>
    </row>
    <row r="31" spans="1:18" x14ac:dyDescent="0.45">
      <c r="A31" s="9">
        <v>23</v>
      </c>
      <c r="B31" s="5">
        <v>43810</v>
      </c>
      <c r="C31" s="47">
        <v>1</v>
      </c>
      <c r="D31" s="91">
        <v>1.27</v>
      </c>
      <c r="E31" s="90">
        <v>1.5</v>
      </c>
      <c r="F31" s="89">
        <v>2</v>
      </c>
      <c r="G31" s="40">
        <f t="shared" si="0"/>
        <v>146970.17000757836</v>
      </c>
      <c r="H31" s="40">
        <f t="shared" si="1"/>
        <v>163404.03894458359</v>
      </c>
      <c r="I31" s="40">
        <f t="shared" si="2"/>
        <v>205256.0580936865</v>
      </c>
      <c r="J31" s="44">
        <f t="shared" si="3"/>
        <v>4247.2835952483874</v>
      </c>
      <c r="K31" s="45">
        <f t="shared" si="4"/>
        <v>4691.0250414712991</v>
      </c>
      <c r="L31" s="46">
        <f t="shared" si="5"/>
        <v>5809.1337196326367</v>
      </c>
      <c r="M31" s="44">
        <f t="shared" si="6"/>
        <v>5394.0501659654519</v>
      </c>
      <c r="N31" s="45">
        <f t="shared" si="7"/>
        <v>7036.5375622069487</v>
      </c>
      <c r="O31" s="46">
        <f t="shared" si="8"/>
        <v>11618.267439265273</v>
      </c>
      <c r="P31" s="40"/>
      <c r="Q31" s="40"/>
      <c r="R31" s="40"/>
    </row>
    <row r="32" spans="1:18" x14ac:dyDescent="0.45">
      <c r="A32" s="9">
        <v>24</v>
      </c>
      <c r="B32" s="5">
        <v>43853</v>
      </c>
      <c r="C32" s="47">
        <v>2</v>
      </c>
      <c r="D32" s="91">
        <v>1.27</v>
      </c>
      <c r="E32" s="90">
        <v>1.5</v>
      </c>
      <c r="F32" s="89">
        <v>2</v>
      </c>
      <c r="G32" s="40">
        <f t="shared" si="0"/>
        <v>152569.73348486709</v>
      </c>
      <c r="H32" s="40">
        <f t="shared" si="1"/>
        <v>170757.22069708986</v>
      </c>
      <c r="I32" s="40">
        <f t="shared" si="2"/>
        <v>217571.4215793077</v>
      </c>
      <c r="J32" s="44">
        <f t="shared" si="3"/>
        <v>4409.1051002273507</v>
      </c>
      <c r="K32" s="45">
        <f t="shared" si="4"/>
        <v>4902.1211683375077</v>
      </c>
      <c r="L32" s="46">
        <f t="shared" si="5"/>
        <v>6157.6817428105951</v>
      </c>
      <c r="M32" s="44">
        <f t="shared" si="6"/>
        <v>5599.5634772887352</v>
      </c>
      <c r="N32" s="45">
        <f t="shared" si="7"/>
        <v>7353.1817525062615</v>
      </c>
      <c r="O32" s="46">
        <f t="shared" si="8"/>
        <v>12315.36348562119</v>
      </c>
      <c r="P32" s="40"/>
      <c r="Q32" s="40"/>
      <c r="R32" s="40"/>
    </row>
    <row r="33" spans="1:18" x14ac:dyDescent="0.45">
      <c r="A33" s="9">
        <v>25</v>
      </c>
      <c r="B33" s="5">
        <v>43882</v>
      </c>
      <c r="C33" s="47">
        <v>1</v>
      </c>
      <c r="D33" s="91">
        <v>1.27</v>
      </c>
      <c r="E33" s="90">
        <v>1.5</v>
      </c>
      <c r="F33" s="89">
        <v>2</v>
      </c>
      <c r="G33" s="40">
        <f t="shared" si="0"/>
        <v>158382.64033064051</v>
      </c>
      <c r="H33" s="40">
        <f t="shared" si="1"/>
        <v>178441.2956284589</v>
      </c>
      <c r="I33" s="40">
        <f t="shared" si="2"/>
        <v>230625.70687406615</v>
      </c>
      <c r="J33" s="44">
        <f t="shared" si="3"/>
        <v>4577.0920045460125</v>
      </c>
      <c r="K33" s="45">
        <f t="shared" si="4"/>
        <v>5122.7166209126954</v>
      </c>
      <c r="L33" s="46">
        <f t="shared" si="5"/>
        <v>6527.1426473792308</v>
      </c>
      <c r="M33" s="44">
        <f t="shared" si="6"/>
        <v>5812.9068457734356</v>
      </c>
      <c r="N33" s="45">
        <f t="shared" si="7"/>
        <v>7684.074931369043</v>
      </c>
      <c r="O33" s="46">
        <f t="shared" si="8"/>
        <v>13054.285294758462</v>
      </c>
      <c r="P33" s="40"/>
      <c r="Q33" s="40"/>
      <c r="R33" s="40"/>
    </row>
    <row r="34" spans="1:18" x14ac:dyDescent="0.45">
      <c r="A34" s="9">
        <v>26</v>
      </c>
      <c r="B34" s="5">
        <v>43909</v>
      </c>
      <c r="C34" s="47">
        <v>2</v>
      </c>
      <c r="D34" s="91">
        <v>1.27</v>
      </c>
      <c r="E34" s="90">
        <v>1.5</v>
      </c>
      <c r="F34" s="92">
        <v>2</v>
      </c>
      <c r="G34" s="40">
        <f t="shared" si="0"/>
        <v>164417.01892723792</v>
      </c>
      <c r="H34" s="40">
        <f t="shared" si="1"/>
        <v>186471.15393173957</v>
      </c>
      <c r="I34" s="40">
        <f t="shared" si="2"/>
        <v>244463.24928651011</v>
      </c>
      <c r="J34" s="44">
        <f t="shared" si="3"/>
        <v>4751.4792099192155</v>
      </c>
      <c r="K34" s="45">
        <f t="shared" si="4"/>
        <v>5353.2388688537667</v>
      </c>
      <c r="L34" s="46">
        <f t="shared" si="5"/>
        <v>6918.7712062219844</v>
      </c>
      <c r="M34" s="44">
        <f t="shared" si="6"/>
        <v>6034.3785965974039</v>
      </c>
      <c r="N34" s="45">
        <f t="shared" si="7"/>
        <v>8029.85830328065</v>
      </c>
      <c r="O34" s="46">
        <f t="shared" si="8"/>
        <v>13837.542412443969</v>
      </c>
      <c r="P34" s="40"/>
      <c r="Q34" s="40"/>
      <c r="R34" s="40"/>
    </row>
    <row r="35" spans="1:18" x14ac:dyDescent="0.45">
      <c r="A35" s="9">
        <v>27</v>
      </c>
      <c r="B35" s="5">
        <v>44004</v>
      </c>
      <c r="C35" s="47">
        <v>1</v>
      </c>
      <c r="D35" s="91">
        <v>1.27</v>
      </c>
      <c r="E35" s="90">
        <v>1.5</v>
      </c>
      <c r="F35" s="92">
        <v>2</v>
      </c>
      <c r="G35" s="40">
        <f t="shared" si="0"/>
        <v>170681.30734836569</v>
      </c>
      <c r="H35" s="40">
        <f t="shared" si="1"/>
        <v>194862.35585866784</v>
      </c>
      <c r="I35" s="40">
        <f t="shared" si="2"/>
        <v>259131.04424370072</v>
      </c>
      <c r="J35" s="44">
        <f t="shared" si="3"/>
        <v>4932.5105678171376</v>
      </c>
      <c r="K35" s="45">
        <f t="shared" si="4"/>
        <v>5594.134617952187</v>
      </c>
      <c r="L35" s="46">
        <f t="shared" si="5"/>
        <v>7333.8974785953033</v>
      </c>
      <c r="M35" s="44">
        <f t="shared" si="6"/>
        <v>6264.2884211277651</v>
      </c>
      <c r="N35" s="45">
        <f t="shared" si="7"/>
        <v>8391.201926928281</v>
      </c>
      <c r="O35" s="46">
        <f t="shared" si="8"/>
        <v>14667.794957190607</v>
      </c>
      <c r="P35" s="40"/>
      <c r="Q35" s="40"/>
      <c r="R35" s="40"/>
    </row>
    <row r="36" spans="1:18" x14ac:dyDescent="0.45">
      <c r="A36" s="9">
        <v>28</v>
      </c>
      <c r="B36" s="5">
        <v>44026</v>
      </c>
      <c r="C36" s="47">
        <v>1</v>
      </c>
      <c r="D36" s="91">
        <v>1.27</v>
      </c>
      <c r="E36" s="90">
        <v>1.5</v>
      </c>
      <c r="F36" s="89">
        <v>2</v>
      </c>
      <c r="G36" s="40">
        <f t="shared" si="0"/>
        <v>177184.26515833841</v>
      </c>
      <c r="H36" s="40">
        <f t="shared" si="1"/>
        <v>203631.16187230789</v>
      </c>
      <c r="I36" s="40">
        <f t="shared" si="2"/>
        <v>274678.90689832275</v>
      </c>
      <c r="J36" s="44">
        <f t="shared" si="3"/>
        <v>5120.4392204509704</v>
      </c>
      <c r="K36" s="45">
        <f t="shared" si="4"/>
        <v>5845.8706757600348</v>
      </c>
      <c r="L36" s="46">
        <f t="shared" si="5"/>
        <v>7773.9313273110211</v>
      </c>
      <c r="M36" s="44">
        <f t="shared" si="6"/>
        <v>6502.9578099727323</v>
      </c>
      <c r="N36" s="45">
        <f t="shared" si="7"/>
        <v>8768.8060136400527</v>
      </c>
      <c r="O36" s="46">
        <f t="shared" si="8"/>
        <v>15547.862654622042</v>
      </c>
      <c r="P36" s="40"/>
      <c r="Q36" s="40"/>
      <c r="R36" s="40"/>
    </row>
    <row r="37" spans="1:18" x14ac:dyDescent="0.45">
      <c r="A37" s="9">
        <v>29</v>
      </c>
      <c r="B37" s="5">
        <v>44041</v>
      </c>
      <c r="C37" s="47">
        <v>1</v>
      </c>
      <c r="D37" s="91">
        <v>1.27</v>
      </c>
      <c r="E37" s="90">
        <v>1.5</v>
      </c>
      <c r="F37" s="89">
        <v>2</v>
      </c>
      <c r="G37" s="40">
        <f t="shared" si="0"/>
        <v>183934.98566087111</v>
      </c>
      <c r="H37" s="40">
        <f t="shared" si="1"/>
        <v>212794.56415656174</v>
      </c>
      <c r="I37" s="40">
        <f t="shared" si="2"/>
        <v>291159.64131222211</v>
      </c>
      <c r="J37" s="44">
        <f t="shared" si="3"/>
        <v>5315.5279547501523</v>
      </c>
      <c r="K37" s="45">
        <f t="shared" si="4"/>
        <v>6108.9348561692368</v>
      </c>
      <c r="L37" s="46">
        <f t="shared" si="5"/>
        <v>8240.3672069496824</v>
      </c>
      <c r="M37" s="44">
        <f t="shared" si="6"/>
        <v>6750.7205025326939</v>
      </c>
      <c r="N37" s="45">
        <f t="shared" si="7"/>
        <v>9163.4022842538543</v>
      </c>
      <c r="O37" s="46">
        <f t="shared" si="8"/>
        <v>16480.734413899365</v>
      </c>
      <c r="P37" s="40"/>
      <c r="Q37" s="40"/>
      <c r="R37" s="40"/>
    </row>
    <row r="38" spans="1:18" x14ac:dyDescent="0.45">
      <c r="A38" s="9">
        <v>30</v>
      </c>
      <c r="B38" s="5"/>
      <c r="C38" s="47"/>
      <c r="D38" s="91"/>
      <c r="E38" s="90"/>
      <c r="F38" s="89"/>
      <c r="G38" s="40" t="str">
        <f t="shared" si="0"/>
        <v/>
      </c>
      <c r="H38" s="40" t="str">
        <f t="shared" si="1"/>
        <v/>
      </c>
      <c r="I38" s="40" t="str">
        <f t="shared" si="2"/>
        <v/>
      </c>
      <c r="J38" s="44">
        <f t="shared" si="3"/>
        <v>5518.0495698261329</v>
      </c>
      <c r="K38" s="45">
        <f t="shared" si="4"/>
        <v>6383.8369246968523</v>
      </c>
      <c r="L38" s="46">
        <f t="shared" si="5"/>
        <v>8734.7892393666625</v>
      </c>
      <c r="M38" s="44" t="str">
        <f t="shared" si="6"/>
        <v/>
      </c>
      <c r="N38" s="45" t="str">
        <f t="shared" si="7"/>
        <v/>
      </c>
      <c r="O38" s="46" t="str">
        <f t="shared" si="8"/>
        <v/>
      </c>
      <c r="P38" s="40"/>
      <c r="Q38" s="40"/>
      <c r="R38" s="40"/>
    </row>
    <row r="39" spans="1:18" x14ac:dyDescent="0.45">
      <c r="A39" s="9">
        <v>31</v>
      </c>
      <c r="B39" s="5"/>
      <c r="C39" s="47"/>
      <c r="D39" s="91"/>
      <c r="E39" s="90"/>
      <c r="F39" s="89"/>
      <c r="G39" s="40" t="str">
        <f t="shared" si="0"/>
        <v/>
      </c>
      <c r="H39" s="40" t="str">
        <f t="shared" si="1"/>
        <v/>
      </c>
      <c r="I39" s="40" t="str">
        <f t="shared" si="2"/>
        <v/>
      </c>
      <c r="J39" s="44" t="str">
        <f t="shared" si="3"/>
        <v/>
      </c>
      <c r="K39" s="45" t="str">
        <f t="shared" si="4"/>
        <v/>
      </c>
      <c r="L39" s="46" t="str">
        <f t="shared" si="5"/>
        <v/>
      </c>
      <c r="M39" s="44" t="str">
        <f t="shared" si="6"/>
        <v/>
      </c>
      <c r="N39" s="45" t="str">
        <f t="shared" si="7"/>
        <v/>
      </c>
      <c r="O39" s="46" t="str">
        <f t="shared" si="8"/>
        <v/>
      </c>
      <c r="P39" s="40"/>
      <c r="Q39" s="40"/>
      <c r="R39" s="40"/>
    </row>
    <row r="40" spans="1:18" x14ac:dyDescent="0.45">
      <c r="A40" s="9">
        <v>32</v>
      </c>
      <c r="B40" s="5"/>
      <c r="C40" s="47"/>
      <c r="D40" s="91"/>
      <c r="E40" s="90"/>
      <c r="F40" s="89"/>
      <c r="G40" s="40" t="str">
        <f t="shared" si="0"/>
        <v/>
      </c>
      <c r="H40" s="40" t="str">
        <f t="shared" si="1"/>
        <v/>
      </c>
      <c r="I40" s="40" t="str">
        <f t="shared" si="2"/>
        <v/>
      </c>
      <c r="J40" s="44" t="str">
        <f t="shared" si="3"/>
        <v/>
      </c>
      <c r="K40" s="45" t="str">
        <f t="shared" si="4"/>
        <v/>
      </c>
      <c r="L40" s="46" t="str">
        <f t="shared" si="5"/>
        <v/>
      </c>
      <c r="M40" s="44" t="str">
        <f t="shared" si="6"/>
        <v/>
      </c>
      <c r="N40" s="45" t="str">
        <f t="shared" si="7"/>
        <v/>
      </c>
      <c r="O40" s="46" t="str">
        <f t="shared" si="8"/>
        <v/>
      </c>
      <c r="P40" s="40"/>
      <c r="Q40" s="40"/>
      <c r="R40" s="40"/>
    </row>
    <row r="41" spans="1:18" x14ac:dyDescent="0.45">
      <c r="A41" s="9">
        <v>33</v>
      </c>
      <c r="B41" s="5"/>
      <c r="C41" s="47"/>
      <c r="D41" s="91"/>
      <c r="E41" s="90"/>
      <c r="F41" s="92"/>
      <c r="G41" s="40" t="str">
        <f t="shared" ref="G41:G58" si="9">IF(D41="","",G40+M41)</f>
        <v/>
      </c>
      <c r="H41" s="40" t="str">
        <f t="shared" ref="H41:H58" si="10">IF(E41="","",H40+N41)</f>
        <v/>
      </c>
      <c r="I41" s="40" t="str">
        <f t="shared" ref="I41:I58" si="11">IF(F41="","",I40+O41)</f>
        <v/>
      </c>
      <c r="J41" s="44" t="str">
        <f t="shared" ref="J41:J58" si="12">IF(G40="","",G40*0.03)</f>
        <v/>
      </c>
      <c r="K41" s="45" t="str">
        <f t="shared" ref="K41:K58" si="13">IF(H40="","",H40*0.03)</f>
        <v/>
      </c>
      <c r="L41" s="46" t="str">
        <f t="shared" ref="L41:L58" si="14">IF(I40="","",I40*0.03)</f>
        <v/>
      </c>
      <c r="M41" s="44" t="str">
        <f t="shared" ref="M41:M58" si="15">IF(D41="","",J41*D41)</f>
        <v/>
      </c>
      <c r="N41" s="45" t="str">
        <f t="shared" ref="N41:N58" si="16">IF(E41="","",K41*E41)</f>
        <v/>
      </c>
      <c r="O41" s="46" t="str">
        <f t="shared" ref="O41:O58" si="17">IF(F41="","",L41*F41)</f>
        <v/>
      </c>
      <c r="P41" s="40"/>
      <c r="Q41" s="40"/>
      <c r="R41" s="40"/>
    </row>
    <row r="42" spans="1:18" x14ac:dyDescent="0.45">
      <c r="A42" s="9">
        <v>34</v>
      </c>
      <c r="B42" s="5"/>
      <c r="C42" s="47"/>
      <c r="D42" s="91"/>
      <c r="E42" s="90"/>
      <c r="F42" s="92"/>
      <c r="G42" s="40" t="str">
        <f t="shared" si="9"/>
        <v/>
      </c>
      <c r="H42" s="40" t="str">
        <f t="shared" si="10"/>
        <v/>
      </c>
      <c r="I42" s="40" t="str">
        <f t="shared" si="11"/>
        <v/>
      </c>
      <c r="J42" s="44" t="str">
        <f t="shared" si="12"/>
        <v/>
      </c>
      <c r="K42" s="45" t="str">
        <f t="shared" si="13"/>
        <v/>
      </c>
      <c r="L42" s="46" t="str">
        <f t="shared" si="14"/>
        <v/>
      </c>
      <c r="M42" s="44" t="str">
        <f t="shared" si="15"/>
        <v/>
      </c>
      <c r="N42" s="45" t="str">
        <f t="shared" si="16"/>
        <v/>
      </c>
      <c r="O42" s="46" t="str">
        <f t="shared" si="17"/>
        <v/>
      </c>
      <c r="P42" s="40"/>
      <c r="Q42" s="40"/>
      <c r="R42" s="40"/>
    </row>
    <row r="43" spans="1:18" x14ac:dyDescent="0.45">
      <c r="A43">
        <v>35</v>
      </c>
      <c r="B43" s="5"/>
      <c r="C43" s="47"/>
      <c r="D43" s="91"/>
      <c r="E43" s="90"/>
      <c r="F43" s="89"/>
      <c r="G43" s="40" t="str">
        <f t="shared" si="9"/>
        <v/>
      </c>
      <c r="H43" s="40" t="str">
        <f t="shared" si="10"/>
        <v/>
      </c>
      <c r="I43" s="40" t="str">
        <f t="shared" si="11"/>
        <v/>
      </c>
      <c r="J43" s="44" t="str">
        <f t="shared" si="12"/>
        <v/>
      </c>
      <c r="K43" s="45" t="str">
        <f t="shared" si="13"/>
        <v/>
      </c>
      <c r="L43" s="46" t="str">
        <f t="shared" si="14"/>
        <v/>
      </c>
      <c r="M43" s="44" t="str">
        <f t="shared" si="15"/>
        <v/>
      </c>
      <c r="N43" s="45" t="str">
        <f t="shared" si="16"/>
        <v/>
      </c>
      <c r="O43" s="46" t="str">
        <f t="shared" si="17"/>
        <v/>
      </c>
    </row>
    <row r="44" spans="1:18" x14ac:dyDescent="0.45">
      <c r="A44" s="9">
        <v>36</v>
      </c>
      <c r="B44" s="5"/>
      <c r="C44" s="47"/>
      <c r="D44" s="91"/>
      <c r="E44" s="90"/>
      <c r="F44" s="89"/>
      <c r="G44" s="40" t="str">
        <f t="shared" si="9"/>
        <v/>
      </c>
      <c r="H44" s="40" t="str">
        <f t="shared" si="10"/>
        <v/>
      </c>
      <c r="I44" s="40" t="str">
        <f t="shared" si="11"/>
        <v/>
      </c>
      <c r="J44" s="44" t="str">
        <f t="shared" si="12"/>
        <v/>
      </c>
      <c r="K44" s="45" t="str">
        <f t="shared" si="13"/>
        <v/>
      </c>
      <c r="L44" s="46" t="str">
        <f t="shared" si="14"/>
        <v/>
      </c>
      <c r="M44" s="44" t="str">
        <f t="shared" si="15"/>
        <v/>
      </c>
      <c r="N44" s="45" t="str">
        <f t="shared" si="16"/>
        <v/>
      </c>
      <c r="O44" s="46" t="str">
        <f t="shared" si="17"/>
        <v/>
      </c>
    </row>
    <row r="45" spans="1:18" x14ac:dyDescent="0.45">
      <c r="A45" s="9">
        <v>37</v>
      </c>
      <c r="B45" s="5"/>
      <c r="C45" s="47"/>
      <c r="D45" s="91"/>
      <c r="E45" s="90"/>
      <c r="F45" s="89"/>
      <c r="G45" s="40" t="str">
        <f t="shared" si="9"/>
        <v/>
      </c>
      <c r="H45" s="40" t="str">
        <f t="shared" si="10"/>
        <v/>
      </c>
      <c r="I45" s="40" t="str">
        <f t="shared" si="11"/>
        <v/>
      </c>
      <c r="J45" s="44" t="str">
        <f t="shared" si="12"/>
        <v/>
      </c>
      <c r="K45" s="45" t="str">
        <f t="shared" si="13"/>
        <v/>
      </c>
      <c r="L45" s="46" t="str">
        <f t="shared" si="14"/>
        <v/>
      </c>
      <c r="M45" s="44" t="str">
        <f t="shared" si="15"/>
        <v/>
      </c>
      <c r="N45" s="45" t="str">
        <f t="shared" si="16"/>
        <v/>
      </c>
      <c r="O45" s="46" t="str">
        <f t="shared" si="17"/>
        <v/>
      </c>
    </row>
    <row r="46" spans="1:18" x14ac:dyDescent="0.45">
      <c r="A46" s="9">
        <v>38</v>
      </c>
      <c r="B46" s="5"/>
      <c r="C46" s="47"/>
      <c r="D46" s="91"/>
      <c r="E46" s="90"/>
      <c r="F46" s="89"/>
      <c r="G46" s="40" t="str">
        <f t="shared" si="9"/>
        <v/>
      </c>
      <c r="H46" s="40" t="str">
        <f t="shared" si="10"/>
        <v/>
      </c>
      <c r="I46" s="40" t="str">
        <f t="shared" si="11"/>
        <v/>
      </c>
      <c r="J46" s="44" t="str">
        <f t="shared" si="12"/>
        <v/>
      </c>
      <c r="K46" s="45" t="str">
        <f t="shared" si="13"/>
        <v/>
      </c>
      <c r="L46" s="46" t="str">
        <f t="shared" si="14"/>
        <v/>
      </c>
      <c r="M46" s="44" t="str">
        <f t="shared" si="15"/>
        <v/>
      </c>
      <c r="N46" s="45" t="str">
        <f t="shared" si="16"/>
        <v/>
      </c>
      <c r="O46" s="46" t="str">
        <f t="shared" si="17"/>
        <v/>
      </c>
    </row>
    <row r="47" spans="1:18" x14ac:dyDescent="0.45">
      <c r="A47" s="9">
        <v>39</v>
      </c>
      <c r="B47" s="5"/>
      <c r="C47" s="47"/>
      <c r="D47" s="91"/>
      <c r="E47" s="90"/>
      <c r="F47" s="89"/>
      <c r="G47" s="40" t="str">
        <f t="shared" si="9"/>
        <v/>
      </c>
      <c r="H47" s="40" t="str">
        <f t="shared" si="10"/>
        <v/>
      </c>
      <c r="I47" s="40" t="str">
        <f t="shared" si="11"/>
        <v/>
      </c>
      <c r="J47" s="44" t="str">
        <f t="shared" si="12"/>
        <v/>
      </c>
      <c r="K47" s="45" t="str">
        <f t="shared" si="13"/>
        <v/>
      </c>
      <c r="L47" s="46" t="str">
        <f t="shared" si="14"/>
        <v/>
      </c>
      <c r="M47" s="44" t="str">
        <f t="shared" si="15"/>
        <v/>
      </c>
      <c r="N47" s="45" t="str">
        <f t="shared" si="16"/>
        <v/>
      </c>
      <c r="O47" s="46" t="str">
        <f t="shared" si="17"/>
        <v/>
      </c>
    </row>
    <row r="48" spans="1:18" x14ac:dyDescent="0.45">
      <c r="A48" s="9">
        <v>40</v>
      </c>
      <c r="B48" s="5"/>
      <c r="C48" s="47"/>
      <c r="D48" s="91"/>
      <c r="E48" s="90"/>
      <c r="F48" s="89"/>
      <c r="G48" s="40" t="str">
        <f t="shared" si="9"/>
        <v/>
      </c>
      <c r="H48" s="40" t="str">
        <f t="shared" si="10"/>
        <v/>
      </c>
      <c r="I48" s="40" t="str">
        <f t="shared" si="11"/>
        <v/>
      </c>
      <c r="J48" s="44" t="str">
        <f t="shared" si="12"/>
        <v/>
      </c>
      <c r="K48" s="45" t="str">
        <f t="shared" si="13"/>
        <v/>
      </c>
      <c r="L48" s="46" t="str">
        <f t="shared" si="14"/>
        <v/>
      </c>
      <c r="M48" s="44" t="str">
        <f t="shared" si="15"/>
        <v/>
      </c>
      <c r="N48" s="45" t="str">
        <f t="shared" si="16"/>
        <v/>
      </c>
      <c r="O48" s="46" t="str">
        <f t="shared" si="17"/>
        <v/>
      </c>
    </row>
    <row r="49" spans="1:15" x14ac:dyDescent="0.45">
      <c r="A49" s="9">
        <v>41</v>
      </c>
      <c r="B49" s="5"/>
      <c r="C49" s="47"/>
      <c r="D49" s="91"/>
      <c r="E49" s="90"/>
      <c r="F49" s="89"/>
      <c r="G49" s="40" t="str">
        <f t="shared" si="9"/>
        <v/>
      </c>
      <c r="H49" s="40" t="str">
        <f t="shared" si="10"/>
        <v/>
      </c>
      <c r="I49" s="40" t="str">
        <f t="shared" si="11"/>
        <v/>
      </c>
      <c r="J49" s="44" t="str">
        <f t="shared" si="12"/>
        <v/>
      </c>
      <c r="K49" s="45" t="str">
        <f t="shared" si="13"/>
        <v/>
      </c>
      <c r="L49" s="46" t="str">
        <f t="shared" si="14"/>
        <v/>
      </c>
      <c r="M49" s="44" t="str">
        <f t="shared" si="15"/>
        <v/>
      </c>
      <c r="N49" s="45" t="str">
        <f t="shared" si="16"/>
        <v/>
      </c>
      <c r="O49" s="46" t="str">
        <f t="shared" si="17"/>
        <v/>
      </c>
    </row>
    <row r="50" spans="1:15" x14ac:dyDescent="0.45">
      <c r="A50" s="9">
        <v>42</v>
      </c>
      <c r="B50" s="5"/>
      <c r="C50" s="47"/>
      <c r="D50" s="91"/>
      <c r="E50" s="90"/>
      <c r="F50" s="89"/>
      <c r="G50" s="40" t="str">
        <f t="shared" si="9"/>
        <v/>
      </c>
      <c r="H50" s="40" t="str">
        <f t="shared" si="10"/>
        <v/>
      </c>
      <c r="I50" s="40" t="str">
        <f t="shared" si="11"/>
        <v/>
      </c>
      <c r="J50" s="44" t="str">
        <f t="shared" si="12"/>
        <v/>
      </c>
      <c r="K50" s="45" t="str">
        <f t="shared" si="13"/>
        <v/>
      </c>
      <c r="L50" s="46" t="str">
        <f t="shared" si="14"/>
        <v/>
      </c>
      <c r="M50" s="44" t="str">
        <f t="shared" si="15"/>
        <v/>
      </c>
      <c r="N50" s="45" t="str">
        <f t="shared" si="16"/>
        <v/>
      </c>
      <c r="O50" s="46" t="str">
        <f t="shared" si="17"/>
        <v/>
      </c>
    </row>
    <row r="51" spans="1:15" x14ac:dyDescent="0.45">
      <c r="A51" s="9">
        <v>43</v>
      </c>
      <c r="B51" s="5"/>
      <c r="C51" s="47"/>
      <c r="D51" s="91"/>
      <c r="E51" s="90"/>
      <c r="F51" s="92"/>
      <c r="G51" s="40" t="str">
        <f t="shared" si="9"/>
        <v/>
      </c>
      <c r="H51" s="40" t="str">
        <f t="shared" si="10"/>
        <v/>
      </c>
      <c r="I51" s="40" t="str">
        <f t="shared" si="11"/>
        <v/>
      </c>
      <c r="J51" s="44" t="str">
        <f t="shared" si="12"/>
        <v/>
      </c>
      <c r="K51" s="45" t="str">
        <f t="shared" si="13"/>
        <v/>
      </c>
      <c r="L51" s="46" t="str">
        <f t="shared" si="14"/>
        <v/>
      </c>
      <c r="M51" s="44" t="str">
        <f t="shared" si="15"/>
        <v/>
      </c>
      <c r="N51" s="45" t="str">
        <f t="shared" si="16"/>
        <v/>
      </c>
      <c r="O51" s="46" t="str">
        <f t="shared" si="17"/>
        <v/>
      </c>
    </row>
    <row r="52" spans="1:15" x14ac:dyDescent="0.45">
      <c r="A52" s="9">
        <v>44</v>
      </c>
      <c r="B52" s="5"/>
      <c r="C52" s="47"/>
      <c r="D52" s="91"/>
      <c r="E52" s="90"/>
      <c r="F52" s="89"/>
      <c r="G52" s="40" t="str">
        <f t="shared" si="9"/>
        <v/>
      </c>
      <c r="H52" s="40" t="str">
        <f t="shared" si="10"/>
        <v/>
      </c>
      <c r="I52" s="40" t="str">
        <f t="shared" si="11"/>
        <v/>
      </c>
      <c r="J52" s="44" t="str">
        <f t="shared" si="12"/>
        <v/>
      </c>
      <c r="K52" s="45" t="str">
        <f t="shared" si="13"/>
        <v/>
      </c>
      <c r="L52" s="46" t="str">
        <f t="shared" si="14"/>
        <v/>
      </c>
      <c r="M52" s="44" t="str">
        <f t="shared" si="15"/>
        <v/>
      </c>
      <c r="N52" s="45" t="str">
        <f t="shared" si="16"/>
        <v/>
      </c>
      <c r="O52" s="46" t="str">
        <f t="shared" si="17"/>
        <v/>
      </c>
    </row>
    <row r="53" spans="1:15" x14ac:dyDescent="0.45">
      <c r="A53" s="9">
        <v>45</v>
      </c>
      <c r="B53" s="5"/>
      <c r="C53" s="47"/>
      <c r="D53" s="91"/>
      <c r="E53" s="90"/>
      <c r="F53" s="89"/>
      <c r="G53" s="40" t="str">
        <f t="shared" si="9"/>
        <v/>
      </c>
      <c r="H53" s="40" t="str">
        <f t="shared" si="10"/>
        <v/>
      </c>
      <c r="I53" s="40" t="str">
        <f t="shared" si="11"/>
        <v/>
      </c>
      <c r="J53" s="44" t="str">
        <f t="shared" si="12"/>
        <v/>
      </c>
      <c r="K53" s="45" t="str">
        <f t="shared" si="13"/>
        <v/>
      </c>
      <c r="L53" s="46" t="str">
        <f t="shared" si="14"/>
        <v/>
      </c>
      <c r="M53" s="44" t="str">
        <f t="shared" si="15"/>
        <v/>
      </c>
      <c r="N53" s="45" t="str">
        <f t="shared" si="16"/>
        <v/>
      </c>
      <c r="O53" s="46" t="str">
        <f t="shared" si="17"/>
        <v/>
      </c>
    </row>
    <row r="54" spans="1:15" x14ac:dyDescent="0.45">
      <c r="A54" s="9">
        <v>46</v>
      </c>
      <c r="B54" s="5"/>
      <c r="C54" s="47"/>
      <c r="D54" s="91"/>
      <c r="E54" s="90"/>
      <c r="F54" s="89"/>
      <c r="G54" s="40" t="str">
        <f t="shared" si="9"/>
        <v/>
      </c>
      <c r="H54" s="40" t="str">
        <f t="shared" si="10"/>
        <v/>
      </c>
      <c r="I54" s="40" t="str">
        <f t="shared" si="11"/>
        <v/>
      </c>
      <c r="J54" s="44" t="str">
        <f t="shared" si="12"/>
        <v/>
      </c>
      <c r="K54" s="45" t="str">
        <f t="shared" si="13"/>
        <v/>
      </c>
      <c r="L54" s="46" t="str">
        <f t="shared" si="14"/>
        <v/>
      </c>
      <c r="M54" s="44" t="str">
        <f t="shared" si="15"/>
        <v/>
      </c>
      <c r="N54" s="45" t="str">
        <f t="shared" si="16"/>
        <v/>
      </c>
      <c r="O54" s="46" t="str">
        <f t="shared" si="17"/>
        <v/>
      </c>
    </row>
    <row r="55" spans="1:15" x14ac:dyDescent="0.45">
      <c r="A55" s="9">
        <v>47</v>
      </c>
      <c r="B55" s="5"/>
      <c r="C55" s="47"/>
      <c r="D55" s="91"/>
      <c r="E55" s="90"/>
      <c r="F55" s="89"/>
      <c r="G55" s="40" t="str">
        <f t="shared" si="9"/>
        <v/>
      </c>
      <c r="H55" s="40" t="str">
        <f t="shared" si="10"/>
        <v/>
      </c>
      <c r="I55" s="40" t="str">
        <f t="shared" si="11"/>
        <v/>
      </c>
      <c r="J55" s="44" t="str">
        <f t="shared" si="12"/>
        <v/>
      </c>
      <c r="K55" s="45" t="str">
        <f t="shared" si="13"/>
        <v/>
      </c>
      <c r="L55" s="46" t="str">
        <f t="shared" si="14"/>
        <v/>
      </c>
      <c r="M55" s="44" t="str">
        <f t="shared" si="15"/>
        <v/>
      </c>
      <c r="N55" s="45" t="str">
        <f t="shared" si="16"/>
        <v/>
      </c>
      <c r="O55" s="46" t="str">
        <f t="shared" si="17"/>
        <v/>
      </c>
    </row>
    <row r="56" spans="1:15" x14ac:dyDescent="0.45">
      <c r="A56" s="9">
        <v>48</v>
      </c>
      <c r="B56" s="5"/>
      <c r="C56" s="47"/>
      <c r="D56" s="91"/>
      <c r="E56" s="90"/>
      <c r="F56" s="89"/>
      <c r="G56" s="40" t="str">
        <f t="shared" si="9"/>
        <v/>
      </c>
      <c r="H56" s="40" t="str">
        <f t="shared" si="10"/>
        <v/>
      </c>
      <c r="I56" s="40" t="str">
        <f t="shared" si="11"/>
        <v/>
      </c>
      <c r="J56" s="44" t="str">
        <f t="shared" si="12"/>
        <v/>
      </c>
      <c r="K56" s="45" t="str">
        <f t="shared" si="13"/>
        <v/>
      </c>
      <c r="L56" s="46" t="str">
        <f t="shared" si="14"/>
        <v/>
      </c>
      <c r="M56" s="44" t="str">
        <f t="shared" si="15"/>
        <v/>
      </c>
      <c r="N56" s="45" t="str">
        <f t="shared" si="16"/>
        <v/>
      </c>
      <c r="O56" s="46" t="str">
        <f t="shared" si="17"/>
        <v/>
      </c>
    </row>
    <row r="57" spans="1:15" x14ac:dyDescent="0.45">
      <c r="A57" s="9">
        <v>49</v>
      </c>
      <c r="B57" s="5"/>
      <c r="C57" s="47"/>
      <c r="D57" s="91"/>
      <c r="E57" s="90"/>
      <c r="F57" s="89"/>
      <c r="G57" s="40" t="str">
        <f t="shared" si="9"/>
        <v/>
      </c>
      <c r="H57" s="40" t="str">
        <f t="shared" si="10"/>
        <v/>
      </c>
      <c r="I57" s="40" t="str">
        <f t="shared" si="11"/>
        <v/>
      </c>
      <c r="J57" s="44" t="str">
        <f t="shared" si="12"/>
        <v/>
      </c>
      <c r="K57" s="45" t="str">
        <f t="shared" si="13"/>
        <v/>
      </c>
      <c r="L57" s="46" t="str">
        <f t="shared" si="14"/>
        <v/>
      </c>
      <c r="M57" s="44" t="str">
        <f t="shared" si="15"/>
        <v/>
      </c>
      <c r="N57" s="45" t="str">
        <f t="shared" si="16"/>
        <v/>
      </c>
      <c r="O57" s="46" t="str">
        <f t="shared" si="17"/>
        <v/>
      </c>
    </row>
    <row r="58" spans="1:15" ht="18.600000000000001" thickBot="1" x14ac:dyDescent="0.5">
      <c r="A58" s="9">
        <v>50</v>
      </c>
      <c r="B58" s="6"/>
      <c r="C58" s="51"/>
      <c r="D58" s="88"/>
      <c r="E58" s="87"/>
      <c r="F58" s="86"/>
      <c r="G58" s="40" t="str">
        <f t="shared" si="9"/>
        <v/>
      </c>
      <c r="H58" s="40" t="str">
        <f t="shared" si="10"/>
        <v/>
      </c>
      <c r="I58" s="40" t="str">
        <f t="shared" si="11"/>
        <v/>
      </c>
      <c r="J58" s="44" t="str">
        <f t="shared" si="12"/>
        <v/>
      </c>
      <c r="K58" s="45" t="str">
        <f t="shared" si="13"/>
        <v/>
      </c>
      <c r="L58" s="46" t="str">
        <f t="shared" si="14"/>
        <v/>
      </c>
      <c r="M58" s="44" t="str">
        <f t="shared" si="15"/>
        <v/>
      </c>
      <c r="N58" s="45" t="str">
        <f t="shared" si="16"/>
        <v/>
      </c>
      <c r="O58" s="46" t="str">
        <f t="shared" si="17"/>
        <v/>
      </c>
    </row>
    <row r="59" spans="1:15" ht="18.600000000000001" thickBot="1" x14ac:dyDescent="0.5">
      <c r="A59" s="9"/>
      <c r="B59" s="108" t="s">
        <v>5</v>
      </c>
      <c r="C59" s="109"/>
      <c r="D59" s="1">
        <f>COUNTIF(D9:D58,1.27)</f>
        <v>22</v>
      </c>
      <c r="E59" s="1">
        <f>COUNTIF(E9:E58,1.5)</f>
        <v>22</v>
      </c>
      <c r="F59" s="8">
        <f>COUNTIF(F9:F58,2)</f>
        <v>22</v>
      </c>
      <c r="G59" s="85">
        <f>M59+G8</f>
        <v>183934.98566087114</v>
      </c>
      <c r="H59" s="20">
        <f>N59+H8</f>
        <v>212794.56415656174</v>
      </c>
      <c r="I59" s="21">
        <f>O59+I8</f>
        <v>291159.64131222211</v>
      </c>
      <c r="J59" s="67" t="s">
        <v>33</v>
      </c>
      <c r="K59" s="68">
        <f>B58-B9</f>
        <v>-42831</v>
      </c>
      <c r="L59" s="69" t="s">
        <v>34</v>
      </c>
      <c r="M59" s="81">
        <f>SUM(M9:M58)</f>
        <v>83934.985660871142</v>
      </c>
      <c r="N59" s="82">
        <f>SUM(N9:N58)</f>
        <v>112794.56415656174</v>
      </c>
      <c r="O59" s="83">
        <f>SUM(O9:O58)</f>
        <v>191159.64131222208</v>
      </c>
    </row>
    <row r="60" spans="1:15" ht="18.600000000000001" thickBot="1" x14ac:dyDescent="0.5">
      <c r="A60" s="9"/>
      <c r="B60" s="102" t="s">
        <v>6</v>
      </c>
      <c r="C60" s="103"/>
      <c r="D60" s="1">
        <f>COUNTIF(D9:D58,-1)</f>
        <v>7</v>
      </c>
      <c r="E60" s="1">
        <f>COUNTIF(E9:E58,-1)</f>
        <v>7</v>
      </c>
      <c r="F60" s="8">
        <f>COUNTIF(F9:F58,-1)</f>
        <v>7</v>
      </c>
      <c r="G60" s="100" t="s">
        <v>32</v>
      </c>
      <c r="H60" s="101"/>
      <c r="I60" s="107"/>
      <c r="J60" s="100" t="s">
        <v>35</v>
      </c>
      <c r="K60" s="101"/>
      <c r="L60" s="107"/>
      <c r="M60" s="9"/>
      <c r="O60" s="4"/>
    </row>
    <row r="61" spans="1:15" ht="18.600000000000001" thickBot="1" x14ac:dyDescent="0.5">
      <c r="A61" s="9"/>
      <c r="B61" s="102" t="s">
        <v>37</v>
      </c>
      <c r="C61" s="103"/>
      <c r="D61" s="1">
        <f>COUNTIF(D9:D58,0)</f>
        <v>0</v>
      </c>
      <c r="E61" s="1">
        <f>COUNTIF(E9:E58,0)</f>
        <v>0</v>
      </c>
      <c r="F61" s="1">
        <f>COUNTIF(F9:F58,0)</f>
        <v>0</v>
      </c>
      <c r="G61" s="76">
        <f>G59/G8</f>
        <v>1.8393498566087114</v>
      </c>
      <c r="H61" s="77">
        <f>H59/H8</f>
        <v>2.1279456415656175</v>
      </c>
      <c r="I61" s="78">
        <f>I59/I8</f>
        <v>2.9115964131222212</v>
      </c>
      <c r="J61" s="65">
        <f>(G61-100%)*30/K59</f>
        <v>-5.8790352077377E-4</v>
      </c>
      <c r="K61" s="65">
        <f>(H61-100%)*30/K59</f>
        <v>-7.9004387586020699E-4</v>
      </c>
      <c r="L61" s="66">
        <f>(I61-100%)*30/K59</f>
        <v>-1.3389342390713883E-3</v>
      </c>
      <c r="M61" s="10"/>
      <c r="N61" s="2"/>
      <c r="O61" s="11"/>
    </row>
    <row r="62" spans="1:15" ht="18.600000000000001" thickBot="1" x14ac:dyDescent="0.5">
      <c r="B62" s="100" t="s">
        <v>4</v>
      </c>
      <c r="C62" s="101"/>
      <c r="D62" s="79">
        <f>D59/(D59+D60+D61)</f>
        <v>0.75862068965517238</v>
      </c>
      <c r="E62" s="74">
        <f>E59/(E59+E60+E61)</f>
        <v>0.75862068965517238</v>
      </c>
      <c r="F62" s="75">
        <f>F59/(F59+F60+F61)</f>
        <v>0.75862068965517238</v>
      </c>
    </row>
    <row r="64" spans="1:15" x14ac:dyDescent="0.45">
      <c r="D64" s="84"/>
      <c r="E64" s="84"/>
      <c r="F64" s="84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" x14ac:dyDescent="0.45"/>
  <cols>
    <col min="1" max="1" width="14" customWidth="1"/>
    <col min="2" max="2" width="13.19921875" customWidth="1"/>
    <col min="4" max="4" width="14.69921875" customWidth="1"/>
    <col min="6" max="6" width="14.19921875" customWidth="1"/>
    <col min="8" max="8" width="15.59765625" customWidth="1"/>
  </cols>
  <sheetData>
    <row r="1" spans="1:8" x14ac:dyDescent="0.45">
      <c r="A1" s="30" t="s">
        <v>15</v>
      </c>
      <c r="B1" s="31"/>
      <c r="C1" s="32"/>
      <c r="D1" s="33"/>
      <c r="E1" s="32"/>
      <c r="F1" s="33"/>
      <c r="G1" s="32"/>
      <c r="H1" s="33"/>
    </row>
    <row r="2" spans="1:8" x14ac:dyDescent="0.45">
      <c r="A2" s="34"/>
      <c r="B2" s="32"/>
      <c r="C2" s="32"/>
      <c r="D2" s="33"/>
      <c r="E2" s="32"/>
      <c r="F2" s="33"/>
      <c r="G2" s="32"/>
      <c r="H2" s="33"/>
    </row>
    <row r="3" spans="1:8" x14ac:dyDescent="0.45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 x14ac:dyDescent="0.45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 x14ac:dyDescent="0.45">
      <c r="A5" s="37" t="s">
        <v>22</v>
      </c>
      <c r="B5" s="37"/>
      <c r="C5" s="37"/>
      <c r="D5" s="38"/>
      <c r="E5" s="37"/>
      <c r="F5" s="39"/>
      <c r="G5" s="37"/>
      <c r="H5" s="39"/>
    </row>
    <row r="6" spans="1:8" x14ac:dyDescent="0.45">
      <c r="A6" s="37" t="s">
        <v>22</v>
      </c>
      <c r="B6" s="37"/>
      <c r="C6" s="37"/>
      <c r="D6" s="39"/>
      <c r="E6" s="37"/>
      <c r="F6" s="39"/>
      <c r="G6" s="37"/>
      <c r="H6" s="39"/>
    </row>
    <row r="7" spans="1:8" x14ac:dyDescent="0.45">
      <c r="A7" s="37" t="s">
        <v>22</v>
      </c>
      <c r="B7" s="37"/>
      <c r="C7" s="37"/>
      <c r="D7" s="39"/>
      <c r="E7" s="37"/>
      <c r="F7" s="39"/>
      <c r="G7" s="37"/>
      <c r="H7" s="39"/>
    </row>
    <row r="8" spans="1:8" x14ac:dyDescent="0.45">
      <c r="A8" s="37" t="s">
        <v>22</v>
      </c>
      <c r="B8" s="37"/>
      <c r="C8" s="37"/>
      <c r="D8" s="39"/>
      <c r="E8" s="37"/>
      <c r="F8" s="39"/>
      <c r="G8" s="37"/>
      <c r="H8" s="39"/>
    </row>
    <row r="9" spans="1:8" x14ac:dyDescent="0.45">
      <c r="A9" s="37" t="s">
        <v>22</v>
      </c>
      <c r="B9" s="37"/>
      <c r="C9" s="37"/>
      <c r="D9" s="39"/>
      <c r="E9" s="37"/>
      <c r="F9" s="39"/>
      <c r="G9" s="37"/>
      <c r="H9" s="39"/>
    </row>
    <row r="10" spans="1:8" x14ac:dyDescent="0.45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 x14ac:dyDescent="0.45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 x14ac:dyDescent="0.45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14AC-15E3-4465-83CE-756953A507A2}">
  <dimension ref="A1:R64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38" sqref="B38"/>
    </sheetView>
  </sheetViews>
  <sheetFormatPr defaultRowHeight="18" x14ac:dyDescent="0.45"/>
  <cols>
    <col min="1" max="1" width="4.8984375" customWidth="1"/>
    <col min="2" max="2" width="12" customWidth="1"/>
    <col min="3" max="3" width="10.59765625" customWidth="1"/>
    <col min="4" max="6" width="8.19921875" customWidth="1"/>
    <col min="7" max="7" width="9.8984375" customWidth="1"/>
    <col min="10" max="15" width="7.69921875" customWidth="1"/>
  </cols>
  <sheetData>
    <row r="1" spans="1:18" x14ac:dyDescent="0.45">
      <c r="A1" s="1" t="s">
        <v>7</v>
      </c>
      <c r="C1" t="s">
        <v>39</v>
      </c>
    </row>
    <row r="2" spans="1:18" x14ac:dyDescent="0.45">
      <c r="A2" s="1" t="s">
        <v>8</v>
      </c>
      <c r="C2" t="s">
        <v>38</v>
      </c>
    </row>
    <row r="3" spans="1:18" x14ac:dyDescent="0.45">
      <c r="A3" s="1" t="s">
        <v>11</v>
      </c>
      <c r="C3" s="29">
        <v>100000</v>
      </c>
    </row>
    <row r="4" spans="1:18" x14ac:dyDescent="0.45">
      <c r="A4" s="1" t="s">
        <v>12</v>
      </c>
      <c r="C4" s="29" t="s">
        <v>14</v>
      </c>
    </row>
    <row r="5" spans="1:18" ht="18.600000000000001" thickBot="1" x14ac:dyDescent="0.5">
      <c r="A5" s="1" t="s">
        <v>13</v>
      </c>
      <c r="C5" s="29" t="s">
        <v>36</v>
      </c>
    </row>
    <row r="6" spans="1:18" ht="18.600000000000001" thickBot="1" x14ac:dyDescent="0.5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100" t="s">
        <v>3</v>
      </c>
      <c r="H6" s="101"/>
      <c r="I6" s="107"/>
      <c r="J6" s="100" t="s">
        <v>25</v>
      </c>
      <c r="K6" s="101"/>
      <c r="L6" s="107"/>
      <c r="M6" s="100" t="s">
        <v>26</v>
      </c>
      <c r="N6" s="101"/>
      <c r="O6" s="107"/>
    </row>
    <row r="7" spans="1:18" ht="18.600000000000001" thickBot="1" x14ac:dyDescent="0.5">
      <c r="A7" s="27"/>
      <c r="B7" s="27" t="s">
        <v>2</v>
      </c>
      <c r="C7" s="64" t="s">
        <v>31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600000000000001" thickBot="1" x14ac:dyDescent="0.5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104" t="s">
        <v>25</v>
      </c>
      <c r="K8" s="105"/>
      <c r="L8" s="106"/>
      <c r="M8" s="104"/>
      <c r="N8" s="105"/>
      <c r="O8" s="106"/>
    </row>
    <row r="9" spans="1:18" x14ac:dyDescent="0.45">
      <c r="A9" s="9">
        <v>1</v>
      </c>
      <c r="B9" s="23">
        <v>43837</v>
      </c>
      <c r="C9" s="50">
        <v>1</v>
      </c>
      <c r="D9" s="95">
        <v>1.27</v>
      </c>
      <c r="E9" s="94">
        <v>1.5</v>
      </c>
      <c r="F9" s="93">
        <v>2</v>
      </c>
      <c r="G9" s="40">
        <f t="shared" ref="G9:G40" si="0">IF(D9="","",G8+M9)</f>
        <v>103810</v>
      </c>
      <c r="H9" s="40">
        <f t="shared" ref="H9:H40" si="1">IF(E9="","",H8+N9)</f>
        <v>104500</v>
      </c>
      <c r="I9" s="40">
        <f t="shared" ref="I9:I40" si="2">IF(F9="","",I8+O9)</f>
        <v>106000</v>
      </c>
      <c r="J9" s="41">
        <f t="shared" ref="J9:J40" si="3">IF(G8="","",G8*0.03)</f>
        <v>3000</v>
      </c>
      <c r="K9" s="42">
        <f t="shared" ref="K9:K40" si="4">IF(H8="","",H8*0.03)</f>
        <v>3000</v>
      </c>
      <c r="L9" s="43">
        <f t="shared" ref="L9:L40" si="5">IF(I8="","",I8*0.03)</f>
        <v>3000</v>
      </c>
      <c r="M9" s="41">
        <f t="shared" ref="M9:M40" si="6">IF(D9="","",J9*D9)</f>
        <v>3810</v>
      </c>
      <c r="N9" s="42">
        <f t="shared" ref="N9:N40" si="7">IF(E9="","",K9*E9)</f>
        <v>4500</v>
      </c>
      <c r="O9" s="43">
        <f t="shared" ref="O9:O40" si="8">IF(F9="","",L9*F9)</f>
        <v>6000</v>
      </c>
      <c r="P9" s="40"/>
      <c r="Q9" s="40"/>
      <c r="R9" s="40"/>
    </row>
    <row r="10" spans="1:18" x14ac:dyDescent="0.45">
      <c r="A10" s="9">
        <v>2</v>
      </c>
      <c r="B10" s="5">
        <v>43839</v>
      </c>
      <c r="C10" s="47">
        <v>1</v>
      </c>
      <c r="D10" s="91">
        <v>1.27</v>
      </c>
      <c r="E10" s="90">
        <v>1.5</v>
      </c>
      <c r="F10" s="89">
        <v>2</v>
      </c>
      <c r="G10" s="40">
        <f t="shared" si="0"/>
        <v>107765.16099999999</v>
      </c>
      <c r="H10" s="40">
        <f t="shared" si="1"/>
        <v>109202.5</v>
      </c>
      <c r="I10" s="40">
        <f t="shared" si="2"/>
        <v>112360</v>
      </c>
      <c r="J10" s="44">
        <f t="shared" si="3"/>
        <v>3114.2999999999997</v>
      </c>
      <c r="K10" s="45">
        <f t="shared" si="4"/>
        <v>3135</v>
      </c>
      <c r="L10" s="46">
        <f t="shared" si="5"/>
        <v>3180</v>
      </c>
      <c r="M10" s="44">
        <f t="shared" si="6"/>
        <v>3955.1609999999996</v>
      </c>
      <c r="N10" s="45">
        <f t="shared" si="7"/>
        <v>4702.5</v>
      </c>
      <c r="O10" s="46">
        <f t="shared" si="8"/>
        <v>6360</v>
      </c>
      <c r="P10" s="40"/>
      <c r="Q10" s="40"/>
      <c r="R10" s="40"/>
    </row>
    <row r="11" spans="1:18" x14ac:dyDescent="0.45">
      <c r="A11" s="9">
        <v>3</v>
      </c>
      <c r="B11" s="5">
        <v>43847</v>
      </c>
      <c r="C11" s="47">
        <v>1</v>
      </c>
      <c r="D11" s="91">
        <v>-1</v>
      </c>
      <c r="E11" s="90">
        <v>-1</v>
      </c>
      <c r="F11" s="92">
        <v>-1</v>
      </c>
      <c r="G11" s="40">
        <f t="shared" si="0"/>
        <v>104532.20616999999</v>
      </c>
      <c r="H11" s="40">
        <f t="shared" si="1"/>
        <v>105926.425</v>
      </c>
      <c r="I11" s="40">
        <f t="shared" si="2"/>
        <v>108989.2</v>
      </c>
      <c r="J11" s="44">
        <f t="shared" si="3"/>
        <v>3232.9548299999997</v>
      </c>
      <c r="K11" s="45">
        <f t="shared" si="4"/>
        <v>3276.0749999999998</v>
      </c>
      <c r="L11" s="46">
        <f t="shared" si="5"/>
        <v>3370.7999999999997</v>
      </c>
      <c r="M11" s="44">
        <f t="shared" si="6"/>
        <v>-3232.9548299999997</v>
      </c>
      <c r="N11" s="45">
        <f t="shared" si="7"/>
        <v>-3276.0749999999998</v>
      </c>
      <c r="O11" s="46">
        <f t="shared" si="8"/>
        <v>-3370.7999999999997</v>
      </c>
      <c r="P11" s="40"/>
      <c r="Q11" s="40"/>
      <c r="R11" s="40"/>
    </row>
    <row r="12" spans="1:18" x14ac:dyDescent="0.45">
      <c r="A12" s="9">
        <v>4</v>
      </c>
      <c r="B12" s="5">
        <v>43854</v>
      </c>
      <c r="C12" s="47">
        <v>1</v>
      </c>
      <c r="D12" s="91">
        <v>1.27</v>
      </c>
      <c r="E12" s="90">
        <v>1.5</v>
      </c>
      <c r="F12" s="89">
        <v>2</v>
      </c>
      <c r="G12" s="40">
        <f t="shared" si="0"/>
        <v>108514.88322507699</v>
      </c>
      <c r="H12" s="40">
        <f t="shared" si="1"/>
        <v>110693.11412500001</v>
      </c>
      <c r="I12" s="40">
        <f t="shared" si="2"/>
        <v>115528.552</v>
      </c>
      <c r="J12" s="44">
        <f t="shared" si="3"/>
        <v>3135.9661850999996</v>
      </c>
      <c r="K12" s="45">
        <f t="shared" si="4"/>
        <v>3177.7927500000001</v>
      </c>
      <c r="L12" s="46">
        <f t="shared" si="5"/>
        <v>3269.6759999999999</v>
      </c>
      <c r="M12" s="44">
        <f t="shared" si="6"/>
        <v>3982.6770550769997</v>
      </c>
      <c r="N12" s="45">
        <f t="shared" si="7"/>
        <v>4766.6891249999999</v>
      </c>
      <c r="O12" s="46">
        <f t="shared" si="8"/>
        <v>6539.3519999999999</v>
      </c>
      <c r="P12" s="40"/>
      <c r="Q12" s="40"/>
      <c r="R12" s="40"/>
    </row>
    <row r="13" spans="1:18" x14ac:dyDescent="0.45">
      <c r="A13" s="9">
        <v>5</v>
      </c>
      <c r="B13" s="5">
        <v>43858</v>
      </c>
      <c r="C13" s="47">
        <v>1</v>
      </c>
      <c r="D13" s="91">
        <v>-1</v>
      </c>
      <c r="E13" s="90">
        <v>-1</v>
      </c>
      <c r="F13" s="92">
        <v>-1</v>
      </c>
      <c r="G13" s="40">
        <f t="shared" si="0"/>
        <v>105259.43672832468</v>
      </c>
      <c r="H13" s="40">
        <f t="shared" si="1"/>
        <v>107372.32070125001</v>
      </c>
      <c r="I13" s="40">
        <f t="shared" si="2"/>
        <v>112062.69544</v>
      </c>
      <c r="J13" s="44">
        <f t="shared" si="3"/>
        <v>3255.4464967523095</v>
      </c>
      <c r="K13" s="45">
        <f t="shared" si="4"/>
        <v>3320.7934237499999</v>
      </c>
      <c r="L13" s="46">
        <f t="shared" si="5"/>
        <v>3465.8565599999997</v>
      </c>
      <c r="M13" s="44">
        <f t="shared" si="6"/>
        <v>-3255.4464967523095</v>
      </c>
      <c r="N13" s="45">
        <f t="shared" si="7"/>
        <v>-3320.7934237499999</v>
      </c>
      <c r="O13" s="46">
        <f t="shared" si="8"/>
        <v>-3465.8565599999997</v>
      </c>
      <c r="P13" s="40"/>
      <c r="Q13" s="40"/>
      <c r="R13" s="40"/>
    </row>
    <row r="14" spans="1:18" x14ac:dyDescent="0.45">
      <c r="A14" s="9">
        <v>6</v>
      </c>
      <c r="B14" s="5">
        <v>43878</v>
      </c>
      <c r="C14" s="47">
        <v>2</v>
      </c>
      <c r="D14" s="91">
        <v>1.27</v>
      </c>
      <c r="E14" s="90">
        <v>1.5</v>
      </c>
      <c r="F14" s="89">
        <v>2</v>
      </c>
      <c r="G14" s="40">
        <f t="shared" si="0"/>
        <v>109269.82126767385</v>
      </c>
      <c r="H14" s="40">
        <f t="shared" si="1"/>
        <v>112204.07513280626</v>
      </c>
      <c r="I14" s="40">
        <f t="shared" si="2"/>
        <v>118786.4571664</v>
      </c>
      <c r="J14" s="44">
        <f t="shared" si="3"/>
        <v>3157.7831018497404</v>
      </c>
      <c r="K14" s="45">
        <f t="shared" si="4"/>
        <v>3221.1696210374998</v>
      </c>
      <c r="L14" s="46">
        <f t="shared" si="5"/>
        <v>3361.8808631999996</v>
      </c>
      <c r="M14" s="44">
        <f t="shared" si="6"/>
        <v>4010.3845393491706</v>
      </c>
      <c r="N14" s="45">
        <f t="shared" si="7"/>
        <v>4831.75443155625</v>
      </c>
      <c r="O14" s="46">
        <f t="shared" si="8"/>
        <v>6723.7617263999991</v>
      </c>
      <c r="P14" s="40"/>
      <c r="Q14" s="40"/>
      <c r="R14" s="40"/>
    </row>
    <row r="15" spans="1:18" x14ac:dyDescent="0.45">
      <c r="A15" s="9">
        <v>7</v>
      </c>
      <c r="B15" s="5">
        <v>43887</v>
      </c>
      <c r="C15" s="47">
        <v>1</v>
      </c>
      <c r="D15" s="91">
        <v>1.27</v>
      </c>
      <c r="E15" s="90">
        <v>1.5</v>
      </c>
      <c r="F15" s="89">
        <v>2</v>
      </c>
      <c r="G15" s="40">
        <f t="shared" si="0"/>
        <v>113433.00145797222</v>
      </c>
      <c r="H15" s="40">
        <f t="shared" si="1"/>
        <v>117253.25851378254</v>
      </c>
      <c r="I15" s="40">
        <f t="shared" si="2"/>
        <v>125913.64459638399</v>
      </c>
      <c r="J15" s="44">
        <f t="shared" si="3"/>
        <v>3278.0946380302153</v>
      </c>
      <c r="K15" s="45">
        <f t="shared" si="4"/>
        <v>3366.1222539841879</v>
      </c>
      <c r="L15" s="46">
        <f t="shared" si="5"/>
        <v>3563.5937149919996</v>
      </c>
      <c r="M15" s="44">
        <f t="shared" si="6"/>
        <v>4163.1801902983734</v>
      </c>
      <c r="N15" s="45">
        <f t="shared" si="7"/>
        <v>5049.183380976282</v>
      </c>
      <c r="O15" s="46">
        <f t="shared" si="8"/>
        <v>7127.1874299839992</v>
      </c>
      <c r="P15" s="40"/>
      <c r="Q15" s="40"/>
      <c r="R15" s="40"/>
    </row>
    <row r="16" spans="1:18" x14ac:dyDescent="0.45">
      <c r="A16" s="9">
        <v>8</v>
      </c>
      <c r="B16" s="5">
        <v>43888</v>
      </c>
      <c r="C16" s="47">
        <v>1</v>
      </c>
      <c r="D16" s="91">
        <v>1.27</v>
      </c>
      <c r="E16" s="90">
        <v>1.5</v>
      </c>
      <c r="F16" s="89">
        <v>2</v>
      </c>
      <c r="G16" s="40">
        <f t="shared" si="0"/>
        <v>117754.79881352096</v>
      </c>
      <c r="H16" s="40">
        <f t="shared" si="1"/>
        <v>122529.65514690275</v>
      </c>
      <c r="I16" s="40">
        <f t="shared" si="2"/>
        <v>133468.46327216702</v>
      </c>
      <c r="J16" s="44">
        <f t="shared" si="3"/>
        <v>3402.9900437391666</v>
      </c>
      <c r="K16" s="45">
        <f t="shared" si="4"/>
        <v>3517.5977554134761</v>
      </c>
      <c r="L16" s="46">
        <f t="shared" si="5"/>
        <v>3777.4093378915195</v>
      </c>
      <c r="M16" s="44">
        <f t="shared" si="6"/>
        <v>4321.7973555487415</v>
      </c>
      <c r="N16" s="45">
        <f t="shared" si="7"/>
        <v>5276.3966331202137</v>
      </c>
      <c r="O16" s="46">
        <f t="shared" si="8"/>
        <v>7554.818675783039</v>
      </c>
      <c r="P16" s="40"/>
      <c r="Q16" s="40"/>
      <c r="R16" s="40"/>
    </row>
    <row r="17" spans="1:18" x14ac:dyDescent="0.45">
      <c r="A17" s="9">
        <v>9</v>
      </c>
      <c r="B17" s="5">
        <v>43893</v>
      </c>
      <c r="C17" s="47">
        <v>1</v>
      </c>
      <c r="D17" s="91">
        <v>-1</v>
      </c>
      <c r="E17" s="90">
        <v>-1</v>
      </c>
      <c r="F17" s="89">
        <v>-1</v>
      </c>
      <c r="G17" s="40">
        <f t="shared" si="0"/>
        <v>114222.15484911534</v>
      </c>
      <c r="H17" s="40">
        <f t="shared" si="1"/>
        <v>118853.76549249566</v>
      </c>
      <c r="I17" s="40">
        <f t="shared" si="2"/>
        <v>129464.409374002</v>
      </c>
      <c r="J17" s="44">
        <f t="shared" si="3"/>
        <v>3532.6439644056286</v>
      </c>
      <c r="K17" s="45">
        <f t="shared" si="4"/>
        <v>3675.8896544070822</v>
      </c>
      <c r="L17" s="46">
        <f t="shared" si="5"/>
        <v>4004.0538981650107</v>
      </c>
      <c r="M17" s="44">
        <f t="shared" si="6"/>
        <v>-3532.6439644056286</v>
      </c>
      <c r="N17" s="45">
        <f t="shared" si="7"/>
        <v>-3675.8896544070822</v>
      </c>
      <c r="O17" s="46">
        <f t="shared" si="8"/>
        <v>-4004.0538981650107</v>
      </c>
      <c r="P17" s="40"/>
      <c r="Q17" s="40"/>
      <c r="R17" s="40"/>
    </row>
    <row r="18" spans="1:18" x14ac:dyDescent="0.45">
      <c r="A18" s="9">
        <v>10</v>
      </c>
      <c r="B18" s="5">
        <v>43901</v>
      </c>
      <c r="C18" s="47">
        <v>1</v>
      </c>
      <c r="D18" s="91">
        <v>1.27</v>
      </c>
      <c r="E18" s="90">
        <v>1.5</v>
      </c>
      <c r="F18" s="89">
        <v>2</v>
      </c>
      <c r="G18" s="40">
        <f t="shared" si="0"/>
        <v>118574.01894886664</v>
      </c>
      <c r="H18" s="40">
        <f t="shared" si="1"/>
        <v>124202.18493965796</v>
      </c>
      <c r="I18" s="40">
        <f t="shared" si="2"/>
        <v>137232.27393644213</v>
      </c>
      <c r="J18" s="44">
        <f t="shared" si="3"/>
        <v>3426.66464547346</v>
      </c>
      <c r="K18" s="45">
        <f t="shared" si="4"/>
        <v>3565.6129647748699</v>
      </c>
      <c r="L18" s="46">
        <f t="shared" si="5"/>
        <v>3883.9322812200598</v>
      </c>
      <c r="M18" s="44">
        <f t="shared" si="6"/>
        <v>4351.8640997512939</v>
      </c>
      <c r="N18" s="45">
        <f t="shared" si="7"/>
        <v>5348.419447162305</v>
      </c>
      <c r="O18" s="46">
        <f t="shared" si="8"/>
        <v>7767.8645624401197</v>
      </c>
      <c r="P18" s="40"/>
      <c r="Q18" s="40"/>
      <c r="R18" s="40"/>
    </row>
    <row r="19" spans="1:18" x14ac:dyDescent="0.45">
      <c r="A19" s="9">
        <v>11</v>
      </c>
      <c r="B19" s="5">
        <v>43906</v>
      </c>
      <c r="C19" s="47">
        <v>1</v>
      </c>
      <c r="D19" s="91">
        <v>1.27</v>
      </c>
      <c r="E19" s="90">
        <v>1.5</v>
      </c>
      <c r="F19" s="89">
        <v>2</v>
      </c>
      <c r="G19" s="40">
        <f t="shared" si="0"/>
        <v>123091.68907081845</v>
      </c>
      <c r="H19" s="40">
        <f t="shared" si="1"/>
        <v>129791.28326194258</v>
      </c>
      <c r="I19" s="40">
        <f t="shared" si="2"/>
        <v>145466.21037262864</v>
      </c>
      <c r="J19" s="44">
        <f t="shared" si="3"/>
        <v>3557.2205684659989</v>
      </c>
      <c r="K19" s="45">
        <f t="shared" si="4"/>
        <v>3726.0655481897388</v>
      </c>
      <c r="L19" s="46">
        <f t="shared" si="5"/>
        <v>4116.9682180932641</v>
      </c>
      <c r="M19" s="44">
        <f t="shared" si="6"/>
        <v>4517.6701219518191</v>
      </c>
      <c r="N19" s="45">
        <f t="shared" si="7"/>
        <v>5589.098322284608</v>
      </c>
      <c r="O19" s="46">
        <f t="shared" si="8"/>
        <v>8233.9364361865282</v>
      </c>
      <c r="P19" s="40"/>
      <c r="Q19" s="40"/>
      <c r="R19" s="40"/>
    </row>
    <row r="20" spans="1:18" x14ac:dyDescent="0.45">
      <c r="A20" s="9">
        <v>12</v>
      </c>
      <c r="B20" s="5">
        <v>43920</v>
      </c>
      <c r="C20" s="47">
        <v>1</v>
      </c>
      <c r="D20" s="91">
        <v>1.27</v>
      </c>
      <c r="E20" s="90">
        <v>1.5</v>
      </c>
      <c r="F20" s="89">
        <v>2</v>
      </c>
      <c r="G20" s="40">
        <f t="shared" si="0"/>
        <v>127781.48242441664</v>
      </c>
      <c r="H20" s="40">
        <f t="shared" si="1"/>
        <v>135631.89100872999</v>
      </c>
      <c r="I20" s="40">
        <f t="shared" si="2"/>
        <v>154194.18299498636</v>
      </c>
      <c r="J20" s="44">
        <f t="shared" si="3"/>
        <v>3692.7506721245536</v>
      </c>
      <c r="K20" s="45">
        <f t="shared" si="4"/>
        <v>3893.7384978582772</v>
      </c>
      <c r="L20" s="46">
        <f t="shared" si="5"/>
        <v>4363.9863111788591</v>
      </c>
      <c r="M20" s="44">
        <f t="shared" si="6"/>
        <v>4689.7933535981829</v>
      </c>
      <c r="N20" s="45">
        <f t="shared" si="7"/>
        <v>5840.6077467874156</v>
      </c>
      <c r="O20" s="46">
        <f t="shared" si="8"/>
        <v>8727.9726223577181</v>
      </c>
      <c r="P20" s="40"/>
      <c r="Q20" s="40"/>
      <c r="R20" s="40"/>
    </row>
    <row r="21" spans="1:18" x14ac:dyDescent="0.45">
      <c r="A21" s="9">
        <v>13</v>
      </c>
      <c r="B21" s="5">
        <v>43936</v>
      </c>
      <c r="C21" s="47">
        <v>1</v>
      </c>
      <c r="D21" s="91">
        <v>1.27</v>
      </c>
      <c r="E21" s="90">
        <v>1.5</v>
      </c>
      <c r="F21" s="89">
        <v>2</v>
      </c>
      <c r="G21" s="40">
        <f t="shared" si="0"/>
        <v>132649.9569047869</v>
      </c>
      <c r="H21" s="40">
        <f t="shared" si="1"/>
        <v>141735.32610412283</v>
      </c>
      <c r="I21" s="40">
        <f t="shared" si="2"/>
        <v>163445.83397468555</v>
      </c>
      <c r="J21" s="44">
        <f t="shared" si="3"/>
        <v>3833.444472732499</v>
      </c>
      <c r="K21" s="45">
        <f t="shared" si="4"/>
        <v>4068.9567302618993</v>
      </c>
      <c r="L21" s="46">
        <f t="shared" si="5"/>
        <v>4625.8254898495907</v>
      </c>
      <c r="M21" s="44">
        <f t="shared" si="6"/>
        <v>4868.4744803702733</v>
      </c>
      <c r="N21" s="45">
        <f t="shared" si="7"/>
        <v>6103.4350953928488</v>
      </c>
      <c r="O21" s="46">
        <f t="shared" si="8"/>
        <v>9251.6509796991813</v>
      </c>
      <c r="P21" s="40"/>
      <c r="Q21" s="40"/>
      <c r="R21" s="40"/>
    </row>
    <row r="22" spans="1:18" x14ac:dyDescent="0.45">
      <c r="A22" s="9">
        <v>14</v>
      </c>
      <c r="B22" s="5">
        <v>43941</v>
      </c>
      <c r="C22" s="47">
        <v>1</v>
      </c>
      <c r="D22" s="91">
        <v>1.27</v>
      </c>
      <c r="E22" s="90">
        <v>1.5</v>
      </c>
      <c r="F22" s="89">
        <v>2</v>
      </c>
      <c r="G22" s="40">
        <f t="shared" si="0"/>
        <v>137703.92026285929</v>
      </c>
      <c r="H22" s="40">
        <f t="shared" si="1"/>
        <v>148113.41577880835</v>
      </c>
      <c r="I22" s="40">
        <f t="shared" si="2"/>
        <v>173252.58401316669</v>
      </c>
      <c r="J22" s="44">
        <f t="shared" si="3"/>
        <v>3979.4987071436067</v>
      </c>
      <c r="K22" s="45">
        <f t="shared" si="4"/>
        <v>4252.0597831236846</v>
      </c>
      <c r="L22" s="46">
        <f t="shared" si="5"/>
        <v>4903.375019240566</v>
      </c>
      <c r="M22" s="44">
        <f t="shared" si="6"/>
        <v>5053.9633580723803</v>
      </c>
      <c r="N22" s="45">
        <f t="shared" si="7"/>
        <v>6378.0896746855269</v>
      </c>
      <c r="O22" s="46">
        <f t="shared" si="8"/>
        <v>9806.7500384811319</v>
      </c>
      <c r="P22" s="40"/>
      <c r="Q22" s="40"/>
      <c r="R22" s="40"/>
    </row>
    <row r="23" spans="1:18" x14ac:dyDescent="0.45">
      <c r="A23" s="9">
        <v>15</v>
      </c>
      <c r="B23" s="5">
        <v>43950</v>
      </c>
      <c r="C23" s="47">
        <v>2</v>
      </c>
      <c r="D23" s="91">
        <v>-1</v>
      </c>
      <c r="E23" s="90">
        <v>-1</v>
      </c>
      <c r="F23" s="92">
        <v>-1</v>
      </c>
      <c r="G23" s="40">
        <f t="shared" si="0"/>
        <v>133572.80265497352</v>
      </c>
      <c r="H23" s="40">
        <f t="shared" si="1"/>
        <v>143670.0133054441</v>
      </c>
      <c r="I23" s="40">
        <f t="shared" si="2"/>
        <v>168055.0064927717</v>
      </c>
      <c r="J23" s="44">
        <f t="shared" si="3"/>
        <v>4131.1176078857789</v>
      </c>
      <c r="K23" s="45">
        <f t="shared" si="4"/>
        <v>4443.40247336425</v>
      </c>
      <c r="L23" s="46">
        <f t="shared" si="5"/>
        <v>5197.5775203950006</v>
      </c>
      <c r="M23" s="44">
        <f t="shared" si="6"/>
        <v>-4131.1176078857789</v>
      </c>
      <c r="N23" s="45">
        <f t="shared" si="7"/>
        <v>-4443.40247336425</v>
      </c>
      <c r="O23" s="46">
        <f t="shared" si="8"/>
        <v>-5197.5775203950006</v>
      </c>
      <c r="P23" s="40"/>
      <c r="Q23" s="40"/>
      <c r="R23" s="40"/>
    </row>
    <row r="24" spans="1:18" x14ac:dyDescent="0.45">
      <c r="A24" s="9">
        <v>16</v>
      </c>
      <c r="B24" s="5">
        <v>43976</v>
      </c>
      <c r="C24" s="47">
        <v>2</v>
      </c>
      <c r="D24" s="91">
        <v>1.27</v>
      </c>
      <c r="E24" s="90">
        <v>1.5</v>
      </c>
      <c r="F24" s="89">
        <v>2</v>
      </c>
      <c r="G24" s="40">
        <f t="shared" si="0"/>
        <v>138661.92643612801</v>
      </c>
      <c r="H24" s="40">
        <f t="shared" si="1"/>
        <v>150135.16390418907</v>
      </c>
      <c r="I24" s="40">
        <f t="shared" si="2"/>
        <v>178138.30688233802</v>
      </c>
      <c r="J24" s="44">
        <f t="shared" si="3"/>
        <v>4007.1840796492056</v>
      </c>
      <c r="K24" s="45">
        <f t="shared" si="4"/>
        <v>4310.1003991633224</v>
      </c>
      <c r="L24" s="46">
        <f t="shared" si="5"/>
        <v>5041.6501947831512</v>
      </c>
      <c r="M24" s="44">
        <f t="shared" si="6"/>
        <v>5089.1237811544916</v>
      </c>
      <c r="N24" s="45">
        <f t="shared" si="7"/>
        <v>6465.1505987449837</v>
      </c>
      <c r="O24" s="46">
        <f t="shared" si="8"/>
        <v>10083.300389566302</v>
      </c>
      <c r="P24" s="40"/>
      <c r="Q24" s="40"/>
      <c r="R24" s="40"/>
    </row>
    <row r="25" spans="1:18" x14ac:dyDescent="0.45">
      <c r="A25" s="9">
        <v>17</v>
      </c>
      <c r="B25" s="5">
        <v>44013</v>
      </c>
      <c r="C25" s="47">
        <v>1</v>
      </c>
      <c r="D25" s="91">
        <v>1.27</v>
      </c>
      <c r="E25" s="90">
        <v>-1</v>
      </c>
      <c r="F25" s="89">
        <v>-1</v>
      </c>
      <c r="G25" s="40">
        <f t="shared" si="0"/>
        <v>143944.94583334448</v>
      </c>
      <c r="H25" s="40">
        <f t="shared" si="1"/>
        <v>145631.1089870634</v>
      </c>
      <c r="I25" s="40">
        <f t="shared" si="2"/>
        <v>172794.15767586787</v>
      </c>
      <c r="J25" s="44">
        <f t="shared" si="3"/>
        <v>4159.8577930838401</v>
      </c>
      <c r="K25" s="45">
        <f t="shared" si="4"/>
        <v>4504.0549171256716</v>
      </c>
      <c r="L25" s="46">
        <f t="shared" si="5"/>
        <v>5344.1492064701406</v>
      </c>
      <c r="M25" s="44">
        <f t="shared" si="6"/>
        <v>5283.019397216477</v>
      </c>
      <c r="N25" s="45">
        <f t="shared" si="7"/>
        <v>-4504.0549171256716</v>
      </c>
      <c r="O25" s="46">
        <f t="shared" si="8"/>
        <v>-5344.1492064701406</v>
      </c>
      <c r="P25" s="40"/>
      <c r="Q25" s="40"/>
      <c r="R25" s="40"/>
    </row>
    <row r="26" spans="1:18" x14ac:dyDescent="0.45">
      <c r="A26" s="9">
        <v>18</v>
      </c>
      <c r="B26" s="5">
        <v>44020</v>
      </c>
      <c r="C26" s="47">
        <v>2</v>
      </c>
      <c r="D26" s="91">
        <v>1.27</v>
      </c>
      <c r="E26" s="90">
        <v>1.5</v>
      </c>
      <c r="F26" s="89">
        <v>2</v>
      </c>
      <c r="G26" s="40">
        <f t="shared" si="0"/>
        <v>149429.24826959491</v>
      </c>
      <c r="H26" s="40">
        <f t="shared" si="1"/>
        <v>152184.50889148127</v>
      </c>
      <c r="I26" s="40">
        <f t="shared" si="2"/>
        <v>183161.80713641993</v>
      </c>
      <c r="J26" s="44">
        <f t="shared" si="3"/>
        <v>4318.3483750003343</v>
      </c>
      <c r="K26" s="45">
        <f t="shared" si="4"/>
        <v>4368.9332696119018</v>
      </c>
      <c r="L26" s="46">
        <f t="shared" si="5"/>
        <v>5183.8247302760356</v>
      </c>
      <c r="M26" s="44">
        <f t="shared" si="6"/>
        <v>5484.3024362504248</v>
      </c>
      <c r="N26" s="45">
        <f t="shared" si="7"/>
        <v>6553.3999044178527</v>
      </c>
      <c r="O26" s="46">
        <f t="shared" si="8"/>
        <v>10367.649460552071</v>
      </c>
      <c r="P26" s="40"/>
      <c r="Q26" s="40"/>
      <c r="R26" s="40"/>
    </row>
    <row r="27" spans="1:18" x14ac:dyDescent="0.45">
      <c r="A27" s="9">
        <v>19</v>
      </c>
      <c r="B27" s="5">
        <v>44074</v>
      </c>
      <c r="C27" s="47">
        <v>2</v>
      </c>
      <c r="D27" s="91">
        <v>-1</v>
      </c>
      <c r="E27" s="90">
        <v>-1</v>
      </c>
      <c r="F27" s="89">
        <v>-1</v>
      </c>
      <c r="G27" s="40">
        <f t="shared" si="0"/>
        <v>144946.37082150707</v>
      </c>
      <c r="H27" s="40">
        <f t="shared" si="1"/>
        <v>147618.97362473683</v>
      </c>
      <c r="I27" s="40">
        <f t="shared" si="2"/>
        <v>177666.95292232733</v>
      </c>
      <c r="J27" s="44">
        <f t="shared" si="3"/>
        <v>4482.8774480878474</v>
      </c>
      <c r="K27" s="45">
        <f t="shared" si="4"/>
        <v>4565.5352667444376</v>
      </c>
      <c r="L27" s="46">
        <f t="shared" si="5"/>
        <v>5494.8542140925974</v>
      </c>
      <c r="M27" s="44">
        <f t="shared" si="6"/>
        <v>-4482.8774480878474</v>
      </c>
      <c r="N27" s="45">
        <f t="shared" si="7"/>
        <v>-4565.5352667444376</v>
      </c>
      <c r="O27" s="46">
        <f t="shared" si="8"/>
        <v>-5494.8542140925974</v>
      </c>
      <c r="P27" s="40"/>
      <c r="Q27" s="40"/>
      <c r="R27" s="40"/>
    </row>
    <row r="28" spans="1:18" x14ac:dyDescent="0.45">
      <c r="A28" s="9">
        <v>20</v>
      </c>
      <c r="B28" s="5">
        <v>44097</v>
      </c>
      <c r="C28" s="47">
        <v>1</v>
      </c>
      <c r="D28" s="91">
        <v>1.27</v>
      </c>
      <c r="E28" s="90">
        <v>1.5</v>
      </c>
      <c r="F28" s="89">
        <v>-1</v>
      </c>
      <c r="G28" s="40">
        <f t="shared" si="0"/>
        <v>150468.82754980648</v>
      </c>
      <c r="H28" s="40">
        <f t="shared" si="1"/>
        <v>154261.82743784998</v>
      </c>
      <c r="I28" s="40">
        <f t="shared" si="2"/>
        <v>172336.94433465751</v>
      </c>
      <c r="J28" s="44">
        <f t="shared" si="3"/>
        <v>4348.3911246452117</v>
      </c>
      <c r="K28" s="45">
        <f t="shared" si="4"/>
        <v>4428.5692087421048</v>
      </c>
      <c r="L28" s="46">
        <f t="shared" si="5"/>
        <v>5330.0085876698195</v>
      </c>
      <c r="M28" s="44">
        <f t="shared" si="6"/>
        <v>5522.4567282994185</v>
      </c>
      <c r="N28" s="45">
        <f t="shared" si="7"/>
        <v>6642.8538131131572</v>
      </c>
      <c r="O28" s="46">
        <f t="shared" si="8"/>
        <v>-5330.0085876698195</v>
      </c>
      <c r="P28" s="40"/>
      <c r="Q28" s="40"/>
      <c r="R28" s="40"/>
    </row>
    <row r="29" spans="1:18" x14ac:dyDescent="0.45">
      <c r="A29" s="9">
        <v>21</v>
      </c>
      <c r="B29" s="5">
        <v>44112</v>
      </c>
      <c r="C29" s="47">
        <v>2</v>
      </c>
      <c r="D29" s="91">
        <v>1.27</v>
      </c>
      <c r="E29" s="90">
        <v>1.5</v>
      </c>
      <c r="F29" s="92">
        <v>2</v>
      </c>
      <c r="G29" s="40">
        <f t="shared" si="0"/>
        <v>156201.68987945409</v>
      </c>
      <c r="H29" s="40">
        <f t="shared" si="1"/>
        <v>161203.60967255323</v>
      </c>
      <c r="I29" s="40">
        <f t="shared" si="2"/>
        <v>182677.16099473697</v>
      </c>
      <c r="J29" s="44">
        <f t="shared" si="3"/>
        <v>4514.0648264941938</v>
      </c>
      <c r="K29" s="45">
        <f t="shared" si="4"/>
        <v>4627.8548231354989</v>
      </c>
      <c r="L29" s="46">
        <f t="shared" si="5"/>
        <v>5170.1083300397249</v>
      </c>
      <c r="M29" s="44">
        <f t="shared" si="6"/>
        <v>5732.8623296476262</v>
      </c>
      <c r="N29" s="45">
        <f t="shared" si="7"/>
        <v>6941.7822347032488</v>
      </c>
      <c r="O29" s="46">
        <f t="shared" si="8"/>
        <v>10340.21666007945</v>
      </c>
      <c r="P29" s="40"/>
      <c r="Q29" s="40"/>
      <c r="R29" s="40"/>
    </row>
    <row r="30" spans="1:18" x14ac:dyDescent="0.45">
      <c r="A30" s="9">
        <v>22</v>
      </c>
      <c r="B30" s="5">
        <v>44125</v>
      </c>
      <c r="C30" s="47">
        <v>1</v>
      </c>
      <c r="D30" s="91">
        <v>1.27</v>
      </c>
      <c r="E30" s="90">
        <v>1.5</v>
      </c>
      <c r="F30" s="92">
        <v>2</v>
      </c>
      <c r="G30" s="40">
        <f t="shared" si="0"/>
        <v>162152.97426386128</v>
      </c>
      <c r="H30" s="40">
        <f t="shared" si="1"/>
        <v>168457.77210781813</v>
      </c>
      <c r="I30" s="40">
        <f t="shared" si="2"/>
        <v>193637.7906544212</v>
      </c>
      <c r="J30" s="44">
        <f t="shared" si="3"/>
        <v>4686.0506963836224</v>
      </c>
      <c r="K30" s="45">
        <f t="shared" si="4"/>
        <v>4836.1082901765967</v>
      </c>
      <c r="L30" s="46">
        <f t="shared" si="5"/>
        <v>5480.3148298421092</v>
      </c>
      <c r="M30" s="44">
        <f t="shared" si="6"/>
        <v>5951.2843844072004</v>
      </c>
      <c r="N30" s="45">
        <f t="shared" si="7"/>
        <v>7254.1624352648951</v>
      </c>
      <c r="O30" s="46">
        <f t="shared" si="8"/>
        <v>10960.629659684218</v>
      </c>
      <c r="P30" s="40"/>
      <c r="Q30" s="40"/>
      <c r="R30" s="40"/>
    </row>
    <row r="31" spans="1:18" x14ac:dyDescent="0.45">
      <c r="A31" s="9">
        <v>23</v>
      </c>
      <c r="B31" s="5">
        <v>44162</v>
      </c>
      <c r="C31" s="47">
        <v>2</v>
      </c>
      <c r="D31" s="91">
        <v>1.27</v>
      </c>
      <c r="E31" s="90">
        <v>1.5</v>
      </c>
      <c r="F31" s="89">
        <v>2</v>
      </c>
      <c r="G31" s="40">
        <f t="shared" si="0"/>
        <v>168331.0025833144</v>
      </c>
      <c r="H31" s="40">
        <f t="shared" si="1"/>
        <v>176038.37185266995</v>
      </c>
      <c r="I31" s="40">
        <f t="shared" si="2"/>
        <v>205256.05809368647</v>
      </c>
      <c r="J31" s="44">
        <f t="shared" si="3"/>
        <v>4864.5892279158379</v>
      </c>
      <c r="K31" s="45">
        <f t="shared" si="4"/>
        <v>5053.733163234544</v>
      </c>
      <c r="L31" s="46">
        <f t="shared" si="5"/>
        <v>5809.1337196326358</v>
      </c>
      <c r="M31" s="44">
        <f t="shared" si="6"/>
        <v>6178.0283194531139</v>
      </c>
      <c r="N31" s="45">
        <f t="shared" si="7"/>
        <v>7580.5997448518156</v>
      </c>
      <c r="O31" s="46">
        <f t="shared" si="8"/>
        <v>11618.267439265272</v>
      </c>
      <c r="P31" s="40"/>
      <c r="Q31" s="40"/>
      <c r="R31" s="40"/>
    </row>
    <row r="32" spans="1:18" x14ac:dyDescent="0.45">
      <c r="A32" s="9">
        <v>24</v>
      </c>
      <c r="B32" s="5">
        <v>44183</v>
      </c>
      <c r="C32" s="47">
        <v>1</v>
      </c>
      <c r="D32" s="91">
        <v>1.27</v>
      </c>
      <c r="E32" s="90">
        <v>1.5</v>
      </c>
      <c r="F32" s="89">
        <v>2</v>
      </c>
      <c r="G32" s="40">
        <f t="shared" si="0"/>
        <v>174744.41378173869</v>
      </c>
      <c r="H32" s="40">
        <f t="shared" si="1"/>
        <v>183960.09858604011</v>
      </c>
      <c r="I32" s="40">
        <f t="shared" si="2"/>
        <v>217571.42157930767</v>
      </c>
      <c r="J32" s="44">
        <f t="shared" si="3"/>
        <v>5049.9300774994317</v>
      </c>
      <c r="K32" s="45">
        <f t="shared" si="4"/>
        <v>5281.151155580098</v>
      </c>
      <c r="L32" s="46">
        <f t="shared" si="5"/>
        <v>6157.6817428105942</v>
      </c>
      <c r="M32" s="44">
        <f t="shared" si="6"/>
        <v>6413.4111984242782</v>
      </c>
      <c r="N32" s="45">
        <f t="shared" si="7"/>
        <v>7921.7267333701475</v>
      </c>
      <c r="O32" s="46">
        <f t="shared" si="8"/>
        <v>12315.363485621188</v>
      </c>
      <c r="P32" s="40"/>
      <c r="Q32" s="40"/>
      <c r="R32" s="40"/>
    </row>
    <row r="33" spans="1:18" x14ac:dyDescent="0.45">
      <c r="A33" s="9">
        <v>25</v>
      </c>
      <c r="B33" s="5">
        <v>44188</v>
      </c>
      <c r="C33" s="47">
        <v>2</v>
      </c>
      <c r="D33" s="91">
        <v>1.27</v>
      </c>
      <c r="E33" s="90">
        <v>1.5</v>
      </c>
      <c r="F33" s="89">
        <v>2</v>
      </c>
      <c r="G33" s="40">
        <f t="shared" si="0"/>
        <v>181402.17594682294</v>
      </c>
      <c r="H33" s="40">
        <f t="shared" si="1"/>
        <v>192238.30302241191</v>
      </c>
      <c r="I33" s="40">
        <f t="shared" si="2"/>
        <v>230625.70687406612</v>
      </c>
      <c r="J33" s="44">
        <f t="shared" si="3"/>
        <v>5242.3324134521608</v>
      </c>
      <c r="K33" s="45">
        <f t="shared" si="4"/>
        <v>5518.8029575812034</v>
      </c>
      <c r="L33" s="46">
        <f t="shared" si="5"/>
        <v>6527.1426473792299</v>
      </c>
      <c r="M33" s="44">
        <f t="shared" si="6"/>
        <v>6657.7621650842448</v>
      </c>
      <c r="N33" s="45">
        <f t="shared" si="7"/>
        <v>8278.2044363718051</v>
      </c>
      <c r="O33" s="46">
        <f t="shared" si="8"/>
        <v>13054.28529475846</v>
      </c>
      <c r="P33" s="40"/>
      <c r="Q33" s="40"/>
      <c r="R33" s="40"/>
    </row>
    <row r="34" spans="1:18" x14ac:dyDescent="0.45">
      <c r="A34" s="9">
        <v>26</v>
      </c>
      <c r="B34" s="5">
        <v>44208</v>
      </c>
      <c r="C34" s="47">
        <v>2</v>
      </c>
      <c r="D34" s="91">
        <v>1.27</v>
      </c>
      <c r="E34" s="90">
        <v>1.5</v>
      </c>
      <c r="F34" s="92">
        <v>2</v>
      </c>
      <c r="G34" s="40">
        <f t="shared" si="0"/>
        <v>188313.5988503969</v>
      </c>
      <c r="H34" s="40">
        <f t="shared" si="1"/>
        <v>200889.02665842045</v>
      </c>
      <c r="I34" s="40">
        <f t="shared" si="2"/>
        <v>244463.24928651008</v>
      </c>
      <c r="J34" s="44">
        <f t="shared" si="3"/>
        <v>5442.0652784046879</v>
      </c>
      <c r="K34" s="45">
        <f t="shared" si="4"/>
        <v>5767.1490906723575</v>
      </c>
      <c r="L34" s="46">
        <f t="shared" si="5"/>
        <v>6918.7712062219834</v>
      </c>
      <c r="M34" s="44">
        <f t="shared" si="6"/>
        <v>6911.4229035739536</v>
      </c>
      <c r="N34" s="45">
        <f t="shared" si="7"/>
        <v>8650.7236360085371</v>
      </c>
      <c r="O34" s="46">
        <f t="shared" si="8"/>
        <v>13837.542412443967</v>
      </c>
      <c r="P34" s="40"/>
      <c r="Q34" s="40"/>
      <c r="R34" s="40"/>
    </row>
    <row r="35" spans="1:18" x14ac:dyDescent="0.45">
      <c r="A35" s="9">
        <v>27</v>
      </c>
      <c r="B35" s="5">
        <v>44210</v>
      </c>
      <c r="C35" s="47">
        <v>2</v>
      </c>
      <c r="D35" s="91">
        <v>1.27</v>
      </c>
      <c r="E35" s="90">
        <v>1.5</v>
      </c>
      <c r="F35" s="92">
        <v>2</v>
      </c>
      <c r="G35" s="40">
        <f t="shared" si="0"/>
        <v>195488.34696659702</v>
      </c>
      <c r="H35" s="40">
        <f t="shared" si="1"/>
        <v>209929.03285804938</v>
      </c>
      <c r="I35" s="40">
        <f t="shared" si="2"/>
        <v>259131.04424370069</v>
      </c>
      <c r="J35" s="44">
        <f t="shared" si="3"/>
        <v>5649.4079655119067</v>
      </c>
      <c r="K35" s="45">
        <f t="shared" si="4"/>
        <v>6026.6707997526137</v>
      </c>
      <c r="L35" s="46">
        <f t="shared" si="5"/>
        <v>7333.8974785953023</v>
      </c>
      <c r="M35" s="44">
        <f t="shared" si="6"/>
        <v>7174.7481162001213</v>
      </c>
      <c r="N35" s="45">
        <f t="shared" si="7"/>
        <v>9040.0061996289205</v>
      </c>
      <c r="O35" s="46">
        <f t="shared" si="8"/>
        <v>14667.794957190605</v>
      </c>
      <c r="P35" s="40"/>
      <c r="Q35" s="40"/>
      <c r="R35" s="40"/>
    </row>
    <row r="36" spans="1:18" x14ac:dyDescent="0.45">
      <c r="A36" s="9">
        <v>28</v>
      </c>
      <c r="B36" s="5">
        <v>44214</v>
      </c>
      <c r="C36" s="47">
        <v>2</v>
      </c>
      <c r="D36" s="91">
        <v>1.27</v>
      </c>
      <c r="E36" s="90">
        <v>1.5</v>
      </c>
      <c r="F36" s="89">
        <v>2</v>
      </c>
      <c r="G36" s="40">
        <f t="shared" si="0"/>
        <v>202936.45298602438</v>
      </c>
      <c r="H36" s="40">
        <f t="shared" si="1"/>
        <v>219375.83933666159</v>
      </c>
      <c r="I36" s="40">
        <f t="shared" si="2"/>
        <v>274678.90689832275</v>
      </c>
      <c r="J36" s="44">
        <f t="shared" si="3"/>
        <v>5864.6504089979107</v>
      </c>
      <c r="K36" s="45">
        <f t="shared" si="4"/>
        <v>6297.8709857414815</v>
      </c>
      <c r="L36" s="46">
        <f t="shared" si="5"/>
        <v>7773.9313273110201</v>
      </c>
      <c r="M36" s="44">
        <f t="shared" si="6"/>
        <v>7448.1060194273468</v>
      </c>
      <c r="N36" s="45">
        <f t="shared" si="7"/>
        <v>9446.8064786122231</v>
      </c>
      <c r="O36" s="46">
        <f t="shared" si="8"/>
        <v>15547.86265462204</v>
      </c>
      <c r="P36" s="40"/>
      <c r="Q36" s="40"/>
      <c r="R36" s="40"/>
    </row>
    <row r="37" spans="1:18" x14ac:dyDescent="0.45">
      <c r="A37" s="9">
        <v>29</v>
      </c>
      <c r="B37" s="5">
        <v>44229</v>
      </c>
      <c r="C37" s="47">
        <v>2</v>
      </c>
      <c r="D37" s="91">
        <v>1.27</v>
      </c>
      <c r="E37" s="90">
        <v>1.5</v>
      </c>
      <c r="F37" s="89">
        <v>2</v>
      </c>
      <c r="G37" s="40">
        <f t="shared" si="0"/>
        <v>210668.33184479192</v>
      </c>
      <c r="H37" s="40">
        <f t="shared" si="1"/>
        <v>229247.75210681136</v>
      </c>
      <c r="I37" s="40">
        <f t="shared" si="2"/>
        <v>291159.64131222211</v>
      </c>
      <c r="J37" s="44">
        <f t="shared" si="3"/>
        <v>6088.0935895807315</v>
      </c>
      <c r="K37" s="45">
        <f t="shared" si="4"/>
        <v>6581.2751800998476</v>
      </c>
      <c r="L37" s="46">
        <f t="shared" si="5"/>
        <v>8240.3672069496824</v>
      </c>
      <c r="M37" s="44">
        <f t="shared" si="6"/>
        <v>7731.878858767529</v>
      </c>
      <c r="N37" s="45">
        <f t="shared" si="7"/>
        <v>9871.9127701497709</v>
      </c>
      <c r="O37" s="46">
        <f t="shared" si="8"/>
        <v>16480.734413899365</v>
      </c>
      <c r="P37" s="40"/>
      <c r="Q37" s="40"/>
      <c r="R37" s="40"/>
    </row>
    <row r="38" spans="1:18" x14ac:dyDescent="0.45">
      <c r="A38" s="9">
        <v>30</v>
      </c>
      <c r="B38" s="5"/>
      <c r="C38" s="47"/>
      <c r="D38" s="91"/>
      <c r="E38" s="90"/>
      <c r="F38" s="89"/>
      <c r="G38" s="40" t="str">
        <f t="shared" si="0"/>
        <v/>
      </c>
      <c r="H38" s="40" t="str">
        <f t="shared" si="1"/>
        <v/>
      </c>
      <c r="I38" s="40" t="str">
        <f t="shared" si="2"/>
        <v/>
      </c>
      <c r="J38" s="44">
        <f t="shared" si="3"/>
        <v>6320.0499553437576</v>
      </c>
      <c r="K38" s="45">
        <f t="shared" si="4"/>
        <v>6877.4325632043401</v>
      </c>
      <c r="L38" s="46">
        <f t="shared" si="5"/>
        <v>8734.7892393666625</v>
      </c>
      <c r="M38" s="44" t="str">
        <f t="shared" si="6"/>
        <v/>
      </c>
      <c r="N38" s="45" t="str">
        <f t="shared" si="7"/>
        <v/>
      </c>
      <c r="O38" s="46" t="str">
        <f t="shared" si="8"/>
        <v/>
      </c>
      <c r="P38" s="40"/>
      <c r="Q38" s="40"/>
      <c r="R38" s="40"/>
    </row>
    <row r="39" spans="1:18" x14ac:dyDescent="0.45">
      <c r="A39" s="9">
        <v>31</v>
      </c>
      <c r="B39" s="5"/>
      <c r="C39" s="47"/>
      <c r="D39" s="91"/>
      <c r="E39" s="90"/>
      <c r="F39" s="89"/>
      <c r="G39" s="40" t="str">
        <f t="shared" si="0"/>
        <v/>
      </c>
      <c r="H39" s="40" t="str">
        <f t="shared" si="1"/>
        <v/>
      </c>
      <c r="I39" s="40" t="str">
        <f t="shared" si="2"/>
        <v/>
      </c>
      <c r="J39" s="44" t="str">
        <f t="shared" si="3"/>
        <v/>
      </c>
      <c r="K39" s="45" t="str">
        <f t="shared" si="4"/>
        <v/>
      </c>
      <c r="L39" s="46" t="str">
        <f t="shared" si="5"/>
        <v/>
      </c>
      <c r="M39" s="44" t="str">
        <f t="shared" si="6"/>
        <v/>
      </c>
      <c r="N39" s="45" t="str">
        <f t="shared" si="7"/>
        <v/>
      </c>
      <c r="O39" s="46" t="str">
        <f t="shared" si="8"/>
        <v/>
      </c>
      <c r="P39" s="40"/>
      <c r="Q39" s="40"/>
      <c r="R39" s="40"/>
    </row>
    <row r="40" spans="1:18" x14ac:dyDescent="0.45">
      <c r="A40" s="9">
        <v>32</v>
      </c>
      <c r="B40" s="5"/>
      <c r="C40" s="47"/>
      <c r="D40" s="91"/>
      <c r="E40" s="90"/>
      <c r="F40" s="89"/>
      <c r="G40" s="40" t="str">
        <f t="shared" si="0"/>
        <v/>
      </c>
      <c r="H40" s="40" t="str">
        <f t="shared" si="1"/>
        <v/>
      </c>
      <c r="I40" s="40" t="str">
        <f t="shared" si="2"/>
        <v/>
      </c>
      <c r="J40" s="44" t="str">
        <f t="shared" si="3"/>
        <v/>
      </c>
      <c r="K40" s="45" t="str">
        <f t="shared" si="4"/>
        <v/>
      </c>
      <c r="L40" s="46" t="str">
        <f t="shared" si="5"/>
        <v/>
      </c>
      <c r="M40" s="44" t="str">
        <f t="shared" si="6"/>
        <v/>
      </c>
      <c r="N40" s="45" t="str">
        <f t="shared" si="7"/>
        <v/>
      </c>
      <c r="O40" s="46" t="str">
        <f t="shared" si="8"/>
        <v/>
      </c>
      <c r="P40" s="40"/>
      <c r="Q40" s="40"/>
      <c r="R40" s="40"/>
    </row>
    <row r="41" spans="1:18" x14ac:dyDescent="0.45">
      <c r="A41" s="9">
        <v>33</v>
      </c>
      <c r="B41" s="5"/>
      <c r="C41" s="47"/>
      <c r="D41" s="91"/>
      <c r="E41" s="90"/>
      <c r="F41" s="92"/>
      <c r="G41" s="40" t="str">
        <f t="shared" ref="G41:G58" si="9">IF(D41="","",G40+M41)</f>
        <v/>
      </c>
      <c r="H41" s="40" t="str">
        <f t="shared" ref="H41:H58" si="10">IF(E41="","",H40+N41)</f>
        <v/>
      </c>
      <c r="I41" s="40" t="str">
        <f t="shared" ref="I41:I58" si="11">IF(F41="","",I40+O41)</f>
        <v/>
      </c>
      <c r="J41" s="44" t="str">
        <f t="shared" ref="J41:J58" si="12">IF(G40="","",G40*0.03)</f>
        <v/>
      </c>
      <c r="K41" s="45" t="str">
        <f t="shared" ref="K41:K58" si="13">IF(H40="","",H40*0.03)</f>
        <v/>
      </c>
      <c r="L41" s="46" t="str">
        <f t="shared" ref="L41:L58" si="14">IF(I40="","",I40*0.03)</f>
        <v/>
      </c>
      <c r="M41" s="44" t="str">
        <f t="shared" ref="M41:M58" si="15">IF(D41="","",J41*D41)</f>
        <v/>
      </c>
      <c r="N41" s="45" t="str">
        <f t="shared" ref="N41:N58" si="16">IF(E41="","",K41*E41)</f>
        <v/>
      </c>
      <c r="O41" s="46" t="str">
        <f t="shared" ref="O41:O58" si="17">IF(F41="","",L41*F41)</f>
        <v/>
      </c>
      <c r="P41" s="40"/>
      <c r="Q41" s="40"/>
      <c r="R41" s="40"/>
    </row>
    <row r="42" spans="1:18" x14ac:dyDescent="0.45">
      <c r="A42" s="9">
        <v>34</v>
      </c>
      <c r="B42" s="5"/>
      <c r="C42" s="47"/>
      <c r="D42" s="91"/>
      <c r="E42" s="90"/>
      <c r="F42" s="92"/>
      <c r="G42" s="40" t="str">
        <f t="shared" si="9"/>
        <v/>
      </c>
      <c r="H42" s="40" t="str">
        <f t="shared" si="10"/>
        <v/>
      </c>
      <c r="I42" s="40" t="str">
        <f t="shared" si="11"/>
        <v/>
      </c>
      <c r="J42" s="44" t="str">
        <f t="shared" si="12"/>
        <v/>
      </c>
      <c r="K42" s="45" t="str">
        <f t="shared" si="13"/>
        <v/>
      </c>
      <c r="L42" s="46" t="str">
        <f t="shared" si="14"/>
        <v/>
      </c>
      <c r="M42" s="44" t="str">
        <f t="shared" si="15"/>
        <v/>
      </c>
      <c r="N42" s="45" t="str">
        <f t="shared" si="16"/>
        <v/>
      </c>
      <c r="O42" s="46" t="str">
        <f t="shared" si="17"/>
        <v/>
      </c>
      <c r="P42" s="40"/>
      <c r="Q42" s="40"/>
      <c r="R42" s="40"/>
    </row>
    <row r="43" spans="1:18" x14ac:dyDescent="0.45">
      <c r="A43">
        <v>35</v>
      </c>
      <c r="B43" s="5"/>
      <c r="C43" s="47"/>
      <c r="D43" s="91"/>
      <c r="E43" s="90"/>
      <c r="F43" s="89"/>
      <c r="G43" s="40" t="str">
        <f t="shared" si="9"/>
        <v/>
      </c>
      <c r="H43" s="40" t="str">
        <f t="shared" si="10"/>
        <v/>
      </c>
      <c r="I43" s="40" t="str">
        <f t="shared" si="11"/>
        <v/>
      </c>
      <c r="J43" s="44" t="str">
        <f t="shared" si="12"/>
        <v/>
      </c>
      <c r="K43" s="45" t="str">
        <f t="shared" si="13"/>
        <v/>
      </c>
      <c r="L43" s="46" t="str">
        <f t="shared" si="14"/>
        <v/>
      </c>
      <c r="M43" s="44" t="str">
        <f t="shared" si="15"/>
        <v/>
      </c>
      <c r="N43" s="45" t="str">
        <f t="shared" si="16"/>
        <v/>
      </c>
      <c r="O43" s="46" t="str">
        <f t="shared" si="17"/>
        <v/>
      </c>
    </row>
    <row r="44" spans="1:18" x14ac:dyDescent="0.45">
      <c r="A44" s="9">
        <v>36</v>
      </c>
      <c r="B44" s="5"/>
      <c r="C44" s="47"/>
      <c r="D44" s="91"/>
      <c r="E44" s="90"/>
      <c r="F44" s="89"/>
      <c r="G44" s="40" t="str">
        <f t="shared" si="9"/>
        <v/>
      </c>
      <c r="H44" s="40" t="str">
        <f t="shared" si="10"/>
        <v/>
      </c>
      <c r="I44" s="40" t="str">
        <f t="shared" si="11"/>
        <v/>
      </c>
      <c r="J44" s="44" t="str">
        <f t="shared" si="12"/>
        <v/>
      </c>
      <c r="K44" s="45" t="str">
        <f t="shared" si="13"/>
        <v/>
      </c>
      <c r="L44" s="46" t="str">
        <f t="shared" si="14"/>
        <v/>
      </c>
      <c r="M44" s="44" t="str">
        <f t="shared" si="15"/>
        <v/>
      </c>
      <c r="N44" s="45" t="str">
        <f t="shared" si="16"/>
        <v/>
      </c>
      <c r="O44" s="46" t="str">
        <f t="shared" si="17"/>
        <v/>
      </c>
    </row>
    <row r="45" spans="1:18" x14ac:dyDescent="0.45">
      <c r="A45" s="9">
        <v>37</v>
      </c>
      <c r="B45" s="5"/>
      <c r="C45" s="47"/>
      <c r="D45" s="91"/>
      <c r="E45" s="90"/>
      <c r="F45" s="89"/>
      <c r="G45" s="40" t="str">
        <f t="shared" si="9"/>
        <v/>
      </c>
      <c r="H45" s="40" t="str">
        <f t="shared" si="10"/>
        <v/>
      </c>
      <c r="I45" s="40" t="str">
        <f t="shared" si="11"/>
        <v/>
      </c>
      <c r="J45" s="44" t="str">
        <f t="shared" si="12"/>
        <v/>
      </c>
      <c r="K45" s="45" t="str">
        <f t="shared" si="13"/>
        <v/>
      </c>
      <c r="L45" s="46" t="str">
        <f t="shared" si="14"/>
        <v/>
      </c>
      <c r="M45" s="44" t="str">
        <f t="shared" si="15"/>
        <v/>
      </c>
      <c r="N45" s="45" t="str">
        <f t="shared" si="16"/>
        <v/>
      </c>
      <c r="O45" s="46" t="str">
        <f t="shared" si="17"/>
        <v/>
      </c>
    </row>
    <row r="46" spans="1:18" x14ac:dyDescent="0.45">
      <c r="A46" s="9">
        <v>38</v>
      </c>
      <c r="B46" s="5"/>
      <c r="C46" s="47"/>
      <c r="D46" s="91"/>
      <c r="E46" s="90"/>
      <c r="F46" s="89"/>
      <c r="G46" s="40" t="str">
        <f t="shared" si="9"/>
        <v/>
      </c>
      <c r="H46" s="40" t="str">
        <f t="shared" si="10"/>
        <v/>
      </c>
      <c r="I46" s="40" t="str">
        <f t="shared" si="11"/>
        <v/>
      </c>
      <c r="J46" s="44" t="str">
        <f t="shared" si="12"/>
        <v/>
      </c>
      <c r="K46" s="45" t="str">
        <f t="shared" si="13"/>
        <v/>
      </c>
      <c r="L46" s="46" t="str">
        <f t="shared" si="14"/>
        <v/>
      </c>
      <c r="M46" s="44" t="str">
        <f t="shared" si="15"/>
        <v/>
      </c>
      <c r="N46" s="45" t="str">
        <f t="shared" si="16"/>
        <v/>
      </c>
      <c r="O46" s="46" t="str">
        <f t="shared" si="17"/>
        <v/>
      </c>
    </row>
    <row r="47" spans="1:18" x14ac:dyDescent="0.45">
      <c r="A47" s="9">
        <v>39</v>
      </c>
      <c r="B47" s="5"/>
      <c r="C47" s="47"/>
      <c r="D47" s="91"/>
      <c r="E47" s="90"/>
      <c r="F47" s="89"/>
      <c r="G47" s="40" t="str">
        <f t="shared" si="9"/>
        <v/>
      </c>
      <c r="H47" s="40" t="str">
        <f t="shared" si="10"/>
        <v/>
      </c>
      <c r="I47" s="40" t="str">
        <f t="shared" si="11"/>
        <v/>
      </c>
      <c r="J47" s="44" t="str">
        <f t="shared" si="12"/>
        <v/>
      </c>
      <c r="K47" s="45" t="str">
        <f t="shared" si="13"/>
        <v/>
      </c>
      <c r="L47" s="46" t="str">
        <f t="shared" si="14"/>
        <v/>
      </c>
      <c r="M47" s="44" t="str">
        <f t="shared" si="15"/>
        <v/>
      </c>
      <c r="N47" s="45" t="str">
        <f t="shared" si="16"/>
        <v/>
      </c>
      <c r="O47" s="46" t="str">
        <f t="shared" si="17"/>
        <v/>
      </c>
    </row>
    <row r="48" spans="1:18" x14ac:dyDescent="0.45">
      <c r="A48" s="9">
        <v>40</v>
      </c>
      <c r="B48" s="5"/>
      <c r="C48" s="47"/>
      <c r="D48" s="91"/>
      <c r="E48" s="90"/>
      <c r="F48" s="89"/>
      <c r="G48" s="40" t="str">
        <f t="shared" si="9"/>
        <v/>
      </c>
      <c r="H48" s="40" t="str">
        <f t="shared" si="10"/>
        <v/>
      </c>
      <c r="I48" s="40" t="str">
        <f t="shared" si="11"/>
        <v/>
      </c>
      <c r="J48" s="44" t="str">
        <f t="shared" si="12"/>
        <v/>
      </c>
      <c r="K48" s="45" t="str">
        <f t="shared" si="13"/>
        <v/>
      </c>
      <c r="L48" s="46" t="str">
        <f t="shared" si="14"/>
        <v/>
      </c>
      <c r="M48" s="44" t="str">
        <f t="shared" si="15"/>
        <v/>
      </c>
      <c r="N48" s="45" t="str">
        <f t="shared" si="16"/>
        <v/>
      </c>
      <c r="O48" s="46" t="str">
        <f t="shared" si="17"/>
        <v/>
      </c>
    </row>
    <row r="49" spans="1:15" x14ac:dyDescent="0.45">
      <c r="A49" s="9">
        <v>41</v>
      </c>
      <c r="B49" s="5"/>
      <c r="C49" s="47"/>
      <c r="D49" s="91"/>
      <c r="E49" s="90"/>
      <c r="F49" s="89"/>
      <c r="G49" s="40" t="str">
        <f t="shared" si="9"/>
        <v/>
      </c>
      <c r="H49" s="40" t="str">
        <f t="shared" si="10"/>
        <v/>
      </c>
      <c r="I49" s="40" t="str">
        <f t="shared" si="11"/>
        <v/>
      </c>
      <c r="J49" s="44" t="str">
        <f t="shared" si="12"/>
        <v/>
      </c>
      <c r="K49" s="45" t="str">
        <f t="shared" si="13"/>
        <v/>
      </c>
      <c r="L49" s="46" t="str">
        <f t="shared" si="14"/>
        <v/>
      </c>
      <c r="M49" s="44" t="str">
        <f t="shared" si="15"/>
        <v/>
      </c>
      <c r="N49" s="45" t="str">
        <f t="shared" si="16"/>
        <v/>
      </c>
      <c r="O49" s="46" t="str">
        <f t="shared" si="17"/>
        <v/>
      </c>
    </row>
    <row r="50" spans="1:15" x14ac:dyDescent="0.45">
      <c r="A50" s="9">
        <v>42</v>
      </c>
      <c r="B50" s="5"/>
      <c r="C50" s="47"/>
      <c r="D50" s="91"/>
      <c r="E50" s="90"/>
      <c r="F50" s="89"/>
      <c r="G50" s="40" t="str">
        <f t="shared" si="9"/>
        <v/>
      </c>
      <c r="H50" s="40" t="str">
        <f t="shared" si="10"/>
        <v/>
      </c>
      <c r="I50" s="40" t="str">
        <f t="shared" si="11"/>
        <v/>
      </c>
      <c r="J50" s="44" t="str">
        <f t="shared" si="12"/>
        <v/>
      </c>
      <c r="K50" s="45" t="str">
        <f t="shared" si="13"/>
        <v/>
      </c>
      <c r="L50" s="46" t="str">
        <f t="shared" si="14"/>
        <v/>
      </c>
      <c r="M50" s="44" t="str">
        <f t="shared" si="15"/>
        <v/>
      </c>
      <c r="N50" s="45" t="str">
        <f t="shared" si="16"/>
        <v/>
      </c>
      <c r="O50" s="46" t="str">
        <f t="shared" si="17"/>
        <v/>
      </c>
    </row>
    <row r="51" spans="1:15" x14ac:dyDescent="0.45">
      <c r="A51" s="9">
        <v>43</v>
      </c>
      <c r="B51" s="5"/>
      <c r="C51" s="47"/>
      <c r="D51" s="91"/>
      <c r="E51" s="90"/>
      <c r="F51" s="92"/>
      <c r="G51" s="40" t="str">
        <f t="shared" si="9"/>
        <v/>
      </c>
      <c r="H51" s="40" t="str">
        <f t="shared" si="10"/>
        <v/>
      </c>
      <c r="I51" s="40" t="str">
        <f t="shared" si="11"/>
        <v/>
      </c>
      <c r="J51" s="44" t="str">
        <f t="shared" si="12"/>
        <v/>
      </c>
      <c r="K51" s="45" t="str">
        <f t="shared" si="13"/>
        <v/>
      </c>
      <c r="L51" s="46" t="str">
        <f t="shared" si="14"/>
        <v/>
      </c>
      <c r="M51" s="44" t="str">
        <f t="shared" si="15"/>
        <v/>
      </c>
      <c r="N51" s="45" t="str">
        <f t="shared" si="16"/>
        <v/>
      </c>
      <c r="O51" s="46" t="str">
        <f t="shared" si="17"/>
        <v/>
      </c>
    </row>
    <row r="52" spans="1:15" x14ac:dyDescent="0.45">
      <c r="A52" s="9">
        <v>44</v>
      </c>
      <c r="B52" s="5"/>
      <c r="C52" s="47"/>
      <c r="D52" s="91"/>
      <c r="E52" s="90"/>
      <c r="F52" s="89"/>
      <c r="G52" s="40" t="str">
        <f t="shared" si="9"/>
        <v/>
      </c>
      <c r="H52" s="40" t="str">
        <f t="shared" si="10"/>
        <v/>
      </c>
      <c r="I52" s="40" t="str">
        <f t="shared" si="11"/>
        <v/>
      </c>
      <c r="J52" s="44" t="str">
        <f t="shared" si="12"/>
        <v/>
      </c>
      <c r="K52" s="45" t="str">
        <f t="shared" si="13"/>
        <v/>
      </c>
      <c r="L52" s="46" t="str">
        <f t="shared" si="14"/>
        <v/>
      </c>
      <c r="M52" s="44" t="str">
        <f t="shared" si="15"/>
        <v/>
      </c>
      <c r="N52" s="45" t="str">
        <f t="shared" si="16"/>
        <v/>
      </c>
      <c r="O52" s="46" t="str">
        <f t="shared" si="17"/>
        <v/>
      </c>
    </row>
    <row r="53" spans="1:15" x14ac:dyDescent="0.45">
      <c r="A53" s="9">
        <v>45</v>
      </c>
      <c r="B53" s="5"/>
      <c r="C53" s="47"/>
      <c r="D53" s="91"/>
      <c r="E53" s="90"/>
      <c r="F53" s="89"/>
      <c r="G53" s="40" t="str">
        <f t="shared" si="9"/>
        <v/>
      </c>
      <c r="H53" s="40" t="str">
        <f t="shared" si="10"/>
        <v/>
      </c>
      <c r="I53" s="40" t="str">
        <f t="shared" si="11"/>
        <v/>
      </c>
      <c r="J53" s="44" t="str">
        <f t="shared" si="12"/>
        <v/>
      </c>
      <c r="K53" s="45" t="str">
        <f t="shared" si="13"/>
        <v/>
      </c>
      <c r="L53" s="46" t="str">
        <f t="shared" si="14"/>
        <v/>
      </c>
      <c r="M53" s="44" t="str">
        <f t="shared" si="15"/>
        <v/>
      </c>
      <c r="N53" s="45" t="str">
        <f t="shared" si="16"/>
        <v/>
      </c>
      <c r="O53" s="46" t="str">
        <f t="shared" si="17"/>
        <v/>
      </c>
    </row>
    <row r="54" spans="1:15" x14ac:dyDescent="0.45">
      <c r="A54" s="9">
        <v>46</v>
      </c>
      <c r="B54" s="5"/>
      <c r="C54" s="47"/>
      <c r="D54" s="91"/>
      <c r="E54" s="90"/>
      <c r="F54" s="89"/>
      <c r="G54" s="40" t="str">
        <f t="shared" si="9"/>
        <v/>
      </c>
      <c r="H54" s="40" t="str">
        <f t="shared" si="10"/>
        <v/>
      </c>
      <c r="I54" s="40" t="str">
        <f t="shared" si="11"/>
        <v/>
      </c>
      <c r="J54" s="44" t="str">
        <f t="shared" si="12"/>
        <v/>
      </c>
      <c r="K54" s="45" t="str">
        <f t="shared" si="13"/>
        <v/>
      </c>
      <c r="L54" s="46" t="str">
        <f t="shared" si="14"/>
        <v/>
      </c>
      <c r="M54" s="44" t="str">
        <f t="shared" si="15"/>
        <v/>
      </c>
      <c r="N54" s="45" t="str">
        <f t="shared" si="16"/>
        <v/>
      </c>
      <c r="O54" s="46" t="str">
        <f t="shared" si="17"/>
        <v/>
      </c>
    </row>
    <row r="55" spans="1:15" x14ac:dyDescent="0.45">
      <c r="A55" s="9">
        <v>47</v>
      </c>
      <c r="B55" s="5"/>
      <c r="C55" s="47"/>
      <c r="D55" s="91"/>
      <c r="E55" s="90"/>
      <c r="F55" s="89"/>
      <c r="G55" s="40" t="str">
        <f t="shared" si="9"/>
        <v/>
      </c>
      <c r="H55" s="40" t="str">
        <f t="shared" si="10"/>
        <v/>
      </c>
      <c r="I55" s="40" t="str">
        <f t="shared" si="11"/>
        <v/>
      </c>
      <c r="J55" s="44" t="str">
        <f t="shared" si="12"/>
        <v/>
      </c>
      <c r="K55" s="45" t="str">
        <f t="shared" si="13"/>
        <v/>
      </c>
      <c r="L55" s="46" t="str">
        <f t="shared" si="14"/>
        <v/>
      </c>
      <c r="M55" s="44" t="str">
        <f t="shared" si="15"/>
        <v/>
      </c>
      <c r="N55" s="45" t="str">
        <f t="shared" si="16"/>
        <v/>
      </c>
      <c r="O55" s="46" t="str">
        <f t="shared" si="17"/>
        <v/>
      </c>
    </row>
    <row r="56" spans="1:15" x14ac:dyDescent="0.45">
      <c r="A56" s="9">
        <v>48</v>
      </c>
      <c r="B56" s="5"/>
      <c r="C56" s="47"/>
      <c r="D56" s="91"/>
      <c r="E56" s="90"/>
      <c r="F56" s="89"/>
      <c r="G56" s="40" t="str">
        <f t="shared" si="9"/>
        <v/>
      </c>
      <c r="H56" s="40" t="str">
        <f t="shared" si="10"/>
        <v/>
      </c>
      <c r="I56" s="40" t="str">
        <f t="shared" si="11"/>
        <v/>
      </c>
      <c r="J56" s="44" t="str">
        <f t="shared" si="12"/>
        <v/>
      </c>
      <c r="K56" s="45" t="str">
        <f t="shared" si="13"/>
        <v/>
      </c>
      <c r="L56" s="46" t="str">
        <f t="shared" si="14"/>
        <v/>
      </c>
      <c r="M56" s="44" t="str">
        <f t="shared" si="15"/>
        <v/>
      </c>
      <c r="N56" s="45" t="str">
        <f t="shared" si="16"/>
        <v/>
      </c>
      <c r="O56" s="46" t="str">
        <f t="shared" si="17"/>
        <v/>
      </c>
    </row>
    <row r="57" spans="1:15" x14ac:dyDescent="0.45">
      <c r="A57" s="9">
        <v>49</v>
      </c>
      <c r="B57" s="5"/>
      <c r="C57" s="47"/>
      <c r="D57" s="91"/>
      <c r="E57" s="90"/>
      <c r="F57" s="89"/>
      <c r="G57" s="40" t="str">
        <f t="shared" si="9"/>
        <v/>
      </c>
      <c r="H57" s="40" t="str">
        <f t="shared" si="10"/>
        <v/>
      </c>
      <c r="I57" s="40" t="str">
        <f t="shared" si="11"/>
        <v/>
      </c>
      <c r="J57" s="44" t="str">
        <f t="shared" si="12"/>
        <v/>
      </c>
      <c r="K57" s="45" t="str">
        <f t="shared" si="13"/>
        <v/>
      </c>
      <c r="L57" s="46" t="str">
        <f t="shared" si="14"/>
        <v/>
      </c>
      <c r="M57" s="44" t="str">
        <f t="shared" si="15"/>
        <v/>
      </c>
      <c r="N57" s="45" t="str">
        <f t="shared" si="16"/>
        <v/>
      </c>
      <c r="O57" s="46" t="str">
        <f t="shared" si="17"/>
        <v/>
      </c>
    </row>
    <row r="58" spans="1:15" ht="18.600000000000001" thickBot="1" x14ac:dyDescent="0.5">
      <c r="A58" s="9">
        <v>50</v>
      </c>
      <c r="B58" s="6"/>
      <c r="C58" s="51"/>
      <c r="D58" s="88"/>
      <c r="E58" s="87"/>
      <c r="F58" s="86"/>
      <c r="G58" s="40" t="str">
        <f t="shared" si="9"/>
        <v/>
      </c>
      <c r="H58" s="40" t="str">
        <f t="shared" si="10"/>
        <v/>
      </c>
      <c r="I58" s="40" t="str">
        <f t="shared" si="11"/>
        <v/>
      </c>
      <c r="J58" s="44" t="str">
        <f t="shared" si="12"/>
        <v/>
      </c>
      <c r="K58" s="45" t="str">
        <f t="shared" si="13"/>
        <v/>
      </c>
      <c r="L58" s="46" t="str">
        <f t="shared" si="14"/>
        <v/>
      </c>
      <c r="M58" s="44" t="str">
        <f t="shared" si="15"/>
        <v/>
      </c>
      <c r="N58" s="45" t="str">
        <f t="shared" si="16"/>
        <v/>
      </c>
      <c r="O58" s="46" t="str">
        <f t="shared" si="17"/>
        <v/>
      </c>
    </row>
    <row r="59" spans="1:15" ht="18.600000000000001" thickBot="1" x14ac:dyDescent="0.5">
      <c r="A59" s="9"/>
      <c r="B59" s="108" t="s">
        <v>5</v>
      </c>
      <c r="C59" s="109"/>
      <c r="D59" s="1">
        <f>COUNTIF(D9:D58,1.27)</f>
        <v>24</v>
      </c>
      <c r="E59" s="1">
        <f>COUNTIF(E9:E58,1.5)</f>
        <v>23</v>
      </c>
      <c r="F59" s="8">
        <f>COUNTIF(F9:F58,2)</f>
        <v>22</v>
      </c>
      <c r="G59" s="85">
        <f>M59+G8</f>
        <v>210668.33184479189</v>
      </c>
      <c r="H59" s="20">
        <f>N59+H8</f>
        <v>229247.75210681139</v>
      </c>
      <c r="I59" s="21">
        <f>O59+I8</f>
        <v>291159.64131222205</v>
      </c>
      <c r="J59" s="67" t="s">
        <v>33</v>
      </c>
      <c r="K59" s="68">
        <f>B58-B9</f>
        <v>-43837</v>
      </c>
      <c r="L59" s="69" t="s">
        <v>34</v>
      </c>
      <c r="M59" s="81">
        <f>SUM(M9:M58)</f>
        <v>110668.33184479189</v>
      </c>
      <c r="N59" s="82">
        <f>SUM(N9:N58)</f>
        <v>129247.75210681139</v>
      </c>
      <c r="O59" s="83">
        <f>SUM(O9:O58)</f>
        <v>191159.64131222205</v>
      </c>
    </row>
    <row r="60" spans="1:15" ht="18.600000000000001" thickBot="1" x14ac:dyDescent="0.5">
      <c r="A60" s="9"/>
      <c r="B60" s="102" t="s">
        <v>6</v>
      </c>
      <c r="C60" s="103"/>
      <c r="D60" s="1">
        <f>COUNTIF(D9:D58,-1)</f>
        <v>5</v>
      </c>
      <c r="E60" s="1">
        <f>COUNTIF(E9:E58,-1)</f>
        <v>6</v>
      </c>
      <c r="F60" s="8">
        <f>COUNTIF(F9:F58,-1)</f>
        <v>7</v>
      </c>
      <c r="G60" s="100" t="s">
        <v>32</v>
      </c>
      <c r="H60" s="101"/>
      <c r="I60" s="107"/>
      <c r="J60" s="100" t="s">
        <v>35</v>
      </c>
      <c r="K60" s="101"/>
      <c r="L60" s="107"/>
      <c r="M60" s="9"/>
      <c r="O60" s="4"/>
    </row>
    <row r="61" spans="1:15" ht="18.600000000000001" thickBot="1" x14ac:dyDescent="0.5">
      <c r="A61" s="9"/>
      <c r="B61" s="102" t="s">
        <v>37</v>
      </c>
      <c r="C61" s="103"/>
      <c r="D61" s="1">
        <f>COUNTIF(D9:D58,0)</f>
        <v>0</v>
      </c>
      <c r="E61" s="1">
        <f>COUNTIF(E9:E58,0)</f>
        <v>0</v>
      </c>
      <c r="F61" s="1">
        <f>COUNTIF(F9:F58,0)</f>
        <v>0</v>
      </c>
      <c r="G61" s="76">
        <f>G59/G8</f>
        <v>2.106683318447919</v>
      </c>
      <c r="H61" s="77">
        <f>H59/H8</f>
        <v>2.2924775210681139</v>
      </c>
      <c r="I61" s="78">
        <f>I59/I8</f>
        <v>2.9115964131222207</v>
      </c>
      <c r="J61" s="65">
        <f>(G61-100%)*30/K59</f>
        <v>-7.5736249180914672E-4</v>
      </c>
      <c r="K61" s="65">
        <f>(H61-100%)*30/K59</f>
        <v>-8.8451138609036686E-4</v>
      </c>
      <c r="L61" s="66">
        <f>(I61-100%)*30/K59</f>
        <v>-1.3082075049311453E-3</v>
      </c>
      <c r="M61" s="10"/>
      <c r="N61" s="2"/>
      <c r="O61" s="11"/>
    </row>
    <row r="62" spans="1:15" ht="18.600000000000001" thickBot="1" x14ac:dyDescent="0.5">
      <c r="B62" s="100" t="s">
        <v>4</v>
      </c>
      <c r="C62" s="101"/>
      <c r="D62" s="79">
        <f>D59/(D59+D60+D61)</f>
        <v>0.82758620689655171</v>
      </c>
      <c r="E62" s="74">
        <f>E59/(E59+E60+E61)</f>
        <v>0.7931034482758621</v>
      </c>
      <c r="F62" s="75">
        <f>F59/(F59+F60+F61)</f>
        <v>0.75862068965517238</v>
      </c>
    </row>
    <row r="64" spans="1:15" x14ac:dyDescent="0.45">
      <c r="D64" s="84"/>
      <c r="E64" s="84"/>
      <c r="F64" s="84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1E38A-731B-49FF-AE84-17A2E5A4FDE6}">
  <dimension ref="A1:R64"/>
  <sheetViews>
    <sheetView zoomScaleNormal="100" workbookViewId="0">
      <pane xSplit="1" ySplit="8" topLeftCell="B18" activePane="bottomRight" state="frozen"/>
      <selection pane="topRight" activeCell="B1" sqref="B1"/>
      <selection pane="bottomLeft" activeCell="A9" sqref="A9"/>
      <selection pane="bottomRight" activeCell="E3" sqref="E3"/>
    </sheetView>
  </sheetViews>
  <sheetFormatPr defaultRowHeight="18" x14ac:dyDescent="0.45"/>
  <cols>
    <col min="1" max="1" width="4.8984375" customWidth="1"/>
    <col min="2" max="2" width="12" customWidth="1"/>
    <col min="3" max="3" width="10.59765625" customWidth="1"/>
    <col min="4" max="6" width="8.19921875" customWidth="1"/>
    <col min="7" max="7" width="9.8984375" customWidth="1"/>
    <col min="10" max="15" width="7.69921875" customWidth="1"/>
  </cols>
  <sheetData>
    <row r="1" spans="1:18" x14ac:dyDescent="0.45">
      <c r="A1" s="1" t="s">
        <v>7</v>
      </c>
      <c r="C1" t="s">
        <v>41</v>
      </c>
    </row>
    <row r="2" spans="1:18" x14ac:dyDescent="0.45">
      <c r="A2" s="1" t="s">
        <v>8</v>
      </c>
      <c r="C2" t="s">
        <v>40</v>
      </c>
    </row>
    <row r="3" spans="1:18" x14ac:dyDescent="0.45">
      <c r="A3" s="1" t="s">
        <v>11</v>
      </c>
      <c r="C3" s="29">
        <v>100000</v>
      </c>
    </row>
    <row r="4" spans="1:18" x14ac:dyDescent="0.45">
      <c r="A4" s="1" t="s">
        <v>12</v>
      </c>
      <c r="C4" s="29" t="s">
        <v>14</v>
      </c>
    </row>
    <row r="5" spans="1:18" ht="18.600000000000001" thickBot="1" x14ac:dyDescent="0.5">
      <c r="A5" s="1" t="s">
        <v>13</v>
      </c>
      <c r="C5" s="29" t="s">
        <v>36</v>
      </c>
    </row>
    <row r="6" spans="1:18" ht="18.600000000000001" thickBot="1" x14ac:dyDescent="0.5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100" t="s">
        <v>3</v>
      </c>
      <c r="H6" s="101"/>
      <c r="I6" s="107"/>
      <c r="J6" s="100" t="s">
        <v>25</v>
      </c>
      <c r="K6" s="101"/>
      <c r="L6" s="107"/>
      <c r="M6" s="100" t="s">
        <v>26</v>
      </c>
      <c r="N6" s="101"/>
      <c r="O6" s="107"/>
    </row>
    <row r="7" spans="1:18" ht="18.600000000000001" thickBot="1" x14ac:dyDescent="0.5">
      <c r="A7" s="27"/>
      <c r="B7" s="27" t="s">
        <v>2</v>
      </c>
      <c r="C7" s="64" t="s">
        <v>31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600000000000001" thickBot="1" x14ac:dyDescent="0.5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104" t="s">
        <v>25</v>
      </c>
      <c r="K8" s="105"/>
      <c r="L8" s="106"/>
      <c r="M8" s="104"/>
      <c r="N8" s="105"/>
      <c r="O8" s="106"/>
    </row>
    <row r="9" spans="1:18" x14ac:dyDescent="0.45">
      <c r="A9" s="9">
        <v>1</v>
      </c>
      <c r="B9" s="23">
        <v>43852</v>
      </c>
      <c r="C9" s="50">
        <v>1</v>
      </c>
      <c r="D9" s="95">
        <v>1.27</v>
      </c>
      <c r="E9" s="94">
        <v>1.5</v>
      </c>
      <c r="F9" s="93">
        <v>2</v>
      </c>
      <c r="G9" s="40">
        <f t="shared" ref="G9:G40" si="0">IF(D9="","",G8+M9)</f>
        <v>103810</v>
      </c>
      <c r="H9" s="40">
        <f t="shared" ref="H9:H40" si="1">IF(E9="","",H8+N9)</f>
        <v>104500</v>
      </c>
      <c r="I9" s="40">
        <f t="shared" ref="I9:I40" si="2">IF(F9="","",I8+O9)</f>
        <v>106000</v>
      </c>
      <c r="J9" s="41">
        <f t="shared" ref="J9:J40" si="3">IF(G8="","",G8*0.03)</f>
        <v>3000</v>
      </c>
      <c r="K9" s="42">
        <f t="shared" ref="K9:K40" si="4">IF(H8="","",H8*0.03)</f>
        <v>3000</v>
      </c>
      <c r="L9" s="43">
        <f t="shared" ref="L9:L40" si="5">IF(I8="","",I8*0.03)</f>
        <v>3000</v>
      </c>
      <c r="M9" s="41">
        <f t="shared" ref="M9:M40" si="6">IF(D9="","",J9*D9)</f>
        <v>3810</v>
      </c>
      <c r="N9" s="42">
        <f t="shared" ref="N9:N40" si="7">IF(E9="","",K9*E9)</f>
        <v>4500</v>
      </c>
      <c r="O9" s="43">
        <f t="shared" ref="O9:O40" si="8">IF(F9="","",L9*F9)</f>
        <v>6000</v>
      </c>
      <c r="P9" s="40"/>
      <c r="Q9" s="40"/>
      <c r="R9" s="40"/>
    </row>
    <row r="10" spans="1:18" x14ac:dyDescent="0.45">
      <c r="A10" s="9">
        <v>2</v>
      </c>
      <c r="B10" s="5">
        <v>43906</v>
      </c>
      <c r="C10" s="47">
        <v>2</v>
      </c>
      <c r="D10" s="91">
        <v>1.27</v>
      </c>
      <c r="E10" s="90">
        <v>1.5</v>
      </c>
      <c r="F10" s="89">
        <v>2</v>
      </c>
      <c r="G10" s="40">
        <f t="shared" si="0"/>
        <v>107765.16099999999</v>
      </c>
      <c r="H10" s="40">
        <f t="shared" si="1"/>
        <v>109202.5</v>
      </c>
      <c r="I10" s="40">
        <f t="shared" si="2"/>
        <v>112360</v>
      </c>
      <c r="J10" s="44">
        <f t="shared" si="3"/>
        <v>3114.2999999999997</v>
      </c>
      <c r="K10" s="45">
        <f t="shared" si="4"/>
        <v>3135</v>
      </c>
      <c r="L10" s="46">
        <f t="shared" si="5"/>
        <v>3180</v>
      </c>
      <c r="M10" s="44">
        <f t="shared" si="6"/>
        <v>3955.1609999999996</v>
      </c>
      <c r="N10" s="45">
        <f t="shared" si="7"/>
        <v>4702.5</v>
      </c>
      <c r="O10" s="46">
        <f t="shared" si="8"/>
        <v>6360</v>
      </c>
      <c r="P10" s="40"/>
      <c r="Q10" s="40"/>
      <c r="R10" s="40"/>
    </row>
    <row r="11" spans="1:18" x14ac:dyDescent="0.45">
      <c r="A11" s="9">
        <v>3</v>
      </c>
      <c r="B11" s="5">
        <v>43910</v>
      </c>
      <c r="C11" s="47">
        <v>1</v>
      </c>
      <c r="D11" s="91">
        <v>1.27</v>
      </c>
      <c r="E11" s="90">
        <v>1.5</v>
      </c>
      <c r="F11" s="92">
        <v>2</v>
      </c>
      <c r="G11" s="40">
        <f t="shared" si="0"/>
        <v>111871.01363409999</v>
      </c>
      <c r="H11" s="40">
        <f t="shared" si="1"/>
        <v>114116.6125</v>
      </c>
      <c r="I11" s="40">
        <f t="shared" si="2"/>
        <v>119101.6</v>
      </c>
      <c r="J11" s="44">
        <f t="shared" si="3"/>
        <v>3232.9548299999997</v>
      </c>
      <c r="K11" s="45">
        <f t="shared" si="4"/>
        <v>3276.0749999999998</v>
      </c>
      <c r="L11" s="46">
        <f t="shared" si="5"/>
        <v>3370.7999999999997</v>
      </c>
      <c r="M11" s="44">
        <f t="shared" si="6"/>
        <v>4105.8526340999997</v>
      </c>
      <c r="N11" s="45">
        <f t="shared" si="7"/>
        <v>4914.1124999999993</v>
      </c>
      <c r="O11" s="46">
        <f t="shared" si="8"/>
        <v>6741.5999999999995</v>
      </c>
      <c r="P11" s="40"/>
      <c r="Q11" s="40"/>
      <c r="R11" s="40"/>
    </row>
    <row r="12" spans="1:18" x14ac:dyDescent="0.45">
      <c r="A12" s="9">
        <v>4</v>
      </c>
      <c r="B12" s="5">
        <v>43934</v>
      </c>
      <c r="C12" s="47">
        <v>2</v>
      </c>
      <c r="D12" s="91">
        <v>1.27</v>
      </c>
      <c r="E12" s="90">
        <v>1.5</v>
      </c>
      <c r="F12" s="89">
        <v>-1</v>
      </c>
      <c r="G12" s="40">
        <f t="shared" si="0"/>
        <v>116133.29925355921</v>
      </c>
      <c r="H12" s="40">
        <f t="shared" si="1"/>
        <v>119251.8600625</v>
      </c>
      <c r="I12" s="40">
        <f t="shared" si="2"/>
        <v>115528.55200000001</v>
      </c>
      <c r="J12" s="44">
        <f t="shared" si="3"/>
        <v>3356.1304090229996</v>
      </c>
      <c r="K12" s="45">
        <f t="shared" si="4"/>
        <v>3423.4983750000001</v>
      </c>
      <c r="L12" s="46">
        <f t="shared" si="5"/>
        <v>3573.0480000000002</v>
      </c>
      <c r="M12" s="44">
        <f t="shared" si="6"/>
        <v>4262.2856194592096</v>
      </c>
      <c r="N12" s="45">
        <f t="shared" si="7"/>
        <v>5135.2475625000006</v>
      </c>
      <c r="O12" s="46">
        <f t="shared" si="8"/>
        <v>-3573.0480000000002</v>
      </c>
      <c r="P12" s="40"/>
      <c r="Q12" s="40"/>
      <c r="R12" s="40"/>
    </row>
    <row r="13" spans="1:18" x14ac:dyDescent="0.45">
      <c r="A13" s="9">
        <v>5</v>
      </c>
      <c r="B13" s="5">
        <v>43959</v>
      </c>
      <c r="C13" s="47">
        <v>1</v>
      </c>
      <c r="D13" s="91">
        <v>1.27</v>
      </c>
      <c r="E13" s="90">
        <v>1.5</v>
      </c>
      <c r="F13" s="92">
        <v>2</v>
      </c>
      <c r="G13" s="40">
        <f t="shared" si="0"/>
        <v>120557.97795511982</v>
      </c>
      <c r="H13" s="40">
        <f t="shared" si="1"/>
        <v>124618.19376531249</v>
      </c>
      <c r="I13" s="40">
        <f t="shared" si="2"/>
        <v>122460.26512000001</v>
      </c>
      <c r="J13" s="44">
        <f t="shared" si="3"/>
        <v>3483.998977606776</v>
      </c>
      <c r="K13" s="45">
        <f t="shared" si="4"/>
        <v>3577.5558018749998</v>
      </c>
      <c r="L13" s="46">
        <f t="shared" si="5"/>
        <v>3465.8565600000002</v>
      </c>
      <c r="M13" s="44">
        <f t="shared" si="6"/>
        <v>4424.6787015606051</v>
      </c>
      <c r="N13" s="45">
        <f t="shared" si="7"/>
        <v>5366.3337028124997</v>
      </c>
      <c r="O13" s="46">
        <f t="shared" si="8"/>
        <v>6931.7131200000003</v>
      </c>
      <c r="P13" s="40"/>
      <c r="Q13" s="40"/>
      <c r="R13" s="40"/>
    </row>
    <row r="14" spans="1:18" x14ac:dyDescent="0.45">
      <c r="A14" s="9">
        <v>6</v>
      </c>
      <c r="B14" s="5">
        <v>43969</v>
      </c>
      <c r="C14" s="47">
        <v>1</v>
      </c>
      <c r="D14" s="91">
        <v>1.27</v>
      </c>
      <c r="E14" s="90">
        <v>1.5</v>
      </c>
      <c r="F14" s="89">
        <v>2</v>
      </c>
      <c r="G14" s="40">
        <f t="shared" si="0"/>
        <v>125151.23691520988</v>
      </c>
      <c r="H14" s="40">
        <f t="shared" si="1"/>
        <v>130226.01248475155</v>
      </c>
      <c r="I14" s="40">
        <f t="shared" si="2"/>
        <v>129807.88102720001</v>
      </c>
      <c r="J14" s="44">
        <f t="shared" si="3"/>
        <v>3616.7393386535941</v>
      </c>
      <c r="K14" s="45">
        <f t="shared" si="4"/>
        <v>3738.5458129593744</v>
      </c>
      <c r="L14" s="46">
        <f t="shared" si="5"/>
        <v>3673.8079536</v>
      </c>
      <c r="M14" s="44">
        <f t="shared" si="6"/>
        <v>4593.2589600900646</v>
      </c>
      <c r="N14" s="45">
        <f t="shared" si="7"/>
        <v>5607.8187194390612</v>
      </c>
      <c r="O14" s="46">
        <f t="shared" si="8"/>
        <v>7347.6159072</v>
      </c>
      <c r="P14" s="40"/>
      <c r="Q14" s="40"/>
      <c r="R14" s="40"/>
    </row>
    <row r="15" spans="1:18" x14ac:dyDescent="0.45">
      <c r="A15" s="9">
        <v>7</v>
      </c>
      <c r="B15" s="5">
        <v>43987</v>
      </c>
      <c r="C15" s="47">
        <v>1</v>
      </c>
      <c r="D15" s="91">
        <v>1.27</v>
      </c>
      <c r="E15" s="90">
        <v>1.5</v>
      </c>
      <c r="F15" s="89">
        <v>2</v>
      </c>
      <c r="G15" s="40">
        <f t="shared" si="0"/>
        <v>129919.49904167937</v>
      </c>
      <c r="H15" s="40">
        <f t="shared" si="1"/>
        <v>136086.18304656536</v>
      </c>
      <c r="I15" s="40">
        <f t="shared" si="2"/>
        <v>137596.353888832</v>
      </c>
      <c r="J15" s="44">
        <f t="shared" si="3"/>
        <v>3754.5371074562963</v>
      </c>
      <c r="K15" s="45">
        <f t="shared" si="4"/>
        <v>3906.7803745425463</v>
      </c>
      <c r="L15" s="46">
        <f t="shared" si="5"/>
        <v>3894.2364308160004</v>
      </c>
      <c r="M15" s="44">
        <f t="shared" si="6"/>
        <v>4768.2621264694963</v>
      </c>
      <c r="N15" s="45">
        <f t="shared" si="7"/>
        <v>5860.1705618138194</v>
      </c>
      <c r="O15" s="46">
        <f t="shared" si="8"/>
        <v>7788.4728616320008</v>
      </c>
      <c r="P15" s="40"/>
      <c r="Q15" s="40"/>
      <c r="R15" s="40"/>
    </row>
    <row r="16" spans="1:18" x14ac:dyDescent="0.45">
      <c r="A16" s="9">
        <v>8</v>
      </c>
      <c r="B16" s="5">
        <v>44005</v>
      </c>
      <c r="C16" s="47">
        <v>1</v>
      </c>
      <c r="D16" s="91">
        <v>-1</v>
      </c>
      <c r="E16" s="90">
        <v>-1</v>
      </c>
      <c r="F16" s="89">
        <v>-1</v>
      </c>
      <c r="G16" s="40">
        <f t="shared" si="0"/>
        <v>126021.91407042899</v>
      </c>
      <c r="H16" s="40">
        <f t="shared" si="1"/>
        <v>132003.59755516841</v>
      </c>
      <c r="I16" s="40">
        <f t="shared" si="2"/>
        <v>133468.46327216705</v>
      </c>
      <c r="J16" s="44">
        <f t="shared" si="3"/>
        <v>3897.5849712503809</v>
      </c>
      <c r="K16" s="45">
        <f t="shared" si="4"/>
        <v>4082.5854913969606</v>
      </c>
      <c r="L16" s="46">
        <f t="shared" si="5"/>
        <v>4127.8906166649604</v>
      </c>
      <c r="M16" s="44">
        <f t="shared" si="6"/>
        <v>-3897.5849712503809</v>
      </c>
      <c r="N16" s="45">
        <f t="shared" si="7"/>
        <v>-4082.5854913969606</v>
      </c>
      <c r="O16" s="46">
        <f t="shared" si="8"/>
        <v>-4127.8906166649604</v>
      </c>
      <c r="P16" s="40"/>
      <c r="Q16" s="40"/>
      <c r="R16" s="40"/>
    </row>
    <row r="17" spans="1:18" x14ac:dyDescent="0.45">
      <c r="A17" s="9">
        <v>9</v>
      </c>
      <c r="B17" s="5">
        <v>44049</v>
      </c>
      <c r="C17" s="47">
        <v>1</v>
      </c>
      <c r="D17" s="91">
        <v>1.27</v>
      </c>
      <c r="E17" s="90">
        <v>1.5</v>
      </c>
      <c r="F17" s="89">
        <v>-1</v>
      </c>
      <c r="G17" s="40">
        <f t="shared" si="0"/>
        <v>130823.34899651233</v>
      </c>
      <c r="H17" s="40">
        <f t="shared" si="1"/>
        <v>137943.75944515099</v>
      </c>
      <c r="I17" s="40">
        <f t="shared" si="2"/>
        <v>129464.40937400203</v>
      </c>
      <c r="J17" s="44">
        <f t="shared" si="3"/>
        <v>3780.6574221128694</v>
      </c>
      <c r="K17" s="45">
        <f t="shared" si="4"/>
        <v>3960.1079266550523</v>
      </c>
      <c r="L17" s="46">
        <f t="shared" si="5"/>
        <v>4004.0538981650116</v>
      </c>
      <c r="M17" s="44">
        <f t="shared" si="6"/>
        <v>4801.4349260833442</v>
      </c>
      <c r="N17" s="45">
        <f t="shared" si="7"/>
        <v>5940.1618899825789</v>
      </c>
      <c r="O17" s="46">
        <f t="shared" si="8"/>
        <v>-4004.0538981650116</v>
      </c>
      <c r="P17" s="40"/>
      <c r="Q17" s="40"/>
      <c r="R17" s="40"/>
    </row>
    <row r="18" spans="1:18" x14ac:dyDescent="0.45">
      <c r="A18" s="9">
        <v>10</v>
      </c>
      <c r="B18" s="5">
        <v>44050</v>
      </c>
      <c r="C18" s="47">
        <v>2</v>
      </c>
      <c r="D18" s="91">
        <v>1.27</v>
      </c>
      <c r="E18" s="90">
        <v>1.5</v>
      </c>
      <c r="F18" s="89">
        <v>2</v>
      </c>
      <c r="G18" s="40">
        <f t="shared" si="0"/>
        <v>135807.71859327945</v>
      </c>
      <c r="H18" s="40">
        <f t="shared" si="1"/>
        <v>144151.22862018278</v>
      </c>
      <c r="I18" s="40">
        <f t="shared" si="2"/>
        <v>137232.27393644216</v>
      </c>
      <c r="J18" s="44">
        <f t="shared" si="3"/>
        <v>3924.7004698953697</v>
      </c>
      <c r="K18" s="45">
        <f t="shared" si="4"/>
        <v>4138.3127833545295</v>
      </c>
      <c r="L18" s="46">
        <f t="shared" si="5"/>
        <v>3883.9322812200608</v>
      </c>
      <c r="M18" s="44">
        <f t="shared" si="6"/>
        <v>4984.3695967671192</v>
      </c>
      <c r="N18" s="45">
        <f t="shared" si="7"/>
        <v>6207.4691750317943</v>
      </c>
      <c r="O18" s="46">
        <f t="shared" si="8"/>
        <v>7767.8645624401215</v>
      </c>
      <c r="P18" s="40"/>
      <c r="Q18" s="40"/>
      <c r="R18" s="40"/>
    </row>
    <row r="19" spans="1:18" x14ac:dyDescent="0.45">
      <c r="A19" s="9">
        <v>11</v>
      </c>
      <c r="B19" s="5">
        <v>44069</v>
      </c>
      <c r="C19" s="47">
        <v>1</v>
      </c>
      <c r="D19" s="91">
        <v>1.27</v>
      </c>
      <c r="E19" s="90">
        <v>1.5</v>
      </c>
      <c r="F19" s="89">
        <v>2</v>
      </c>
      <c r="G19" s="40">
        <f t="shared" si="0"/>
        <v>140981.9926716834</v>
      </c>
      <c r="H19" s="40">
        <f t="shared" si="1"/>
        <v>150638.03390809102</v>
      </c>
      <c r="I19" s="40">
        <f t="shared" si="2"/>
        <v>145466.2103726287</v>
      </c>
      <c r="J19" s="44">
        <f t="shared" si="3"/>
        <v>4074.2315577983836</v>
      </c>
      <c r="K19" s="45">
        <f t="shared" si="4"/>
        <v>4324.5368586054828</v>
      </c>
      <c r="L19" s="46">
        <f t="shared" si="5"/>
        <v>4116.968218093265</v>
      </c>
      <c r="M19" s="44">
        <f t="shared" si="6"/>
        <v>5174.274078403947</v>
      </c>
      <c r="N19" s="45">
        <f t="shared" si="7"/>
        <v>6486.8052879082243</v>
      </c>
      <c r="O19" s="46">
        <f t="shared" si="8"/>
        <v>8233.93643618653</v>
      </c>
      <c r="P19" s="40"/>
      <c r="Q19" s="40"/>
      <c r="R19" s="40"/>
    </row>
    <row r="20" spans="1:18" x14ac:dyDescent="0.45">
      <c r="A20" s="9">
        <v>12</v>
      </c>
      <c r="B20" s="5">
        <v>44097</v>
      </c>
      <c r="C20" s="47">
        <v>2</v>
      </c>
      <c r="D20" s="91">
        <v>1.27</v>
      </c>
      <c r="E20" s="90">
        <v>1.5</v>
      </c>
      <c r="F20" s="89">
        <v>2</v>
      </c>
      <c r="G20" s="40">
        <f t="shared" si="0"/>
        <v>146353.40659247455</v>
      </c>
      <c r="H20" s="40">
        <f t="shared" si="1"/>
        <v>157416.7454339551</v>
      </c>
      <c r="I20" s="40">
        <f t="shared" si="2"/>
        <v>154194.18299498642</v>
      </c>
      <c r="J20" s="44">
        <f t="shared" si="3"/>
        <v>4229.4597801505015</v>
      </c>
      <c r="K20" s="45">
        <f t="shared" si="4"/>
        <v>4519.1410172427304</v>
      </c>
      <c r="L20" s="46">
        <f t="shared" si="5"/>
        <v>4363.9863111788609</v>
      </c>
      <c r="M20" s="44">
        <f t="shared" si="6"/>
        <v>5371.4139207911367</v>
      </c>
      <c r="N20" s="45">
        <f t="shared" si="7"/>
        <v>6778.7115258640952</v>
      </c>
      <c r="O20" s="46">
        <f t="shared" si="8"/>
        <v>8727.9726223577218</v>
      </c>
      <c r="P20" s="40"/>
      <c r="Q20" s="40"/>
      <c r="R20" s="40"/>
    </row>
    <row r="21" spans="1:18" x14ac:dyDescent="0.45">
      <c r="A21" s="9">
        <v>13</v>
      </c>
      <c r="B21" s="5">
        <v>44104</v>
      </c>
      <c r="C21" s="47">
        <v>1</v>
      </c>
      <c r="D21" s="91">
        <v>1.27</v>
      </c>
      <c r="E21" s="90">
        <v>1.5</v>
      </c>
      <c r="F21" s="89">
        <v>2</v>
      </c>
      <c r="G21" s="40">
        <f t="shared" si="0"/>
        <v>151929.47138364782</v>
      </c>
      <c r="H21" s="40">
        <f t="shared" si="1"/>
        <v>164500.49897848308</v>
      </c>
      <c r="I21" s="40">
        <f t="shared" si="2"/>
        <v>163445.83397468561</v>
      </c>
      <c r="J21" s="44">
        <f t="shared" si="3"/>
        <v>4390.6021977742366</v>
      </c>
      <c r="K21" s="45">
        <f t="shared" si="4"/>
        <v>4722.5023630186533</v>
      </c>
      <c r="L21" s="46">
        <f t="shared" si="5"/>
        <v>4625.8254898495925</v>
      </c>
      <c r="M21" s="44">
        <f t="shared" si="6"/>
        <v>5576.0647911732804</v>
      </c>
      <c r="N21" s="45">
        <f t="shared" si="7"/>
        <v>7083.75354452798</v>
      </c>
      <c r="O21" s="46">
        <f t="shared" si="8"/>
        <v>9251.650979699185</v>
      </c>
      <c r="P21" s="40"/>
      <c r="Q21" s="40"/>
      <c r="R21" s="40"/>
    </row>
    <row r="22" spans="1:18" x14ac:dyDescent="0.45">
      <c r="A22" s="9">
        <v>14</v>
      </c>
      <c r="B22" s="5">
        <v>44123</v>
      </c>
      <c r="C22" s="47">
        <v>1</v>
      </c>
      <c r="D22" s="91">
        <v>1.27</v>
      </c>
      <c r="E22" s="90">
        <v>1.5</v>
      </c>
      <c r="F22" s="89">
        <v>2</v>
      </c>
      <c r="G22" s="40">
        <f t="shared" si="0"/>
        <v>157717.9842433648</v>
      </c>
      <c r="H22" s="40">
        <f t="shared" si="1"/>
        <v>171903.02143251483</v>
      </c>
      <c r="I22" s="40">
        <f t="shared" si="2"/>
        <v>173252.58401316675</v>
      </c>
      <c r="J22" s="44">
        <f t="shared" si="3"/>
        <v>4557.8841415094348</v>
      </c>
      <c r="K22" s="45">
        <f t="shared" si="4"/>
        <v>4935.0149693544927</v>
      </c>
      <c r="L22" s="46">
        <f t="shared" si="5"/>
        <v>4903.3750192405678</v>
      </c>
      <c r="M22" s="44">
        <f t="shared" si="6"/>
        <v>5788.5128597169823</v>
      </c>
      <c r="N22" s="45">
        <f t="shared" si="7"/>
        <v>7402.5224540317395</v>
      </c>
      <c r="O22" s="46">
        <f t="shared" si="8"/>
        <v>9806.7500384811356</v>
      </c>
      <c r="P22" s="40"/>
      <c r="Q22" s="40"/>
      <c r="R22" s="40"/>
    </row>
    <row r="23" spans="1:18" x14ac:dyDescent="0.45">
      <c r="A23" s="9">
        <v>15</v>
      </c>
      <c r="B23" s="5">
        <v>44168</v>
      </c>
      <c r="C23" s="47">
        <v>2</v>
      </c>
      <c r="D23" s="91">
        <v>1.27</v>
      </c>
      <c r="E23" s="90">
        <v>1.5</v>
      </c>
      <c r="F23" s="92">
        <v>2</v>
      </c>
      <c r="G23" s="40">
        <f t="shared" si="0"/>
        <v>163727.03944303701</v>
      </c>
      <c r="H23" s="40">
        <f t="shared" si="1"/>
        <v>179638.657396978</v>
      </c>
      <c r="I23" s="40">
        <f t="shared" si="2"/>
        <v>183647.73905395676</v>
      </c>
      <c r="J23" s="44">
        <f t="shared" si="3"/>
        <v>4731.5395273009435</v>
      </c>
      <c r="K23" s="45">
        <f t="shared" si="4"/>
        <v>5157.090642975445</v>
      </c>
      <c r="L23" s="46">
        <f t="shared" si="5"/>
        <v>5197.5775203950025</v>
      </c>
      <c r="M23" s="44">
        <f t="shared" si="6"/>
        <v>6009.0551996721988</v>
      </c>
      <c r="N23" s="45">
        <f t="shared" si="7"/>
        <v>7735.6359644631675</v>
      </c>
      <c r="O23" s="46">
        <f t="shared" si="8"/>
        <v>10395.155040790005</v>
      </c>
      <c r="P23" s="40"/>
      <c r="Q23" s="40"/>
      <c r="R23" s="40"/>
    </row>
    <row r="24" spans="1:18" x14ac:dyDescent="0.45">
      <c r="A24" s="9">
        <v>16</v>
      </c>
      <c r="B24" s="5">
        <v>44208</v>
      </c>
      <c r="C24" s="47">
        <v>1</v>
      </c>
      <c r="D24" s="91">
        <v>1.27</v>
      </c>
      <c r="E24" s="90">
        <v>1.5</v>
      </c>
      <c r="F24" s="89">
        <v>2</v>
      </c>
      <c r="G24" s="40">
        <f t="shared" si="0"/>
        <v>169965.03964581672</v>
      </c>
      <c r="H24" s="40">
        <f t="shared" si="1"/>
        <v>187722.39697984201</v>
      </c>
      <c r="I24" s="40">
        <f t="shared" si="2"/>
        <v>194666.60339719415</v>
      </c>
      <c r="J24" s="44">
        <f t="shared" si="3"/>
        <v>4911.81118329111</v>
      </c>
      <c r="K24" s="45">
        <f t="shared" si="4"/>
        <v>5389.1597219093401</v>
      </c>
      <c r="L24" s="46">
        <f t="shared" si="5"/>
        <v>5509.4321716187023</v>
      </c>
      <c r="M24" s="44">
        <f t="shared" si="6"/>
        <v>6238.00020277971</v>
      </c>
      <c r="N24" s="45">
        <f t="shared" si="7"/>
        <v>8083.7395828640101</v>
      </c>
      <c r="O24" s="46">
        <f t="shared" si="8"/>
        <v>11018.864343237405</v>
      </c>
      <c r="P24" s="40"/>
      <c r="Q24" s="40"/>
      <c r="R24" s="40"/>
    </row>
    <row r="25" spans="1:18" x14ac:dyDescent="0.45">
      <c r="A25" s="9">
        <v>17</v>
      </c>
      <c r="B25" s="5">
        <v>44216</v>
      </c>
      <c r="C25" s="47">
        <v>1</v>
      </c>
      <c r="D25" s="91">
        <v>1.27</v>
      </c>
      <c r="E25" s="90">
        <v>1.5</v>
      </c>
      <c r="F25" s="89">
        <v>2</v>
      </c>
      <c r="G25" s="40">
        <f t="shared" si="0"/>
        <v>176440.70765632234</v>
      </c>
      <c r="H25" s="40">
        <f t="shared" si="1"/>
        <v>196169.9048439349</v>
      </c>
      <c r="I25" s="40">
        <f t="shared" si="2"/>
        <v>206346.59960102581</v>
      </c>
      <c r="J25" s="44">
        <f t="shared" si="3"/>
        <v>5098.9511893745012</v>
      </c>
      <c r="K25" s="45">
        <f t="shared" si="4"/>
        <v>5631.6719093952606</v>
      </c>
      <c r="L25" s="46">
        <f t="shared" si="5"/>
        <v>5839.998101915824</v>
      </c>
      <c r="M25" s="44">
        <f t="shared" si="6"/>
        <v>6475.6680105056166</v>
      </c>
      <c r="N25" s="45">
        <f t="shared" si="7"/>
        <v>8447.5078640928914</v>
      </c>
      <c r="O25" s="46">
        <f t="shared" si="8"/>
        <v>11679.996203831648</v>
      </c>
      <c r="P25" s="40"/>
      <c r="Q25" s="40"/>
      <c r="R25" s="40"/>
    </row>
    <row r="26" spans="1:18" x14ac:dyDescent="0.45">
      <c r="A26" s="9">
        <v>18</v>
      </c>
      <c r="B26" s="5">
        <v>44237</v>
      </c>
      <c r="C26" s="47">
        <v>2</v>
      </c>
      <c r="D26" s="91">
        <v>1.27</v>
      </c>
      <c r="E26" s="90">
        <v>1.5</v>
      </c>
      <c r="F26" s="89">
        <v>2</v>
      </c>
      <c r="G26" s="40">
        <f t="shared" si="0"/>
        <v>183163.09861802822</v>
      </c>
      <c r="H26" s="40">
        <f t="shared" si="1"/>
        <v>204997.55056191198</v>
      </c>
      <c r="I26" s="40">
        <f t="shared" si="2"/>
        <v>218727.39557708736</v>
      </c>
      <c r="J26" s="44">
        <f t="shared" si="3"/>
        <v>5293.2212296896696</v>
      </c>
      <c r="K26" s="45">
        <f t="shared" si="4"/>
        <v>5885.0971453180464</v>
      </c>
      <c r="L26" s="46">
        <f t="shared" si="5"/>
        <v>6190.3979880307743</v>
      </c>
      <c r="M26" s="44">
        <f t="shared" si="6"/>
        <v>6722.3909617058807</v>
      </c>
      <c r="N26" s="45">
        <f t="shared" si="7"/>
        <v>8827.6457179770696</v>
      </c>
      <c r="O26" s="46">
        <f t="shared" si="8"/>
        <v>12380.795976061549</v>
      </c>
      <c r="P26" s="40"/>
      <c r="Q26" s="40"/>
      <c r="R26" s="40"/>
    </row>
    <row r="27" spans="1:18" x14ac:dyDescent="0.45">
      <c r="A27" s="9">
        <v>19</v>
      </c>
      <c r="B27" s="5"/>
      <c r="C27" s="47"/>
      <c r="D27" s="91"/>
      <c r="E27" s="90"/>
      <c r="F27" s="89"/>
      <c r="G27" s="40" t="str">
        <f t="shared" si="0"/>
        <v/>
      </c>
      <c r="H27" s="40" t="str">
        <f t="shared" si="1"/>
        <v/>
      </c>
      <c r="I27" s="40" t="str">
        <f t="shared" si="2"/>
        <v/>
      </c>
      <c r="J27" s="44">
        <f t="shared" si="3"/>
        <v>5494.8929585408459</v>
      </c>
      <c r="K27" s="45">
        <f t="shared" si="4"/>
        <v>6149.9265168573593</v>
      </c>
      <c r="L27" s="46">
        <f t="shared" si="5"/>
        <v>6561.8218673126203</v>
      </c>
      <c r="M27" s="44" t="str">
        <f t="shared" si="6"/>
        <v/>
      </c>
      <c r="N27" s="45" t="str">
        <f t="shared" si="7"/>
        <v/>
      </c>
      <c r="O27" s="46" t="str">
        <f t="shared" si="8"/>
        <v/>
      </c>
      <c r="P27" s="40"/>
      <c r="Q27" s="40"/>
      <c r="R27" s="40"/>
    </row>
    <row r="28" spans="1:18" x14ac:dyDescent="0.45">
      <c r="A28" s="9">
        <v>20</v>
      </c>
      <c r="B28" s="5"/>
      <c r="C28" s="47"/>
      <c r="D28" s="91"/>
      <c r="E28" s="90"/>
      <c r="F28" s="89"/>
      <c r="G28" s="40" t="str">
        <f t="shared" si="0"/>
        <v/>
      </c>
      <c r="H28" s="40" t="str">
        <f t="shared" si="1"/>
        <v/>
      </c>
      <c r="I28" s="40" t="str">
        <f t="shared" si="2"/>
        <v/>
      </c>
      <c r="J28" s="44" t="str">
        <f t="shared" si="3"/>
        <v/>
      </c>
      <c r="K28" s="45" t="str">
        <f t="shared" si="4"/>
        <v/>
      </c>
      <c r="L28" s="46" t="str">
        <f t="shared" si="5"/>
        <v/>
      </c>
      <c r="M28" s="44" t="str">
        <f t="shared" si="6"/>
        <v/>
      </c>
      <c r="N28" s="45" t="str">
        <f t="shared" si="7"/>
        <v/>
      </c>
      <c r="O28" s="46" t="str">
        <f t="shared" si="8"/>
        <v/>
      </c>
      <c r="P28" s="40"/>
      <c r="Q28" s="40"/>
      <c r="R28" s="40"/>
    </row>
    <row r="29" spans="1:18" x14ac:dyDescent="0.45">
      <c r="A29" s="9">
        <v>21</v>
      </c>
      <c r="B29" s="5"/>
      <c r="C29" s="47"/>
      <c r="D29" s="91"/>
      <c r="E29" s="90"/>
      <c r="F29" s="92"/>
      <c r="G29" s="40" t="str">
        <f t="shared" si="0"/>
        <v/>
      </c>
      <c r="H29" s="40" t="str">
        <f t="shared" si="1"/>
        <v/>
      </c>
      <c r="I29" s="40" t="str">
        <f t="shared" si="2"/>
        <v/>
      </c>
      <c r="J29" s="44" t="str">
        <f t="shared" si="3"/>
        <v/>
      </c>
      <c r="K29" s="45" t="str">
        <f t="shared" si="4"/>
        <v/>
      </c>
      <c r="L29" s="46" t="str">
        <f t="shared" si="5"/>
        <v/>
      </c>
      <c r="M29" s="44" t="str">
        <f t="shared" si="6"/>
        <v/>
      </c>
      <c r="N29" s="45" t="str">
        <f t="shared" si="7"/>
        <v/>
      </c>
      <c r="O29" s="46" t="str">
        <f t="shared" si="8"/>
        <v/>
      </c>
      <c r="P29" s="40"/>
      <c r="Q29" s="40"/>
      <c r="R29" s="40"/>
    </row>
    <row r="30" spans="1:18" x14ac:dyDescent="0.45">
      <c r="A30" s="9">
        <v>22</v>
      </c>
      <c r="B30" s="5"/>
      <c r="C30" s="47"/>
      <c r="D30" s="91"/>
      <c r="E30" s="90"/>
      <c r="F30" s="92"/>
      <c r="G30" s="40" t="str">
        <f t="shared" si="0"/>
        <v/>
      </c>
      <c r="H30" s="40" t="str">
        <f t="shared" si="1"/>
        <v/>
      </c>
      <c r="I30" s="40" t="str">
        <f t="shared" si="2"/>
        <v/>
      </c>
      <c r="J30" s="44" t="str">
        <f t="shared" si="3"/>
        <v/>
      </c>
      <c r="K30" s="45" t="str">
        <f t="shared" si="4"/>
        <v/>
      </c>
      <c r="L30" s="46" t="str">
        <f t="shared" si="5"/>
        <v/>
      </c>
      <c r="M30" s="44" t="str">
        <f t="shared" si="6"/>
        <v/>
      </c>
      <c r="N30" s="45" t="str">
        <f t="shared" si="7"/>
        <v/>
      </c>
      <c r="O30" s="46" t="str">
        <f t="shared" si="8"/>
        <v/>
      </c>
      <c r="P30" s="40"/>
      <c r="Q30" s="40"/>
      <c r="R30" s="40"/>
    </row>
    <row r="31" spans="1:18" x14ac:dyDescent="0.45">
      <c r="A31" s="9">
        <v>23</v>
      </c>
      <c r="B31" s="5"/>
      <c r="C31" s="47"/>
      <c r="D31" s="91"/>
      <c r="E31" s="90"/>
      <c r="F31" s="89"/>
      <c r="G31" s="40" t="str">
        <f t="shared" si="0"/>
        <v/>
      </c>
      <c r="H31" s="40" t="str">
        <f t="shared" si="1"/>
        <v/>
      </c>
      <c r="I31" s="40" t="str">
        <f t="shared" si="2"/>
        <v/>
      </c>
      <c r="J31" s="44" t="str">
        <f t="shared" si="3"/>
        <v/>
      </c>
      <c r="K31" s="45" t="str">
        <f t="shared" si="4"/>
        <v/>
      </c>
      <c r="L31" s="46" t="str">
        <f t="shared" si="5"/>
        <v/>
      </c>
      <c r="M31" s="44" t="str">
        <f t="shared" si="6"/>
        <v/>
      </c>
      <c r="N31" s="45" t="str">
        <f t="shared" si="7"/>
        <v/>
      </c>
      <c r="O31" s="46" t="str">
        <f t="shared" si="8"/>
        <v/>
      </c>
      <c r="P31" s="40"/>
      <c r="Q31" s="40"/>
      <c r="R31" s="40"/>
    </row>
    <row r="32" spans="1:18" x14ac:dyDescent="0.45">
      <c r="A32" s="9">
        <v>24</v>
      </c>
      <c r="B32" s="5"/>
      <c r="C32" s="47"/>
      <c r="D32" s="91"/>
      <c r="E32" s="90"/>
      <c r="F32" s="89"/>
      <c r="G32" s="40" t="str">
        <f t="shared" si="0"/>
        <v/>
      </c>
      <c r="H32" s="40" t="str">
        <f t="shared" si="1"/>
        <v/>
      </c>
      <c r="I32" s="40" t="str">
        <f t="shared" si="2"/>
        <v/>
      </c>
      <c r="J32" s="44" t="str">
        <f t="shared" si="3"/>
        <v/>
      </c>
      <c r="K32" s="45" t="str">
        <f t="shared" si="4"/>
        <v/>
      </c>
      <c r="L32" s="46" t="str">
        <f t="shared" si="5"/>
        <v/>
      </c>
      <c r="M32" s="44" t="str">
        <f t="shared" si="6"/>
        <v/>
      </c>
      <c r="N32" s="45" t="str">
        <f t="shared" si="7"/>
        <v/>
      </c>
      <c r="O32" s="46" t="str">
        <f t="shared" si="8"/>
        <v/>
      </c>
      <c r="P32" s="40"/>
      <c r="Q32" s="40"/>
      <c r="R32" s="40"/>
    </row>
    <row r="33" spans="1:18" x14ac:dyDescent="0.45">
      <c r="A33" s="9">
        <v>25</v>
      </c>
      <c r="B33" s="5"/>
      <c r="C33" s="47"/>
      <c r="D33" s="91"/>
      <c r="E33" s="90"/>
      <c r="F33" s="89"/>
      <c r="G33" s="40" t="str">
        <f t="shared" si="0"/>
        <v/>
      </c>
      <c r="H33" s="40" t="str">
        <f t="shared" si="1"/>
        <v/>
      </c>
      <c r="I33" s="40" t="str">
        <f t="shared" si="2"/>
        <v/>
      </c>
      <c r="J33" s="44" t="str">
        <f t="shared" si="3"/>
        <v/>
      </c>
      <c r="K33" s="45" t="str">
        <f t="shared" si="4"/>
        <v/>
      </c>
      <c r="L33" s="46" t="str">
        <f t="shared" si="5"/>
        <v/>
      </c>
      <c r="M33" s="44" t="str">
        <f t="shared" si="6"/>
        <v/>
      </c>
      <c r="N33" s="45" t="str">
        <f t="shared" si="7"/>
        <v/>
      </c>
      <c r="O33" s="46" t="str">
        <f t="shared" si="8"/>
        <v/>
      </c>
      <c r="P33" s="40"/>
      <c r="Q33" s="40"/>
      <c r="R33" s="40"/>
    </row>
    <row r="34" spans="1:18" x14ac:dyDescent="0.45">
      <c r="A34" s="9">
        <v>26</v>
      </c>
      <c r="B34" s="5"/>
      <c r="C34" s="47"/>
      <c r="D34" s="91"/>
      <c r="E34" s="90"/>
      <c r="F34" s="92"/>
      <c r="G34" s="40" t="str">
        <f t="shared" si="0"/>
        <v/>
      </c>
      <c r="H34" s="40" t="str">
        <f t="shared" si="1"/>
        <v/>
      </c>
      <c r="I34" s="40" t="str">
        <f t="shared" si="2"/>
        <v/>
      </c>
      <c r="J34" s="44" t="str">
        <f t="shared" si="3"/>
        <v/>
      </c>
      <c r="K34" s="45" t="str">
        <f t="shared" si="4"/>
        <v/>
      </c>
      <c r="L34" s="46" t="str">
        <f t="shared" si="5"/>
        <v/>
      </c>
      <c r="M34" s="44" t="str">
        <f t="shared" si="6"/>
        <v/>
      </c>
      <c r="N34" s="45" t="str">
        <f t="shared" si="7"/>
        <v/>
      </c>
      <c r="O34" s="46" t="str">
        <f t="shared" si="8"/>
        <v/>
      </c>
      <c r="P34" s="40"/>
      <c r="Q34" s="40"/>
      <c r="R34" s="40"/>
    </row>
    <row r="35" spans="1:18" x14ac:dyDescent="0.45">
      <c r="A35" s="9">
        <v>27</v>
      </c>
      <c r="B35" s="5"/>
      <c r="C35" s="47"/>
      <c r="D35" s="91"/>
      <c r="E35" s="90"/>
      <c r="F35" s="92"/>
      <c r="G35" s="40" t="str">
        <f t="shared" si="0"/>
        <v/>
      </c>
      <c r="H35" s="40" t="str">
        <f t="shared" si="1"/>
        <v/>
      </c>
      <c r="I35" s="40" t="str">
        <f t="shared" si="2"/>
        <v/>
      </c>
      <c r="J35" s="44" t="str">
        <f t="shared" si="3"/>
        <v/>
      </c>
      <c r="K35" s="45" t="str">
        <f t="shared" si="4"/>
        <v/>
      </c>
      <c r="L35" s="46" t="str">
        <f t="shared" si="5"/>
        <v/>
      </c>
      <c r="M35" s="44" t="str">
        <f t="shared" si="6"/>
        <v/>
      </c>
      <c r="N35" s="45" t="str">
        <f t="shared" si="7"/>
        <v/>
      </c>
      <c r="O35" s="46" t="str">
        <f t="shared" si="8"/>
        <v/>
      </c>
      <c r="P35" s="40"/>
      <c r="Q35" s="40"/>
      <c r="R35" s="40"/>
    </row>
    <row r="36" spans="1:18" x14ac:dyDescent="0.45">
      <c r="A36" s="9">
        <v>28</v>
      </c>
      <c r="B36" s="5"/>
      <c r="C36" s="47"/>
      <c r="D36" s="91"/>
      <c r="E36" s="90"/>
      <c r="F36" s="89"/>
      <c r="G36" s="40" t="str">
        <f t="shared" si="0"/>
        <v/>
      </c>
      <c r="H36" s="40" t="str">
        <f t="shared" si="1"/>
        <v/>
      </c>
      <c r="I36" s="40" t="str">
        <f t="shared" si="2"/>
        <v/>
      </c>
      <c r="J36" s="44" t="str">
        <f t="shared" si="3"/>
        <v/>
      </c>
      <c r="K36" s="45" t="str">
        <f t="shared" si="4"/>
        <v/>
      </c>
      <c r="L36" s="46" t="str">
        <f t="shared" si="5"/>
        <v/>
      </c>
      <c r="M36" s="44" t="str">
        <f t="shared" si="6"/>
        <v/>
      </c>
      <c r="N36" s="45" t="str">
        <f t="shared" si="7"/>
        <v/>
      </c>
      <c r="O36" s="46" t="str">
        <f t="shared" si="8"/>
        <v/>
      </c>
      <c r="P36" s="40"/>
      <c r="Q36" s="40"/>
      <c r="R36" s="40"/>
    </row>
    <row r="37" spans="1:18" x14ac:dyDescent="0.45">
      <c r="A37" s="9">
        <v>29</v>
      </c>
      <c r="B37" s="5"/>
      <c r="C37" s="47"/>
      <c r="D37" s="91"/>
      <c r="E37" s="90"/>
      <c r="F37" s="89"/>
      <c r="G37" s="40" t="str">
        <f t="shared" si="0"/>
        <v/>
      </c>
      <c r="H37" s="40" t="str">
        <f t="shared" si="1"/>
        <v/>
      </c>
      <c r="I37" s="40" t="str">
        <f t="shared" si="2"/>
        <v/>
      </c>
      <c r="J37" s="44" t="str">
        <f t="shared" si="3"/>
        <v/>
      </c>
      <c r="K37" s="45" t="str">
        <f t="shared" si="4"/>
        <v/>
      </c>
      <c r="L37" s="46" t="str">
        <f t="shared" si="5"/>
        <v/>
      </c>
      <c r="M37" s="44" t="str">
        <f t="shared" si="6"/>
        <v/>
      </c>
      <c r="N37" s="45" t="str">
        <f t="shared" si="7"/>
        <v/>
      </c>
      <c r="O37" s="46" t="str">
        <f t="shared" si="8"/>
        <v/>
      </c>
      <c r="P37" s="40"/>
      <c r="Q37" s="40"/>
      <c r="R37" s="40"/>
    </row>
    <row r="38" spans="1:18" x14ac:dyDescent="0.45">
      <c r="A38" s="9">
        <v>30</v>
      </c>
      <c r="B38" s="5"/>
      <c r="C38" s="47"/>
      <c r="D38" s="91"/>
      <c r="E38" s="90"/>
      <c r="F38" s="89"/>
      <c r="G38" s="40" t="str">
        <f t="shared" si="0"/>
        <v/>
      </c>
      <c r="H38" s="40" t="str">
        <f t="shared" si="1"/>
        <v/>
      </c>
      <c r="I38" s="40" t="str">
        <f t="shared" si="2"/>
        <v/>
      </c>
      <c r="J38" s="44" t="str">
        <f t="shared" si="3"/>
        <v/>
      </c>
      <c r="K38" s="45" t="str">
        <f t="shared" si="4"/>
        <v/>
      </c>
      <c r="L38" s="46" t="str">
        <f t="shared" si="5"/>
        <v/>
      </c>
      <c r="M38" s="44" t="str">
        <f t="shared" si="6"/>
        <v/>
      </c>
      <c r="N38" s="45" t="str">
        <f t="shared" si="7"/>
        <v/>
      </c>
      <c r="O38" s="46" t="str">
        <f t="shared" si="8"/>
        <v/>
      </c>
      <c r="P38" s="40"/>
      <c r="Q38" s="40"/>
      <c r="R38" s="40"/>
    </row>
    <row r="39" spans="1:18" x14ac:dyDescent="0.45">
      <c r="A39" s="9">
        <v>31</v>
      </c>
      <c r="B39" s="5"/>
      <c r="C39" s="47"/>
      <c r="D39" s="91"/>
      <c r="E39" s="90"/>
      <c r="F39" s="89"/>
      <c r="G39" s="40" t="str">
        <f t="shared" si="0"/>
        <v/>
      </c>
      <c r="H39" s="40" t="str">
        <f t="shared" si="1"/>
        <v/>
      </c>
      <c r="I39" s="40" t="str">
        <f t="shared" si="2"/>
        <v/>
      </c>
      <c r="J39" s="44" t="str">
        <f t="shared" si="3"/>
        <v/>
      </c>
      <c r="K39" s="45" t="str">
        <f t="shared" si="4"/>
        <v/>
      </c>
      <c r="L39" s="46" t="str">
        <f t="shared" si="5"/>
        <v/>
      </c>
      <c r="M39" s="44" t="str">
        <f t="shared" si="6"/>
        <v/>
      </c>
      <c r="N39" s="45" t="str">
        <f t="shared" si="7"/>
        <v/>
      </c>
      <c r="O39" s="46" t="str">
        <f t="shared" si="8"/>
        <v/>
      </c>
      <c r="P39" s="40"/>
      <c r="Q39" s="40"/>
      <c r="R39" s="40"/>
    </row>
    <row r="40" spans="1:18" x14ac:dyDescent="0.45">
      <c r="A40" s="9">
        <v>32</v>
      </c>
      <c r="B40" s="5"/>
      <c r="C40" s="47"/>
      <c r="D40" s="91"/>
      <c r="E40" s="90"/>
      <c r="F40" s="89"/>
      <c r="G40" s="40" t="str">
        <f t="shared" si="0"/>
        <v/>
      </c>
      <c r="H40" s="40" t="str">
        <f t="shared" si="1"/>
        <v/>
      </c>
      <c r="I40" s="40" t="str">
        <f t="shared" si="2"/>
        <v/>
      </c>
      <c r="J40" s="44" t="str">
        <f t="shared" si="3"/>
        <v/>
      </c>
      <c r="K40" s="45" t="str">
        <f t="shared" si="4"/>
        <v/>
      </c>
      <c r="L40" s="46" t="str">
        <f t="shared" si="5"/>
        <v/>
      </c>
      <c r="M40" s="44" t="str">
        <f t="shared" si="6"/>
        <v/>
      </c>
      <c r="N40" s="45" t="str">
        <f t="shared" si="7"/>
        <v/>
      </c>
      <c r="O40" s="46" t="str">
        <f t="shared" si="8"/>
        <v/>
      </c>
      <c r="P40" s="40"/>
      <c r="Q40" s="40"/>
      <c r="R40" s="40"/>
    </row>
    <row r="41" spans="1:18" x14ac:dyDescent="0.45">
      <c r="A41" s="9">
        <v>33</v>
      </c>
      <c r="B41" s="5"/>
      <c r="C41" s="47"/>
      <c r="D41" s="91"/>
      <c r="E41" s="90"/>
      <c r="F41" s="92"/>
      <c r="G41" s="40" t="str">
        <f t="shared" ref="G41:G58" si="9">IF(D41="","",G40+M41)</f>
        <v/>
      </c>
      <c r="H41" s="40" t="str">
        <f t="shared" ref="H41:H58" si="10">IF(E41="","",H40+N41)</f>
        <v/>
      </c>
      <c r="I41" s="40" t="str">
        <f t="shared" ref="I41:I58" si="11">IF(F41="","",I40+O41)</f>
        <v/>
      </c>
      <c r="J41" s="44" t="str">
        <f t="shared" ref="J41:J58" si="12">IF(G40="","",G40*0.03)</f>
        <v/>
      </c>
      <c r="K41" s="45" t="str">
        <f t="shared" ref="K41:K58" si="13">IF(H40="","",H40*0.03)</f>
        <v/>
      </c>
      <c r="L41" s="46" t="str">
        <f t="shared" ref="L41:L58" si="14">IF(I40="","",I40*0.03)</f>
        <v/>
      </c>
      <c r="M41" s="44" t="str">
        <f t="shared" ref="M41:M58" si="15">IF(D41="","",J41*D41)</f>
        <v/>
      </c>
      <c r="N41" s="45" t="str">
        <f t="shared" ref="N41:N58" si="16">IF(E41="","",K41*E41)</f>
        <v/>
      </c>
      <c r="O41" s="46" t="str">
        <f t="shared" ref="O41:O58" si="17">IF(F41="","",L41*F41)</f>
        <v/>
      </c>
      <c r="P41" s="40"/>
      <c r="Q41" s="40"/>
      <c r="R41" s="40"/>
    </row>
    <row r="42" spans="1:18" x14ac:dyDescent="0.45">
      <c r="A42" s="9">
        <v>34</v>
      </c>
      <c r="B42" s="5"/>
      <c r="C42" s="47"/>
      <c r="D42" s="91"/>
      <c r="E42" s="90"/>
      <c r="F42" s="92"/>
      <c r="G42" s="40" t="str">
        <f t="shared" si="9"/>
        <v/>
      </c>
      <c r="H42" s="40" t="str">
        <f t="shared" si="10"/>
        <v/>
      </c>
      <c r="I42" s="40" t="str">
        <f t="shared" si="11"/>
        <v/>
      </c>
      <c r="J42" s="44" t="str">
        <f t="shared" si="12"/>
        <v/>
      </c>
      <c r="K42" s="45" t="str">
        <f t="shared" si="13"/>
        <v/>
      </c>
      <c r="L42" s="46" t="str">
        <f t="shared" si="14"/>
        <v/>
      </c>
      <c r="M42" s="44" t="str">
        <f t="shared" si="15"/>
        <v/>
      </c>
      <c r="N42" s="45" t="str">
        <f t="shared" si="16"/>
        <v/>
      </c>
      <c r="O42" s="46" t="str">
        <f t="shared" si="17"/>
        <v/>
      </c>
      <c r="P42" s="40"/>
      <c r="Q42" s="40"/>
      <c r="R42" s="40"/>
    </row>
    <row r="43" spans="1:18" x14ac:dyDescent="0.45">
      <c r="A43">
        <v>35</v>
      </c>
      <c r="B43" s="5"/>
      <c r="C43" s="47"/>
      <c r="D43" s="91"/>
      <c r="E43" s="90"/>
      <c r="F43" s="89"/>
      <c r="G43" s="40" t="str">
        <f t="shared" si="9"/>
        <v/>
      </c>
      <c r="H43" s="40" t="str">
        <f t="shared" si="10"/>
        <v/>
      </c>
      <c r="I43" s="40" t="str">
        <f t="shared" si="11"/>
        <v/>
      </c>
      <c r="J43" s="44" t="str">
        <f t="shared" si="12"/>
        <v/>
      </c>
      <c r="K43" s="45" t="str">
        <f t="shared" si="13"/>
        <v/>
      </c>
      <c r="L43" s="46" t="str">
        <f t="shared" si="14"/>
        <v/>
      </c>
      <c r="M43" s="44" t="str">
        <f t="shared" si="15"/>
        <v/>
      </c>
      <c r="N43" s="45" t="str">
        <f t="shared" si="16"/>
        <v/>
      </c>
      <c r="O43" s="46" t="str">
        <f t="shared" si="17"/>
        <v/>
      </c>
    </row>
    <row r="44" spans="1:18" x14ac:dyDescent="0.45">
      <c r="A44" s="9">
        <v>36</v>
      </c>
      <c r="B44" s="5"/>
      <c r="C44" s="47"/>
      <c r="D44" s="91"/>
      <c r="E44" s="90"/>
      <c r="F44" s="89"/>
      <c r="G44" s="40" t="str">
        <f t="shared" si="9"/>
        <v/>
      </c>
      <c r="H44" s="40" t="str">
        <f t="shared" si="10"/>
        <v/>
      </c>
      <c r="I44" s="40" t="str">
        <f t="shared" si="11"/>
        <v/>
      </c>
      <c r="J44" s="44" t="str">
        <f t="shared" si="12"/>
        <v/>
      </c>
      <c r="K44" s="45" t="str">
        <f t="shared" si="13"/>
        <v/>
      </c>
      <c r="L44" s="46" t="str">
        <f t="shared" si="14"/>
        <v/>
      </c>
      <c r="M44" s="44" t="str">
        <f t="shared" si="15"/>
        <v/>
      </c>
      <c r="N44" s="45" t="str">
        <f t="shared" si="16"/>
        <v/>
      </c>
      <c r="O44" s="46" t="str">
        <f t="shared" si="17"/>
        <v/>
      </c>
    </row>
    <row r="45" spans="1:18" x14ac:dyDescent="0.45">
      <c r="A45" s="9">
        <v>37</v>
      </c>
      <c r="B45" s="5"/>
      <c r="C45" s="47"/>
      <c r="D45" s="91"/>
      <c r="E45" s="90"/>
      <c r="F45" s="89"/>
      <c r="G45" s="40" t="str">
        <f t="shared" si="9"/>
        <v/>
      </c>
      <c r="H45" s="40" t="str">
        <f t="shared" si="10"/>
        <v/>
      </c>
      <c r="I45" s="40" t="str">
        <f t="shared" si="11"/>
        <v/>
      </c>
      <c r="J45" s="44" t="str">
        <f t="shared" si="12"/>
        <v/>
      </c>
      <c r="K45" s="45" t="str">
        <f t="shared" si="13"/>
        <v/>
      </c>
      <c r="L45" s="46" t="str">
        <f t="shared" si="14"/>
        <v/>
      </c>
      <c r="M45" s="44" t="str">
        <f t="shared" si="15"/>
        <v/>
      </c>
      <c r="N45" s="45" t="str">
        <f t="shared" si="16"/>
        <v/>
      </c>
      <c r="O45" s="46" t="str">
        <f t="shared" si="17"/>
        <v/>
      </c>
    </row>
    <row r="46" spans="1:18" x14ac:dyDescent="0.45">
      <c r="A46" s="9">
        <v>38</v>
      </c>
      <c r="B46" s="5"/>
      <c r="C46" s="47"/>
      <c r="D46" s="91"/>
      <c r="E46" s="90"/>
      <c r="F46" s="89"/>
      <c r="G46" s="40" t="str">
        <f t="shared" si="9"/>
        <v/>
      </c>
      <c r="H46" s="40" t="str">
        <f t="shared" si="10"/>
        <v/>
      </c>
      <c r="I46" s="40" t="str">
        <f t="shared" si="11"/>
        <v/>
      </c>
      <c r="J46" s="44" t="str">
        <f t="shared" si="12"/>
        <v/>
      </c>
      <c r="K46" s="45" t="str">
        <f t="shared" si="13"/>
        <v/>
      </c>
      <c r="L46" s="46" t="str">
        <f t="shared" si="14"/>
        <v/>
      </c>
      <c r="M46" s="44" t="str">
        <f t="shared" si="15"/>
        <v/>
      </c>
      <c r="N46" s="45" t="str">
        <f t="shared" si="16"/>
        <v/>
      </c>
      <c r="O46" s="46" t="str">
        <f t="shared" si="17"/>
        <v/>
      </c>
    </row>
    <row r="47" spans="1:18" x14ac:dyDescent="0.45">
      <c r="A47" s="9">
        <v>39</v>
      </c>
      <c r="B47" s="5"/>
      <c r="C47" s="47"/>
      <c r="D47" s="91"/>
      <c r="E47" s="90"/>
      <c r="F47" s="89"/>
      <c r="G47" s="40" t="str">
        <f t="shared" si="9"/>
        <v/>
      </c>
      <c r="H47" s="40" t="str">
        <f t="shared" si="10"/>
        <v/>
      </c>
      <c r="I47" s="40" t="str">
        <f t="shared" si="11"/>
        <v/>
      </c>
      <c r="J47" s="44" t="str">
        <f t="shared" si="12"/>
        <v/>
      </c>
      <c r="K47" s="45" t="str">
        <f t="shared" si="13"/>
        <v/>
      </c>
      <c r="L47" s="46" t="str">
        <f t="shared" si="14"/>
        <v/>
      </c>
      <c r="M47" s="44" t="str">
        <f t="shared" si="15"/>
        <v/>
      </c>
      <c r="N47" s="45" t="str">
        <f t="shared" si="16"/>
        <v/>
      </c>
      <c r="O47" s="46" t="str">
        <f t="shared" si="17"/>
        <v/>
      </c>
    </row>
    <row r="48" spans="1:18" x14ac:dyDescent="0.45">
      <c r="A48" s="9">
        <v>40</v>
      </c>
      <c r="B48" s="5"/>
      <c r="C48" s="47"/>
      <c r="D48" s="91"/>
      <c r="E48" s="90"/>
      <c r="F48" s="89"/>
      <c r="G48" s="40" t="str">
        <f t="shared" si="9"/>
        <v/>
      </c>
      <c r="H48" s="40" t="str">
        <f t="shared" si="10"/>
        <v/>
      </c>
      <c r="I48" s="40" t="str">
        <f t="shared" si="11"/>
        <v/>
      </c>
      <c r="J48" s="44" t="str">
        <f t="shared" si="12"/>
        <v/>
      </c>
      <c r="K48" s="45" t="str">
        <f t="shared" si="13"/>
        <v/>
      </c>
      <c r="L48" s="46" t="str">
        <f t="shared" si="14"/>
        <v/>
      </c>
      <c r="M48" s="44" t="str">
        <f t="shared" si="15"/>
        <v/>
      </c>
      <c r="N48" s="45" t="str">
        <f t="shared" si="16"/>
        <v/>
      </c>
      <c r="O48" s="46" t="str">
        <f t="shared" si="17"/>
        <v/>
      </c>
    </row>
    <row r="49" spans="1:15" x14ac:dyDescent="0.45">
      <c r="A49" s="9">
        <v>41</v>
      </c>
      <c r="B49" s="5"/>
      <c r="C49" s="47"/>
      <c r="D49" s="91"/>
      <c r="E49" s="90"/>
      <c r="F49" s="89"/>
      <c r="G49" s="40" t="str">
        <f t="shared" si="9"/>
        <v/>
      </c>
      <c r="H49" s="40" t="str">
        <f t="shared" si="10"/>
        <v/>
      </c>
      <c r="I49" s="40" t="str">
        <f t="shared" si="11"/>
        <v/>
      </c>
      <c r="J49" s="44" t="str">
        <f t="shared" si="12"/>
        <v/>
      </c>
      <c r="K49" s="45" t="str">
        <f t="shared" si="13"/>
        <v/>
      </c>
      <c r="L49" s="46" t="str">
        <f t="shared" si="14"/>
        <v/>
      </c>
      <c r="M49" s="44" t="str">
        <f t="shared" si="15"/>
        <v/>
      </c>
      <c r="N49" s="45" t="str">
        <f t="shared" si="16"/>
        <v/>
      </c>
      <c r="O49" s="46" t="str">
        <f t="shared" si="17"/>
        <v/>
      </c>
    </row>
    <row r="50" spans="1:15" x14ac:dyDescent="0.45">
      <c r="A50" s="9">
        <v>42</v>
      </c>
      <c r="B50" s="5"/>
      <c r="C50" s="47"/>
      <c r="D50" s="91"/>
      <c r="E50" s="90"/>
      <c r="F50" s="89"/>
      <c r="G50" s="40" t="str">
        <f t="shared" si="9"/>
        <v/>
      </c>
      <c r="H50" s="40" t="str">
        <f t="shared" si="10"/>
        <v/>
      </c>
      <c r="I50" s="40" t="str">
        <f t="shared" si="11"/>
        <v/>
      </c>
      <c r="J50" s="44" t="str">
        <f t="shared" si="12"/>
        <v/>
      </c>
      <c r="K50" s="45" t="str">
        <f t="shared" si="13"/>
        <v/>
      </c>
      <c r="L50" s="46" t="str">
        <f t="shared" si="14"/>
        <v/>
      </c>
      <c r="M50" s="44" t="str">
        <f t="shared" si="15"/>
        <v/>
      </c>
      <c r="N50" s="45" t="str">
        <f t="shared" si="16"/>
        <v/>
      </c>
      <c r="O50" s="46" t="str">
        <f t="shared" si="17"/>
        <v/>
      </c>
    </row>
    <row r="51" spans="1:15" x14ac:dyDescent="0.45">
      <c r="A51" s="9">
        <v>43</v>
      </c>
      <c r="B51" s="5"/>
      <c r="C51" s="47"/>
      <c r="D51" s="91"/>
      <c r="E51" s="90"/>
      <c r="F51" s="92"/>
      <c r="G51" s="40" t="str">
        <f t="shared" si="9"/>
        <v/>
      </c>
      <c r="H51" s="40" t="str">
        <f t="shared" si="10"/>
        <v/>
      </c>
      <c r="I51" s="40" t="str">
        <f t="shared" si="11"/>
        <v/>
      </c>
      <c r="J51" s="44" t="str">
        <f t="shared" si="12"/>
        <v/>
      </c>
      <c r="K51" s="45" t="str">
        <f t="shared" si="13"/>
        <v/>
      </c>
      <c r="L51" s="46" t="str">
        <f t="shared" si="14"/>
        <v/>
      </c>
      <c r="M51" s="44" t="str">
        <f t="shared" si="15"/>
        <v/>
      </c>
      <c r="N51" s="45" t="str">
        <f t="shared" si="16"/>
        <v/>
      </c>
      <c r="O51" s="46" t="str">
        <f t="shared" si="17"/>
        <v/>
      </c>
    </row>
    <row r="52" spans="1:15" x14ac:dyDescent="0.45">
      <c r="A52" s="9">
        <v>44</v>
      </c>
      <c r="B52" s="5"/>
      <c r="C52" s="47"/>
      <c r="D52" s="91"/>
      <c r="E52" s="90"/>
      <c r="F52" s="89"/>
      <c r="G52" s="40" t="str">
        <f t="shared" si="9"/>
        <v/>
      </c>
      <c r="H52" s="40" t="str">
        <f t="shared" si="10"/>
        <v/>
      </c>
      <c r="I52" s="40" t="str">
        <f t="shared" si="11"/>
        <v/>
      </c>
      <c r="J52" s="44" t="str">
        <f t="shared" si="12"/>
        <v/>
      </c>
      <c r="K52" s="45" t="str">
        <f t="shared" si="13"/>
        <v/>
      </c>
      <c r="L52" s="46" t="str">
        <f t="shared" si="14"/>
        <v/>
      </c>
      <c r="M52" s="44" t="str">
        <f t="shared" si="15"/>
        <v/>
      </c>
      <c r="N52" s="45" t="str">
        <f t="shared" si="16"/>
        <v/>
      </c>
      <c r="O52" s="46" t="str">
        <f t="shared" si="17"/>
        <v/>
      </c>
    </row>
    <row r="53" spans="1:15" x14ac:dyDescent="0.45">
      <c r="A53" s="9">
        <v>45</v>
      </c>
      <c r="B53" s="5"/>
      <c r="C53" s="47"/>
      <c r="D53" s="91"/>
      <c r="E53" s="90"/>
      <c r="F53" s="89"/>
      <c r="G53" s="40" t="str">
        <f t="shared" si="9"/>
        <v/>
      </c>
      <c r="H53" s="40" t="str">
        <f t="shared" si="10"/>
        <v/>
      </c>
      <c r="I53" s="40" t="str">
        <f t="shared" si="11"/>
        <v/>
      </c>
      <c r="J53" s="44" t="str">
        <f t="shared" si="12"/>
        <v/>
      </c>
      <c r="K53" s="45" t="str">
        <f t="shared" si="13"/>
        <v/>
      </c>
      <c r="L53" s="46" t="str">
        <f t="shared" si="14"/>
        <v/>
      </c>
      <c r="M53" s="44" t="str">
        <f t="shared" si="15"/>
        <v/>
      </c>
      <c r="N53" s="45" t="str">
        <f t="shared" si="16"/>
        <v/>
      </c>
      <c r="O53" s="46" t="str">
        <f t="shared" si="17"/>
        <v/>
      </c>
    </row>
    <row r="54" spans="1:15" x14ac:dyDescent="0.45">
      <c r="A54" s="9">
        <v>46</v>
      </c>
      <c r="B54" s="5"/>
      <c r="C54" s="47"/>
      <c r="D54" s="91"/>
      <c r="E54" s="90"/>
      <c r="F54" s="89"/>
      <c r="G54" s="40" t="str">
        <f t="shared" si="9"/>
        <v/>
      </c>
      <c r="H54" s="40" t="str">
        <f t="shared" si="10"/>
        <v/>
      </c>
      <c r="I54" s="40" t="str">
        <f t="shared" si="11"/>
        <v/>
      </c>
      <c r="J54" s="44" t="str">
        <f t="shared" si="12"/>
        <v/>
      </c>
      <c r="K54" s="45" t="str">
        <f t="shared" si="13"/>
        <v/>
      </c>
      <c r="L54" s="46" t="str">
        <f t="shared" si="14"/>
        <v/>
      </c>
      <c r="M54" s="44" t="str">
        <f t="shared" si="15"/>
        <v/>
      </c>
      <c r="N54" s="45" t="str">
        <f t="shared" si="16"/>
        <v/>
      </c>
      <c r="O54" s="46" t="str">
        <f t="shared" si="17"/>
        <v/>
      </c>
    </row>
    <row r="55" spans="1:15" x14ac:dyDescent="0.45">
      <c r="A55" s="9">
        <v>47</v>
      </c>
      <c r="B55" s="5"/>
      <c r="C55" s="47"/>
      <c r="D55" s="91"/>
      <c r="E55" s="90"/>
      <c r="F55" s="89"/>
      <c r="G55" s="40" t="str">
        <f t="shared" si="9"/>
        <v/>
      </c>
      <c r="H55" s="40" t="str">
        <f t="shared" si="10"/>
        <v/>
      </c>
      <c r="I55" s="40" t="str">
        <f t="shared" si="11"/>
        <v/>
      </c>
      <c r="J55" s="44" t="str">
        <f t="shared" si="12"/>
        <v/>
      </c>
      <c r="K55" s="45" t="str">
        <f t="shared" si="13"/>
        <v/>
      </c>
      <c r="L55" s="46" t="str">
        <f t="shared" si="14"/>
        <v/>
      </c>
      <c r="M55" s="44" t="str">
        <f t="shared" si="15"/>
        <v/>
      </c>
      <c r="N55" s="45" t="str">
        <f t="shared" si="16"/>
        <v/>
      </c>
      <c r="O55" s="46" t="str">
        <f t="shared" si="17"/>
        <v/>
      </c>
    </row>
    <row r="56" spans="1:15" x14ac:dyDescent="0.45">
      <c r="A56" s="9">
        <v>48</v>
      </c>
      <c r="B56" s="5"/>
      <c r="C56" s="47"/>
      <c r="D56" s="91"/>
      <c r="E56" s="90"/>
      <c r="F56" s="89"/>
      <c r="G56" s="40" t="str">
        <f t="shared" si="9"/>
        <v/>
      </c>
      <c r="H56" s="40" t="str">
        <f t="shared" si="10"/>
        <v/>
      </c>
      <c r="I56" s="40" t="str">
        <f t="shared" si="11"/>
        <v/>
      </c>
      <c r="J56" s="44" t="str">
        <f t="shared" si="12"/>
        <v/>
      </c>
      <c r="K56" s="45" t="str">
        <f t="shared" si="13"/>
        <v/>
      </c>
      <c r="L56" s="46" t="str">
        <f t="shared" si="14"/>
        <v/>
      </c>
      <c r="M56" s="44" t="str">
        <f t="shared" si="15"/>
        <v/>
      </c>
      <c r="N56" s="45" t="str">
        <f t="shared" si="16"/>
        <v/>
      </c>
      <c r="O56" s="46" t="str">
        <f t="shared" si="17"/>
        <v/>
      </c>
    </row>
    <row r="57" spans="1:15" x14ac:dyDescent="0.45">
      <c r="A57" s="9">
        <v>49</v>
      </c>
      <c r="B57" s="5"/>
      <c r="C57" s="47"/>
      <c r="D57" s="91"/>
      <c r="E57" s="90"/>
      <c r="F57" s="89"/>
      <c r="G57" s="40" t="str">
        <f t="shared" si="9"/>
        <v/>
      </c>
      <c r="H57" s="40" t="str">
        <f t="shared" si="10"/>
        <v/>
      </c>
      <c r="I57" s="40" t="str">
        <f t="shared" si="11"/>
        <v/>
      </c>
      <c r="J57" s="44" t="str">
        <f t="shared" si="12"/>
        <v/>
      </c>
      <c r="K57" s="45" t="str">
        <f t="shared" si="13"/>
        <v/>
      </c>
      <c r="L57" s="46" t="str">
        <f t="shared" si="14"/>
        <v/>
      </c>
      <c r="M57" s="44" t="str">
        <f t="shared" si="15"/>
        <v/>
      </c>
      <c r="N57" s="45" t="str">
        <f t="shared" si="16"/>
        <v/>
      </c>
      <c r="O57" s="46" t="str">
        <f t="shared" si="17"/>
        <v/>
      </c>
    </row>
    <row r="58" spans="1:15" ht="18.600000000000001" thickBot="1" x14ac:dyDescent="0.5">
      <c r="A58" s="9">
        <v>50</v>
      </c>
      <c r="B58" s="6"/>
      <c r="C58" s="51"/>
      <c r="D58" s="88"/>
      <c r="E58" s="87"/>
      <c r="F58" s="86"/>
      <c r="G58" s="40" t="str">
        <f t="shared" si="9"/>
        <v/>
      </c>
      <c r="H58" s="40" t="str">
        <f t="shared" si="10"/>
        <v/>
      </c>
      <c r="I58" s="40" t="str">
        <f t="shared" si="11"/>
        <v/>
      </c>
      <c r="J58" s="44" t="str">
        <f t="shared" si="12"/>
        <v/>
      </c>
      <c r="K58" s="45" t="str">
        <f t="shared" si="13"/>
        <v/>
      </c>
      <c r="L58" s="46" t="str">
        <f t="shared" si="14"/>
        <v/>
      </c>
      <c r="M58" s="44" t="str">
        <f t="shared" si="15"/>
        <v/>
      </c>
      <c r="N58" s="45" t="str">
        <f t="shared" si="16"/>
        <v/>
      </c>
      <c r="O58" s="46" t="str">
        <f t="shared" si="17"/>
        <v/>
      </c>
    </row>
    <row r="59" spans="1:15" ht="18.600000000000001" thickBot="1" x14ac:dyDescent="0.5">
      <c r="A59" s="9"/>
      <c r="B59" s="108" t="s">
        <v>5</v>
      </c>
      <c r="C59" s="109"/>
      <c r="D59" s="1">
        <f>COUNTIF(D9:D58,1.27)</f>
        <v>17</v>
      </c>
      <c r="E59" s="1">
        <f>COUNTIF(E9:E58,1.5)</f>
        <v>17</v>
      </c>
      <c r="F59" s="8">
        <f>COUNTIF(F9:F58,2)</f>
        <v>15</v>
      </c>
      <c r="G59" s="85">
        <f>M59+G8</f>
        <v>183163.09861802822</v>
      </c>
      <c r="H59" s="20">
        <f>N59+H8</f>
        <v>204997.55056191201</v>
      </c>
      <c r="I59" s="21">
        <f>O59+I8</f>
        <v>218727.39557708733</v>
      </c>
      <c r="J59" s="67" t="s">
        <v>33</v>
      </c>
      <c r="K59" s="68">
        <f>B58-B9</f>
        <v>-43852</v>
      </c>
      <c r="L59" s="69" t="s">
        <v>34</v>
      </c>
      <c r="M59" s="81">
        <f>SUM(M9:M58)</f>
        <v>83163.09861802822</v>
      </c>
      <c r="N59" s="82">
        <f>SUM(N9:N58)</f>
        <v>104997.55056191199</v>
      </c>
      <c r="O59" s="83">
        <f>SUM(O9:O58)</f>
        <v>118727.39557708733</v>
      </c>
    </row>
    <row r="60" spans="1:15" ht="18.600000000000001" thickBot="1" x14ac:dyDescent="0.5">
      <c r="A60" s="9"/>
      <c r="B60" s="102" t="s">
        <v>6</v>
      </c>
      <c r="C60" s="103"/>
      <c r="D60" s="1">
        <f>COUNTIF(D9:D58,-1)</f>
        <v>1</v>
      </c>
      <c r="E60" s="1">
        <f>COUNTIF(E9:E58,-1)</f>
        <v>1</v>
      </c>
      <c r="F60" s="8">
        <f>COUNTIF(F9:F58,-1)</f>
        <v>3</v>
      </c>
      <c r="G60" s="100" t="s">
        <v>32</v>
      </c>
      <c r="H60" s="101"/>
      <c r="I60" s="107"/>
      <c r="J60" s="100" t="s">
        <v>35</v>
      </c>
      <c r="K60" s="101"/>
      <c r="L60" s="107"/>
      <c r="M60" s="9"/>
      <c r="O60" s="4"/>
    </row>
    <row r="61" spans="1:15" ht="18.600000000000001" thickBot="1" x14ac:dyDescent="0.5">
      <c r="A61" s="9"/>
      <c r="B61" s="102" t="s">
        <v>37</v>
      </c>
      <c r="C61" s="103"/>
      <c r="D61" s="1">
        <f>COUNTIF(D9:D58,0)</f>
        <v>0</v>
      </c>
      <c r="E61" s="1">
        <f>COUNTIF(E9:E58,0)</f>
        <v>0</v>
      </c>
      <c r="F61" s="1">
        <f>COUNTIF(F9:F58,0)</f>
        <v>0</v>
      </c>
      <c r="G61" s="76">
        <f>G59/G8</f>
        <v>1.8316309861802822</v>
      </c>
      <c r="H61" s="77">
        <f>H59/H8</f>
        <v>2.0499755056191202</v>
      </c>
      <c r="I61" s="78">
        <f>I59/I8</f>
        <v>2.1872739557708734</v>
      </c>
      <c r="J61" s="65">
        <f>(G61-100%)*30/K59</f>
        <v>-5.6893481677935931E-4</v>
      </c>
      <c r="K61" s="65">
        <f>(H61-100%)*30/K59</f>
        <v>-7.1830851884916553E-4</v>
      </c>
      <c r="L61" s="66">
        <f>(I61-100%)*30/K59</f>
        <v>-8.1223703988703372E-4</v>
      </c>
      <c r="M61" s="10"/>
      <c r="N61" s="2"/>
      <c r="O61" s="11"/>
    </row>
    <row r="62" spans="1:15" ht="18.600000000000001" thickBot="1" x14ac:dyDescent="0.5">
      <c r="B62" s="100" t="s">
        <v>4</v>
      </c>
      <c r="C62" s="101"/>
      <c r="D62" s="79">
        <f>D59/(D59+D60+D61)</f>
        <v>0.94444444444444442</v>
      </c>
      <c r="E62" s="74">
        <f>E59/(E59+E60+E61)</f>
        <v>0.94444444444444442</v>
      </c>
      <c r="F62" s="75">
        <f>F59/(F59+F60+F61)</f>
        <v>0.83333333333333337</v>
      </c>
    </row>
    <row r="64" spans="1:15" x14ac:dyDescent="0.45">
      <c r="D64" s="84"/>
      <c r="E64" s="84"/>
      <c r="F64" s="84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78C04-8991-41A3-904A-8EBDCDD68F30}">
  <dimension ref="A1"/>
  <sheetViews>
    <sheetView topLeftCell="A699" zoomScale="80" zoomScaleNormal="80" workbookViewId="0">
      <selection activeCell="A822" sqref="A822"/>
    </sheetView>
  </sheetViews>
  <sheetFormatPr defaultColWidth="8.09765625" defaultRowHeight="14.4" x14ac:dyDescent="0.45"/>
  <cols>
    <col min="1" max="1" width="6.59765625" style="53" customWidth="1"/>
    <col min="2" max="2" width="7.19921875" style="52" customWidth="1"/>
    <col min="3" max="256" width="8.09765625" style="52"/>
    <col min="257" max="257" width="6.59765625" style="52" customWidth="1"/>
    <col min="258" max="258" width="7.19921875" style="52" customWidth="1"/>
    <col min="259" max="512" width="8.09765625" style="52"/>
    <col min="513" max="513" width="6.59765625" style="52" customWidth="1"/>
    <col min="514" max="514" width="7.19921875" style="52" customWidth="1"/>
    <col min="515" max="768" width="8.09765625" style="52"/>
    <col min="769" max="769" width="6.59765625" style="52" customWidth="1"/>
    <col min="770" max="770" width="7.19921875" style="52" customWidth="1"/>
    <col min="771" max="1024" width="8.09765625" style="52"/>
    <col min="1025" max="1025" width="6.59765625" style="52" customWidth="1"/>
    <col min="1026" max="1026" width="7.19921875" style="52" customWidth="1"/>
    <col min="1027" max="1280" width="8.09765625" style="52"/>
    <col min="1281" max="1281" width="6.59765625" style="52" customWidth="1"/>
    <col min="1282" max="1282" width="7.19921875" style="52" customWidth="1"/>
    <col min="1283" max="1536" width="8.09765625" style="52"/>
    <col min="1537" max="1537" width="6.59765625" style="52" customWidth="1"/>
    <col min="1538" max="1538" width="7.19921875" style="52" customWidth="1"/>
    <col min="1539" max="1792" width="8.09765625" style="52"/>
    <col min="1793" max="1793" width="6.59765625" style="52" customWidth="1"/>
    <col min="1794" max="1794" width="7.19921875" style="52" customWidth="1"/>
    <col min="1795" max="2048" width="8.09765625" style="52"/>
    <col min="2049" max="2049" width="6.59765625" style="52" customWidth="1"/>
    <col min="2050" max="2050" width="7.19921875" style="52" customWidth="1"/>
    <col min="2051" max="2304" width="8.09765625" style="52"/>
    <col min="2305" max="2305" width="6.59765625" style="52" customWidth="1"/>
    <col min="2306" max="2306" width="7.19921875" style="52" customWidth="1"/>
    <col min="2307" max="2560" width="8.09765625" style="52"/>
    <col min="2561" max="2561" width="6.59765625" style="52" customWidth="1"/>
    <col min="2562" max="2562" width="7.19921875" style="52" customWidth="1"/>
    <col min="2563" max="2816" width="8.09765625" style="52"/>
    <col min="2817" max="2817" width="6.59765625" style="52" customWidth="1"/>
    <col min="2818" max="2818" width="7.19921875" style="52" customWidth="1"/>
    <col min="2819" max="3072" width="8.09765625" style="52"/>
    <col min="3073" max="3073" width="6.59765625" style="52" customWidth="1"/>
    <col min="3074" max="3074" width="7.19921875" style="52" customWidth="1"/>
    <col min="3075" max="3328" width="8.09765625" style="52"/>
    <col min="3329" max="3329" width="6.59765625" style="52" customWidth="1"/>
    <col min="3330" max="3330" width="7.19921875" style="52" customWidth="1"/>
    <col min="3331" max="3584" width="8.09765625" style="52"/>
    <col min="3585" max="3585" width="6.59765625" style="52" customWidth="1"/>
    <col min="3586" max="3586" width="7.19921875" style="52" customWidth="1"/>
    <col min="3587" max="3840" width="8.09765625" style="52"/>
    <col min="3841" max="3841" width="6.59765625" style="52" customWidth="1"/>
    <col min="3842" max="3842" width="7.19921875" style="52" customWidth="1"/>
    <col min="3843" max="4096" width="8.09765625" style="52"/>
    <col min="4097" max="4097" width="6.59765625" style="52" customWidth="1"/>
    <col min="4098" max="4098" width="7.19921875" style="52" customWidth="1"/>
    <col min="4099" max="4352" width="8.09765625" style="52"/>
    <col min="4353" max="4353" width="6.59765625" style="52" customWidth="1"/>
    <col min="4354" max="4354" width="7.19921875" style="52" customWidth="1"/>
    <col min="4355" max="4608" width="8.09765625" style="52"/>
    <col min="4609" max="4609" width="6.59765625" style="52" customWidth="1"/>
    <col min="4610" max="4610" width="7.19921875" style="52" customWidth="1"/>
    <col min="4611" max="4864" width="8.09765625" style="52"/>
    <col min="4865" max="4865" width="6.59765625" style="52" customWidth="1"/>
    <col min="4866" max="4866" width="7.19921875" style="52" customWidth="1"/>
    <col min="4867" max="5120" width="8.09765625" style="52"/>
    <col min="5121" max="5121" width="6.59765625" style="52" customWidth="1"/>
    <col min="5122" max="5122" width="7.19921875" style="52" customWidth="1"/>
    <col min="5123" max="5376" width="8.09765625" style="52"/>
    <col min="5377" max="5377" width="6.59765625" style="52" customWidth="1"/>
    <col min="5378" max="5378" width="7.19921875" style="52" customWidth="1"/>
    <col min="5379" max="5632" width="8.09765625" style="52"/>
    <col min="5633" max="5633" width="6.59765625" style="52" customWidth="1"/>
    <col min="5634" max="5634" width="7.19921875" style="52" customWidth="1"/>
    <col min="5635" max="5888" width="8.09765625" style="52"/>
    <col min="5889" max="5889" width="6.59765625" style="52" customWidth="1"/>
    <col min="5890" max="5890" width="7.19921875" style="52" customWidth="1"/>
    <col min="5891" max="6144" width="8.09765625" style="52"/>
    <col min="6145" max="6145" width="6.59765625" style="52" customWidth="1"/>
    <col min="6146" max="6146" width="7.19921875" style="52" customWidth="1"/>
    <col min="6147" max="6400" width="8.09765625" style="52"/>
    <col min="6401" max="6401" width="6.59765625" style="52" customWidth="1"/>
    <col min="6402" max="6402" width="7.19921875" style="52" customWidth="1"/>
    <col min="6403" max="6656" width="8.09765625" style="52"/>
    <col min="6657" max="6657" width="6.59765625" style="52" customWidth="1"/>
    <col min="6658" max="6658" width="7.19921875" style="52" customWidth="1"/>
    <col min="6659" max="6912" width="8.09765625" style="52"/>
    <col min="6913" max="6913" width="6.59765625" style="52" customWidth="1"/>
    <col min="6914" max="6914" width="7.19921875" style="52" customWidth="1"/>
    <col min="6915" max="7168" width="8.09765625" style="52"/>
    <col min="7169" max="7169" width="6.59765625" style="52" customWidth="1"/>
    <col min="7170" max="7170" width="7.19921875" style="52" customWidth="1"/>
    <col min="7171" max="7424" width="8.09765625" style="52"/>
    <col min="7425" max="7425" width="6.59765625" style="52" customWidth="1"/>
    <col min="7426" max="7426" width="7.19921875" style="52" customWidth="1"/>
    <col min="7427" max="7680" width="8.09765625" style="52"/>
    <col min="7681" max="7681" width="6.59765625" style="52" customWidth="1"/>
    <col min="7682" max="7682" width="7.19921875" style="52" customWidth="1"/>
    <col min="7683" max="7936" width="8.09765625" style="52"/>
    <col min="7937" max="7937" width="6.59765625" style="52" customWidth="1"/>
    <col min="7938" max="7938" width="7.19921875" style="52" customWidth="1"/>
    <col min="7939" max="8192" width="8.09765625" style="52"/>
    <col min="8193" max="8193" width="6.59765625" style="52" customWidth="1"/>
    <col min="8194" max="8194" width="7.19921875" style="52" customWidth="1"/>
    <col min="8195" max="8448" width="8.09765625" style="52"/>
    <col min="8449" max="8449" width="6.59765625" style="52" customWidth="1"/>
    <col min="8450" max="8450" width="7.19921875" style="52" customWidth="1"/>
    <col min="8451" max="8704" width="8.09765625" style="52"/>
    <col min="8705" max="8705" width="6.59765625" style="52" customWidth="1"/>
    <col min="8706" max="8706" width="7.19921875" style="52" customWidth="1"/>
    <col min="8707" max="8960" width="8.09765625" style="52"/>
    <col min="8961" max="8961" width="6.59765625" style="52" customWidth="1"/>
    <col min="8962" max="8962" width="7.19921875" style="52" customWidth="1"/>
    <col min="8963" max="9216" width="8.09765625" style="52"/>
    <col min="9217" max="9217" width="6.59765625" style="52" customWidth="1"/>
    <col min="9218" max="9218" width="7.19921875" style="52" customWidth="1"/>
    <col min="9219" max="9472" width="8.09765625" style="52"/>
    <col min="9473" max="9473" width="6.59765625" style="52" customWidth="1"/>
    <col min="9474" max="9474" width="7.19921875" style="52" customWidth="1"/>
    <col min="9475" max="9728" width="8.09765625" style="52"/>
    <col min="9729" max="9729" width="6.59765625" style="52" customWidth="1"/>
    <col min="9730" max="9730" width="7.19921875" style="52" customWidth="1"/>
    <col min="9731" max="9984" width="8.09765625" style="52"/>
    <col min="9985" max="9985" width="6.59765625" style="52" customWidth="1"/>
    <col min="9986" max="9986" width="7.19921875" style="52" customWidth="1"/>
    <col min="9987" max="10240" width="8.09765625" style="52"/>
    <col min="10241" max="10241" width="6.59765625" style="52" customWidth="1"/>
    <col min="10242" max="10242" width="7.19921875" style="52" customWidth="1"/>
    <col min="10243" max="10496" width="8.09765625" style="52"/>
    <col min="10497" max="10497" width="6.59765625" style="52" customWidth="1"/>
    <col min="10498" max="10498" width="7.19921875" style="52" customWidth="1"/>
    <col min="10499" max="10752" width="8.09765625" style="52"/>
    <col min="10753" max="10753" width="6.59765625" style="52" customWidth="1"/>
    <col min="10754" max="10754" width="7.19921875" style="52" customWidth="1"/>
    <col min="10755" max="11008" width="8.09765625" style="52"/>
    <col min="11009" max="11009" width="6.59765625" style="52" customWidth="1"/>
    <col min="11010" max="11010" width="7.19921875" style="52" customWidth="1"/>
    <col min="11011" max="11264" width="8.09765625" style="52"/>
    <col min="11265" max="11265" width="6.59765625" style="52" customWidth="1"/>
    <col min="11266" max="11266" width="7.19921875" style="52" customWidth="1"/>
    <col min="11267" max="11520" width="8.09765625" style="52"/>
    <col min="11521" max="11521" width="6.59765625" style="52" customWidth="1"/>
    <col min="11522" max="11522" width="7.19921875" style="52" customWidth="1"/>
    <col min="11523" max="11776" width="8.09765625" style="52"/>
    <col min="11777" max="11777" width="6.59765625" style="52" customWidth="1"/>
    <col min="11778" max="11778" width="7.19921875" style="52" customWidth="1"/>
    <col min="11779" max="12032" width="8.09765625" style="52"/>
    <col min="12033" max="12033" width="6.59765625" style="52" customWidth="1"/>
    <col min="12034" max="12034" width="7.19921875" style="52" customWidth="1"/>
    <col min="12035" max="12288" width="8.09765625" style="52"/>
    <col min="12289" max="12289" width="6.59765625" style="52" customWidth="1"/>
    <col min="12290" max="12290" width="7.19921875" style="52" customWidth="1"/>
    <col min="12291" max="12544" width="8.09765625" style="52"/>
    <col min="12545" max="12545" width="6.59765625" style="52" customWidth="1"/>
    <col min="12546" max="12546" width="7.19921875" style="52" customWidth="1"/>
    <col min="12547" max="12800" width="8.09765625" style="52"/>
    <col min="12801" max="12801" width="6.59765625" style="52" customWidth="1"/>
    <col min="12802" max="12802" width="7.19921875" style="52" customWidth="1"/>
    <col min="12803" max="13056" width="8.09765625" style="52"/>
    <col min="13057" max="13057" width="6.59765625" style="52" customWidth="1"/>
    <col min="13058" max="13058" width="7.19921875" style="52" customWidth="1"/>
    <col min="13059" max="13312" width="8.09765625" style="52"/>
    <col min="13313" max="13313" width="6.59765625" style="52" customWidth="1"/>
    <col min="13314" max="13314" width="7.19921875" style="52" customWidth="1"/>
    <col min="13315" max="13568" width="8.09765625" style="52"/>
    <col min="13569" max="13569" width="6.59765625" style="52" customWidth="1"/>
    <col min="13570" max="13570" width="7.19921875" style="52" customWidth="1"/>
    <col min="13571" max="13824" width="8.09765625" style="52"/>
    <col min="13825" max="13825" width="6.59765625" style="52" customWidth="1"/>
    <col min="13826" max="13826" width="7.19921875" style="52" customWidth="1"/>
    <col min="13827" max="14080" width="8.09765625" style="52"/>
    <col min="14081" max="14081" width="6.59765625" style="52" customWidth="1"/>
    <col min="14082" max="14082" width="7.19921875" style="52" customWidth="1"/>
    <col min="14083" max="14336" width="8.09765625" style="52"/>
    <col min="14337" max="14337" width="6.59765625" style="52" customWidth="1"/>
    <col min="14338" max="14338" width="7.19921875" style="52" customWidth="1"/>
    <col min="14339" max="14592" width="8.09765625" style="52"/>
    <col min="14593" max="14593" width="6.59765625" style="52" customWidth="1"/>
    <col min="14594" max="14594" width="7.19921875" style="52" customWidth="1"/>
    <col min="14595" max="14848" width="8.09765625" style="52"/>
    <col min="14849" max="14849" width="6.59765625" style="52" customWidth="1"/>
    <col min="14850" max="14850" width="7.19921875" style="52" customWidth="1"/>
    <col min="14851" max="15104" width="8.09765625" style="52"/>
    <col min="15105" max="15105" width="6.59765625" style="52" customWidth="1"/>
    <col min="15106" max="15106" width="7.19921875" style="52" customWidth="1"/>
    <col min="15107" max="15360" width="8.09765625" style="52"/>
    <col min="15361" max="15361" width="6.59765625" style="52" customWidth="1"/>
    <col min="15362" max="15362" width="7.19921875" style="52" customWidth="1"/>
    <col min="15363" max="15616" width="8.09765625" style="52"/>
    <col min="15617" max="15617" width="6.59765625" style="52" customWidth="1"/>
    <col min="15618" max="15618" width="7.19921875" style="52" customWidth="1"/>
    <col min="15619" max="15872" width="8.09765625" style="52"/>
    <col min="15873" max="15873" width="6.59765625" style="52" customWidth="1"/>
    <col min="15874" max="15874" width="7.19921875" style="52" customWidth="1"/>
    <col min="15875" max="16128" width="8.09765625" style="52"/>
    <col min="16129" max="16129" width="6.59765625" style="52" customWidth="1"/>
    <col min="16130" max="16130" width="7.19921875" style="52" customWidth="1"/>
    <col min="16131" max="16384" width="8.09765625" style="52"/>
  </cols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FECF7-A94F-4A7B-BAF2-2C8BEE59EE0F}">
  <dimension ref="A2:A944"/>
  <sheetViews>
    <sheetView topLeftCell="A487" zoomScale="80" zoomScaleNormal="80" workbookViewId="0">
      <selection activeCell="A944" sqref="A944"/>
    </sheetView>
  </sheetViews>
  <sheetFormatPr defaultColWidth="8.09765625" defaultRowHeight="14.4" x14ac:dyDescent="0.45"/>
  <cols>
    <col min="1" max="1" width="6.59765625" style="53" customWidth="1"/>
    <col min="2" max="2" width="7.19921875" style="52" customWidth="1"/>
    <col min="3" max="256" width="8.09765625" style="52"/>
    <col min="257" max="257" width="6.59765625" style="52" customWidth="1"/>
    <col min="258" max="258" width="7.19921875" style="52" customWidth="1"/>
    <col min="259" max="512" width="8.09765625" style="52"/>
    <col min="513" max="513" width="6.59765625" style="52" customWidth="1"/>
    <col min="514" max="514" width="7.19921875" style="52" customWidth="1"/>
    <col min="515" max="768" width="8.09765625" style="52"/>
    <col min="769" max="769" width="6.59765625" style="52" customWidth="1"/>
    <col min="770" max="770" width="7.19921875" style="52" customWidth="1"/>
    <col min="771" max="1024" width="8.09765625" style="52"/>
    <col min="1025" max="1025" width="6.59765625" style="52" customWidth="1"/>
    <col min="1026" max="1026" width="7.19921875" style="52" customWidth="1"/>
    <col min="1027" max="1280" width="8.09765625" style="52"/>
    <col min="1281" max="1281" width="6.59765625" style="52" customWidth="1"/>
    <col min="1282" max="1282" width="7.19921875" style="52" customWidth="1"/>
    <col min="1283" max="1536" width="8.09765625" style="52"/>
    <col min="1537" max="1537" width="6.59765625" style="52" customWidth="1"/>
    <col min="1538" max="1538" width="7.19921875" style="52" customWidth="1"/>
    <col min="1539" max="1792" width="8.09765625" style="52"/>
    <col min="1793" max="1793" width="6.59765625" style="52" customWidth="1"/>
    <col min="1794" max="1794" width="7.19921875" style="52" customWidth="1"/>
    <col min="1795" max="2048" width="8.09765625" style="52"/>
    <col min="2049" max="2049" width="6.59765625" style="52" customWidth="1"/>
    <col min="2050" max="2050" width="7.19921875" style="52" customWidth="1"/>
    <col min="2051" max="2304" width="8.09765625" style="52"/>
    <col min="2305" max="2305" width="6.59765625" style="52" customWidth="1"/>
    <col min="2306" max="2306" width="7.19921875" style="52" customWidth="1"/>
    <col min="2307" max="2560" width="8.09765625" style="52"/>
    <col min="2561" max="2561" width="6.59765625" style="52" customWidth="1"/>
    <col min="2562" max="2562" width="7.19921875" style="52" customWidth="1"/>
    <col min="2563" max="2816" width="8.09765625" style="52"/>
    <col min="2817" max="2817" width="6.59765625" style="52" customWidth="1"/>
    <col min="2818" max="2818" width="7.19921875" style="52" customWidth="1"/>
    <col min="2819" max="3072" width="8.09765625" style="52"/>
    <col min="3073" max="3073" width="6.59765625" style="52" customWidth="1"/>
    <col min="3074" max="3074" width="7.19921875" style="52" customWidth="1"/>
    <col min="3075" max="3328" width="8.09765625" style="52"/>
    <col min="3329" max="3329" width="6.59765625" style="52" customWidth="1"/>
    <col min="3330" max="3330" width="7.19921875" style="52" customWidth="1"/>
    <col min="3331" max="3584" width="8.09765625" style="52"/>
    <col min="3585" max="3585" width="6.59765625" style="52" customWidth="1"/>
    <col min="3586" max="3586" width="7.19921875" style="52" customWidth="1"/>
    <col min="3587" max="3840" width="8.09765625" style="52"/>
    <col min="3841" max="3841" width="6.59765625" style="52" customWidth="1"/>
    <col min="3842" max="3842" width="7.19921875" style="52" customWidth="1"/>
    <col min="3843" max="4096" width="8.09765625" style="52"/>
    <col min="4097" max="4097" width="6.59765625" style="52" customWidth="1"/>
    <col min="4098" max="4098" width="7.19921875" style="52" customWidth="1"/>
    <col min="4099" max="4352" width="8.09765625" style="52"/>
    <col min="4353" max="4353" width="6.59765625" style="52" customWidth="1"/>
    <col min="4354" max="4354" width="7.19921875" style="52" customWidth="1"/>
    <col min="4355" max="4608" width="8.09765625" style="52"/>
    <col min="4609" max="4609" width="6.59765625" style="52" customWidth="1"/>
    <col min="4610" max="4610" width="7.19921875" style="52" customWidth="1"/>
    <col min="4611" max="4864" width="8.09765625" style="52"/>
    <col min="4865" max="4865" width="6.59765625" style="52" customWidth="1"/>
    <col min="4866" max="4866" width="7.19921875" style="52" customWidth="1"/>
    <col min="4867" max="5120" width="8.09765625" style="52"/>
    <col min="5121" max="5121" width="6.59765625" style="52" customWidth="1"/>
    <col min="5122" max="5122" width="7.19921875" style="52" customWidth="1"/>
    <col min="5123" max="5376" width="8.09765625" style="52"/>
    <col min="5377" max="5377" width="6.59765625" style="52" customWidth="1"/>
    <col min="5378" max="5378" width="7.19921875" style="52" customWidth="1"/>
    <col min="5379" max="5632" width="8.09765625" style="52"/>
    <col min="5633" max="5633" width="6.59765625" style="52" customWidth="1"/>
    <col min="5634" max="5634" width="7.19921875" style="52" customWidth="1"/>
    <col min="5635" max="5888" width="8.09765625" style="52"/>
    <col min="5889" max="5889" width="6.59765625" style="52" customWidth="1"/>
    <col min="5890" max="5890" width="7.19921875" style="52" customWidth="1"/>
    <col min="5891" max="6144" width="8.09765625" style="52"/>
    <col min="6145" max="6145" width="6.59765625" style="52" customWidth="1"/>
    <col min="6146" max="6146" width="7.19921875" style="52" customWidth="1"/>
    <col min="6147" max="6400" width="8.09765625" style="52"/>
    <col min="6401" max="6401" width="6.59765625" style="52" customWidth="1"/>
    <col min="6402" max="6402" width="7.19921875" style="52" customWidth="1"/>
    <col min="6403" max="6656" width="8.09765625" style="52"/>
    <col min="6657" max="6657" width="6.59765625" style="52" customWidth="1"/>
    <col min="6658" max="6658" width="7.19921875" style="52" customWidth="1"/>
    <col min="6659" max="6912" width="8.09765625" style="52"/>
    <col min="6913" max="6913" width="6.59765625" style="52" customWidth="1"/>
    <col min="6914" max="6914" width="7.19921875" style="52" customWidth="1"/>
    <col min="6915" max="7168" width="8.09765625" style="52"/>
    <col min="7169" max="7169" width="6.59765625" style="52" customWidth="1"/>
    <col min="7170" max="7170" width="7.19921875" style="52" customWidth="1"/>
    <col min="7171" max="7424" width="8.09765625" style="52"/>
    <col min="7425" max="7425" width="6.59765625" style="52" customWidth="1"/>
    <col min="7426" max="7426" width="7.19921875" style="52" customWidth="1"/>
    <col min="7427" max="7680" width="8.09765625" style="52"/>
    <col min="7681" max="7681" width="6.59765625" style="52" customWidth="1"/>
    <col min="7682" max="7682" width="7.19921875" style="52" customWidth="1"/>
    <col min="7683" max="7936" width="8.09765625" style="52"/>
    <col min="7937" max="7937" width="6.59765625" style="52" customWidth="1"/>
    <col min="7938" max="7938" width="7.19921875" style="52" customWidth="1"/>
    <col min="7939" max="8192" width="8.09765625" style="52"/>
    <col min="8193" max="8193" width="6.59765625" style="52" customWidth="1"/>
    <col min="8194" max="8194" width="7.19921875" style="52" customWidth="1"/>
    <col min="8195" max="8448" width="8.09765625" style="52"/>
    <col min="8449" max="8449" width="6.59765625" style="52" customWidth="1"/>
    <col min="8450" max="8450" width="7.19921875" style="52" customWidth="1"/>
    <col min="8451" max="8704" width="8.09765625" style="52"/>
    <col min="8705" max="8705" width="6.59765625" style="52" customWidth="1"/>
    <col min="8706" max="8706" width="7.19921875" style="52" customWidth="1"/>
    <col min="8707" max="8960" width="8.09765625" style="52"/>
    <col min="8961" max="8961" width="6.59765625" style="52" customWidth="1"/>
    <col min="8962" max="8962" width="7.19921875" style="52" customWidth="1"/>
    <col min="8963" max="9216" width="8.09765625" style="52"/>
    <col min="9217" max="9217" width="6.59765625" style="52" customWidth="1"/>
    <col min="9218" max="9218" width="7.19921875" style="52" customWidth="1"/>
    <col min="9219" max="9472" width="8.09765625" style="52"/>
    <col min="9473" max="9473" width="6.59765625" style="52" customWidth="1"/>
    <col min="9474" max="9474" width="7.19921875" style="52" customWidth="1"/>
    <col min="9475" max="9728" width="8.09765625" style="52"/>
    <col min="9729" max="9729" width="6.59765625" style="52" customWidth="1"/>
    <col min="9730" max="9730" width="7.19921875" style="52" customWidth="1"/>
    <col min="9731" max="9984" width="8.09765625" style="52"/>
    <col min="9985" max="9985" width="6.59765625" style="52" customWidth="1"/>
    <col min="9986" max="9986" width="7.19921875" style="52" customWidth="1"/>
    <col min="9987" max="10240" width="8.09765625" style="52"/>
    <col min="10241" max="10241" width="6.59765625" style="52" customWidth="1"/>
    <col min="10242" max="10242" width="7.19921875" style="52" customWidth="1"/>
    <col min="10243" max="10496" width="8.09765625" style="52"/>
    <col min="10497" max="10497" width="6.59765625" style="52" customWidth="1"/>
    <col min="10498" max="10498" width="7.19921875" style="52" customWidth="1"/>
    <col min="10499" max="10752" width="8.09765625" style="52"/>
    <col min="10753" max="10753" width="6.59765625" style="52" customWidth="1"/>
    <col min="10754" max="10754" width="7.19921875" style="52" customWidth="1"/>
    <col min="10755" max="11008" width="8.09765625" style="52"/>
    <col min="11009" max="11009" width="6.59765625" style="52" customWidth="1"/>
    <col min="11010" max="11010" width="7.19921875" style="52" customWidth="1"/>
    <col min="11011" max="11264" width="8.09765625" style="52"/>
    <col min="11265" max="11265" width="6.59765625" style="52" customWidth="1"/>
    <col min="11266" max="11266" width="7.19921875" style="52" customWidth="1"/>
    <col min="11267" max="11520" width="8.09765625" style="52"/>
    <col min="11521" max="11521" width="6.59765625" style="52" customWidth="1"/>
    <col min="11522" max="11522" width="7.19921875" style="52" customWidth="1"/>
    <col min="11523" max="11776" width="8.09765625" style="52"/>
    <col min="11777" max="11777" width="6.59765625" style="52" customWidth="1"/>
    <col min="11778" max="11778" width="7.19921875" style="52" customWidth="1"/>
    <col min="11779" max="12032" width="8.09765625" style="52"/>
    <col min="12033" max="12033" width="6.59765625" style="52" customWidth="1"/>
    <col min="12034" max="12034" width="7.19921875" style="52" customWidth="1"/>
    <col min="12035" max="12288" width="8.09765625" style="52"/>
    <col min="12289" max="12289" width="6.59765625" style="52" customWidth="1"/>
    <col min="12290" max="12290" width="7.19921875" style="52" customWidth="1"/>
    <col min="12291" max="12544" width="8.09765625" style="52"/>
    <col min="12545" max="12545" width="6.59765625" style="52" customWidth="1"/>
    <col min="12546" max="12546" width="7.19921875" style="52" customWidth="1"/>
    <col min="12547" max="12800" width="8.09765625" style="52"/>
    <col min="12801" max="12801" width="6.59765625" style="52" customWidth="1"/>
    <col min="12802" max="12802" width="7.19921875" style="52" customWidth="1"/>
    <col min="12803" max="13056" width="8.09765625" style="52"/>
    <col min="13057" max="13057" width="6.59765625" style="52" customWidth="1"/>
    <col min="13058" max="13058" width="7.19921875" style="52" customWidth="1"/>
    <col min="13059" max="13312" width="8.09765625" style="52"/>
    <col min="13313" max="13313" width="6.59765625" style="52" customWidth="1"/>
    <col min="13314" max="13314" width="7.19921875" style="52" customWidth="1"/>
    <col min="13315" max="13568" width="8.09765625" style="52"/>
    <col min="13569" max="13569" width="6.59765625" style="52" customWidth="1"/>
    <col min="13570" max="13570" width="7.19921875" style="52" customWidth="1"/>
    <col min="13571" max="13824" width="8.09765625" style="52"/>
    <col min="13825" max="13825" width="6.59765625" style="52" customWidth="1"/>
    <col min="13826" max="13826" width="7.19921875" style="52" customWidth="1"/>
    <col min="13827" max="14080" width="8.09765625" style="52"/>
    <col min="14081" max="14081" width="6.59765625" style="52" customWidth="1"/>
    <col min="14082" max="14082" width="7.19921875" style="52" customWidth="1"/>
    <col min="14083" max="14336" width="8.09765625" style="52"/>
    <col min="14337" max="14337" width="6.59765625" style="52" customWidth="1"/>
    <col min="14338" max="14338" width="7.19921875" style="52" customWidth="1"/>
    <col min="14339" max="14592" width="8.09765625" style="52"/>
    <col min="14593" max="14593" width="6.59765625" style="52" customWidth="1"/>
    <col min="14594" max="14594" width="7.19921875" style="52" customWidth="1"/>
    <col min="14595" max="14848" width="8.09765625" style="52"/>
    <col min="14849" max="14849" width="6.59765625" style="52" customWidth="1"/>
    <col min="14850" max="14850" width="7.19921875" style="52" customWidth="1"/>
    <col min="14851" max="15104" width="8.09765625" style="52"/>
    <col min="15105" max="15105" width="6.59765625" style="52" customWidth="1"/>
    <col min="15106" max="15106" width="7.19921875" style="52" customWidth="1"/>
    <col min="15107" max="15360" width="8.09765625" style="52"/>
    <col min="15361" max="15361" width="6.59765625" style="52" customWidth="1"/>
    <col min="15362" max="15362" width="7.19921875" style="52" customWidth="1"/>
    <col min="15363" max="15616" width="8.09765625" style="52"/>
    <col min="15617" max="15617" width="6.59765625" style="52" customWidth="1"/>
    <col min="15618" max="15618" width="7.19921875" style="52" customWidth="1"/>
    <col min="15619" max="15872" width="8.09765625" style="52"/>
    <col min="15873" max="15873" width="6.59765625" style="52" customWidth="1"/>
    <col min="15874" max="15874" width="7.19921875" style="52" customWidth="1"/>
    <col min="15875" max="16128" width="8.09765625" style="52"/>
    <col min="16129" max="16129" width="6.59765625" style="52" customWidth="1"/>
    <col min="16130" max="16130" width="7.19921875" style="52" customWidth="1"/>
    <col min="16131" max="16384" width="8.09765625" style="52"/>
  </cols>
  <sheetData>
    <row r="2" spans="1:1" ht="43.2" customHeight="1" x14ac:dyDescent="0.45">
      <c r="A2" s="96">
        <v>1</v>
      </c>
    </row>
    <row r="35" spans="1:1" ht="40.799999999999997" customHeight="1" x14ac:dyDescent="0.45">
      <c r="A35" s="96">
        <v>2</v>
      </c>
    </row>
    <row r="68" spans="1:1" ht="50.4" customHeight="1" x14ac:dyDescent="0.45">
      <c r="A68" s="96">
        <v>3</v>
      </c>
    </row>
    <row r="101" spans="1:1" ht="40.200000000000003" customHeight="1" x14ac:dyDescent="0.45">
      <c r="A101" s="96">
        <v>4</v>
      </c>
    </row>
    <row r="134" spans="1:1" ht="44.4" customHeight="1" x14ac:dyDescent="0.45">
      <c r="A134" s="96">
        <v>5</v>
      </c>
    </row>
    <row r="167" spans="1:1" ht="49.8" customHeight="1" x14ac:dyDescent="0.45">
      <c r="A167" s="96">
        <v>6</v>
      </c>
    </row>
    <row r="200" spans="1:1" ht="37.799999999999997" customHeight="1" x14ac:dyDescent="0.45">
      <c r="A200" s="96">
        <v>7</v>
      </c>
    </row>
    <row r="233" spans="1:1" ht="41.4" customHeight="1" x14ac:dyDescent="0.45">
      <c r="A233" s="96">
        <v>8</v>
      </c>
    </row>
    <row r="266" spans="1:1" ht="42" customHeight="1" x14ac:dyDescent="0.45">
      <c r="A266" s="96">
        <v>9</v>
      </c>
    </row>
    <row r="299" spans="1:1" ht="39" customHeight="1" x14ac:dyDescent="0.45">
      <c r="A299" s="96">
        <v>10</v>
      </c>
    </row>
    <row r="332" spans="1:1" ht="44.4" customHeight="1" x14ac:dyDescent="0.45">
      <c r="A332" s="96">
        <v>11</v>
      </c>
    </row>
    <row r="365" spans="1:1" ht="43.2" customHeight="1" x14ac:dyDescent="0.45">
      <c r="A365" s="96">
        <v>12</v>
      </c>
    </row>
    <row r="398" spans="1:1" ht="44.4" customHeight="1" x14ac:dyDescent="0.45">
      <c r="A398" s="96">
        <v>13</v>
      </c>
    </row>
    <row r="431" spans="1:1" ht="43.2" customHeight="1" x14ac:dyDescent="0.45">
      <c r="A431" s="96">
        <v>14</v>
      </c>
    </row>
    <row r="464" spans="1:1" ht="44.4" customHeight="1" x14ac:dyDescent="0.45">
      <c r="A464" s="96">
        <v>15</v>
      </c>
    </row>
    <row r="497" spans="1:1" ht="51" customHeight="1" x14ac:dyDescent="0.45">
      <c r="A497" s="96">
        <v>16</v>
      </c>
    </row>
    <row r="530" spans="1:1" ht="56.4" customHeight="1" x14ac:dyDescent="0.45">
      <c r="A530" s="96">
        <v>17</v>
      </c>
    </row>
    <row r="563" spans="1:1" s="97" customFormat="1" ht="56.4" customHeight="1" x14ac:dyDescent="0.45">
      <c r="A563" s="96">
        <v>18</v>
      </c>
    </row>
    <row r="596" spans="1:1" ht="57" customHeight="1" x14ac:dyDescent="0.45">
      <c r="A596" s="96">
        <v>19</v>
      </c>
    </row>
    <row r="629" spans="1:1" ht="60" customHeight="1" x14ac:dyDescent="0.45">
      <c r="A629" s="96">
        <v>20</v>
      </c>
    </row>
    <row r="664" spans="1:1" ht="62.4" customHeight="1" x14ac:dyDescent="0.45">
      <c r="A664" s="96">
        <v>21</v>
      </c>
    </row>
    <row r="699" spans="1:1" ht="54" customHeight="1" x14ac:dyDescent="0.45">
      <c r="A699" s="96">
        <v>22</v>
      </c>
    </row>
    <row r="734" spans="1:1" ht="46.8" customHeight="1" x14ac:dyDescent="0.45">
      <c r="A734" s="96">
        <v>23</v>
      </c>
    </row>
    <row r="769" spans="1:1" ht="48" customHeight="1" x14ac:dyDescent="0.45">
      <c r="A769" s="96">
        <v>24</v>
      </c>
    </row>
    <row r="804" spans="1:1" ht="43.8" customHeight="1" x14ac:dyDescent="0.45">
      <c r="A804" s="96">
        <v>25</v>
      </c>
    </row>
    <row r="839" spans="1:1" ht="36" customHeight="1" x14ac:dyDescent="0.45">
      <c r="A839" s="96">
        <v>26</v>
      </c>
    </row>
    <row r="874" spans="1:1" ht="38.4" customHeight="1" x14ac:dyDescent="0.45">
      <c r="A874" s="96">
        <v>27</v>
      </c>
    </row>
    <row r="909" spans="1:1" ht="34.799999999999997" customHeight="1" x14ac:dyDescent="0.45">
      <c r="A909" s="96">
        <v>28</v>
      </c>
    </row>
    <row r="944" spans="1:1" ht="40.200000000000003" customHeight="1" x14ac:dyDescent="0.45">
      <c r="A944" s="96">
        <v>29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8EF34-0790-4F40-8026-32B3954ED709}">
  <dimension ref="A2:A546"/>
  <sheetViews>
    <sheetView topLeftCell="A541" zoomScale="80" zoomScaleNormal="80" workbookViewId="0">
      <selection activeCell="A546" sqref="A546"/>
    </sheetView>
  </sheetViews>
  <sheetFormatPr defaultColWidth="8.09765625" defaultRowHeight="14.4" x14ac:dyDescent="0.45"/>
  <cols>
    <col min="1" max="1" width="6.59765625" style="53" customWidth="1"/>
    <col min="2" max="2" width="7.19921875" style="52" customWidth="1"/>
    <col min="3" max="256" width="8.09765625" style="52"/>
    <col min="257" max="257" width="6.59765625" style="52" customWidth="1"/>
    <col min="258" max="258" width="7.19921875" style="52" customWidth="1"/>
    <col min="259" max="512" width="8.09765625" style="52"/>
    <col min="513" max="513" width="6.59765625" style="52" customWidth="1"/>
    <col min="514" max="514" width="7.19921875" style="52" customWidth="1"/>
    <col min="515" max="768" width="8.09765625" style="52"/>
    <col min="769" max="769" width="6.59765625" style="52" customWidth="1"/>
    <col min="770" max="770" width="7.19921875" style="52" customWidth="1"/>
    <col min="771" max="1024" width="8.09765625" style="52"/>
    <col min="1025" max="1025" width="6.59765625" style="52" customWidth="1"/>
    <col min="1026" max="1026" width="7.19921875" style="52" customWidth="1"/>
    <col min="1027" max="1280" width="8.09765625" style="52"/>
    <col min="1281" max="1281" width="6.59765625" style="52" customWidth="1"/>
    <col min="1282" max="1282" width="7.19921875" style="52" customWidth="1"/>
    <col min="1283" max="1536" width="8.09765625" style="52"/>
    <col min="1537" max="1537" width="6.59765625" style="52" customWidth="1"/>
    <col min="1538" max="1538" width="7.19921875" style="52" customWidth="1"/>
    <col min="1539" max="1792" width="8.09765625" style="52"/>
    <col min="1793" max="1793" width="6.59765625" style="52" customWidth="1"/>
    <col min="1794" max="1794" width="7.19921875" style="52" customWidth="1"/>
    <col min="1795" max="2048" width="8.09765625" style="52"/>
    <col min="2049" max="2049" width="6.59765625" style="52" customWidth="1"/>
    <col min="2050" max="2050" width="7.19921875" style="52" customWidth="1"/>
    <col min="2051" max="2304" width="8.09765625" style="52"/>
    <col min="2305" max="2305" width="6.59765625" style="52" customWidth="1"/>
    <col min="2306" max="2306" width="7.19921875" style="52" customWidth="1"/>
    <col min="2307" max="2560" width="8.09765625" style="52"/>
    <col min="2561" max="2561" width="6.59765625" style="52" customWidth="1"/>
    <col min="2562" max="2562" width="7.19921875" style="52" customWidth="1"/>
    <col min="2563" max="2816" width="8.09765625" style="52"/>
    <col min="2817" max="2817" width="6.59765625" style="52" customWidth="1"/>
    <col min="2818" max="2818" width="7.19921875" style="52" customWidth="1"/>
    <col min="2819" max="3072" width="8.09765625" style="52"/>
    <col min="3073" max="3073" width="6.59765625" style="52" customWidth="1"/>
    <col min="3074" max="3074" width="7.19921875" style="52" customWidth="1"/>
    <col min="3075" max="3328" width="8.09765625" style="52"/>
    <col min="3329" max="3329" width="6.59765625" style="52" customWidth="1"/>
    <col min="3330" max="3330" width="7.19921875" style="52" customWidth="1"/>
    <col min="3331" max="3584" width="8.09765625" style="52"/>
    <col min="3585" max="3585" width="6.59765625" style="52" customWidth="1"/>
    <col min="3586" max="3586" width="7.19921875" style="52" customWidth="1"/>
    <col min="3587" max="3840" width="8.09765625" style="52"/>
    <col min="3841" max="3841" width="6.59765625" style="52" customWidth="1"/>
    <col min="3842" max="3842" width="7.19921875" style="52" customWidth="1"/>
    <col min="3843" max="4096" width="8.09765625" style="52"/>
    <col min="4097" max="4097" width="6.59765625" style="52" customWidth="1"/>
    <col min="4098" max="4098" width="7.19921875" style="52" customWidth="1"/>
    <col min="4099" max="4352" width="8.09765625" style="52"/>
    <col min="4353" max="4353" width="6.59765625" style="52" customWidth="1"/>
    <col min="4354" max="4354" width="7.19921875" style="52" customWidth="1"/>
    <col min="4355" max="4608" width="8.09765625" style="52"/>
    <col min="4609" max="4609" width="6.59765625" style="52" customWidth="1"/>
    <col min="4610" max="4610" width="7.19921875" style="52" customWidth="1"/>
    <col min="4611" max="4864" width="8.09765625" style="52"/>
    <col min="4865" max="4865" width="6.59765625" style="52" customWidth="1"/>
    <col min="4866" max="4866" width="7.19921875" style="52" customWidth="1"/>
    <col min="4867" max="5120" width="8.09765625" style="52"/>
    <col min="5121" max="5121" width="6.59765625" style="52" customWidth="1"/>
    <col min="5122" max="5122" width="7.19921875" style="52" customWidth="1"/>
    <col min="5123" max="5376" width="8.09765625" style="52"/>
    <col min="5377" max="5377" width="6.59765625" style="52" customWidth="1"/>
    <col min="5378" max="5378" width="7.19921875" style="52" customWidth="1"/>
    <col min="5379" max="5632" width="8.09765625" style="52"/>
    <col min="5633" max="5633" width="6.59765625" style="52" customWidth="1"/>
    <col min="5634" max="5634" width="7.19921875" style="52" customWidth="1"/>
    <col min="5635" max="5888" width="8.09765625" style="52"/>
    <col min="5889" max="5889" width="6.59765625" style="52" customWidth="1"/>
    <col min="5890" max="5890" width="7.19921875" style="52" customWidth="1"/>
    <col min="5891" max="6144" width="8.09765625" style="52"/>
    <col min="6145" max="6145" width="6.59765625" style="52" customWidth="1"/>
    <col min="6146" max="6146" width="7.19921875" style="52" customWidth="1"/>
    <col min="6147" max="6400" width="8.09765625" style="52"/>
    <col min="6401" max="6401" width="6.59765625" style="52" customWidth="1"/>
    <col min="6402" max="6402" width="7.19921875" style="52" customWidth="1"/>
    <col min="6403" max="6656" width="8.09765625" style="52"/>
    <col min="6657" max="6657" width="6.59765625" style="52" customWidth="1"/>
    <col min="6658" max="6658" width="7.19921875" style="52" customWidth="1"/>
    <col min="6659" max="6912" width="8.09765625" style="52"/>
    <col min="6913" max="6913" width="6.59765625" style="52" customWidth="1"/>
    <col min="6914" max="6914" width="7.19921875" style="52" customWidth="1"/>
    <col min="6915" max="7168" width="8.09765625" style="52"/>
    <col min="7169" max="7169" width="6.59765625" style="52" customWidth="1"/>
    <col min="7170" max="7170" width="7.19921875" style="52" customWidth="1"/>
    <col min="7171" max="7424" width="8.09765625" style="52"/>
    <col min="7425" max="7425" width="6.59765625" style="52" customWidth="1"/>
    <col min="7426" max="7426" width="7.19921875" style="52" customWidth="1"/>
    <col min="7427" max="7680" width="8.09765625" style="52"/>
    <col min="7681" max="7681" width="6.59765625" style="52" customWidth="1"/>
    <col min="7682" max="7682" width="7.19921875" style="52" customWidth="1"/>
    <col min="7683" max="7936" width="8.09765625" style="52"/>
    <col min="7937" max="7937" width="6.59765625" style="52" customWidth="1"/>
    <col min="7938" max="7938" width="7.19921875" style="52" customWidth="1"/>
    <col min="7939" max="8192" width="8.09765625" style="52"/>
    <col min="8193" max="8193" width="6.59765625" style="52" customWidth="1"/>
    <col min="8194" max="8194" width="7.19921875" style="52" customWidth="1"/>
    <col min="8195" max="8448" width="8.09765625" style="52"/>
    <col min="8449" max="8449" width="6.59765625" style="52" customWidth="1"/>
    <col min="8450" max="8450" width="7.19921875" style="52" customWidth="1"/>
    <col min="8451" max="8704" width="8.09765625" style="52"/>
    <col min="8705" max="8705" width="6.59765625" style="52" customWidth="1"/>
    <col min="8706" max="8706" width="7.19921875" style="52" customWidth="1"/>
    <col min="8707" max="8960" width="8.09765625" style="52"/>
    <col min="8961" max="8961" width="6.59765625" style="52" customWidth="1"/>
    <col min="8962" max="8962" width="7.19921875" style="52" customWidth="1"/>
    <col min="8963" max="9216" width="8.09765625" style="52"/>
    <col min="9217" max="9217" width="6.59765625" style="52" customWidth="1"/>
    <col min="9218" max="9218" width="7.19921875" style="52" customWidth="1"/>
    <col min="9219" max="9472" width="8.09765625" style="52"/>
    <col min="9473" max="9473" width="6.59765625" style="52" customWidth="1"/>
    <col min="9474" max="9474" width="7.19921875" style="52" customWidth="1"/>
    <col min="9475" max="9728" width="8.09765625" style="52"/>
    <col min="9729" max="9729" width="6.59765625" style="52" customWidth="1"/>
    <col min="9730" max="9730" width="7.19921875" style="52" customWidth="1"/>
    <col min="9731" max="9984" width="8.09765625" style="52"/>
    <col min="9985" max="9985" width="6.59765625" style="52" customWidth="1"/>
    <col min="9986" max="9986" width="7.19921875" style="52" customWidth="1"/>
    <col min="9987" max="10240" width="8.09765625" style="52"/>
    <col min="10241" max="10241" width="6.59765625" style="52" customWidth="1"/>
    <col min="10242" max="10242" width="7.19921875" style="52" customWidth="1"/>
    <col min="10243" max="10496" width="8.09765625" style="52"/>
    <col min="10497" max="10497" width="6.59765625" style="52" customWidth="1"/>
    <col min="10498" max="10498" width="7.19921875" style="52" customWidth="1"/>
    <col min="10499" max="10752" width="8.09765625" style="52"/>
    <col min="10753" max="10753" width="6.59765625" style="52" customWidth="1"/>
    <col min="10754" max="10754" width="7.19921875" style="52" customWidth="1"/>
    <col min="10755" max="11008" width="8.09765625" style="52"/>
    <col min="11009" max="11009" width="6.59765625" style="52" customWidth="1"/>
    <col min="11010" max="11010" width="7.19921875" style="52" customWidth="1"/>
    <col min="11011" max="11264" width="8.09765625" style="52"/>
    <col min="11265" max="11265" width="6.59765625" style="52" customWidth="1"/>
    <col min="11266" max="11266" width="7.19921875" style="52" customWidth="1"/>
    <col min="11267" max="11520" width="8.09765625" style="52"/>
    <col min="11521" max="11521" width="6.59765625" style="52" customWidth="1"/>
    <col min="11522" max="11522" width="7.19921875" style="52" customWidth="1"/>
    <col min="11523" max="11776" width="8.09765625" style="52"/>
    <col min="11777" max="11777" width="6.59765625" style="52" customWidth="1"/>
    <col min="11778" max="11778" width="7.19921875" style="52" customWidth="1"/>
    <col min="11779" max="12032" width="8.09765625" style="52"/>
    <col min="12033" max="12033" width="6.59765625" style="52" customWidth="1"/>
    <col min="12034" max="12034" width="7.19921875" style="52" customWidth="1"/>
    <col min="12035" max="12288" width="8.09765625" style="52"/>
    <col min="12289" max="12289" width="6.59765625" style="52" customWidth="1"/>
    <col min="12290" max="12290" width="7.19921875" style="52" customWidth="1"/>
    <col min="12291" max="12544" width="8.09765625" style="52"/>
    <col min="12545" max="12545" width="6.59765625" style="52" customWidth="1"/>
    <col min="12546" max="12546" width="7.19921875" style="52" customWidth="1"/>
    <col min="12547" max="12800" width="8.09765625" style="52"/>
    <col min="12801" max="12801" width="6.59765625" style="52" customWidth="1"/>
    <col min="12802" max="12802" width="7.19921875" style="52" customWidth="1"/>
    <col min="12803" max="13056" width="8.09765625" style="52"/>
    <col min="13057" max="13057" width="6.59765625" style="52" customWidth="1"/>
    <col min="13058" max="13058" width="7.19921875" style="52" customWidth="1"/>
    <col min="13059" max="13312" width="8.09765625" style="52"/>
    <col min="13313" max="13313" width="6.59765625" style="52" customWidth="1"/>
    <col min="13314" max="13314" width="7.19921875" style="52" customWidth="1"/>
    <col min="13315" max="13568" width="8.09765625" style="52"/>
    <col min="13569" max="13569" width="6.59765625" style="52" customWidth="1"/>
    <col min="13570" max="13570" width="7.19921875" style="52" customWidth="1"/>
    <col min="13571" max="13824" width="8.09765625" style="52"/>
    <col min="13825" max="13825" width="6.59765625" style="52" customWidth="1"/>
    <col min="13826" max="13826" width="7.19921875" style="52" customWidth="1"/>
    <col min="13827" max="14080" width="8.09765625" style="52"/>
    <col min="14081" max="14081" width="6.59765625" style="52" customWidth="1"/>
    <col min="14082" max="14082" width="7.19921875" style="52" customWidth="1"/>
    <col min="14083" max="14336" width="8.09765625" style="52"/>
    <col min="14337" max="14337" width="6.59765625" style="52" customWidth="1"/>
    <col min="14338" max="14338" width="7.19921875" style="52" customWidth="1"/>
    <col min="14339" max="14592" width="8.09765625" style="52"/>
    <col min="14593" max="14593" width="6.59765625" style="52" customWidth="1"/>
    <col min="14594" max="14594" width="7.19921875" style="52" customWidth="1"/>
    <col min="14595" max="14848" width="8.09765625" style="52"/>
    <col min="14849" max="14849" width="6.59765625" style="52" customWidth="1"/>
    <col min="14850" max="14850" width="7.19921875" style="52" customWidth="1"/>
    <col min="14851" max="15104" width="8.09765625" style="52"/>
    <col min="15105" max="15105" width="6.59765625" style="52" customWidth="1"/>
    <col min="15106" max="15106" width="7.19921875" style="52" customWidth="1"/>
    <col min="15107" max="15360" width="8.09765625" style="52"/>
    <col min="15361" max="15361" width="6.59765625" style="52" customWidth="1"/>
    <col min="15362" max="15362" width="7.19921875" style="52" customWidth="1"/>
    <col min="15363" max="15616" width="8.09765625" style="52"/>
    <col min="15617" max="15617" width="6.59765625" style="52" customWidth="1"/>
    <col min="15618" max="15618" width="7.19921875" style="52" customWidth="1"/>
    <col min="15619" max="15872" width="8.09765625" style="52"/>
    <col min="15873" max="15873" width="6.59765625" style="52" customWidth="1"/>
    <col min="15874" max="15874" width="7.19921875" style="52" customWidth="1"/>
    <col min="15875" max="16128" width="8.09765625" style="52"/>
    <col min="16129" max="16129" width="6.59765625" style="52" customWidth="1"/>
    <col min="16130" max="16130" width="7.19921875" style="52" customWidth="1"/>
    <col min="16131" max="16384" width="8.09765625" style="52"/>
  </cols>
  <sheetData>
    <row r="2" spans="1:1" ht="40.799999999999997" customHeight="1" x14ac:dyDescent="0.45">
      <c r="A2" s="98">
        <v>1</v>
      </c>
    </row>
    <row r="36" spans="1:1" ht="45" customHeight="1" x14ac:dyDescent="0.45">
      <c r="A36" s="98">
        <v>2</v>
      </c>
    </row>
    <row r="70" spans="1:1" ht="59.4" customHeight="1" x14ac:dyDescent="0.45">
      <c r="A70" s="98">
        <v>3</v>
      </c>
    </row>
    <row r="104" spans="1:1" ht="47.4" customHeight="1" x14ac:dyDescent="0.45">
      <c r="A104" s="98">
        <v>4</v>
      </c>
    </row>
    <row r="138" spans="1:1" ht="40.200000000000003" customHeight="1" x14ac:dyDescent="0.45">
      <c r="A138" s="96">
        <v>5</v>
      </c>
    </row>
    <row r="172" spans="1:1" ht="43.8" customHeight="1" x14ac:dyDescent="0.45">
      <c r="A172" s="96">
        <v>6</v>
      </c>
    </row>
    <row r="206" spans="1:1" ht="46.8" customHeight="1" x14ac:dyDescent="0.45">
      <c r="A206" s="96">
        <v>7</v>
      </c>
    </row>
    <row r="240" spans="1:1" ht="51" customHeight="1" x14ac:dyDescent="0.45">
      <c r="A240" s="98">
        <v>8</v>
      </c>
    </row>
    <row r="274" spans="1:1" ht="45" customHeight="1" x14ac:dyDescent="0.45">
      <c r="A274" s="96">
        <v>9</v>
      </c>
    </row>
    <row r="308" spans="1:1" ht="43.2" customHeight="1" x14ac:dyDescent="0.45">
      <c r="A308" s="96">
        <v>10</v>
      </c>
    </row>
    <row r="342" spans="1:1" ht="45" customHeight="1" x14ac:dyDescent="0.45">
      <c r="A342" s="98">
        <v>11</v>
      </c>
    </row>
    <row r="376" spans="1:1" ht="40.799999999999997" customHeight="1" x14ac:dyDescent="0.45">
      <c r="A376" s="96">
        <v>12</v>
      </c>
    </row>
    <row r="410" spans="1:1" ht="40.799999999999997" customHeight="1" x14ac:dyDescent="0.45">
      <c r="A410" s="96">
        <v>13</v>
      </c>
    </row>
    <row r="444" spans="1:1" ht="41.4" customHeight="1" x14ac:dyDescent="0.45">
      <c r="A444" s="96">
        <v>14</v>
      </c>
    </row>
    <row r="478" spans="1:1" ht="47.4" customHeight="1" x14ac:dyDescent="0.45">
      <c r="A478" s="98">
        <v>15</v>
      </c>
    </row>
    <row r="512" spans="1:1" ht="44.4" customHeight="1" x14ac:dyDescent="0.45">
      <c r="A512" s="96">
        <v>16</v>
      </c>
    </row>
    <row r="546" spans="1:1" ht="52.8" customHeight="1" x14ac:dyDescent="0.45">
      <c r="A546" s="96">
        <v>17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Normal="100" workbookViewId="0">
      <pane xSplit="1" ySplit="8" topLeftCell="B16" activePane="bottomRight" state="frozen"/>
      <selection pane="topRight" activeCell="B1" sqref="B1"/>
      <selection pane="bottomLeft" activeCell="A9" sqref="A9"/>
      <selection pane="bottomRight" activeCell="B23" sqref="B23"/>
    </sheetView>
  </sheetViews>
  <sheetFormatPr defaultRowHeight="18" x14ac:dyDescent="0.45"/>
  <cols>
    <col min="1" max="1" width="4.8984375" customWidth="1"/>
    <col min="2" max="2" width="12" customWidth="1"/>
    <col min="3" max="3" width="10.59765625" customWidth="1"/>
    <col min="4" max="6" width="8.19921875" customWidth="1"/>
    <col min="7" max="7" width="9.8984375" customWidth="1"/>
    <col min="10" max="15" width="7.69921875" customWidth="1"/>
  </cols>
  <sheetData>
    <row r="1" spans="1:18" x14ac:dyDescent="0.45">
      <c r="A1" s="1" t="s">
        <v>7</v>
      </c>
      <c r="C1" t="s">
        <v>42</v>
      </c>
    </row>
    <row r="2" spans="1:18" x14ac:dyDescent="0.45">
      <c r="A2" s="1" t="s">
        <v>8</v>
      </c>
      <c r="C2" t="s">
        <v>24</v>
      </c>
    </row>
    <row r="3" spans="1:18" x14ac:dyDescent="0.45">
      <c r="A3" s="1" t="s">
        <v>11</v>
      </c>
      <c r="C3" s="29">
        <v>100000</v>
      </c>
    </row>
    <row r="4" spans="1:18" x14ac:dyDescent="0.45">
      <c r="A4" s="1" t="s">
        <v>12</v>
      </c>
      <c r="C4" s="29" t="s">
        <v>14</v>
      </c>
    </row>
    <row r="5" spans="1:18" ht="18.600000000000001" thickBot="1" x14ac:dyDescent="0.5">
      <c r="A5" s="1" t="s">
        <v>13</v>
      </c>
      <c r="C5" s="29" t="s">
        <v>36</v>
      </c>
    </row>
    <row r="6" spans="1:18" ht="18.600000000000001" thickBot="1" x14ac:dyDescent="0.5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100" t="s">
        <v>3</v>
      </c>
      <c r="H6" s="101"/>
      <c r="I6" s="107"/>
      <c r="J6" s="100" t="s">
        <v>25</v>
      </c>
      <c r="K6" s="101"/>
      <c r="L6" s="107"/>
      <c r="M6" s="100" t="s">
        <v>26</v>
      </c>
      <c r="N6" s="101"/>
      <c r="O6" s="107"/>
    </row>
    <row r="7" spans="1:18" ht="18.600000000000001" thickBot="1" x14ac:dyDescent="0.5">
      <c r="A7" s="27"/>
      <c r="B7" s="27" t="s">
        <v>2</v>
      </c>
      <c r="C7" s="64" t="s">
        <v>31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600000000000001" thickBot="1" x14ac:dyDescent="0.5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104" t="s">
        <v>25</v>
      </c>
      <c r="K8" s="105"/>
      <c r="L8" s="106"/>
      <c r="M8" s="104"/>
      <c r="N8" s="105"/>
      <c r="O8" s="106"/>
    </row>
    <row r="9" spans="1:18" x14ac:dyDescent="0.45">
      <c r="A9" s="9">
        <v>1</v>
      </c>
      <c r="B9" s="23">
        <v>43342</v>
      </c>
      <c r="C9" s="50">
        <v>2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 t="shared" ref="H9" si="0">IF(E9="","",H8+N9)</f>
        <v>104500</v>
      </c>
      <c r="I9" s="22">
        <f t="shared" ref="I9" si="1"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/>
      <c r="Q9" s="40"/>
      <c r="R9" s="40"/>
    </row>
    <row r="10" spans="1:18" x14ac:dyDescent="0.45">
      <c r="A10" s="9">
        <v>2</v>
      </c>
      <c r="B10" s="5">
        <v>43376</v>
      </c>
      <c r="C10" s="47">
        <v>2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107765.16099999999</v>
      </c>
      <c r="H10" s="22">
        <f t="shared" ref="H10:H42" si="3">IF(E10="","",H9+N10)</f>
        <v>109202.5</v>
      </c>
      <c r="I10" s="22">
        <f t="shared" ref="I10:I42" si="4">IF(F10="","",I9+O10)</f>
        <v>112360</v>
      </c>
      <c r="J10" s="44">
        <f t="shared" ref="J10:J12" si="5">IF(G9="","",G9*0.03)</f>
        <v>3114.2999999999997</v>
      </c>
      <c r="K10" s="45">
        <f t="shared" ref="K10:K12" si="6">IF(H9="","",H9*0.03)</f>
        <v>3135</v>
      </c>
      <c r="L10" s="46">
        <f t="shared" ref="L10:L12" si="7">IF(I9="","",I9*0.03)</f>
        <v>3180</v>
      </c>
      <c r="M10" s="44">
        <f t="shared" ref="M10:M12" si="8">IF(D10="","",J10*D10)</f>
        <v>3955.1609999999996</v>
      </c>
      <c r="N10" s="45">
        <f t="shared" ref="N10:N12" si="9">IF(E10="","",K10*E10)</f>
        <v>4702.5</v>
      </c>
      <c r="O10" s="46">
        <f t="shared" ref="O10:O12" si="10">IF(F10="","",L10*F10)</f>
        <v>6360</v>
      </c>
      <c r="P10" s="40"/>
      <c r="Q10" s="40"/>
      <c r="R10" s="40"/>
    </row>
    <row r="11" spans="1:18" x14ac:dyDescent="0.45">
      <c r="A11" s="9">
        <v>3</v>
      </c>
      <c r="B11" s="5">
        <v>43573</v>
      </c>
      <c r="C11" s="47">
        <v>2</v>
      </c>
      <c r="D11" s="57">
        <v>1.27</v>
      </c>
      <c r="E11" s="58">
        <v>1.5</v>
      </c>
      <c r="F11" s="80">
        <v>2</v>
      </c>
      <c r="G11" s="22">
        <f t="shared" si="2"/>
        <v>111871.01363409999</v>
      </c>
      <c r="H11" s="22">
        <f t="shared" si="3"/>
        <v>114116.6125</v>
      </c>
      <c r="I11" s="22">
        <f t="shared" si="4"/>
        <v>119101.6</v>
      </c>
      <c r="J11" s="44">
        <f t="shared" si="5"/>
        <v>3232.9548299999997</v>
      </c>
      <c r="K11" s="45">
        <f t="shared" si="6"/>
        <v>3276.0749999999998</v>
      </c>
      <c r="L11" s="46">
        <f t="shared" si="7"/>
        <v>3370.7999999999997</v>
      </c>
      <c r="M11" s="44">
        <f t="shared" si="8"/>
        <v>4105.8526340999997</v>
      </c>
      <c r="N11" s="45">
        <f t="shared" si="9"/>
        <v>4914.1124999999993</v>
      </c>
      <c r="O11" s="46">
        <f t="shared" si="10"/>
        <v>6741.5999999999995</v>
      </c>
      <c r="P11" s="40"/>
      <c r="Q11" s="40"/>
      <c r="R11" s="40"/>
    </row>
    <row r="12" spans="1:18" x14ac:dyDescent="0.45">
      <c r="A12" s="9">
        <v>4</v>
      </c>
      <c r="B12" s="5">
        <v>43711</v>
      </c>
      <c r="C12" s="47">
        <v>1</v>
      </c>
      <c r="D12" s="57">
        <v>1.27</v>
      </c>
      <c r="E12" s="58">
        <v>1.5</v>
      </c>
      <c r="F12" s="59">
        <v>2</v>
      </c>
      <c r="G12" s="22">
        <f t="shared" si="2"/>
        <v>116133.29925355921</v>
      </c>
      <c r="H12" s="22">
        <f t="shared" si="3"/>
        <v>119251.8600625</v>
      </c>
      <c r="I12" s="22">
        <f t="shared" si="4"/>
        <v>126247.69600000001</v>
      </c>
      <c r="J12" s="44">
        <f t="shared" si="5"/>
        <v>3356.1304090229996</v>
      </c>
      <c r="K12" s="45">
        <f t="shared" si="6"/>
        <v>3423.4983750000001</v>
      </c>
      <c r="L12" s="46">
        <f t="shared" si="7"/>
        <v>3573.0480000000002</v>
      </c>
      <c r="M12" s="44">
        <f t="shared" si="8"/>
        <v>4262.2856194592096</v>
      </c>
      <c r="N12" s="45">
        <f t="shared" si="9"/>
        <v>5135.2475625000006</v>
      </c>
      <c r="O12" s="46">
        <f t="shared" si="10"/>
        <v>7146.0960000000005</v>
      </c>
      <c r="P12" s="40"/>
      <c r="Q12" s="40"/>
      <c r="R12" s="40"/>
    </row>
    <row r="13" spans="1:18" x14ac:dyDescent="0.45">
      <c r="A13" s="9">
        <v>5</v>
      </c>
      <c r="B13" s="5">
        <v>43795</v>
      </c>
      <c r="C13" s="47">
        <v>1</v>
      </c>
      <c r="D13" s="57">
        <v>-1</v>
      </c>
      <c r="E13" s="58">
        <v>-1</v>
      </c>
      <c r="F13" s="80">
        <v>-1</v>
      </c>
      <c r="G13" s="22">
        <f t="shared" si="2"/>
        <v>112649.30027595242</v>
      </c>
      <c r="H13" s="22">
        <f t="shared" si="3"/>
        <v>115674.30426062499</v>
      </c>
      <c r="I13" s="22">
        <f t="shared" si="4"/>
        <v>122460.26512000001</v>
      </c>
      <c r="J13" s="44">
        <f t="shared" ref="J13:J58" si="11">IF(G12="","",G12*0.03)</f>
        <v>3483.998977606776</v>
      </c>
      <c r="K13" s="45">
        <f t="shared" ref="K13:K58" si="12">IF(H12="","",H12*0.03)</f>
        <v>3577.5558018749998</v>
      </c>
      <c r="L13" s="46">
        <f t="shared" ref="L13:L58" si="13">IF(I12="","",I12*0.03)</f>
        <v>3787.4308800000003</v>
      </c>
      <c r="M13" s="44">
        <f t="shared" ref="M13:M58" si="14">IF(D13="","",J13*D13)</f>
        <v>-3483.998977606776</v>
      </c>
      <c r="N13" s="45">
        <f t="shared" ref="N13:N58" si="15">IF(E13="","",K13*E13)</f>
        <v>-3577.5558018749998</v>
      </c>
      <c r="O13" s="46">
        <f t="shared" ref="O13:O58" si="16">IF(F13="","",L13*F13)</f>
        <v>-3787.4308800000003</v>
      </c>
      <c r="P13" s="40"/>
      <c r="Q13" s="40"/>
      <c r="R13" s="40"/>
    </row>
    <row r="14" spans="1:18" x14ac:dyDescent="0.45">
      <c r="A14" s="9">
        <v>6</v>
      </c>
      <c r="B14" s="5">
        <v>43872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116941.23861646622</v>
      </c>
      <c r="H14" s="22">
        <f t="shared" si="3"/>
        <v>120879.64795235312</v>
      </c>
      <c r="I14" s="22">
        <f t="shared" si="4"/>
        <v>129807.88102720001</v>
      </c>
      <c r="J14" s="44">
        <f t="shared" si="11"/>
        <v>3379.4790082785726</v>
      </c>
      <c r="K14" s="45">
        <f t="shared" si="12"/>
        <v>3470.2291278187499</v>
      </c>
      <c r="L14" s="46">
        <f t="shared" si="13"/>
        <v>3673.8079536</v>
      </c>
      <c r="M14" s="44">
        <f t="shared" si="14"/>
        <v>4291.9383405137869</v>
      </c>
      <c r="N14" s="45">
        <f t="shared" si="15"/>
        <v>5205.3436917281251</v>
      </c>
      <c r="O14" s="46">
        <f t="shared" si="16"/>
        <v>7347.6159072</v>
      </c>
      <c r="P14" s="40"/>
      <c r="Q14" s="40"/>
      <c r="R14" s="40"/>
    </row>
    <row r="15" spans="1:18" x14ac:dyDescent="0.45">
      <c r="A15" s="9">
        <v>7</v>
      </c>
      <c r="B15" s="5">
        <v>43887</v>
      </c>
      <c r="C15" s="47">
        <v>2</v>
      </c>
      <c r="D15" s="57">
        <v>1.27</v>
      </c>
      <c r="E15" s="58">
        <v>1.5</v>
      </c>
      <c r="F15" s="59">
        <v>2</v>
      </c>
      <c r="G15" s="22">
        <f t="shared" si="2"/>
        <v>121396.69980775358</v>
      </c>
      <c r="H15" s="22">
        <f t="shared" si="3"/>
        <v>126319.23211020901</v>
      </c>
      <c r="I15" s="22">
        <f t="shared" si="4"/>
        <v>137596.353888832</v>
      </c>
      <c r="J15" s="44">
        <f t="shared" si="11"/>
        <v>3508.2371584939865</v>
      </c>
      <c r="K15" s="45">
        <f t="shared" si="12"/>
        <v>3626.3894385705935</v>
      </c>
      <c r="L15" s="46">
        <f t="shared" si="13"/>
        <v>3894.2364308160004</v>
      </c>
      <c r="M15" s="44">
        <f t="shared" si="14"/>
        <v>4455.4611912873634</v>
      </c>
      <c r="N15" s="45">
        <f t="shared" si="15"/>
        <v>5439.5841578558902</v>
      </c>
      <c r="O15" s="46">
        <f t="shared" si="16"/>
        <v>7788.4728616320008</v>
      </c>
      <c r="P15" s="40"/>
      <c r="Q15" s="40"/>
      <c r="R15" s="40"/>
    </row>
    <row r="16" spans="1:18" x14ac:dyDescent="0.45">
      <c r="A16" s="9">
        <v>8</v>
      </c>
      <c r="B16" s="5">
        <v>43924</v>
      </c>
      <c r="C16" s="47">
        <v>2</v>
      </c>
      <c r="D16" s="57">
        <v>-1</v>
      </c>
      <c r="E16" s="58">
        <v>-1</v>
      </c>
      <c r="F16" s="59">
        <v>-1</v>
      </c>
      <c r="G16" s="22">
        <f t="shared" si="2"/>
        <v>117754.79881352097</v>
      </c>
      <c r="H16" s="22">
        <f t="shared" si="3"/>
        <v>122529.65514690273</v>
      </c>
      <c r="I16" s="22">
        <f t="shared" si="4"/>
        <v>133468.46327216705</v>
      </c>
      <c r="J16" s="44">
        <f t="shared" si="11"/>
        <v>3641.9009942326074</v>
      </c>
      <c r="K16" s="45">
        <f t="shared" si="12"/>
        <v>3789.57696330627</v>
      </c>
      <c r="L16" s="46">
        <f t="shared" si="13"/>
        <v>4127.8906166649604</v>
      </c>
      <c r="M16" s="44">
        <f t="shared" si="14"/>
        <v>-3641.9009942326074</v>
      </c>
      <c r="N16" s="45">
        <f t="shared" si="15"/>
        <v>-3789.57696330627</v>
      </c>
      <c r="O16" s="46">
        <f t="shared" si="16"/>
        <v>-4127.8906166649604</v>
      </c>
      <c r="P16" s="40"/>
      <c r="Q16" s="40"/>
      <c r="R16" s="40"/>
    </row>
    <row r="17" spans="1:18" x14ac:dyDescent="0.45">
      <c r="A17" s="9">
        <v>9</v>
      </c>
      <c r="B17" s="5">
        <v>43945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122241.25664831612</v>
      </c>
      <c r="H17" s="22">
        <f t="shared" si="3"/>
        <v>128043.48962851336</v>
      </c>
      <c r="I17" s="22">
        <f t="shared" si="4"/>
        <v>141476.57106849708</v>
      </c>
      <c r="J17" s="44">
        <f t="shared" si="11"/>
        <v>3532.643964405629</v>
      </c>
      <c r="K17" s="45">
        <f t="shared" si="12"/>
        <v>3675.8896544070817</v>
      </c>
      <c r="L17" s="46">
        <f t="shared" si="13"/>
        <v>4004.0538981650116</v>
      </c>
      <c r="M17" s="44">
        <f t="shared" si="14"/>
        <v>4486.4578347951492</v>
      </c>
      <c r="N17" s="45">
        <f t="shared" si="15"/>
        <v>5513.8344816106228</v>
      </c>
      <c r="O17" s="46">
        <f t="shared" si="16"/>
        <v>8008.1077963300231</v>
      </c>
      <c r="P17" s="40"/>
      <c r="Q17" s="40"/>
      <c r="R17" s="40"/>
    </row>
    <row r="18" spans="1:18" x14ac:dyDescent="0.45">
      <c r="A18" s="9">
        <v>10</v>
      </c>
      <c r="B18" s="5">
        <v>43980</v>
      </c>
      <c r="C18" s="47">
        <v>2</v>
      </c>
      <c r="D18" s="57">
        <v>-1</v>
      </c>
      <c r="E18" s="58">
        <v>-1</v>
      </c>
      <c r="F18" s="59">
        <v>-1</v>
      </c>
      <c r="G18" s="22">
        <f t="shared" si="2"/>
        <v>118574.01894886664</v>
      </c>
      <c r="H18" s="22">
        <f t="shared" si="3"/>
        <v>124202.18493965796</v>
      </c>
      <c r="I18" s="22">
        <f t="shared" si="4"/>
        <v>137232.27393644216</v>
      </c>
      <c r="J18" s="44">
        <f t="shared" si="11"/>
        <v>3667.2376994494834</v>
      </c>
      <c r="K18" s="45">
        <f t="shared" si="12"/>
        <v>3841.3046888554004</v>
      </c>
      <c r="L18" s="46">
        <f t="shared" si="13"/>
        <v>4244.2971320549123</v>
      </c>
      <c r="M18" s="44">
        <f t="shared" si="14"/>
        <v>-3667.2376994494834</v>
      </c>
      <c r="N18" s="45">
        <f t="shared" si="15"/>
        <v>-3841.3046888554004</v>
      </c>
      <c r="O18" s="46">
        <f t="shared" si="16"/>
        <v>-4244.2971320549123</v>
      </c>
      <c r="P18" s="40"/>
      <c r="Q18" s="40"/>
      <c r="R18" s="40"/>
    </row>
    <row r="19" spans="1:18" x14ac:dyDescent="0.45">
      <c r="A19" s="9">
        <v>11</v>
      </c>
      <c r="B19" s="5">
        <v>44043</v>
      </c>
      <c r="C19" s="47">
        <v>1</v>
      </c>
      <c r="D19" s="57">
        <v>1.27</v>
      </c>
      <c r="E19" s="58">
        <v>1.5</v>
      </c>
      <c r="F19" s="59">
        <v>2</v>
      </c>
      <c r="G19" s="22">
        <f t="shared" si="2"/>
        <v>123091.68907081845</v>
      </c>
      <c r="H19" s="22">
        <f t="shared" si="3"/>
        <v>129791.28326194258</v>
      </c>
      <c r="I19" s="22">
        <f t="shared" si="4"/>
        <v>145466.2103726287</v>
      </c>
      <c r="J19" s="44">
        <f t="shared" si="11"/>
        <v>3557.2205684659989</v>
      </c>
      <c r="K19" s="45">
        <f t="shared" si="12"/>
        <v>3726.0655481897388</v>
      </c>
      <c r="L19" s="46">
        <f t="shared" si="13"/>
        <v>4116.968218093265</v>
      </c>
      <c r="M19" s="44">
        <f t="shared" si="14"/>
        <v>4517.6701219518191</v>
      </c>
      <c r="N19" s="45">
        <f t="shared" si="15"/>
        <v>5589.098322284608</v>
      </c>
      <c r="O19" s="46">
        <f t="shared" si="16"/>
        <v>8233.93643618653</v>
      </c>
      <c r="P19" s="40"/>
      <c r="Q19" s="40"/>
      <c r="R19" s="40"/>
    </row>
    <row r="20" spans="1:18" x14ac:dyDescent="0.45">
      <c r="A20" s="9">
        <v>12</v>
      </c>
      <c r="B20" s="5">
        <v>44071</v>
      </c>
      <c r="C20" s="47">
        <v>1</v>
      </c>
      <c r="D20" s="57">
        <v>1.27</v>
      </c>
      <c r="E20" s="58">
        <v>1.5</v>
      </c>
      <c r="F20" s="59">
        <v>2</v>
      </c>
      <c r="G20" s="22">
        <f t="shared" si="2"/>
        <v>127781.48242441664</v>
      </c>
      <c r="H20" s="22">
        <f t="shared" si="3"/>
        <v>135631.89100872999</v>
      </c>
      <c r="I20" s="22">
        <f t="shared" si="4"/>
        <v>154194.18299498642</v>
      </c>
      <c r="J20" s="44">
        <f t="shared" si="11"/>
        <v>3692.7506721245536</v>
      </c>
      <c r="K20" s="45">
        <f t="shared" si="12"/>
        <v>3893.7384978582772</v>
      </c>
      <c r="L20" s="46">
        <f t="shared" si="13"/>
        <v>4363.9863111788609</v>
      </c>
      <c r="M20" s="44">
        <f t="shared" si="14"/>
        <v>4689.7933535981829</v>
      </c>
      <c r="N20" s="45">
        <f t="shared" si="15"/>
        <v>5840.6077467874156</v>
      </c>
      <c r="O20" s="46">
        <f t="shared" si="16"/>
        <v>8727.9726223577218</v>
      </c>
      <c r="P20" s="40"/>
      <c r="Q20" s="40"/>
      <c r="R20" s="40"/>
    </row>
    <row r="21" spans="1:18" x14ac:dyDescent="0.45">
      <c r="A21" s="9">
        <v>13</v>
      </c>
      <c r="B21" s="5">
        <v>44082</v>
      </c>
      <c r="C21" s="47">
        <v>2</v>
      </c>
      <c r="D21" s="57">
        <v>1.27</v>
      </c>
      <c r="E21" s="58">
        <v>1.5</v>
      </c>
      <c r="F21" s="59">
        <v>2</v>
      </c>
      <c r="G21" s="22">
        <f t="shared" si="2"/>
        <v>132649.9569047869</v>
      </c>
      <c r="H21" s="22">
        <f t="shared" si="3"/>
        <v>141735.32610412283</v>
      </c>
      <c r="I21" s="22">
        <f t="shared" si="4"/>
        <v>163445.83397468561</v>
      </c>
      <c r="J21" s="44">
        <f t="shared" si="11"/>
        <v>3833.444472732499</v>
      </c>
      <c r="K21" s="45">
        <f t="shared" si="12"/>
        <v>4068.9567302618993</v>
      </c>
      <c r="L21" s="46">
        <f t="shared" si="13"/>
        <v>4625.8254898495925</v>
      </c>
      <c r="M21" s="44">
        <f t="shared" si="14"/>
        <v>4868.4744803702733</v>
      </c>
      <c r="N21" s="45">
        <f t="shared" si="15"/>
        <v>6103.4350953928488</v>
      </c>
      <c r="O21" s="46">
        <f t="shared" si="16"/>
        <v>9251.650979699185</v>
      </c>
      <c r="P21" s="40"/>
      <c r="Q21" s="40"/>
      <c r="R21" s="40"/>
    </row>
    <row r="22" spans="1:18" x14ac:dyDescent="0.45">
      <c r="A22" s="9">
        <v>14</v>
      </c>
      <c r="B22" s="5">
        <v>44174</v>
      </c>
      <c r="C22" s="47">
        <v>1</v>
      </c>
      <c r="D22" s="57">
        <v>-1</v>
      </c>
      <c r="E22" s="58">
        <v>-1</v>
      </c>
      <c r="F22" s="59">
        <v>-1</v>
      </c>
      <c r="G22" s="22">
        <f t="shared" si="2"/>
        <v>128670.4581976433</v>
      </c>
      <c r="H22" s="22">
        <f t="shared" si="3"/>
        <v>137483.26632099913</v>
      </c>
      <c r="I22" s="22">
        <f t="shared" si="4"/>
        <v>158542.45895544504</v>
      </c>
      <c r="J22" s="44">
        <f t="shared" si="11"/>
        <v>3979.4987071436067</v>
      </c>
      <c r="K22" s="45">
        <f t="shared" si="12"/>
        <v>4252.0597831236846</v>
      </c>
      <c r="L22" s="46">
        <f t="shared" si="13"/>
        <v>4903.3750192405678</v>
      </c>
      <c r="M22" s="44">
        <f t="shared" si="14"/>
        <v>-3979.4987071436067</v>
      </c>
      <c r="N22" s="45">
        <f t="shared" si="15"/>
        <v>-4252.0597831236846</v>
      </c>
      <c r="O22" s="46">
        <f t="shared" si="16"/>
        <v>-4903.3750192405678</v>
      </c>
      <c r="P22" s="40"/>
      <c r="Q22" s="40"/>
      <c r="R22" s="40"/>
    </row>
    <row r="23" spans="1:18" x14ac:dyDescent="0.45">
      <c r="A23" s="9">
        <v>15</v>
      </c>
      <c r="B23" s="5"/>
      <c r="C23" s="47"/>
      <c r="D23" s="57"/>
      <c r="E23" s="58"/>
      <c r="F23" s="80"/>
      <c r="G23" s="22" t="str">
        <f t="shared" si="2"/>
        <v/>
      </c>
      <c r="H23" s="22" t="str">
        <f t="shared" si="3"/>
        <v/>
      </c>
      <c r="I23" s="22" t="str">
        <f t="shared" si="4"/>
        <v/>
      </c>
      <c r="J23" s="44">
        <f t="shared" si="11"/>
        <v>3860.1137459292986</v>
      </c>
      <c r="K23" s="45">
        <f t="shared" si="12"/>
        <v>4124.4979896299737</v>
      </c>
      <c r="L23" s="46">
        <f t="shared" si="13"/>
        <v>4756.2737686633509</v>
      </c>
      <c r="M23" s="44" t="str">
        <f t="shared" si="14"/>
        <v/>
      </c>
      <c r="N23" s="45" t="str">
        <f t="shared" si="15"/>
        <v/>
      </c>
      <c r="O23" s="46" t="str">
        <f t="shared" si="16"/>
        <v/>
      </c>
      <c r="P23" s="40"/>
      <c r="Q23" s="40"/>
      <c r="R23" s="40"/>
    </row>
    <row r="24" spans="1:18" x14ac:dyDescent="0.45">
      <c r="A24" s="9">
        <v>16</v>
      </c>
      <c r="B24" s="5"/>
      <c r="C24" s="47"/>
      <c r="D24" s="57"/>
      <c r="E24" s="58"/>
      <c r="F24" s="59"/>
      <c r="G24" s="22" t="str">
        <f t="shared" si="2"/>
        <v/>
      </c>
      <c r="H24" s="22" t="str">
        <f t="shared" si="3"/>
        <v/>
      </c>
      <c r="I24" s="22" t="str">
        <f t="shared" si="4"/>
        <v/>
      </c>
      <c r="J24" s="44" t="str">
        <f t="shared" si="11"/>
        <v/>
      </c>
      <c r="K24" s="45" t="str">
        <f t="shared" si="12"/>
        <v/>
      </c>
      <c r="L24" s="46" t="str">
        <f t="shared" si="13"/>
        <v/>
      </c>
      <c r="M24" s="44" t="str">
        <f t="shared" si="14"/>
        <v/>
      </c>
      <c r="N24" s="45" t="str">
        <f t="shared" si="15"/>
        <v/>
      </c>
      <c r="O24" s="46" t="str">
        <f t="shared" si="16"/>
        <v/>
      </c>
      <c r="P24" s="40"/>
      <c r="Q24" s="40"/>
      <c r="R24" s="40"/>
    </row>
    <row r="25" spans="1:18" x14ac:dyDescent="0.45">
      <c r="A25" s="9">
        <v>17</v>
      </c>
      <c r="B25" s="5"/>
      <c r="C25" s="47"/>
      <c r="D25" s="57"/>
      <c r="E25" s="58"/>
      <c r="F25" s="59"/>
      <c r="G25" s="22" t="str">
        <f t="shared" si="2"/>
        <v/>
      </c>
      <c r="H25" s="22" t="str">
        <f t="shared" si="3"/>
        <v/>
      </c>
      <c r="I25" s="22" t="str">
        <f t="shared" si="4"/>
        <v/>
      </c>
      <c r="J25" s="44" t="str">
        <f t="shared" si="11"/>
        <v/>
      </c>
      <c r="K25" s="45" t="str">
        <f t="shared" si="12"/>
        <v/>
      </c>
      <c r="L25" s="46" t="str">
        <f t="shared" si="13"/>
        <v/>
      </c>
      <c r="M25" s="44" t="str">
        <f t="shared" si="14"/>
        <v/>
      </c>
      <c r="N25" s="45" t="str">
        <f t="shared" si="15"/>
        <v/>
      </c>
      <c r="O25" s="46" t="str">
        <f t="shared" si="16"/>
        <v/>
      </c>
      <c r="P25" s="40"/>
      <c r="Q25" s="40"/>
      <c r="R25" s="40"/>
    </row>
    <row r="26" spans="1:18" x14ac:dyDescent="0.45">
      <c r="A26" s="9">
        <v>18</v>
      </c>
      <c r="B26" s="5"/>
      <c r="C26" s="47"/>
      <c r="D26" s="57"/>
      <c r="E26" s="58"/>
      <c r="F26" s="59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4" t="str">
        <f t="shared" si="11"/>
        <v/>
      </c>
      <c r="K26" s="45" t="str">
        <f t="shared" si="12"/>
        <v/>
      </c>
      <c r="L26" s="46" t="str">
        <f t="shared" si="13"/>
        <v/>
      </c>
      <c r="M26" s="44" t="str">
        <f t="shared" si="14"/>
        <v/>
      </c>
      <c r="N26" s="45" t="str">
        <f t="shared" si="15"/>
        <v/>
      </c>
      <c r="O26" s="46" t="str">
        <f t="shared" si="16"/>
        <v/>
      </c>
      <c r="P26" s="40"/>
      <c r="Q26" s="40"/>
      <c r="R26" s="40"/>
    </row>
    <row r="27" spans="1:18" x14ac:dyDescent="0.45">
      <c r="A27" s="9">
        <v>19</v>
      </c>
      <c r="B27" s="5"/>
      <c r="C27" s="47"/>
      <c r="D27" s="57"/>
      <c r="E27" s="58"/>
      <c r="F27" s="59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4" t="str">
        <f t="shared" si="11"/>
        <v/>
      </c>
      <c r="K27" s="45" t="str">
        <f t="shared" si="12"/>
        <v/>
      </c>
      <c r="L27" s="46" t="str">
        <f t="shared" si="13"/>
        <v/>
      </c>
      <c r="M27" s="44" t="str">
        <f t="shared" si="14"/>
        <v/>
      </c>
      <c r="N27" s="45" t="str">
        <f t="shared" si="15"/>
        <v/>
      </c>
      <c r="O27" s="46" t="str">
        <f t="shared" si="16"/>
        <v/>
      </c>
      <c r="P27" s="40"/>
      <c r="Q27" s="40"/>
      <c r="R27" s="40"/>
    </row>
    <row r="28" spans="1:18" x14ac:dyDescent="0.45">
      <c r="A28" s="9">
        <v>20</v>
      </c>
      <c r="B28" s="5"/>
      <c r="C28" s="47"/>
      <c r="D28" s="57"/>
      <c r="E28" s="58"/>
      <c r="F28" s="59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4" t="str">
        <f t="shared" si="11"/>
        <v/>
      </c>
      <c r="K28" s="45" t="str">
        <f t="shared" si="12"/>
        <v/>
      </c>
      <c r="L28" s="46" t="str">
        <f t="shared" si="13"/>
        <v/>
      </c>
      <c r="M28" s="44" t="str">
        <f t="shared" si="14"/>
        <v/>
      </c>
      <c r="N28" s="45" t="str">
        <f t="shared" si="15"/>
        <v/>
      </c>
      <c r="O28" s="46" t="str">
        <f t="shared" si="16"/>
        <v/>
      </c>
      <c r="P28" s="40"/>
      <c r="Q28" s="40"/>
      <c r="R28" s="40"/>
    </row>
    <row r="29" spans="1:18" x14ac:dyDescent="0.45">
      <c r="A29" s="9">
        <v>21</v>
      </c>
      <c r="B29" s="5"/>
      <c r="C29" s="47"/>
      <c r="D29" s="57"/>
      <c r="E29" s="58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 t="str">
        <f t="shared" si="11"/>
        <v/>
      </c>
      <c r="K29" s="45" t="str">
        <f t="shared" si="12"/>
        <v/>
      </c>
      <c r="L29" s="46" t="str">
        <f t="shared" si="13"/>
        <v/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 x14ac:dyDescent="0.45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 x14ac:dyDescent="0.45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 x14ac:dyDescent="0.45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 x14ac:dyDescent="0.45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 x14ac:dyDescent="0.45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 x14ac:dyDescent="0.45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 x14ac:dyDescent="0.45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 x14ac:dyDescent="0.45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 x14ac:dyDescent="0.45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 x14ac:dyDescent="0.45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45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45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45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45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45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45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45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45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45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45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45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45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45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45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45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45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45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45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600000000000001" thickBot="1" x14ac:dyDescent="0.5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600000000000001" thickBot="1" x14ac:dyDescent="0.5">
      <c r="A59" s="9"/>
      <c r="B59" s="108" t="s">
        <v>5</v>
      </c>
      <c r="C59" s="109"/>
      <c r="D59" s="7">
        <f>COUNTIF(D9:D58,1.27)</f>
        <v>10</v>
      </c>
      <c r="E59" s="7">
        <f>COUNTIF(E9:E58,1.5)</f>
        <v>10</v>
      </c>
      <c r="F59" s="8">
        <f>COUNTIF(F9:F58,2)</f>
        <v>10</v>
      </c>
      <c r="G59" s="70">
        <f>M59+G8</f>
        <v>128670.45819764331</v>
      </c>
      <c r="H59" s="71">
        <f>N59+H8</f>
        <v>137483.26632099916</v>
      </c>
      <c r="I59" s="72">
        <f>O59+I8</f>
        <v>158542.45895544504</v>
      </c>
      <c r="J59" s="67" t="s">
        <v>33</v>
      </c>
      <c r="K59" s="68">
        <f>B58-B9</f>
        <v>-43342</v>
      </c>
      <c r="L59" s="69" t="s">
        <v>34</v>
      </c>
      <c r="M59" s="81">
        <f>SUM(M9:M58)</f>
        <v>28670.458197643307</v>
      </c>
      <c r="N59" s="82">
        <f>SUM(N9:N58)</f>
        <v>37483.266320999159</v>
      </c>
      <c r="O59" s="83">
        <f>SUM(O9:O58)</f>
        <v>58542.458955445021</v>
      </c>
    </row>
    <row r="60" spans="1:15" ht="18.600000000000001" thickBot="1" x14ac:dyDescent="0.5">
      <c r="A60" s="9"/>
      <c r="B60" s="102" t="s">
        <v>6</v>
      </c>
      <c r="C60" s="103"/>
      <c r="D60" s="7">
        <f>COUNTIF(D9:D58,-1)</f>
        <v>4</v>
      </c>
      <c r="E60" s="7">
        <f>COUNTIF(E9:E58,-1)</f>
        <v>4</v>
      </c>
      <c r="F60" s="8">
        <f>COUNTIF(F9:F58,-1)</f>
        <v>4</v>
      </c>
      <c r="G60" s="100" t="s">
        <v>32</v>
      </c>
      <c r="H60" s="101"/>
      <c r="I60" s="107"/>
      <c r="J60" s="100" t="s">
        <v>35</v>
      </c>
      <c r="K60" s="101"/>
      <c r="L60" s="107"/>
      <c r="M60" s="9"/>
      <c r="N60" s="3"/>
      <c r="O60" s="4"/>
    </row>
    <row r="61" spans="1:15" ht="18.600000000000001" thickBot="1" x14ac:dyDescent="0.5">
      <c r="A61" s="9"/>
      <c r="B61" s="102" t="s">
        <v>37</v>
      </c>
      <c r="C61" s="103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1.2867045819764331</v>
      </c>
      <c r="H61" s="77">
        <f t="shared" ref="H61" si="21">H59/H8</f>
        <v>1.3748326632099916</v>
      </c>
      <c r="I61" s="78">
        <f>I59/I8</f>
        <v>1.5854245895544503</v>
      </c>
      <c r="J61" s="65">
        <f>(G61-100%)*30/K59</f>
        <v>-1.9844809790256547E-4</v>
      </c>
      <c r="K61" s="65">
        <f>(H61-100%)*30/K59</f>
        <v>-2.5944764653914796E-4</v>
      </c>
      <c r="L61" s="66">
        <f>(I61-100%)*30/K59</f>
        <v>-4.0521290403381272E-4</v>
      </c>
      <c r="M61" s="10"/>
      <c r="N61" s="2"/>
      <c r="O61" s="11"/>
    </row>
    <row r="62" spans="1:15" ht="18.600000000000001" thickBot="1" x14ac:dyDescent="0.5">
      <c r="A62" s="3"/>
      <c r="B62" s="100" t="s">
        <v>4</v>
      </c>
      <c r="C62" s="101"/>
      <c r="D62" s="79">
        <f t="shared" ref="D62:E62" si="22">D59/(D59+D60+D61)</f>
        <v>0.7142857142857143</v>
      </c>
      <c r="E62" s="74">
        <f t="shared" si="22"/>
        <v>0.7142857142857143</v>
      </c>
      <c r="F62" s="75">
        <f>F59/(F59+F60+F61)</f>
        <v>0.7142857142857143</v>
      </c>
    </row>
    <row r="64" spans="1:15" x14ac:dyDescent="0.4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2:A415"/>
  <sheetViews>
    <sheetView tabSelected="1" topLeftCell="A208" zoomScale="80" zoomScaleNormal="80" workbookViewId="0">
      <selection activeCell="Q426" sqref="Q426"/>
    </sheetView>
  </sheetViews>
  <sheetFormatPr defaultColWidth="8.09765625" defaultRowHeight="14.4" x14ac:dyDescent="0.45"/>
  <cols>
    <col min="1" max="1" width="6.59765625" style="53" customWidth="1"/>
    <col min="2" max="2" width="7.19921875" style="52" customWidth="1"/>
    <col min="3" max="256" width="8.09765625" style="52"/>
    <col min="257" max="257" width="6.59765625" style="52" customWidth="1"/>
    <col min="258" max="258" width="7.19921875" style="52" customWidth="1"/>
    <col min="259" max="512" width="8.09765625" style="52"/>
    <col min="513" max="513" width="6.59765625" style="52" customWidth="1"/>
    <col min="514" max="514" width="7.19921875" style="52" customWidth="1"/>
    <col min="515" max="768" width="8.09765625" style="52"/>
    <col min="769" max="769" width="6.59765625" style="52" customWidth="1"/>
    <col min="770" max="770" width="7.19921875" style="52" customWidth="1"/>
    <col min="771" max="1024" width="8.09765625" style="52"/>
    <col min="1025" max="1025" width="6.59765625" style="52" customWidth="1"/>
    <col min="1026" max="1026" width="7.19921875" style="52" customWidth="1"/>
    <col min="1027" max="1280" width="8.09765625" style="52"/>
    <col min="1281" max="1281" width="6.59765625" style="52" customWidth="1"/>
    <col min="1282" max="1282" width="7.19921875" style="52" customWidth="1"/>
    <col min="1283" max="1536" width="8.09765625" style="52"/>
    <col min="1537" max="1537" width="6.59765625" style="52" customWidth="1"/>
    <col min="1538" max="1538" width="7.19921875" style="52" customWidth="1"/>
    <col min="1539" max="1792" width="8.09765625" style="52"/>
    <col min="1793" max="1793" width="6.59765625" style="52" customWidth="1"/>
    <col min="1794" max="1794" width="7.19921875" style="52" customWidth="1"/>
    <col min="1795" max="2048" width="8.09765625" style="52"/>
    <col min="2049" max="2049" width="6.59765625" style="52" customWidth="1"/>
    <col min="2050" max="2050" width="7.19921875" style="52" customWidth="1"/>
    <col min="2051" max="2304" width="8.09765625" style="52"/>
    <col min="2305" max="2305" width="6.59765625" style="52" customWidth="1"/>
    <col min="2306" max="2306" width="7.19921875" style="52" customWidth="1"/>
    <col min="2307" max="2560" width="8.09765625" style="52"/>
    <col min="2561" max="2561" width="6.59765625" style="52" customWidth="1"/>
    <col min="2562" max="2562" width="7.19921875" style="52" customWidth="1"/>
    <col min="2563" max="2816" width="8.09765625" style="52"/>
    <col min="2817" max="2817" width="6.59765625" style="52" customWidth="1"/>
    <col min="2818" max="2818" width="7.19921875" style="52" customWidth="1"/>
    <col min="2819" max="3072" width="8.09765625" style="52"/>
    <col min="3073" max="3073" width="6.59765625" style="52" customWidth="1"/>
    <col min="3074" max="3074" width="7.19921875" style="52" customWidth="1"/>
    <col min="3075" max="3328" width="8.09765625" style="52"/>
    <col min="3329" max="3329" width="6.59765625" style="52" customWidth="1"/>
    <col min="3330" max="3330" width="7.19921875" style="52" customWidth="1"/>
    <col min="3331" max="3584" width="8.09765625" style="52"/>
    <col min="3585" max="3585" width="6.59765625" style="52" customWidth="1"/>
    <col min="3586" max="3586" width="7.19921875" style="52" customWidth="1"/>
    <col min="3587" max="3840" width="8.09765625" style="52"/>
    <col min="3841" max="3841" width="6.59765625" style="52" customWidth="1"/>
    <col min="3842" max="3842" width="7.19921875" style="52" customWidth="1"/>
    <col min="3843" max="4096" width="8.09765625" style="52"/>
    <col min="4097" max="4097" width="6.59765625" style="52" customWidth="1"/>
    <col min="4098" max="4098" width="7.19921875" style="52" customWidth="1"/>
    <col min="4099" max="4352" width="8.09765625" style="52"/>
    <col min="4353" max="4353" width="6.59765625" style="52" customWidth="1"/>
    <col min="4354" max="4354" width="7.19921875" style="52" customWidth="1"/>
    <col min="4355" max="4608" width="8.09765625" style="52"/>
    <col min="4609" max="4609" width="6.59765625" style="52" customWidth="1"/>
    <col min="4610" max="4610" width="7.19921875" style="52" customWidth="1"/>
    <col min="4611" max="4864" width="8.09765625" style="52"/>
    <col min="4865" max="4865" width="6.59765625" style="52" customWidth="1"/>
    <col min="4866" max="4866" width="7.19921875" style="52" customWidth="1"/>
    <col min="4867" max="5120" width="8.09765625" style="52"/>
    <col min="5121" max="5121" width="6.59765625" style="52" customWidth="1"/>
    <col min="5122" max="5122" width="7.19921875" style="52" customWidth="1"/>
    <col min="5123" max="5376" width="8.09765625" style="52"/>
    <col min="5377" max="5377" width="6.59765625" style="52" customWidth="1"/>
    <col min="5378" max="5378" width="7.19921875" style="52" customWidth="1"/>
    <col min="5379" max="5632" width="8.09765625" style="52"/>
    <col min="5633" max="5633" width="6.59765625" style="52" customWidth="1"/>
    <col min="5634" max="5634" width="7.19921875" style="52" customWidth="1"/>
    <col min="5635" max="5888" width="8.09765625" style="52"/>
    <col min="5889" max="5889" width="6.59765625" style="52" customWidth="1"/>
    <col min="5890" max="5890" width="7.19921875" style="52" customWidth="1"/>
    <col min="5891" max="6144" width="8.09765625" style="52"/>
    <col min="6145" max="6145" width="6.59765625" style="52" customWidth="1"/>
    <col min="6146" max="6146" width="7.19921875" style="52" customWidth="1"/>
    <col min="6147" max="6400" width="8.09765625" style="52"/>
    <col min="6401" max="6401" width="6.59765625" style="52" customWidth="1"/>
    <col min="6402" max="6402" width="7.19921875" style="52" customWidth="1"/>
    <col min="6403" max="6656" width="8.09765625" style="52"/>
    <col min="6657" max="6657" width="6.59765625" style="52" customWidth="1"/>
    <col min="6658" max="6658" width="7.19921875" style="52" customWidth="1"/>
    <col min="6659" max="6912" width="8.09765625" style="52"/>
    <col min="6913" max="6913" width="6.59765625" style="52" customWidth="1"/>
    <col min="6914" max="6914" width="7.19921875" style="52" customWidth="1"/>
    <col min="6915" max="7168" width="8.09765625" style="52"/>
    <col min="7169" max="7169" width="6.59765625" style="52" customWidth="1"/>
    <col min="7170" max="7170" width="7.19921875" style="52" customWidth="1"/>
    <col min="7171" max="7424" width="8.09765625" style="52"/>
    <col min="7425" max="7425" width="6.59765625" style="52" customWidth="1"/>
    <col min="7426" max="7426" width="7.19921875" style="52" customWidth="1"/>
    <col min="7427" max="7680" width="8.09765625" style="52"/>
    <col min="7681" max="7681" width="6.59765625" style="52" customWidth="1"/>
    <col min="7682" max="7682" width="7.19921875" style="52" customWidth="1"/>
    <col min="7683" max="7936" width="8.09765625" style="52"/>
    <col min="7937" max="7937" width="6.59765625" style="52" customWidth="1"/>
    <col min="7938" max="7938" width="7.19921875" style="52" customWidth="1"/>
    <col min="7939" max="8192" width="8.09765625" style="52"/>
    <col min="8193" max="8193" width="6.59765625" style="52" customWidth="1"/>
    <col min="8194" max="8194" width="7.19921875" style="52" customWidth="1"/>
    <col min="8195" max="8448" width="8.09765625" style="52"/>
    <col min="8449" max="8449" width="6.59765625" style="52" customWidth="1"/>
    <col min="8450" max="8450" width="7.19921875" style="52" customWidth="1"/>
    <col min="8451" max="8704" width="8.09765625" style="52"/>
    <col min="8705" max="8705" width="6.59765625" style="52" customWidth="1"/>
    <col min="8706" max="8706" width="7.19921875" style="52" customWidth="1"/>
    <col min="8707" max="8960" width="8.09765625" style="52"/>
    <col min="8961" max="8961" width="6.59765625" style="52" customWidth="1"/>
    <col min="8962" max="8962" width="7.19921875" style="52" customWidth="1"/>
    <col min="8963" max="9216" width="8.09765625" style="52"/>
    <col min="9217" max="9217" width="6.59765625" style="52" customWidth="1"/>
    <col min="9218" max="9218" width="7.19921875" style="52" customWidth="1"/>
    <col min="9219" max="9472" width="8.09765625" style="52"/>
    <col min="9473" max="9473" width="6.59765625" style="52" customWidth="1"/>
    <col min="9474" max="9474" width="7.19921875" style="52" customWidth="1"/>
    <col min="9475" max="9728" width="8.09765625" style="52"/>
    <col min="9729" max="9729" width="6.59765625" style="52" customWidth="1"/>
    <col min="9730" max="9730" width="7.19921875" style="52" customWidth="1"/>
    <col min="9731" max="9984" width="8.09765625" style="52"/>
    <col min="9985" max="9985" width="6.59765625" style="52" customWidth="1"/>
    <col min="9986" max="9986" width="7.19921875" style="52" customWidth="1"/>
    <col min="9987" max="10240" width="8.09765625" style="52"/>
    <col min="10241" max="10241" width="6.59765625" style="52" customWidth="1"/>
    <col min="10242" max="10242" width="7.19921875" style="52" customWidth="1"/>
    <col min="10243" max="10496" width="8.09765625" style="52"/>
    <col min="10497" max="10497" width="6.59765625" style="52" customWidth="1"/>
    <col min="10498" max="10498" width="7.19921875" style="52" customWidth="1"/>
    <col min="10499" max="10752" width="8.09765625" style="52"/>
    <col min="10753" max="10753" width="6.59765625" style="52" customWidth="1"/>
    <col min="10754" max="10754" width="7.19921875" style="52" customWidth="1"/>
    <col min="10755" max="11008" width="8.09765625" style="52"/>
    <col min="11009" max="11009" width="6.59765625" style="52" customWidth="1"/>
    <col min="11010" max="11010" width="7.19921875" style="52" customWidth="1"/>
    <col min="11011" max="11264" width="8.09765625" style="52"/>
    <col min="11265" max="11265" width="6.59765625" style="52" customWidth="1"/>
    <col min="11266" max="11266" width="7.19921875" style="52" customWidth="1"/>
    <col min="11267" max="11520" width="8.09765625" style="52"/>
    <col min="11521" max="11521" width="6.59765625" style="52" customWidth="1"/>
    <col min="11522" max="11522" width="7.19921875" style="52" customWidth="1"/>
    <col min="11523" max="11776" width="8.09765625" style="52"/>
    <col min="11777" max="11777" width="6.59765625" style="52" customWidth="1"/>
    <col min="11778" max="11778" width="7.19921875" style="52" customWidth="1"/>
    <col min="11779" max="12032" width="8.09765625" style="52"/>
    <col min="12033" max="12033" width="6.59765625" style="52" customWidth="1"/>
    <col min="12034" max="12034" width="7.19921875" style="52" customWidth="1"/>
    <col min="12035" max="12288" width="8.09765625" style="52"/>
    <col min="12289" max="12289" width="6.59765625" style="52" customWidth="1"/>
    <col min="12290" max="12290" width="7.19921875" style="52" customWidth="1"/>
    <col min="12291" max="12544" width="8.09765625" style="52"/>
    <col min="12545" max="12545" width="6.59765625" style="52" customWidth="1"/>
    <col min="12546" max="12546" width="7.19921875" style="52" customWidth="1"/>
    <col min="12547" max="12800" width="8.09765625" style="52"/>
    <col min="12801" max="12801" width="6.59765625" style="52" customWidth="1"/>
    <col min="12802" max="12802" width="7.19921875" style="52" customWidth="1"/>
    <col min="12803" max="13056" width="8.09765625" style="52"/>
    <col min="13057" max="13057" width="6.59765625" style="52" customWidth="1"/>
    <col min="13058" max="13058" width="7.19921875" style="52" customWidth="1"/>
    <col min="13059" max="13312" width="8.09765625" style="52"/>
    <col min="13313" max="13313" width="6.59765625" style="52" customWidth="1"/>
    <col min="13314" max="13314" width="7.19921875" style="52" customWidth="1"/>
    <col min="13315" max="13568" width="8.09765625" style="52"/>
    <col min="13569" max="13569" width="6.59765625" style="52" customWidth="1"/>
    <col min="13570" max="13570" width="7.19921875" style="52" customWidth="1"/>
    <col min="13571" max="13824" width="8.09765625" style="52"/>
    <col min="13825" max="13825" width="6.59765625" style="52" customWidth="1"/>
    <col min="13826" max="13826" width="7.19921875" style="52" customWidth="1"/>
    <col min="13827" max="14080" width="8.09765625" style="52"/>
    <col min="14081" max="14081" width="6.59765625" style="52" customWidth="1"/>
    <col min="14082" max="14082" width="7.19921875" style="52" customWidth="1"/>
    <col min="14083" max="14336" width="8.09765625" style="52"/>
    <col min="14337" max="14337" width="6.59765625" style="52" customWidth="1"/>
    <col min="14338" max="14338" width="7.19921875" style="52" customWidth="1"/>
    <col min="14339" max="14592" width="8.09765625" style="52"/>
    <col min="14593" max="14593" width="6.59765625" style="52" customWidth="1"/>
    <col min="14594" max="14594" width="7.19921875" style="52" customWidth="1"/>
    <col min="14595" max="14848" width="8.09765625" style="52"/>
    <col min="14849" max="14849" width="6.59765625" style="52" customWidth="1"/>
    <col min="14850" max="14850" width="7.19921875" style="52" customWidth="1"/>
    <col min="14851" max="15104" width="8.09765625" style="52"/>
    <col min="15105" max="15105" width="6.59765625" style="52" customWidth="1"/>
    <col min="15106" max="15106" width="7.19921875" style="52" customWidth="1"/>
    <col min="15107" max="15360" width="8.09765625" style="52"/>
    <col min="15361" max="15361" width="6.59765625" style="52" customWidth="1"/>
    <col min="15362" max="15362" width="7.19921875" style="52" customWidth="1"/>
    <col min="15363" max="15616" width="8.09765625" style="52"/>
    <col min="15617" max="15617" width="6.59765625" style="52" customWidth="1"/>
    <col min="15618" max="15618" width="7.19921875" style="52" customWidth="1"/>
    <col min="15619" max="15872" width="8.09765625" style="52"/>
    <col min="15873" max="15873" width="6.59765625" style="52" customWidth="1"/>
    <col min="15874" max="15874" width="7.19921875" style="52" customWidth="1"/>
    <col min="15875" max="16128" width="8.09765625" style="52"/>
    <col min="16129" max="16129" width="6.59765625" style="52" customWidth="1"/>
    <col min="16130" max="16130" width="7.19921875" style="52" customWidth="1"/>
    <col min="16131" max="16384" width="8.09765625" style="52"/>
  </cols>
  <sheetData>
    <row r="2" spans="1:1" ht="40.200000000000003" customHeight="1" x14ac:dyDescent="0.45">
      <c r="A2" s="96">
        <v>1</v>
      </c>
    </row>
    <row r="34" spans="1:1" ht="55.2" customHeight="1" x14ac:dyDescent="0.45">
      <c r="A34" s="96">
        <v>2</v>
      </c>
    </row>
    <row r="66" spans="1:1" ht="37.200000000000003" customHeight="1" x14ac:dyDescent="0.45">
      <c r="A66" s="96">
        <v>3</v>
      </c>
    </row>
    <row r="98" spans="1:1" ht="47.4" customHeight="1" x14ac:dyDescent="0.45">
      <c r="A98" s="99">
        <v>4</v>
      </c>
    </row>
    <row r="130" spans="1:1" ht="48" customHeight="1" x14ac:dyDescent="0.45">
      <c r="A130" s="96">
        <v>5</v>
      </c>
    </row>
    <row r="162" spans="1:1" ht="46.2" customHeight="1" x14ac:dyDescent="0.45">
      <c r="A162" s="98">
        <v>6</v>
      </c>
    </row>
    <row r="193" spans="1:1" ht="51" customHeight="1" x14ac:dyDescent="0.45">
      <c r="A193" s="96">
        <v>7</v>
      </c>
    </row>
    <row r="224" spans="1:1" ht="33" customHeight="1" x14ac:dyDescent="0.45">
      <c r="A224" s="98">
        <v>8</v>
      </c>
    </row>
    <row r="256" spans="1:1" ht="40.200000000000003" customHeight="1" x14ac:dyDescent="0.45">
      <c r="A256" s="98">
        <v>9</v>
      </c>
    </row>
    <row r="288" spans="1:1" ht="38.4" customHeight="1" x14ac:dyDescent="0.45">
      <c r="A288" s="96">
        <v>10</v>
      </c>
    </row>
    <row r="320" spans="1:1" ht="49.2" customHeight="1" x14ac:dyDescent="0.45">
      <c r="A320" s="96">
        <v>11</v>
      </c>
    </row>
    <row r="351" spans="1:1" ht="46.2" customHeight="1" x14ac:dyDescent="0.45">
      <c r="A351" s="98">
        <v>12</v>
      </c>
    </row>
    <row r="383" spans="1:1" ht="42" customHeight="1" x14ac:dyDescent="0.45">
      <c r="A383" s="98">
        <v>13</v>
      </c>
    </row>
    <row r="415" spans="1:1" ht="43.2" customHeight="1" x14ac:dyDescent="0.45">
      <c r="A415" s="98">
        <v>14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12" sqref="A12:J19"/>
    </sheetView>
  </sheetViews>
  <sheetFormatPr defaultColWidth="8.09765625" defaultRowHeight="13.2" x14ac:dyDescent="0.45"/>
  <cols>
    <col min="1" max="16384" width="8.09765625" style="52"/>
  </cols>
  <sheetData>
    <row r="1" spans="1:10" x14ac:dyDescent="0.45">
      <c r="A1" s="52" t="s">
        <v>28</v>
      </c>
    </row>
    <row r="2" spans="1:10" x14ac:dyDescent="0.45">
      <c r="A2" s="110" t="s">
        <v>43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x14ac:dyDescent="0.45">
      <c r="A3" s="111"/>
      <c r="B3" s="111"/>
      <c r="C3" s="111"/>
      <c r="D3" s="111"/>
      <c r="E3" s="111"/>
      <c r="F3" s="111"/>
      <c r="G3" s="111"/>
      <c r="H3" s="111"/>
      <c r="I3" s="111"/>
      <c r="J3" s="111"/>
    </row>
    <row r="4" spans="1:10" x14ac:dyDescent="0.45">
      <c r="A4" s="111"/>
      <c r="B4" s="111"/>
      <c r="C4" s="111"/>
      <c r="D4" s="111"/>
      <c r="E4" s="111"/>
      <c r="F4" s="111"/>
      <c r="G4" s="111"/>
      <c r="H4" s="111"/>
      <c r="I4" s="111"/>
      <c r="J4" s="111"/>
    </row>
    <row r="5" spans="1:10" x14ac:dyDescent="0.45">
      <c r="A5" s="111"/>
      <c r="B5" s="111"/>
      <c r="C5" s="111"/>
      <c r="D5" s="111"/>
      <c r="E5" s="111"/>
      <c r="F5" s="111"/>
      <c r="G5" s="111"/>
      <c r="H5" s="111"/>
      <c r="I5" s="111"/>
      <c r="J5" s="111"/>
    </row>
    <row r="6" spans="1:10" x14ac:dyDescent="0.45">
      <c r="A6" s="111"/>
      <c r="B6" s="111"/>
      <c r="C6" s="111"/>
      <c r="D6" s="111"/>
      <c r="E6" s="111"/>
      <c r="F6" s="111"/>
      <c r="G6" s="111"/>
      <c r="H6" s="111"/>
      <c r="I6" s="111"/>
      <c r="J6" s="111"/>
    </row>
    <row r="7" spans="1:10" x14ac:dyDescent="0.45">
      <c r="A7" s="111"/>
      <c r="B7" s="111"/>
      <c r="C7" s="111"/>
      <c r="D7" s="111"/>
      <c r="E7" s="111"/>
      <c r="F7" s="111"/>
      <c r="G7" s="111"/>
      <c r="H7" s="111"/>
      <c r="I7" s="111"/>
      <c r="J7" s="111"/>
    </row>
    <row r="8" spans="1:10" x14ac:dyDescent="0.45">
      <c r="A8" s="111"/>
      <c r="B8" s="111"/>
      <c r="C8" s="111"/>
      <c r="D8" s="111"/>
      <c r="E8" s="111"/>
      <c r="F8" s="111"/>
      <c r="G8" s="111"/>
      <c r="H8" s="111"/>
      <c r="I8" s="111"/>
      <c r="J8" s="111"/>
    </row>
    <row r="9" spans="1:10" x14ac:dyDescent="0.45">
      <c r="A9" s="111"/>
      <c r="B9" s="111"/>
      <c r="C9" s="111"/>
      <c r="D9" s="111"/>
      <c r="E9" s="111"/>
      <c r="F9" s="111"/>
      <c r="G9" s="111"/>
      <c r="H9" s="111"/>
      <c r="I9" s="111"/>
      <c r="J9" s="111"/>
    </row>
    <row r="11" spans="1:10" x14ac:dyDescent="0.45">
      <c r="A11" s="52" t="s">
        <v>29</v>
      </c>
    </row>
    <row r="12" spans="1:10" x14ac:dyDescent="0.45">
      <c r="A12" s="112" t="s">
        <v>44</v>
      </c>
      <c r="B12" s="113"/>
      <c r="C12" s="113"/>
      <c r="D12" s="113"/>
      <c r="E12" s="113"/>
      <c r="F12" s="113"/>
      <c r="G12" s="113"/>
      <c r="H12" s="113"/>
      <c r="I12" s="113"/>
      <c r="J12" s="113"/>
    </row>
    <row r="13" spans="1:10" x14ac:dyDescent="0.45">
      <c r="A13" s="113"/>
      <c r="B13" s="113"/>
      <c r="C13" s="113"/>
      <c r="D13" s="113"/>
      <c r="E13" s="113"/>
      <c r="F13" s="113"/>
      <c r="G13" s="113"/>
      <c r="H13" s="113"/>
      <c r="I13" s="113"/>
      <c r="J13" s="113"/>
    </row>
    <row r="14" spans="1:10" x14ac:dyDescent="0.45">
      <c r="A14" s="113"/>
      <c r="B14" s="113"/>
      <c r="C14" s="113"/>
      <c r="D14" s="113"/>
      <c r="E14" s="113"/>
      <c r="F14" s="113"/>
      <c r="G14" s="113"/>
      <c r="H14" s="113"/>
      <c r="I14" s="113"/>
      <c r="J14" s="113"/>
    </row>
    <row r="15" spans="1:10" x14ac:dyDescent="0.45">
      <c r="A15" s="113"/>
      <c r="B15" s="113"/>
      <c r="C15" s="113"/>
      <c r="D15" s="113"/>
      <c r="E15" s="113"/>
      <c r="F15" s="113"/>
      <c r="G15" s="113"/>
      <c r="H15" s="113"/>
      <c r="I15" s="113"/>
      <c r="J15" s="113"/>
    </row>
    <row r="16" spans="1:10" x14ac:dyDescent="0.45">
      <c r="A16" s="113"/>
      <c r="B16" s="113"/>
      <c r="C16" s="113"/>
      <c r="D16" s="113"/>
      <c r="E16" s="113"/>
      <c r="F16" s="113"/>
      <c r="G16" s="113"/>
      <c r="H16" s="113"/>
      <c r="I16" s="113"/>
      <c r="J16" s="113"/>
    </row>
    <row r="17" spans="1:10" x14ac:dyDescent="0.45">
      <c r="A17" s="113"/>
      <c r="B17" s="113"/>
      <c r="C17" s="113"/>
      <c r="D17" s="113"/>
      <c r="E17" s="113"/>
      <c r="F17" s="113"/>
      <c r="G17" s="113"/>
      <c r="H17" s="113"/>
      <c r="I17" s="113"/>
      <c r="J17" s="113"/>
    </row>
    <row r="18" spans="1:10" x14ac:dyDescent="0.45">
      <c r="A18" s="113"/>
      <c r="B18" s="113"/>
      <c r="C18" s="113"/>
      <c r="D18" s="113"/>
      <c r="E18" s="113"/>
      <c r="F18" s="113"/>
      <c r="G18" s="113"/>
      <c r="H18" s="113"/>
      <c r="I18" s="113"/>
      <c r="J18" s="113"/>
    </row>
    <row r="19" spans="1:10" x14ac:dyDescent="0.45">
      <c r="A19" s="113"/>
      <c r="B19" s="113"/>
      <c r="C19" s="113"/>
      <c r="D19" s="113"/>
      <c r="E19" s="113"/>
      <c r="F19" s="113"/>
      <c r="G19" s="113"/>
      <c r="H19" s="113"/>
      <c r="I19" s="113"/>
      <c r="J19" s="113"/>
    </row>
    <row r="21" spans="1:10" x14ac:dyDescent="0.45">
      <c r="A21" s="52" t="s">
        <v>30</v>
      </c>
    </row>
    <row r="22" spans="1:10" x14ac:dyDescent="0.45">
      <c r="A22" s="112"/>
      <c r="B22" s="112"/>
      <c r="C22" s="112"/>
      <c r="D22" s="112"/>
      <c r="E22" s="112"/>
      <c r="F22" s="112"/>
      <c r="G22" s="112"/>
      <c r="H22" s="112"/>
      <c r="I22" s="112"/>
      <c r="J22" s="112"/>
    </row>
    <row r="23" spans="1:10" x14ac:dyDescent="0.45">
      <c r="A23" s="112"/>
      <c r="B23" s="112"/>
      <c r="C23" s="112"/>
      <c r="D23" s="112"/>
      <c r="E23" s="112"/>
      <c r="F23" s="112"/>
      <c r="G23" s="112"/>
      <c r="H23" s="112"/>
      <c r="I23" s="112"/>
      <c r="J23" s="112"/>
    </row>
    <row r="24" spans="1:10" x14ac:dyDescent="0.45">
      <c r="A24" s="112"/>
      <c r="B24" s="112"/>
      <c r="C24" s="112"/>
      <c r="D24" s="112"/>
      <c r="E24" s="112"/>
      <c r="F24" s="112"/>
      <c r="G24" s="112"/>
      <c r="H24" s="112"/>
      <c r="I24" s="112"/>
      <c r="J24" s="112"/>
    </row>
    <row r="25" spans="1:10" x14ac:dyDescent="0.45">
      <c r="A25" s="112"/>
      <c r="B25" s="112"/>
      <c r="C25" s="112"/>
      <c r="D25" s="112"/>
      <c r="E25" s="112"/>
      <c r="F25" s="112"/>
      <c r="G25" s="112"/>
      <c r="H25" s="112"/>
      <c r="I25" s="112"/>
      <c r="J25" s="112"/>
    </row>
    <row r="26" spans="1:10" x14ac:dyDescent="0.45">
      <c r="A26" s="112"/>
      <c r="B26" s="112"/>
      <c r="C26" s="112"/>
      <c r="D26" s="112"/>
      <c r="E26" s="112"/>
      <c r="F26" s="112"/>
      <c r="G26" s="112"/>
      <c r="H26" s="112"/>
      <c r="I26" s="112"/>
      <c r="J26" s="112"/>
    </row>
    <row r="27" spans="1:10" x14ac:dyDescent="0.45">
      <c r="A27" s="112"/>
      <c r="B27" s="112"/>
      <c r="C27" s="112"/>
      <c r="D27" s="112"/>
      <c r="E27" s="112"/>
      <c r="F27" s="112"/>
      <c r="G27" s="112"/>
      <c r="H27" s="112"/>
      <c r="I27" s="112"/>
      <c r="J27" s="112"/>
    </row>
    <row r="28" spans="1:10" x14ac:dyDescent="0.45">
      <c r="A28" s="112"/>
      <c r="B28" s="112"/>
      <c r="C28" s="112"/>
      <c r="D28" s="112"/>
      <c r="E28" s="112"/>
      <c r="F28" s="112"/>
      <c r="G28" s="112"/>
      <c r="H28" s="112"/>
      <c r="I28" s="112"/>
      <c r="J28" s="112"/>
    </row>
    <row r="29" spans="1:10" x14ac:dyDescent="0.45">
      <c r="A29" s="112"/>
      <c r="B29" s="112"/>
      <c r="C29" s="112"/>
      <c r="D29" s="112"/>
      <c r="E29" s="112"/>
      <c r="F29" s="112"/>
      <c r="G29" s="112"/>
      <c r="H29" s="112"/>
      <c r="I29" s="112"/>
      <c r="J29" s="112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EURUSD４H検証シート１回目</vt:lpstr>
      <vt:lpstr>USDCAD,H1検証シート2回目</vt:lpstr>
      <vt:lpstr>NZDJPY１H検証シート3回目</vt:lpstr>
      <vt:lpstr>EURUSD4H画像</vt:lpstr>
      <vt:lpstr>USDCAD1H画像</vt:lpstr>
      <vt:lpstr>NZDJPY１H画像</vt:lpstr>
      <vt:lpstr>AUDJPY検証シート4回目</vt:lpstr>
      <vt:lpstr>AUDJPY画像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森敦史</cp:lastModifiedBy>
  <dcterms:created xsi:type="dcterms:W3CDTF">2020-09-18T03:10:57Z</dcterms:created>
  <dcterms:modified xsi:type="dcterms:W3CDTF">2021-03-09T09:03:51Z</dcterms:modified>
</cp:coreProperties>
</file>