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628"/>
  <workbookPr codeName="ThisWorkbook"/>
  <mc:AlternateContent xmlns:mc="http://schemas.openxmlformats.org/markup-compatibility/2006">
    <mc:Choice Requires="x15">
      <x15ac:absPath xmlns:x15ac="http://schemas.microsoft.com/office/spreadsheetml/2010/11/ac" url="C:\Users\user\Desktop\cma\トレード管理シート\"/>
    </mc:Choice>
  </mc:AlternateContent>
  <xr:revisionPtr revIDLastSave="0" documentId="13_ncr:1_{0A802FD1-DBCF-4767-ABE2-4B351B35BC0F}" xr6:coauthVersionLast="46" xr6:coauthVersionMax="46" xr10:uidLastSave="{00000000-0000-0000-0000-000000000000}"/>
  <bookViews>
    <workbookView xWindow="-120" yWindow="-120" windowWidth="20730" windowHeight="11160" xr2:uid="{00000000-000D-0000-FFFF-FFFF00000000}"/>
  </bookViews>
  <sheets>
    <sheet name="検証終了通貨" sheetId="4" r:id="rId1"/>
    <sheet name="USDJPY4hEB" sheetId="16" r:id="rId2"/>
    <sheet name="画像(USDJPY4hEB)" sheetId="17" r:id="rId3"/>
    <sheet name="気づき(USDJPY4hEB)" sheetId="18" r:id="rId4"/>
    <sheet name="USDJPY1hEB" sheetId="13" r:id="rId5"/>
    <sheet name="画像(USDJPY1hEB)" sheetId="14" r:id="rId6"/>
    <sheet name="気づき(USDJPY1hEB)" sheetId="15" r:id="rId7"/>
    <sheet name="EURUSD4h" sheetId="10" r:id="rId8"/>
    <sheet name="画像(EURUSD4h)" sheetId="11" r:id="rId9"/>
    <sheet name="気づき(EURUSD4h)" sheetId="12" r:id="rId10"/>
    <sheet name="EURUSD1h" sheetId="7" r:id="rId11"/>
    <sheet name="画像(EURUSD1h)" sheetId="8" r:id="rId12"/>
    <sheet name="気づき(EURUSD1h)" sheetId="9" r:id="rId13"/>
    <sheet name="USDJPY1h" sheetId="1" r:id="rId14"/>
    <sheet name="画像(USDJPY1h)" sheetId="2" r:id="rId15"/>
    <sheet name="気づき(USDJPY1h)" sheetId="3" r:id="rId16"/>
  </sheets>
  <definedNames>
    <definedName name="_xlnm.Print_Area" localSheetId="13">USDJPY1h!$A$1:$O$112</definedName>
  </definedNames>
  <calcPr calcId="191029"/>
</workbook>
</file>

<file path=xl/calcChain.xml><?xml version="1.0" encoding="utf-8"?>
<calcChain xmlns="http://schemas.openxmlformats.org/spreadsheetml/2006/main">
  <c r="J63" i="16" l="1"/>
  <c r="K59" i="16"/>
  <c r="I111" i="1" l="1"/>
  <c r="F61" i="16" l="1"/>
  <c r="E61" i="16"/>
  <c r="D61" i="16"/>
  <c r="F60" i="16"/>
  <c r="E60" i="16"/>
  <c r="D60" i="16"/>
  <c r="F59" i="16"/>
  <c r="E59" i="16"/>
  <c r="D59" i="16"/>
  <c r="O58" i="16"/>
  <c r="I58" i="16" s="1"/>
  <c r="N58" i="16"/>
  <c r="M58" i="16"/>
  <c r="G58" i="16" s="1"/>
  <c r="H58" i="16"/>
  <c r="O57" i="16"/>
  <c r="I57" i="16" s="1"/>
  <c r="L58" i="16" s="1"/>
  <c r="N57" i="16"/>
  <c r="M57" i="16"/>
  <c r="G57" i="16" s="1"/>
  <c r="J58" i="16" s="1"/>
  <c r="H57" i="16"/>
  <c r="K58" i="16" s="1"/>
  <c r="O56" i="16"/>
  <c r="I56" i="16" s="1"/>
  <c r="L57" i="16" s="1"/>
  <c r="N56" i="16"/>
  <c r="M56" i="16"/>
  <c r="G56" i="16" s="1"/>
  <c r="J57" i="16" s="1"/>
  <c r="H56" i="16"/>
  <c r="K57" i="16" s="1"/>
  <c r="O55" i="16"/>
  <c r="I55" i="16" s="1"/>
  <c r="L56" i="16" s="1"/>
  <c r="N55" i="16"/>
  <c r="M55" i="16"/>
  <c r="G55" i="16" s="1"/>
  <c r="J56" i="16" s="1"/>
  <c r="H55" i="16"/>
  <c r="K56" i="16" s="1"/>
  <c r="O54" i="16"/>
  <c r="I54" i="16" s="1"/>
  <c r="L55" i="16" s="1"/>
  <c r="N54" i="16"/>
  <c r="M54" i="16"/>
  <c r="G54" i="16" s="1"/>
  <c r="J55" i="16" s="1"/>
  <c r="H54" i="16"/>
  <c r="K55" i="16" s="1"/>
  <c r="O53" i="16"/>
  <c r="I53" i="16" s="1"/>
  <c r="L54" i="16" s="1"/>
  <c r="N53" i="16"/>
  <c r="M53" i="16"/>
  <c r="G53" i="16" s="1"/>
  <c r="J54" i="16" s="1"/>
  <c r="H53" i="16"/>
  <c r="K54" i="16" s="1"/>
  <c r="O52" i="16"/>
  <c r="I52" i="16" s="1"/>
  <c r="L53" i="16" s="1"/>
  <c r="N52" i="16"/>
  <c r="M52" i="16"/>
  <c r="G52" i="16" s="1"/>
  <c r="J53" i="16" s="1"/>
  <c r="H52" i="16"/>
  <c r="K53" i="16" s="1"/>
  <c r="O51" i="16"/>
  <c r="N51" i="16"/>
  <c r="M51" i="16"/>
  <c r="G51" i="16" s="1"/>
  <c r="J52" i="16" s="1"/>
  <c r="I51" i="16"/>
  <c r="L52" i="16" s="1"/>
  <c r="H51" i="16"/>
  <c r="K52" i="16" s="1"/>
  <c r="O50" i="16"/>
  <c r="N50" i="16"/>
  <c r="H50" i="16" s="1"/>
  <c r="K51" i="16" s="1"/>
  <c r="M50" i="16"/>
  <c r="I50" i="16"/>
  <c r="L51" i="16" s="1"/>
  <c r="G50" i="16"/>
  <c r="J51" i="16" s="1"/>
  <c r="O49" i="16"/>
  <c r="N49" i="16"/>
  <c r="H49" i="16" s="1"/>
  <c r="K50" i="16" s="1"/>
  <c r="M49" i="16"/>
  <c r="I49" i="16"/>
  <c r="L50" i="16" s="1"/>
  <c r="G49" i="16"/>
  <c r="J50" i="16" s="1"/>
  <c r="O48" i="16"/>
  <c r="N48" i="16"/>
  <c r="H48" i="16" s="1"/>
  <c r="K49" i="16" s="1"/>
  <c r="M48" i="16"/>
  <c r="I48" i="16"/>
  <c r="L49" i="16" s="1"/>
  <c r="G48" i="16"/>
  <c r="J49" i="16" s="1"/>
  <c r="O47" i="16"/>
  <c r="N47" i="16"/>
  <c r="H47" i="16" s="1"/>
  <c r="K48" i="16" s="1"/>
  <c r="M47" i="16"/>
  <c r="I47" i="16"/>
  <c r="L48" i="16" s="1"/>
  <c r="G47" i="16"/>
  <c r="J48" i="16" s="1"/>
  <c r="O46" i="16"/>
  <c r="N46" i="16"/>
  <c r="H46" i="16" s="1"/>
  <c r="K47" i="16" s="1"/>
  <c r="M46" i="16"/>
  <c r="I46" i="16"/>
  <c r="L47" i="16" s="1"/>
  <c r="G46" i="16"/>
  <c r="J47" i="16" s="1"/>
  <c r="O45" i="16"/>
  <c r="N45" i="16"/>
  <c r="H45" i="16" s="1"/>
  <c r="K46" i="16" s="1"/>
  <c r="M45" i="16"/>
  <c r="I45" i="16"/>
  <c r="L46" i="16" s="1"/>
  <c r="G45" i="16"/>
  <c r="J46" i="16" s="1"/>
  <c r="O44" i="16"/>
  <c r="N44" i="16"/>
  <c r="H44" i="16" s="1"/>
  <c r="K45" i="16" s="1"/>
  <c r="M44" i="16"/>
  <c r="I44" i="16"/>
  <c r="L45" i="16" s="1"/>
  <c r="G44" i="16"/>
  <c r="J45" i="16" s="1"/>
  <c r="O43" i="16"/>
  <c r="I43" i="16" s="1"/>
  <c r="L44" i="16" s="1"/>
  <c r="N43" i="16"/>
  <c r="M43" i="16"/>
  <c r="H43" i="16"/>
  <c r="K44" i="16" s="1"/>
  <c r="G43" i="16"/>
  <c r="J44" i="16" s="1"/>
  <c r="O42" i="16"/>
  <c r="N42" i="16"/>
  <c r="H42" i="16" s="1"/>
  <c r="K43" i="16" s="1"/>
  <c r="M42" i="16"/>
  <c r="I42" i="16"/>
  <c r="L43" i="16" s="1"/>
  <c r="G42" i="16"/>
  <c r="J43" i="16" s="1"/>
  <c r="O41" i="16"/>
  <c r="N41" i="16"/>
  <c r="H41" i="16" s="1"/>
  <c r="K42" i="16" s="1"/>
  <c r="M41" i="16"/>
  <c r="I41" i="16"/>
  <c r="L42" i="16" s="1"/>
  <c r="G41" i="16"/>
  <c r="J42" i="16" s="1"/>
  <c r="O40" i="16"/>
  <c r="N40" i="16"/>
  <c r="H40" i="16" s="1"/>
  <c r="K41" i="16" s="1"/>
  <c r="M40" i="16"/>
  <c r="G40" i="16" s="1"/>
  <c r="J41" i="16" s="1"/>
  <c r="I40" i="16"/>
  <c r="L41" i="16" s="1"/>
  <c r="O39" i="16"/>
  <c r="N39" i="16"/>
  <c r="H39" i="16" s="1"/>
  <c r="K40" i="16" s="1"/>
  <c r="M39" i="16"/>
  <c r="I39" i="16"/>
  <c r="L40" i="16" s="1"/>
  <c r="G39" i="16"/>
  <c r="J40" i="16" s="1"/>
  <c r="O38" i="16"/>
  <c r="N38" i="16"/>
  <c r="H38" i="16" s="1"/>
  <c r="K39" i="16" s="1"/>
  <c r="M38" i="16"/>
  <c r="I38" i="16"/>
  <c r="L39" i="16" s="1"/>
  <c r="G38" i="16"/>
  <c r="J39" i="16" s="1"/>
  <c r="O37" i="16"/>
  <c r="N37" i="16"/>
  <c r="H37" i="16" s="1"/>
  <c r="K38" i="16" s="1"/>
  <c r="M37" i="16"/>
  <c r="I37" i="16"/>
  <c r="L38" i="16" s="1"/>
  <c r="G37" i="16"/>
  <c r="J38" i="16" s="1"/>
  <c r="O36" i="16"/>
  <c r="N36" i="16"/>
  <c r="H36" i="16" s="1"/>
  <c r="K37" i="16" s="1"/>
  <c r="M36" i="16"/>
  <c r="I36" i="16"/>
  <c r="L37" i="16" s="1"/>
  <c r="G36" i="16"/>
  <c r="J37" i="16" s="1"/>
  <c r="O35" i="16"/>
  <c r="N35" i="16"/>
  <c r="H35" i="16" s="1"/>
  <c r="K36" i="16" s="1"/>
  <c r="M35" i="16"/>
  <c r="I35" i="16"/>
  <c r="L36" i="16" s="1"/>
  <c r="G35" i="16"/>
  <c r="J36" i="16" s="1"/>
  <c r="O34" i="16"/>
  <c r="N34" i="16"/>
  <c r="M34" i="16"/>
  <c r="I34" i="16"/>
  <c r="L35" i="16" s="1"/>
  <c r="H34" i="16"/>
  <c r="K35" i="16" s="1"/>
  <c r="G34" i="16"/>
  <c r="J35" i="16" s="1"/>
  <c r="O33" i="16"/>
  <c r="I33" i="16" s="1"/>
  <c r="L34" i="16" s="1"/>
  <c r="N33" i="16"/>
  <c r="H33" i="16" s="1"/>
  <c r="K34" i="16" s="1"/>
  <c r="M33" i="16"/>
  <c r="G33" i="16"/>
  <c r="J34" i="16" s="1"/>
  <c r="O32" i="16"/>
  <c r="N32" i="16"/>
  <c r="M32" i="16"/>
  <c r="I32" i="16"/>
  <c r="L33" i="16" s="1"/>
  <c r="H32" i="16"/>
  <c r="K33" i="16" s="1"/>
  <c r="G32" i="16"/>
  <c r="J33" i="16" s="1"/>
  <c r="O31" i="16"/>
  <c r="N31" i="16"/>
  <c r="H31" i="16" s="1"/>
  <c r="K32" i="16" s="1"/>
  <c r="M31" i="16"/>
  <c r="I31" i="16"/>
  <c r="L32" i="16" s="1"/>
  <c r="G31" i="16"/>
  <c r="J32" i="16" s="1"/>
  <c r="O30" i="16"/>
  <c r="N30" i="16"/>
  <c r="M30" i="16"/>
  <c r="I30" i="16"/>
  <c r="L31" i="16" s="1"/>
  <c r="H30" i="16"/>
  <c r="K31" i="16" s="1"/>
  <c r="G30" i="16"/>
  <c r="J31" i="16" s="1"/>
  <c r="O29" i="16"/>
  <c r="N29" i="16"/>
  <c r="M29" i="16"/>
  <c r="I29" i="16"/>
  <c r="L30" i="16" s="1"/>
  <c r="H29" i="16"/>
  <c r="K30" i="16" s="1"/>
  <c r="G29" i="16"/>
  <c r="J30" i="16" s="1"/>
  <c r="O28" i="16"/>
  <c r="N28" i="16"/>
  <c r="M28" i="16"/>
  <c r="I28" i="16"/>
  <c r="L29" i="16" s="1"/>
  <c r="H28" i="16"/>
  <c r="K29" i="16" s="1"/>
  <c r="G28" i="16"/>
  <c r="J29" i="16" s="1"/>
  <c r="O27" i="16"/>
  <c r="N27" i="16"/>
  <c r="M27" i="16"/>
  <c r="I27" i="16"/>
  <c r="L28" i="16" s="1"/>
  <c r="H27" i="16"/>
  <c r="K28" i="16" s="1"/>
  <c r="G27" i="16"/>
  <c r="J28" i="16" s="1"/>
  <c r="O26" i="16"/>
  <c r="N26" i="16"/>
  <c r="M26" i="16"/>
  <c r="I26" i="16"/>
  <c r="L27" i="16" s="1"/>
  <c r="H26" i="16"/>
  <c r="K27" i="16" s="1"/>
  <c r="G26" i="16"/>
  <c r="J27" i="16" s="1"/>
  <c r="O25" i="16"/>
  <c r="N25" i="16"/>
  <c r="M25" i="16"/>
  <c r="I25" i="16"/>
  <c r="L26" i="16" s="1"/>
  <c r="H25" i="16"/>
  <c r="K26" i="16" s="1"/>
  <c r="G25" i="16"/>
  <c r="J26" i="16" s="1"/>
  <c r="O24" i="16"/>
  <c r="N24" i="16"/>
  <c r="M24" i="16"/>
  <c r="I24" i="16"/>
  <c r="L25" i="16" s="1"/>
  <c r="H24" i="16"/>
  <c r="K25" i="16" s="1"/>
  <c r="G24" i="16"/>
  <c r="J25" i="16" s="1"/>
  <c r="O23" i="16"/>
  <c r="N23" i="16"/>
  <c r="M23" i="16"/>
  <c r="I23" i="16"/>
  <c r="L24" i="16" s="1"/>
  <c r="H23" i="16"/>
  <c r="K24" i="16" s="1"/>
  <c r="G23" i="16"/>
  <c r="J24" i="16" s="1"/>
  <c r="O22" i="16"/>
  <c r="N22" i="16"/>
  <c r="M22" i="16"/>
  <c r="I22" i="16"/>
  <c r="L23" i="16" s="1"/>
  <c r="H22" i="16"/>
  <c r="K23" i="16" s="1"/>
  <c r="G22" i="16"/>
  <c r="J23" i="16" s="1"/>
  <c r="O21" i="16"/>
  <c r="N21" i="16"/>
  <c r="M21" i="16"/>
  <c r="I21" i="16"/>
  <c r="L22" i="16" s="1"/>
  <c r="H21" i="16"/>
  <c r="K22" i="16" s="1"/>
  <c r="G21" i="16"/>
  <c r="J22" i="16" s="1"/>
  <c r="O20" i="16"/>
  <c r="N20" i="16"/>
  <c r="M20" i="16"/>
  <c r="I20" i="16"/>
  <c r="L21" i="16" s="1"/>
  <c r="H20" i="16"/>
  <c r="K21" i="16" s="1"/>
  <c r="G20" i="16"/>
  <c r="J21" i="16" s="1"/>
  <c r="O19" i="16"/>
  <c r="N19" i="16"/>
  <c r="M19" i="16"/>
  <c r="I19" i="16"/>
  <c r="L20" i="16" s="1"/>
  <c r="H19" i="16"/>
  <c r="K20" i="16" s="1"/>
  <c r="G19" i="16"/>
  <c r="J20" i="16" s="1"/>
  <c r="O18" i="16"/>
  <c r="N18" i="16"/>
  <c r="M18" i="16"/>
  <c r="G18" i="16" s="1"/>
  <c r="J19" i="16" s="1"/>
  <c r="I18" i="16"/>
  <c r="L19" i="16" s="1"/>
  <c r="H18" i="16"/>
  <c r="K19" i="16" s="1"/>
  <c r="O17" i="16"/>
  <c r="N17" i="16"/>
  <c r="M17" i="16"/>
  <c r="I17" i="16"/>
  <c r="L18" i="16" s="1"/>
  <c r="H17" i="16"/>
  <c r="K18" i="16" s="1"/>
  <c r="G17" i="16"/>
  <c r="J18" i="16" s="1"/>
  <c r="O16" i="16"/>
  <c r="N16" i="16"/>
  <c r="M16" i="16"/>
  <c r="I16" i="16"/>
  <c r="L17" i="16" s="1"/>
  <c r="H16" i="16"/>
  <c r="K17" i="16" s="1"/>
  <c r="G16" i="16"/>
  <c r="J17" i="16" s="1"/>
  <c r="O15" i="16"/>
  <c r="N15" i="16"/>
  <c r="M15" i="16"/>
  <c r="I15" i="16"/>
  <c r="L16" i="16" s="1"/>
  <c r="H15" i="16"/>
  <c r="K16" i="16" s="1"/>
  <c r="G15" i="16"/>
  <c r="J16" i="16" s="1"/>
  <c r="O14" i="16"/>
  <c r="N14" i="16"/>
  <c r="M14" i="16"/>
  <c r="I14" i="16"/>
  <c r="L15" i="16" s="1"/>
  <c r="H14" i="16"/>
  <c r="K15" i="16" s="1"/>
  <c r="G14" i="16"/>
  <c r="J15" i="16" s="1"/>
  <c r="O13" i="16"/>
  <c r="N13" i="16"/>
  <c r="M13" i="16"/>
  <c r="I13" i="16"/>
  <c r="L14" i="16" s="1"/>
  <c r="H13" i="16"/>
  <c r="K14" i="16" s="1"/>
  <c r="G13" i="16"/>
  <c r="J14" i="16" s="1"/>
  <c r="O12" i="16"/>
  <c r="N12" i="16"/>
  <c r="M12" i="16"/>
  <c r="I12" i="16"/>
  <c r="L13" i="16" s="1"/>
  <c r="H12" i="16"/>
  <c r="K13" i="16" s="1"/>
  <c r="G12" i="16"/>
  <c r="J13" i="16" s="1"/>
  <c r="O11" i="16"/>
  <c r="I11" i="16" s="1"/>
  <c r="L12" i="16" s="1"/>
  <c r="N11" i="16"/>
  <c r="H11" i="16" s="1"/>
  <c r="K12" i="16" s="1"/>
  <c r="M11" i="16"/>
  <c r="G11" i="16" s="1"/>
  <c r="J12" i="16" s="1"/>
  <c r="O10" i="16"/>
  <c r="I10" i="16" s="1"/>
  <c r="L11" i="16" s="1"/>
  <c r="N10" i="16"/>
  <c r="H10" i="16" s="1"/>
  <c r="K11" i="16" s="1"/>
  <c r="M10" i="16"/>
  <c r="G10" i="16" s="1"/>
  <c r="J11" i="16" s="1"/>
  <c r="O9" i="16"/>
  <c r="N9" i="16"/>
  <c r="H9" i="16" s="1"/>
  <c r="K10" i="16" s="1"/>
  <c r="M9" i="16"/>
  <c r="I8" i="16"/>
  <c r="L9" i="16" s="1"/>
  <c r="H8" i="16"/>
  <c r="K9" i="16" s="1"/>
  <c r="G8" i="16"/>
  <c r="J9" i="16" s="1"/>
  <c r="E62" i="16" l="1"/>
  <c r="D62" i="16"/>
  <c r="F62" i="16"/>
  <c r="O59" i="16"/>
  <c r="M59" i="16"/>
  <c r="G59" i="16" s="1"/>
  <c r="G61" i="16" s="1"/>
  <c r="J61" i="16" s="1"/>
  <c r="I9" i="16"/>
  <c r="L10" i="16" s="1"/>
  <c r="G9" i="16"/>
  <c r="J10" i="16" s="1"/>
  <c r="N59" i="16"/>
  <c r="H59" i="16" s="1"/>
  <c r="H61" i="16" s="1"/>
  <c r="K61" i="16" s="1"/>
  <c r="I59" i="16" l="1"/>
  <c r="I61" i="16" s="1"/>
  <c r="L61" i="16" s="1"/>
  <c r="I59" i="7"/>
  <c r="H59" i="7"/>
  <c r="F61" i="13" l="1"/>
  <c r="E61" i="13"/>
  <c r="D61" i="13"/>
  <c r="F60" i="13"/>
  <c r="E60" i="13"/>
  <c r="D60" i="13"/>
  <c r="K59" i="13"/>
  <c r="F59" i="13"/>
  <c r="F62" i="13" s="1"/>
  <c r="E59" i="13"/>
  <c r="D59" i="13"/>
  <c r="O58" i="13"/>
  <c r="N58" i="13"/>
  <c r="M58" i="13"/>
  <c r="I58" i="13"/>
  <c r="H58" i="13"/>
  <c r="G58" i="13"/>
  <c r="O57" i="13"/>
  <c r="N57" i="13"/>
  <c r="M57" i="13"/>
  <c r="I57" i="13"/>
  <c r="L58" i="13" s="1"/>
  <c r="H57" i="13"/>
  <c r="K58" i="13" s="1"/>
  <c r="G57" i="13"/>
  <c r="J58" i="13" s="1"/>
  <c r="O56" i="13"/>
  <c r="N56" i="13"/>
  <c r="M56" i="13"/>
  <c r="I56" i="13"/>
  <c r="L57" i="13" s="1"/>
  <c r="H56" i="13"/>
  <c r="K57" i="13" s="1"/>
  <c r="G56" i="13"/>
  <c r="J57" i="13" s="1"/>
  <c r="O55" i="13"/>
  <c r="N55" i="13"/>
  <c r="M55" i="13"/>
  <c r="I55" i="13"/>
  <c r="L56" i="13" s="1"/>
  <c r="H55" i="13"/>
  <c r="K56" i="13" s="1"/>
  <c r="G55" i="13"/>
  <c r="J56" i="13" s="1"/>
  <c r="O54" i="13"/>
  <c r="N54" i="13"/>
  <c r="M54" i="13"/>
  <c r="I54" i="13"/>
  <c r="L55" i="13" s="1"/>
  <c r="H54" i="13"/>
  <c r="K55" i="13" s="1"/>
  <c r="G54" i="13"/>
  <c r="J55" i="13" s="1"/>
  <c r="O53" i="13"/>
  <c r="N53" i="13"/>
  <c r="M53" i="13"/>
  <c r="I53" i="13"/>
  <c r="L54" i="13" s="1"/>
  <c r="H53" i="13"/>
  <c r="K54" i="13" s="1"/>
  <c r="G53" i="13"/>
  <c r="J54" i="13" s="1"/>
  <c r="O52" i="13"/>
  <c r="N52" i="13"/>
  <c r="M52" i="13"/>
  <c r="I52" i="13"/>
  <c r="L53" i="13" s="1"/>
  <c r="H52" i="13"/>
  <c r="K53" i="13" s="1"/>
  <c r="G52" i="13"/>
  <c r="J53" i="13" s="1"/>
  <c r="O51" i="13"/>
  <c r="N51" i="13"/>
  <c r="M51" i="13"/>
  <c r="I51" i="13"/>
  <c r="L52" i="13" s="1"/>
  <c r="H51" i="13"/>
  <c r="K52" i="13" s="1"/>
  <c r="G51" i="13"/>
  <c r="J52" i="13" s="1"/>
  <c r="O50" i="13"/>
  <c r="N50" i="13"/>
  <c r="M50" i="13"/>
  <c r="I50" i="13"/>
  <c r="L51" i="13" s="1"/>
  <c r="H50" i="13"/>
  <c r="K51" i="13" s="1"/>
  <c r="G50" i="13"/>
  <c r="J51" i="13" s="1"/>
  <c r="O49" i="13"/>
  <c r="N49" i="13"/>
  <c r="M49" i="13"/>
  <c r="I49" i="13"/>
  <c r="L50" i="13" s="1"/>
  <c r="H49" i="13"/>
  <c r="K50" i="13" s="1"/>
  <c r="G49" i="13"/>
  <c r="J50" i="13" s="1"/>
  <c r="O48" i="13"/>
  <c r="N48" i="13"/>
  <c r="M48" i="13"/>
  <c r="I48" i="13"/>
  <c r="L49" i="13" s="1"/>
  <c r="H48" i="13"/>
  <c r="K49" i="13" s="1"/>
  <c r="G48" i="13"/>
  <c r="J49" i="13" s="1"/>
  <c r="O47" i="13"/>
  <c r="N47" i="13"/>
  <c r="M47" i="13"/>
  <c r="I47" i="13"/>
  <c r="L48" i="13" s="1"/>
  <c r="H47" i="13"/>
  <c r="K48" i="13" s="1"/>
  <c r="G47" i="13"/>
  <c r="J48" i="13" s="1"/>
  <c r="O46" i="13"/>
  <c r="N46" i="13"/>
  <c r="M46" i="13"/>
  <c r="I46" i="13"/>
  <c r="L47" i="13" s="1"/>
  <c r="H46" i="13"/>
  <c r="K47" i="13" s="1"/>
  <c r="G46" i="13"/>
  <c r="J47" i="13" s="1"/>
  <c r="O45" i="13"/>
  <c r="N45" i="13"/>
  <c r="M45" i="13"/>
  <c r="I45" i="13"/>
  <c r="L46" i="13" s="1"/>
  <c r="H45" i="13"/>
  <c r="K46" i="13" s="1"/>
  <c r="G45" i="13"/>
  <c r="J46" i="13" s="1"/>
  <c r="O44" i="13"/>
  <c r="N44" i="13"/>
  <c r="M44" i="13"/>
  <c r="I44" i="13"/>
  <c r="L45" i="13" s="1"/>
  <c r="H44" i="13"/>
  <c r="K45" i="13" s="1"/>
  <c r="G44" i="13"/>
  <c r="J45" i="13" s="1"/>
  <c r="O43" i="13"/>
  <c r="N43" i="13"/>
  <c r="M43" i="13"/>
  <c r="I43" i="13"/>
  <c r="L44" i="13" s="1"/>
  <c r="H43" i="13"/>
  <c r="K44" i="13" s="1"/>
  <c r="G43" i="13"/>
  <c r="J44" i="13" s="1"/>
  <c r="O42" i="13"/>
  <c r="N42" i="13"/>
  <c r="M42" i="13"/>
  <c r="I42" i="13"/>
  <c r="L43" i="13" s="1"/>
  <c r="H42" i="13"/>
  <c r="K43" i="13" s="1"/>
  <c r="G42" i="13"/>
  <c r="J43" i="13" s="1"/>
  <c r="O41" i="13"/>
  <c r="N41" i="13"/>
  <c r="M41" i="13"/>
  <c r="I41" i="13"/>
  <c r="L42" i="13" s="1"/>
  <c r="H41" i="13"/>
  <c r="K42" i="13" s="1"/>
  <c r="G41" i="13"/>
  <c r="J42" i="13" s="1"/>
  <c r="O40" i="13"/>
  <c r="N40" i="13"/>
  <c r="M40" i="13"/>
  <c r="I40" i="13"/>
  <c r="L41" i="13" s="1"/>
  <c r="H40" i="13"/>
  <c r="K41" i="13" s="1"/>
  <c r="G40" i="13"/>
  <c r="J41" i="13" s="1"/>
  <c r="O39" i="13"/>
  <c r="N39" i="13"/>
  <c r="M39" i="13"/>
  <c r="I39" i="13"/>
  <c r="L40" i="13" s="1"/>
  <c r="H39" i="13"/>
  <c r="K40" i="13" s="1"/>
  <c r="G39" i="13"/>
  <c r="J40" i="13" s="1"/>
  <c r="O38" i="13"/>
  <c r="N38" i="13"/>
  <c r="M38" i="13"/>
  <c r="I38" i="13"/>
  <c r="L39" i="13" s="1"/>
  <c r="H38" i="13"/>
  <c r="K39" i="13" s="1"/>
  <c r="G38" i="13"/>
  <c r="J39" i="13" s="1"/>
  <c r="O37" i="13"/>
  <c r="N37" i="13"/>
  <c r="M37" i="13"/>
  <c r="I37" i="13"/>
  <c r="L38" i="13" s="1"/>
  <c r="H37" i="13"/>
  <c r="K38" i="13" s="1"/>
  <c r="G37" i="13"/>
  <c r="J38" i="13" s="1"/>
  <c r="O36" i="13"/>
  <c r="N36" i="13"/>
  <c r="M36" i="13"/>
  <c r="I36" i="13"/>
  <c r="L37" i="13" s="1"/>
  <c r="H36" i="13"/>
  <c r="K37" i="13" s="1"/>
  <c r="G36" i="13"/>
  <c r="J37" i="13" s="1"/>
  <c r="O35" i="13"/>
  <c r="N35" i="13"/>
  <c r="M35" i="13"/>
  <c r="I35" i="13"/>
  <c r="L36" i="13" s="1"/>
  <c r="H35" i="13"/>
  <c r="K36" i="13" s="1"/>
  <c r="G35" i="13"/>
  <c r="J36" i="13" s="1"/>
  <c r="O34" i="13"/>
  <c r="N34" i="13"/>
  <c r="M34" i="13"/>
  <c r="I34" i="13"/>
  <c r="L35" i="13" s="1"/>
  <c r="H34" i="13"/>
  <c r="K35" i="13" s="1"/>
  <c r="G34" i="13"/>
  <c r="J35" i="13" s="1"/>
  <c r="O33" i="13"/>
  <c r="N33" i="13"/>
  <c r="M33" i="13"/>
  <c r="I33" i="13"/>
  <c r="L34" i="13" s="1"/>
  <c r="H33" i="13"/>
  <c r="K34" i="13" s="1"/>
  <c r="G33" i="13"/>
  <c r="J34" i="13" s="1"/>
  <c r="O32" i="13"/>
  <c r="N32" i="13"/>
  <c r="M32" i="13"/>
  <c r="I32" i="13"/>
  <c r="L33" i="13" s="1"/>
  <c r="H32" i="13"/>
  <c r="K33" i="13" s="1"/>
  <c r="G32" i="13"/>
  <c r="J33" i="13" s="1"/>
  <c r="O31" i="13"/>
  <c r="N31" i="13"/>
  <c r="M31" i="13"/>
  <c r="I31" i="13"/>
  <c r="L32" i="13" s="1"/>
  <c r="H31" i="13"/>
  <c r="K32" i="13" s="1"/>
  <c r="G31" i="13"/>
  <c r="J32" i="13" s="1"/>
  <c r="O30" i="13"/>
  <c r="N30" i="13"/>
  <c r="M30" i="13"/>
  <c r="I30" i="13"/>
  <c r="L31" i="13" s="1"/>
  <c r="H30" i="13"/>
  <c r="K31" i="13" s="1"/>
  <c r="G30" i="13"/>
  <c r="J31" i="13" s="1"/>
  <c r="O29" i="13"/>
  <c r="N29" i="13"/>
  <c r="M29" i="13"/>
  <c r="I29" i="13"/>
  <c r="L30" i="13" s="1"/>
  <c r="H29" i="13"/>
  <c r="K30" i="13" s="1"/>
  <c r="G29" i="13"/>
  <c r="J30" i="13" s="1"/>
  <c r="O28" i="13"/>
  <c r="N28" i="13"/>
  <c r="M28" i="13"/>
  <c r="I28" i="13"/>
  <c r="L29" i="13" s="1"/>
  <c r="H28" i="13"/>
  <c r="K29" i="13" s="1"/>
  <c r="G28" i="13"/>
  <c r="J29" i="13" s="1"/>
  <c r="O27" i="13"/>
  <c r="N27" i="13"/>
  <c r="M27" i="13"/>
  <c r="I27" i="13"/>
  <c r="L28" i="13" s="1"/>
  <c r="H27" i="13"/>
  <c r="K28" i="13" s="1"/>
  <c r="G27" i="13"/>
  <c r="J28" i="13" s="1"/>
  <c r="O26" i="13"/>
  <c r="N26" i="13"/>
  <c r="M26" i="13"/>
  <c r="I26" i="13"/>
  <c r="L27" i="13" s="1"/>
  <c r="H26" i="13"/>
  <c r="K27" i="13" s="1"/>
  <c r="G26" i="13"/>
  <c r="J27" i="13" s="1"/>
  <c r="O25" i="13"/>
  <c r="N25" i="13"/>
  <c r="M25" i="13"/>
  <c r="I25" i="13"/>
  <c r="L26" i="13" s="1"/>
  <c r="H25" i="13"/>
  <c r="K26" i="13" s="1"/>
  <c r="G25" i="13"/>
  <c r="J26" i="13" s="1"/>
  <c r="O24" i="13"/>
  <c r="N24" i="13"/>
  <c r="M24" i="13"/>
  <c r="I24" i="13"/>
  <c r="L25" i="13" s="1"/>
  <c r="H24" i="13"/>
  <c r="K25" i="13" s="1"/>
  <c r="G24" i="13"/>
  <c r="J25" i="13" s="1"/>
  <c r="O23" i="13"/>
  <c r="N23" i="13"/>
  <c r="M23" i="13"/>
  <c r="I23" i="13"/>
  <c r="L24" i="13" s="1"/>
  <c r="H23" i="13"/>
  <c r="K24" i="13" s="1"/>
  <c r="G23" i="13"/>
  <c r="J24" i="13" s="1"/>
  <c r="O22" i="13"/>
  <c r="N22" i="13"/>
  <c r="M22" i="13"/>
  <c r="I22" i="13"/>
  <c r="L23" i="13" s="1"/>
  <c r="H22" i="13"/>
  <c r="K23" i="13" s="1"/>
  <c r="G22" i="13"/>
  <c r="J23" i="13" s="1"/>
  <c r="O21" i="13"/>
  <c r="N21" i="13"/>
  <c r="M21" i="13"/>
  <c r="I21" i="13"/>
  <c r="L22" i="13" s="1"/>
  <c r="H21" i="13"/>
  <c r="K22" i="13" s="1"/>
  <c r="G21" i="13"/>
  <c r="J22" i="13" s="1"/>
  <c r="O20" i="13"/>
  <c r="N20" i="13"/>
  <c r="M20" i="13"/>
  <c r="I20" i="13"/>
  <c r="L21" i="13" s="1"/>
  <c r="H20" i="13"/>
  <c r="K21" i="13" s="1"/>
  <c r="G20" i="13"/>
  <c r="J21" i="13" s="1"/>
  <c r="O19" i="13"/>
  <c r="N19" i="13"/>
  <c r="M19" i="13"/>
  <c r="I19" i="13"/>
  <c r="L20" i="13" s="1"/>
  <c r="H19" i="13"/>
  <c r="K20" i="13" s="1"/>
  <c r="G19" i="13"/>
  <c r="J20" i="13" s="1"/>
  <c r="O18" i="13"/>
  <c r="N18" i="13"/>
  <c r="M18" i="13"/>
  <c r="I18" i="13"/>
  <c r="L19" i="13" s="1"/>
  <c r="H18" i="13"/>
  <c r="K19" i="13" s="1"/>
  <c r="G18" i="13"/>
  <c r="J19" i="13" s="1"/>
  <c r="O17" i="13"/>
  <c r="N17" i="13"/>
  <c r="H17" i="13" s="1"/>
  <c r="K18" i="13" s="1"/>
  <c r="M17" i="13"/>
  <c r="I17" i="13"/>
  <c r="L18" i="13" s="1"/>
  <c r="G17" i="13"/>
  <c r="J18" i="13" s="1"/>
  <c r="O16" i="13"/>
  <c r="N16" i="13"/>
  <c r="M16" i="13"/>
  <c r="I16" i="13"/>
  <c r="L17" i="13" s="1"/>
  <c r="H16" i="13"/>
  <c r="K17" i="13" s="1"/>
  <c r="G16" i="13"/>
  <c r="J17" i="13" s="1"/>
  <c r="O15" i="13"/>
  <c r="N15" i="13"/>
  <c r="M15" i="13"/>
  <c r="I15" i="13"/>
  <c r="L16" i="13" s="1"/>
  <c r="H15" i="13"/>
  <c r="K16" i="13" s="1"/>
  <c r="G15" i="13"/>
  <c r="J16" i="13" s="1"/>
  <c r="O14" i="13"/>
  <c r="N14" i="13"/>
  <c r="M14" i="13"/>
  <c r="I14" i="13"/>
  <c r="L15" i="13" s="1"/>
  <c r="H14" i="13"/>
  <c r="K15" i="13" s="1"/>
  <c r="G14" i="13"/>
  <c r="J15" i="13" s="1"/>
  <c r="O13" i="13"/>
  <c r="N13" i="13"/>
  <c r="M13" i="13"/>
  <c r="I13" i="13"/>
  <c r="L14" i="13" s="1"/>
  <c r="H13" i="13"/>
  <c r="K14" i="13" s="1"/>
  <c r="G13" i="13"/>
  <c r="J14" i="13" s="1"/>
  <c r="O12" i="13"/>
  <c r="N12" i="13"/>
  <c r="M12" i="13"/>
  <c r="I12" i="13"/>
  <c r="L13" i="13" s="1"/>
  <c r="H12" i="13"/>
  <c r="K13" i="13" s="1"/>
  <c r="G12" i="13"/>
  <c r="J13" i="13" s="1"/>
  <c r="O11" i="13"/>
  <c r="N11" i="13"/>
  <c r="M11" i="13"/>
  <c r="I11" i="13"/>
  <c r="L12" i="13" s="1"/>
  <c r="H11" i="13"/>
  <c r="K12" i="13" s="1"/>
  <c r="G11" i="13"/>
  <c r="J12" i="13" s="1"/>
  <c r="O10" i="13"/>
  <c r="N10" i="13"/>
  <c r="M10" i="13"/>
  <c r="I10" i="13"/>
  <c r="L11" i="13" s="1"/>
  <c r="H10" i="13"/>
  <c r="K11" i="13" s="1"/>
  <c r="G10" i="13"/>
  <c r="J11" i="13" s="1"/>
  <c r="O9" i="13"/>
  <c r="O59" i="13" s="1"/>
  <c r="I59" i="13" s="1"/>
  <c r="I61" i="13" s="1"/>
  <c r="L61" i="13" s="1"/>
  <c r="N9" i="13"/>
  <c r="M9" i="13"/>
  <c r="M59" i="13" s="1"/>
  <c r="G59" i="13" s="1"/>
  <c r="G61" i="13" s="1"/>
  <c r="J61" i="13" s="1"/>
  <c r="I9" i="13"/>
  <c r="L10" i="13" s="1"/>
  <c r="H9" i="13"/>
  <c r="K10" i="13" s="1"/>
  <c r="I8" i="13"/>
  <c r="L9" i="13" s="1"/>
  <c r="H8" i="13"/>
  <c r="K9" i="13" s="1"/>
  <c r="G8" i="13"/>
  <c r="J9" i="13" s="1"/>
  <c r="E62" i="13" l="1"/>
  <c r="N59" i="13"/>
  <c r="H59" i="13" s="1"/>
  <c r="H61" i="13" s="1"/>
  <c r="K61" i="13" s="1"/>
  <c r="D62" i="13"/>
  <c r="G9" i="13"/>
  <c r="J10" i="13" s="1"/>
  <c r="F61" i="10" l="1"/>
  <c r="E61" i="10"/>
  <c r="D61" i="10"/>
  <c r="F60" i="10"/>
  <c r="E60" i="10"/>
  <c r="D60" i="10"/>
  <c r="K59" i="10"/>
  <c r="F59" i="10"/>
  <c r="F62" i="10" s="1"/>
  <c r="E59" i="10"/>
  <c r="E62" i="10" s="1"/>
  <c r="D59" i="10"/>
  <c r="O58" i="10"/>
  <c r="N58" i="10"/>
  <c r="M58" i="10"/>
  <c r="I58" i="10"/>
  <c r="H58" i="10"/>
  <c r="G58" i="10"/>
  <c r="O57" i="10"/>
  <c r="N57" i="10"/>
  <c r="M57" i="10"/>
  <c r="I57" i="10"/>
  <c r="L58" i="10" s="1"/>
  <c r="H57" i="10"/>
  <c r="K58" i="10" s="1"/>
  <c r="G57" i="10"/>
  <c r="J58" i="10" s="1"/>
  <c r="O56" i="10"/>
  <c r="N56" i="10"/>
  <c r="M56" i="10"/>
  <c r="I56" i="10"/>
  <c r="L57" i="10" s="1"/>
  <c r="H56" i="10"/>
  <c r="K57" i="10" s="1"/>
  <c r="G56" i="10"/>
  <c r="J57" i="10" s="1"/>
  <c r="O55" i="10"/>
  <c r="N55" i="10"/>
  <c r="M55" i="10"/>
  <c r="I55" i="10"/>
  <c r="L56" i="10" s="1"/>
  <c r="H55" i="10"/>
  <c r="K56" i="10" s="1"/>
  <c r="G55" i="10"/>
  <c r="J56" i="10" s="1"/>
  <c r="O54" i="10"/>
  <c r="N54" i="10"/>
  <c r="M54" i="10"/>
  <c r="I54" i="10"/>
  <c r="L55" i="10" s="1"/>
  <c r="H54" i="10"/>
  <c r="K55" i="10" s="1"/>
  <c r="G54" i="10"/>
  <c r="J55" i="10" s="1"/>
  <c r="O53" i="10"/>
  <c r="N53" i="10"/>
  <c r="M53" i="10"/>
  <c r="I53" i="10"/>
  <c r="L54" i="10" s="1"/>
  <c r="H53" i="10"/>
  <c r="K54" i="10" s="1"/>
  <c r="G53" i="10"/>
  <c r="J54" i="10" s="1"/>
  <c r="O52" i="10"/>
  <c r="N52" i="10"/>
  <c r="M52" i="10"/>
  <c r="I52" i="10"/>
  <c r="L53" i="10" s="1"/>
  <c r="H52" i="10"/>
  <c r="K53" i="10" s="1"/>
  <c r="G52" i="10"/>
  <c r="J53" i="10" s="1"/>
  <c r="O51" i="10"/>
  <c r="N51" i="10"/>
  <c r="M51" i="10"/>
  <c r="I51" i="10"/>
  <c r="L52" i="10" s="1"/>
  <c r="H51" i="10"/>
  <c r="K52" i="10" s="1"/>
  <c r="G51" i="10"/>
  <c r="J52" i="10" s="1"/>
  <c r="O50" i="10"/>
  <c r="N50" i="10"/>
  <c r="M50" i="10"/>
  <c r="I50" i="10"/>
  <c r="L51" i="10" s="1"/>
  <c r="H50" i="10"/>
  <c r="K51" i="10" s="1"/>
  <c r="G50" i="10"/>
  <c r="J51" i="10" s="1"/>
  <c r="O49" i="10"/>
  <c r="N49" i="10"/>
  <c r="M49" i="10"/>
  <c r="I49" i="10"/>
  <c r="L50" i="10" s="1"/>
  <c r="H49" i="10"/>
  <c r="K50" i="10" s="1"/>
  <c r="G49" i="10"/>
  <c r="J50" i="10" s="1"/>
  <c r="O48" i="10"/>
  <c r="N48" i="10"/>
  <c r="M48" i="10"/>
  <c r="L48" i="10"/>
  <c r="I48" i="10"/>
  <c r="L49" i="10" s="1"/>
  <c r="H48" i="10"/>
  <c r="K49" i="10" s="1"/>
  <c r="G48" i="10"/>
  <c r="J49" i="10" s="1"/>
  <c r="O47" i="10"/>
  <c r="N47" i="10"/>
  <c r="M47" i="10"/>
  <c r="I47" i="10"/>
  <c r="H47" i="10"/>
  <c r="K48" i="10" s="1"/>
  <c r="G47" i="10"/>
  <c r="J48" i="10" s="1"/>
  <c r="O46" i="10"/>
  <c r="N46" i="10"/>
  <c r="M46" i="10"/>
  <c r="I46" i="10"/>
  <c r="L47" i="10" s="1"/>
  <c r="H46" i="10"/>
  <c r="K47" i="10" s="1"/>
  <c r="G46" i="10"/>
  <c r="J47" i="10" s="1"/>
  <c r="O45" i="10"/>
  <c r="N45" i="10"/>
  <c r="M45" i="10"/>
  <c r="I45" i="10"/>
  <c r="L46" i="10" s="1"/>
  <c r="H45" i="10"/>
  <c r="K46" i="10" s="1"/>
  <c r="G45" i="10"/>
  <c r="J46" i="10" s="1"/>
  <c r="O44" i="10"/>
  <c r="N44" i="10"/>
  <c r="M44" i="10"/>
  <c r="I44" i="10"/>
  <c r="L45" i="10" s="1"/>
  <c r="H44" i="10"/>
  <c r="K45" i="10" s="1"/>
  <c r="G44" i="10"/>
  <c r="J45" i="10" s="1"/>
  <c r="O43" i="10"/>
  <c r="N43" i="10"/>
  <c r="M43" i="10"/>
  <c r="I43" i="10"/>
  <c r="L44" i="10" s="1"/>
  <c r="H43" i="10"/>
  <c r="K44" i="10" s="1"/>
  <c r="G43" i="10"/>
  <c r="J44" i="10" s="1"/>
  <c r="O42" i="10"/>
  <c r="N42" i="10"/>
  <c r="M42" i="10"/>
  <c r="I42" i="10"/>
  <c r="L43" i="10" s="1"/>
  <c r="H42" i="10"/>
  <c r="K43" i="10" s="1"/>
  <c r="G42" i="10"/>
  <c r="J43" i="10" s="1"/>
  <c r="O41" i="10"/>
  <c r="N41" i="10"/>
  <c r="M41" i="10"/>
  <c r="I41" i="10"/>
  <c r="L42" i="10" s="1"/>
  <c r="H41" i="10"/>
  <c r="K42" i="10" s="1"/>
  <c r="G41" i="10"/>
  <c r="J42" i="10" s="1"/>
  <c r="O40" i="10"/>
  <c r="N40" i="10"/>
  <c r="M40" i="10"/>
  <c r="I40" i="10"/>
  <c r="L41" i="10" s="1"/>
  <c r="H40" i="10"/>
  <c r="K41" i="10" s="1"/>
  <c r="G40" i="10"/>
  <c r="J41" i="10" s="1"/>
  <c r="O39" i="10"/>
  <c r="N39" i="10"/>
  <c r="M39" i="10"/>
  <c r="I39" i="10"/>
  <c r="L40" i="10" s="1"/>
  <c r="H39" i="10"/>
  <c r="K40" i="10" s="1"/>
  <c r="G39" i="10"/>
  <c r="J40" i="10" s="1"/>
  <c r="O38" i="10"/>
  <c r="N38" i="10"/>
  <c r="M38" i="10"/>
  <c r="I38" i="10"/>
  <c r="L39" i="10" s="1"/>
  <c r="H38" i="10"/>
  <c r="K39" i="10" s="1"/>
  <c r="G38" i="10"/>
  <c r="J39" i="10" s="1"/>
  <c r="O37" i="10"/>
  <c r="N37" i="10"/>
  <c r="M37" i="10"/>
  <c r="I37" i="10"/>
  <c r="L38" i="10" s="1"/>
  <c r="H37" i="10"/>
  <c r="K38" i="10" s="1"/>
  <c r="G37" i="10"/>
  <c r="J38" i="10" s="1"/>
  <c r="O36" i="10"/>
  <c r="N36" i="10"/>
  <c r="M36" i="10"/>
  <c r="I36" i="10"/>
  <c r="L37" i="10" s="1"/>
  <c r="H36" i="10"/>
  <c r="K37" i="10" s="1"/>
  <c r="G36" i="10"/>
  <c r="J37" i="10" s="1"/>
  <c r="O35" i="10"/>
  <c r="N35" i="10"/>
  <c r="M35" i="10"/>
  <c r="I35" i="10"/>
  <c r="L36" i="10" s="1"/>
  <c r="H35" i="10"/>
  <c r="K36" i="10" s="1"/>
  <c r="G35" i="10"/>
  <c r="J36" i="10" s="1"/>
  <c r="O34" i="10"/>
  <c r="N34" i="10"/>
  <c r="M34" i="10"/>
  <c r="I34" i="10"/>
  <c r="L35" i="10" s="1"/>
  <c r="H34" i="10"/>
  <c r="K35" i="10" s="1"/>
  <c r="G34" i="10"/>
  <c r="J35" i="10" s="1"/>
  <c r="O33" i="10"/>
  <c r="N33" i="10"/>
  <c r="M33" i="10"/>
  <c r="I33" i="10"/>
  <c r="L34" i="10" s="1"/>
  <c r="H33" i="10"/>
  <c r="K34" i="10" s="1"/>
  <c r="G33" i="10"/>
  <c r="J34" i="10" s="1"/>
  <c r="O32" i="10"/>
  <c r="N32" i="10"/>
  <c r="M32" i="10"/>
  <c r="I32" i="10"/>
  <c r="L33" i="10" s="1"/>
  <c r="H32" i="10"/>
  <c r="K33" i="10" s="1"/>
  <c r="G32" i="10"/>
  <c r="J33" i="10" s="1"/>
  <c r="O31" i="10"/>
  <c r="N31" i="10"/>
  <c r="M31" i="10"/>
  <c r="I31" i="10"/>
  <c r="L32" i="10" s="1"/>
  <c r="H31" i="10"/>
  <c r="K32" i="10" s="1"/>
  <c r="G31" i="10"/>
  <c r="J32" i="10" s="1"/>
  <c r="O30" i="10"/>
  <c r="N30" i="10"/>
  <c r="M30" i="10"/>
  <c r="I30" i="10"/>
  <c r="L31" i="10" s="1"/>
  <c r="H30" i="10"/>
  <c r="K31" i="10" s="1"/>
  <c r="G30" i="10"/>
  <c r="J31" i="10" s="1"/>
  <c r="O29" i="10"/>
  <c r="N29" i="10"/>
  <c r="M29" i="10"/>
  <c r="I29" i="10"/>
  <c r="L30" i="10" s="1"/>
  <c r="H29" i="10"/>
  <c r="K30" i="10" s="1"/>
  <c r="G29" i="10"/>
  <c r="J30" i="10" s="1"/>
  <c r="O28" i="10"/>
  <c r="N28" i="10"/>
  <c r="H28" i="10" s="1"/>
  <c r="K29" i="10" s="1"/>
  <c r="M28" i="10"/>
  <c r="I28" i="10"/>
  <c r="L29" i="10" s="1"/>
  <c r="G28" i="10"/>
  <c r="J29" i="10" s="1"/>
  <c r="O27" i="10"/>
  <c r="N27" i="10"/>
  <c r="H27" i="10" s="1"/>
  <c r="K28" i="10" s="1"/>
  <c r="M27" i="10"/>
  <c r="I27" i="10"/>
  <c r="L28" i="10" s="1"/>
  <c r="G27" i="10"/>
  <c r="J28" i="10" s="1"/>
  <c r="O26" i="10"/>
  <c r="N26" i="10"/>
  <c r="M26" i="10"/>
  <c r="I26" i="10"/>
  <c r="L27" i="10" s="1"/>
  <c r="H26" i="10"/>
  <c r="K27" i="10" s="1"/>
  <c r="G26" i="10"/>
  <c r="J27" i="10" s="1"/>
  <c r="O25" i="10"/>
  <c r="N25" i="10"/>
  <c r="M25" i="10"/>
  <c r="I25" i="10"/>
  <c r="L26" i="10" s="1"/>
  <c r="H25" i="10"/>
  <c r="K26" i="10" s="1"/>
  <c r="G25" i="10"/>
  <c r="J26" i="10" s="1"/>
  <c r="O24" i="10"/>
  <c r="N24" i="10"/>
  <c r="M24" i="10"/>
  <c r="I24" i="10"/>
  <c r="L25" i="10" s="1"/>
  <c r="H24" i="10"/>
  <c r="K25" i="10" s="1"/>
  <c r="G24" i="10"/>
  <c r="J25" i="10" s="1"/>
  <c r="O23" i="10"/>
  <c r="N23" i="10"/>
  <c r="H23" i="10" s="1"/>
  <c r="K24" i="10" s="1"/>
  <c r="M23" i="10"/>
  <c r="G23" i="10" s="1"/>
  <c r="J24" i="10" s="1"/>
  <c r="I23" i="10"/>
  <c r="L24" i="10" s="1"/>
  <c r="O22" i="10"/>
  <c r="N22" i="10"/>
  <c r="H22" i="10" s="1"/>
  <c r="K23" i="10" s="1"/>
  <c r="M22" i="10"/>
  <c r="I22" i="10"/>
  <c r="L23" i="10" s="1"/>
  <c r="G22" i="10"/>
  <c r="J23" i="10" s="1"/>
  <c r="O21" i="10"/>
  <c r="N21" i="10"/>
  <c r="M21" i="10"/>
  <c r="I21" i="10"/>
  <c r="L22" i="10" s="1"/>
  <c r="H21" i="10"/>
  <c r="K22" i="10" s="1"/>
  <c r="G21" i="10"/>
  <c r="J22" i="10" s="1"/>
  <c r="O20" i="10"/>
  <c r="N20" i="10"/>
  <c r="H20" i="10" s="1"/>
  <c r="K21" i="10" s="1"/>
  <c r="M20" i="10"/>
  <c r="I20" i="10"/>
  <c r="L21" i="10" s="1"/>
  <c r="G20" i="10"/>
  <c r="J21" i="10" s="1"/>
  <c r="O19" i="10"/>
  <c r="N19" i="10"/>
  <c r="M19" i="10"/>
  <c r="I19" i="10"/>
  <c r="L20" i="10" s="1"/>
  <c r="H19" i="10"/>
  <c r="K20" i="10" s="1"/>
  <c r="G19" i="10"/>
  <c r="J20" i="10" s="1"/>
  <c r="O18" i="10"/>
  <c r="N18" i="10"/>
  <c r="M18" i="10"/>
  <c r="I18" i="10"/>
  <c r="L19" i="10" s="1"/>
  <c r="H18" i="10"/>
  <c r="K19" i="10" s="1"/>
  <c r="G18" i="10"/>
  <c r="J19" i="10" s="1"/>
  <c r="O17" i="10"/>
  <c r="N17" i="10"/>
  <c r="M17" i="10"/>
  <c r="I17" i="10"/>
  <c r="L18" i="10" s="1"/>
  <c r="H17" i="10"/>
  <c r="K18" i="10" s="1"/>
  <c r="G17" i="10"/>
  <c r="J18" i="10" s="1"/>
  <c r="O16" i="10"/>
  <c r="N16" i="10"/>
  <c r="M16" i="10"/>
  <c r="I16" i="10"/>
  <c r="L17" i="10" s="1"/>
  <c r="H16" i="10"/>
  <c r="K17" i="10" s="1"/>
  <c r="G16" i="10"/>
  <c r="J17" i="10" s="1"/>
  <c r="O15" i="10"/>
  <c r="I15" i="10" s="1"/>
  <c r="L16" i="10" s="1"/>
  <c r="N15" i="10"/>
  <c r="H15" i="10" s="1"/>
  <c r="K16" i="10" s="1"/>
  <c r="M15" i="10"/>
  <c r="G15" i="10" s="1"/>
  <c r="J16" i="10" s="1"/>
  <c r="O14" i="10"/>
  <c r="I14" i="10" s="1"/>
  <c r="L15" i="10" s="1"/>
  <c r="N14" i="10"/>
  <c r="H14" i="10" s="1"/>
  <c r="K15" i="10" s="1"/>
  <c r="M14" i="10"/>
  <c r="G14" i="10" s="1"/>
  <c r="J15" i="10" s="1"/>
  <c r="O13" i="10"/>
  <c r="I13" i="10" s="1"/>
  <c r="L14" i="10" s="1"/>
  <c r="N13" i="10"/>
  <c r="H13" i="10" s="1"/>
  <c r="K14" i="10" s="1"/>
  <c r="M13" i="10"/>
  <c r="G13" i="10" s="1"/>
  <c r="J14" i="10" s="1"/>
  <c r="O12" i="10"/>
  <c r="I12" i="10" s="1"/>
  <c r="L13" i="10" s="1"/>
  <c r="N12" i="10"/>
  <c r="H12" i="10" s="1"/>
  <c r="K13" i="10" s="1"/>
  <c r="M12" i="10"/>
  <c r="G12" i="10" s="1"/>
  <c r="J13" i="10" s="1"/>
  <c r="O11" i="10"/>
  <c r="I11" i="10" s="1"/>
  <c r="L12" i="10" s="1"/>
  <c r="N11" i="10"/>
  <c r="H11" i="10" s="1"/>
  <c r="K12" i="10" s="1"/>
  <c r="M11" i="10"/>
  <c r="G11" i="10" s="1"/>
  <c r="J12" i="10" s="1"/>
  <c r="O10" i="10"/>
  <c r="I10" i="10" s="1"/>
  <c r="L11" i="10" s="1"/>
  <c r="N10" i="10"/>
  <c r="H10" i="10" s="1"/>
  <c r="K11" i="10" s="1"/>
  <c r="M10" i="10"/>
  <c r="G10" i="10" s="1"/>
  <c r="J11" i="10" s="1"/>
  <c r="O9" i="10"/>
  <c r="N9" i="10"/>
  <c r="M9" i="10"/>
  <c r="I9" i="10"/>
  <c r="L10" i="10" s="1"/>
  <c r="H9" i="10"/>
  <c r="K10" i="10" s="1"/>
  <c r="G9" i="10"/>
  <c r="J10" i="10" s="1"/>
  <c r="I8" i="10"/>
  <c r="L9" i="10" s="1"/>
  <c r="H8" i="10"/>
  <c r="K9" i="10" s="1"/>
  <c r="G8" i="10"/>
  <c r="J9" i="10" s="1"/>
  <c r="D62" i="10" l="1"/>
  <c r="O59" i="10"/>
  <c r="I59" i="10" s="1"/>
  <c r="I61" i="10" s="1"/>
  <c r="L61" i="10" s="1"/>
  <c r="N59" i="10"/>
  <c r="H59" i="10" s="1"/>
  <c r="H61" i="10" s="1"/>
  <c r="M59" i="10"/>
  <c r="G59" i="10" s="1"/>
  <c r="G61" i="10" s="1"/>
  <c r="J61" i="10" s="1"/>
  <c r="K61" i="10"/>
  <c r="F61" i="7"/>
  <c r="E61" i="7"/>
  <c r="D61" i="7"/>
  <c r="F60" i="7"/>
  <c r="E60" i="7"/>
  <c r="D60" i="7"/>
  <c r="K59" i="7"/>
  <c r="F59" i="7"/>
  <c r="E59" i="7"/>
  <c r="D59" i="7"/>
  <c r="O58" i="7"/>
  <c r="N58" i="7"/>
  <c r="M58" i="7"/>
  <c r="I58" i="7"/>
  <c r="H58" i="7"/>
  <c r="G58" i="7"/>
  <c r="O57" i="7"/>
  <c r="N57" i="7"/>
  <c r="M57" i="7"/>
  <c r="I57" i="7"/>
  <c r="L58" i="7" s="1"/>
  <c r="H57" i="7"/>
  <c r="K58" i="7" s="1"/>
  <c r="G57" i="7"/>
  <c r="J58" i="7" s="1"/>
  <c r="O56" i="7"/>
  <c r="N56" i="7"/>
  <c r="M56" i="7"/>
  <c r="I56" i="7"/>
  <c r="L57" i="7" s="1"/>
  <c r="H56" i="7"/>
  <c r="K57" i="7" s="1"/>
  <c r="G56" i="7"/>
  <c r="J57" i="7" s="1"/>
  <c r="O55" i="7"/>
  <c r="N55" i="7"/>
  <c r="M55" i="7"/>
  <c r="I55" i="7"/>
  <c r="L56" i="7" s="1"/>
  <c r="H55" i="7"/>
  <c r="K56" i="7" s="1"/>
  <c r="G55" i="7"/>
  <c r="J56" i="7" s="1"/>
  <c r="O54" i="7"/>
  <c r="N54" i="7"/>
  <c r="M54" i="7"/>
  <c r="I54" i="7"/>
  <c r="L55" i="7" s="1"/>
  <c r="H54" i="7"/>
  <c r="K55" i="7" s="1"/>
  <c r="G54" i="7"/>
  <c r="J55" i="7" s="1"/>
  <c r="O53" i="7"/>
  <c r="N53" i="7"/>
  <c r="M53" i="7"/>
  <c r="I53" i="7"/>
  <c r="L54" i="7" s="1"/>
  <c r="H53" i="7"/>
  <c r="K54" i="7" s="1"/>
  <c r="G53" i="7"/>
  <c r="J54" i="7" s="1"/>
  <c r="O52" i="7"/>
  <c r="N52" i="7"/>
  <c r="M52" i="7"/>
  <c r="I52" i="7"/>
  <c r="L53" i="7" s="1"/>
  <c r="H52" i="7"/>
  <c r="K53" i="7" s="1"/>
  <c r="G52" i="7"/>
  <c r="J53" i="7" s="1"/>
  <c r="O51" i="7"/>
  <c r="N51" i="7"/>
  <c r="M51" i="7"/>
  <c r="I51" i="7"/>
  <c r="L52" i="7" s="1"/>
  <c r="H51" i="7"/>
  <c r="K52" i="7" s="1"/>
  <c r="G51" i="7"/>
  <c r="J52" i="7" s="1"/>
  <c r="O50" i="7"/>
  <c r="N50" i="7"/>
  <c r="M50" i="7"/>
  <c r="I50" i="7"/>
  <c r="L51" i="7" s="1"/>
  <c r="H50" i="7"/>
  <c r="K51" i="7" s="1"/>
  <c r="G50" i="7"/>
  <c r="J51" i="7" s="1"/>
  <c r="O49" i="7"/>
  <c r="N49" i="7"/>
  <c r="M49" i="7"/>
  <c r="I49" i="7"/>
  <c r="L50" i="7" s="1"/>
  <c r="H49" i="7"/>
  <c r="K50" i="7" s="1"/>
  <c r="G49" i="7"/>
  <c r="J50" i="7" s="1"/>
  <c r="O48" i="7"/>
  <c r="N48" i="7"/>
  <c r="M48" i="7"/>
  <c r="I48" i="7"/>
  <c r="L49" i="7" s="1"/>
  <c r="H48" i="7"/>
  <c r="K49" i="7" s="1"/>
  <c r="G48" i="7"/>
  <c r="J49" i="7" s="1"/>
  <c r="O47" i="7"/>
  <c r="N47" i="7"/>
  <c r="M47" i="7"/>
  <c r="I47" i="7"/>
  <c r="L48" i="7" s="1"/>
  <c r="H47" i="7"/>
  <c r="K48" i="7" s="1"/>
  <c r="G47" i="7"/>
  <c r="J48" i="7" s="1"/>
  <c r="O46" i="7"/>
  <c r="N46" i="7"/>
  <c r="M46" i="7"/>
  <c r="I46" i="7"/>
  <c r="L47" i="7" s="1"/>
  <c r="H46" i="7"/>
  <c r="K47" i="7" s="1"/>
  <c r="G46" i="7"/>
  <c r="J47" i="7" s="1"/>
  <c r="O45" i="7"/>
  <c r="N45" i="7"/>
  <c r="M45" i="7"/>
  <c r="I45" i="7"/>
  <c r="L46" i="7" s="1"/>
  <c r="H45" i="7"/>
  <c r="K46" i="7" s="1"/>
  <c r="G45" i="7"/>
  <c r="J46" i="7" s="1"/>
  <c r="O44" i="7"/>
  <c r="N44" i="7"/>
  <c r="M44" i="7"/>
  <c r="I44" i="7"/>
  <c r="L45" i="7" s="1"/>
  <c r="H44" i="7"/>
  <c r="K45" i="7" s="1"/>
  <c r="G44" i="7"/>
  <c r="J45" i="7" s="1"/>
  <c r="O43" i="7"/>
  <c r="N43" i="7"/>
  <c r="M43" i="7"/>
  <c r="I43" i="7"/>
  <c r="L44" i="7" s="1"/>
  <c r="H43" i="7"/>
  <c r="K44" i="7" s="1"/>
  <c r="G43" i="7"/>
  <c r="J44" i="7" s="1"/>
  <c r="O42" i="7"/>
  <c r="N42" i="7"/>
  <c r="M42" i="7"/>
  <c r="I42" i="7"/>
  <c r="L43" i="7" s="1"/>
  <c r="H42" i="7"/>
  <c r="K43" i="7" s="1"/>
  <c r="G42" i="7"/>
  <c r="J43" i="7" s="1"/>
  <c r="O41" i="7"/>
  <c r="N41" i="7"/>
  <c r="M41" i="7"/>
  <c r="I41" i="7"/>
  <c r="L42" i="7" s="1"/>
  <c r="H41" i="7"/>
  <c r="K42" i="7" s="1"/>
  <c r="G41" i="7"/>
  <c r="J42" i="7" s="1"/>
  <c r="O40" i="7"/>
  <c r="N40" i="7"/>
  <c r="M40" i="7"/>
  <c r="I40" i="7"/>
  <c r="L41" i="7" s="1"/>
  <c r="H40" i="7"/>
  <c r="K41" i="7" s="1"/>
  <c r="G40" i="7"/>
  <c r="J41" i="7" s="1"/>
  <c r="O39" i="7"/>
  <c r="I39" i="7" s="1"/>
  <c r="L40" i="7" s="1"/>
  <c r="N39" i="7"/>
  <c r="M39" i="7"/>
  <c r="G39" i="7" s="1"/>
  <c r="J40" i="7" s="1"/>
  <c r="H39" i="7"/>
  <c r="K40" i="7" s="1"/>
  <c r="O38" i="7"/>
  <c r="I38" i="7" s="1"/>
  <c r="L39" i="7" s="1"/>
  <c r="N38" i="7"/>
  <c r="M38" i="7"/>
  <c r="G38" i="7" s="1"/>
  <c r="J39" i="7" s="1"/>
  <c r="H38" i="7"/>
  <c r="K39" i="7" s="1"/>
  <c r="O37" i="7"/>
  <c r="I37" i="7" s="1"/>
  <c r="L38" i="7" s="1"/>
  <c r="N37" i="7"/>
  <c r="M37" i="7"/>
  <c r="G37" i="7" s="1"/>
  <c r="J38" i="7" s="1"/>
  <c r="H37" i="7"/>
  <c r="K38" i="7" s="1"/>
  <c r="O36" i="7"/>
  <c r="I36" i="7" s="1"/>
  <c r="L37" i="7" s="1"/>
  <c r="N36" i="7"/>
  <c r="M36" i="7"/>
  <c r="G36" i="7" s="1"/>
  <c r="J37" i="7" s="1"/>
  <c r="H36" i="7"/>
  <c r="K37" i="7" s="1"/>
  <c r="O35" i="7"/>
  <c r="I35" i="7" s="1"/>
  <c r="L36" i="7" s="1"/>
  <c r="N35" i="7"/>
  <c r="M35" i="7"/>
  <c r="G35" i="7" s="1"/>
  <c r="J36" i="7" s="1"/>
  <c r="H35" i="7"/>
  <c r="K36" i="7" s="1"/>
  <c r="O34" i="7"/>
  <c r="I34" i="7" s="1"/>
  <c r="L35" i="7" s="1"/>
  <c r="N34" i="7"/>
  <c r="M34" i="7"/>
  <c r="G34" i="7" s="1"/>
  <c r="J35" i="7" s="1"/>
  <c r="H34" i="7"/>
  <c r="K35" i="7" s="1"/>
  <c r="O33" i="7"/>
  <c r="N33" i="7"/>
  <c r="H33" i="7" s="1"/>
  <c r="K34" i="7" s="1"/>
  <c r="M33" i="7"/>
  <c r="I33" i="7"/>
  <c r="L34" i="7" s="1"/>
  <c r="G33" i="7"/>
  <c r="J34" i="7" s="1"/>
  <c r="O32" i="7"/>
  <c r="I32" i="7" s="1"/>
  <c r="L33" i="7" s="1"/>
  <c r="N32" i="7"/>
  <c r="H32" i="7" s="1"/>
  <c r="K33" i="7" s="1"/>
  <c r="M32" i="7"/>
  <c r="G32" i="7"/>
  <c r="J33" i="7" s="1"/>
  <c r="O31" i="7"/>
  <c r="I31" i="7" s="1"/>
  <c r="L32" i="7" s="1"/>
  <c r="N31" i="7"/>
  <c r="H31" i="7" s="1"/>
  <c r="K32" i="7" s="1"/>
  <c r="M31" i="7"/>
  <c r="G31" i="7" s="1"/>
  <c r="J32" i="7" s="1"/>
  <c r="O30" i="7"/>
  <c r="I30" i="7" s="1"/>
  <c r="L31" i="7" s="1"/>
  <c r="N30" i="7"/>
  <c r="H30" i="7" s="1"/>
  <c r="K31" i="7" s="1"/>
  <c r="M30" i="7"/>
  <c r="G30" i="7" s="1"/>
  <c r="J31" i="7" s="1"/>
  <c r="O29" i="7"/>
  <c r="I29" i="7" s="1"/>
  <c r="L30" i="7" s="1"/>
  <c r="N29" i="7"/>
  <c r="H29" i="7" s="1"/>
  <c r="K30" i="7" s="1"/>
  <c r="M29" i="7"/>
  <c r="G29" i="7" s="1"/>
  <c r="J30" i="7" s="1"/>
  <c r="O28" i="7"/>
  <c r="I28" i="7" s="1"/>
  <c r="L29" i="7" s="1"/>
  <c r="N28" i="7"/>
  <c r="H28" i="7" s="1"/>
  <c r="K29" i="7" s="1"/>
  <c r="M28" i="7"/>
  <c r="G28" i="7" s="1"/>
  <c r="J29" i="7" s="1"/>
  <c r="O27" i="7"/>
  <c r="I27" i="7" s="1"/>
  <c r="L28" i="7" s="1"/>
  <c r="N27" i="7"/>
  <c r="M27" i="7"/>
  <c r="G27" i="7" s="1"/>
  <c r="J28" i="7" s="1"/>
  <c r="H27" i="7"/>
  <c r="K28" i="7" s="1"/>
  <c r="O26" i="7"/>
  <c r="I26" i="7" s="1"/>
  <c r="L27" i="7" s="1"/>
  <c r="N26" i="7"/>
  <c r="H26" i="7" s="1"/>
  <c r="K27" i="7" s="1"/>
  <c r="M26" i="7"/>
  <c r="G26" i="7" s="1"/>
  <c r="J27" i="7" s="1"/>
  <c r="O25" i="7"/>
  <c r="I25" i="7" s="1"/>
  <c r="L26" i="7" s="1"/>
  <c r="N25" i="7"/>
  <c r="H25" i="7" s="1"/>
  <c r="K26" i="7" s="1"/>
  <c r="M25" i="7"/>
  <c r="G25" i="7" s="1"/>
  <c r="J26" i="7" s="1"/>
  <c r="O24" i="7"/>
  <c r="I24" i="7" s="1"/>
  <c r="L25" i="7" s="1"/>
  <c r="N24" i="7"/>
  <c r="H24" i="7" s="1"/>
  <c r="K25" i="7" s="1"/>
  <c r="M24" i="7"/>
  <c r="G24" i="7" s="1"/>
  <c r="J25" i="7" s="1"/>
  <c r="O23" i="7"/>
  <c r="I23" i="7" s="1"/>
  <c r="L24" i="7" s="1"/>
  <c r="N23" i="7"/>
  <c r="H23" i="7" s="1"/>
  <c r="K24" i="7" s="1"/>
  <c r="M23" i="7"/>
  <c r="G23" i="7"/>
  <c r="J24" i="7" s="1"/>
  <c r="O22" i="7"/>
  <c r="I22" i="7" s="1"/>
  <c r="L23" i="7" s="1"/>
  <c r="N22" i="7"/>
  <c r="H22" i="7" s="1"/>
  <c r="K23" i="7" s="1"/>
  <c r="M22" i="7"/>
  <c r="G22" i="7" s="1"/>
  <c r="J23" i="7" s="1"/>
  <c r="O21" i="7"/>
  <c r="I21" i="7" s="1"/>
  <c r="L22" i="7" s="1"/>
  <c r="N21" i="7"/>
  <c r="H21" i="7" s="1"/>
  <c r="K22" i="7" s="1"/>
  <c r="M21" i="7"/>
  <c r="G21" i="7" s="1"/>
  <c r="J22" i="7" s="1"/>
  <c r="O20" i="7"/>
  <c r="I20" i="7" s="1"/>
  <c r="L21" i="7" s="1"/>
  <c r="N20" i="7"/>
  <c r="H20" i="7" s="1"/>
  <c r="K21" i="7" s="1"/>
  <c r="M20" i="7"/>
  <c r="G20" i="7" s="1"/>
  <c r="J21" i="7" s="1"/>
  <c r="O19" i="7"/>
  <c r="I19" i="7" s="1"/>
  <c r="L20" i="7" s="1"/>
  <c r="N19" i="7"/>
  <c r="H19" i="7" s="1"/>
  <c r="K20" i="7" s="1"/>
  <c r="M19" i="7"/>
  <c r="G19" i="7" s="1"/>
  <c r="J20" i="7" s="1"/>
  <c r="O18" i="7"/>
  <c r="I18" i="7" s="1"/>
  <c r="L19" i="7" s="1"/>
  <c r="N18" i="7"/>
  <c r="H18" i="7" s="1"/>
  <c r="K19" i="7" s="1"/>
  <c r="M18" i="7"/>
  <c r="G18" i="7" s="1"/>
  <c r="J19" i="7" s="1"/>
  <c r="O17" i="7"/>
  <c r="N17" i="7"/>
  <c r="M17" i="7"/>
  <c r="I17" i="7"/>
  <c r="L18" i="7" s="1"/>
  <c r="H17" i="7"/>
  <c r="K18" i="7" s="1"/>
  <c r="G17" i="7"/>
  <c r="J18" i="7" s="1"/>
  <c r="O16" i="7"/>
  <c r="N16" i="7"/>
  <c r="M16" i="7"/>
  <c r="G16" i="7" s="1"/>
  <c r="J17" i="7" s="1"/>
  <c r="I16" i="7"/>
  <c r="L17" i="7" s="1"/>
  <c r="H16" i="7"/>
  <c r="K17" i="7" s="1"/>
  <c r="O15" i="7"/>
  <c r="I15" i="7" s="1"/>
  <c r="L16" i="7" s="1"/>
  <c r="N15" i="7"/>
  <c r="M15" i="7"/>
  <c r="G15" i="7" s="1"/>
  <c r="J16" i="7" s="1"/>
  <c r="H15" i="7"/>
  <c r="K16" i="7" s="1"/>
  <c r="O14" i="7"/>
  <c r="N14" i="7"/>
  <c r="H14" i="7" s="1"/>
  <c r="K15" i="7" s="1"/>
  <c r="M14" i="7"/>
  <c r="I14" i="7"/>
  <c r="L15" i="7" s="1"/>
  <c r="G14" i="7"/>
  <c r="J15" i="7" s="1"/>
  <c r="O13" i="7"/>
  <c r="N13" i="7"/>
  <c r="H13" i="7" s="1"/>
  <c r="K14" i="7" s="1"/>
  <c r="M13" i="7"/>
  <c r="G13" i="7" s="1"/>
  <c r="J14" i="7" s="1"/>
  <c r="I13" i="7"/>
  <c r="L14" i="7" s="1"/>
  <c r="O12" i="7"/>
  <c r="N12" i="7"/>
  <c r="M12" i="7"/>
  <c r="I12" i="7"/>
  <c r="L13" i="7" s="1"/>
  <c r="H12" i="7"/>
  <c r="K13" i="7" s="1"/>
  <c r="G12" i="7"/>
  <c r="J13" i="7" s="1"/>
  <c r="O11" i="7"/>
  <c r="N11" i="7"/>
  <c r="H11" i="7" s="1"/>
  <c r="K12" i="7" s="1"/>
  <c r="M11" i="7"/>
  <c r="I11" i="7"/>
  <c r="L12" i="7" s="1"/>
  <c r="G11" i="7"/>
  <c r="J12" i="7" s="1"/>
  <c r="O10" i="7"/>
  <c r="N10" i="7"/>
  <c r="M10" i="7"/>
  <c r="I10" i="7"/>
  <c r="L11" i="7" s="1"/>
  <c r="H10" i="7"/>
  <c r="K11" i="7" s="1"/>
  <c r="G10" i="7"/>
  <c r="J11" i="7" s="1"/>
  <c r="O9" i="7"/>
  <c r="N9" i="7"/>
  <c r="M9" i="7"/>
  <c r="L9" i="7"/>
  <c r="I9" i="7"/>
  <c r="L10" i="7" s="1"/>
  <c r="H9" i="7"/>
  <c r="K10" i="7" s="1"/>
  <c r="G9" i="7"/>
  <c r="J10" i="7" s="1"/>
  <c r="I8" i="7"/>
  <c r="H8" i="7"/>
  <c r="K9" i="7" s="1"/>
  <c r="G8" i="7"/>
  <c r="J9" i="7" s="1"/>
  <c r="N59" i="7" l="1"/>
  <c r="H61" i="7" s="1"/>
  <c r="K61" i="7" s="1"/>
  <c r="E62" i="7"/>
  <c r="O59" i="7"/>
  <c r="I61" i="7" s="1"/>
  <c r="L61" i="7" s="1"/>
  <c r="M59" i="7"/>
  <c r="G59" i="7" s="1"/>
  <c r="G61" i="7" s="1"/>
  <c r="J61" i="7" s="1"/>
  <c r="D62" i="7"/>
  <c r="F62" i="7"/>
  <c r="F111" i="1" l="1"/>
  <c r="E111" i="1"/>
  <c r="D111" i="1"/>
  <c r="F110" i="1"/>
  <c r="E110" i="1"/>
  <c r="E112" i="1" s="1"/>
  <c r="D110" i="1"/>
  <c r="K109" i="1"/>
  <c r="F109" i="1"/>
  <c r="F112" i="1" s="1"/>
  <c r="E109" i="1"/>
  <c r="D109" i="1"/>
  <c r="D112" i="1" s="1"/>
  <c r="O108" i="1"/>
  <c r="N108" i="1"/>
  <c r="M108" i="1"/>
  <c r="L108" i="1"/>
  <c r="I108" i="1"/>
  <c r="H108" i="1"/>
  <c r="G108" i="1"/>
  <c r="O107" i="1"/>
  <c r="N107" i="1"/>
  <c r="M107" i="1"/>
  <c r="I107" i="1"/>
  <c r="H107" i="1"/>
  <c r="K108" i="1" s="1"/>
  <c r="G107" i="1"/>
  <c r="J108" i="1" s="1"/>
  <c r="O106" i="1"/>
  <c r="N106" i="1"/>
  <c r="M106" i="1"/>
  <c r="J106" i="1"/>
  <c r="I106" i="1"/>
  <c r="L107" i="1" s="1"/>
  <c r="H106" i="1"/>
  <c r="K107" i="1" s="1"/>
  <c r="G106" i="1"/>
  <c r="J107" i="1" s="1"/>
  <c r="O105" i="1"/>
  <c r="N105" i="1"/>
  <c r="M105" i="1"/>
  <c r="I105" i="1"/>
  <c r="L106" i="1" s="1"/>
  <c r="H105" i="1"/>
  <c r="K106" i="1" s="1"/>
  <c r="G105" i="1"/>
  <c r="O104" i="1"/>
  <c r="N104" i="1"/>
  <c r="M104" i="1"/>
  <c r="I104" i="1"/>
  <c r="L105" i="1" s="1"/>
  <c r="H104" i="1"/>
  <c r="K105" i="1" s="1"/>
  <c r="G104" i="1"/>
  <c r="J105" i="1" s="1"/>
  <c r="O103" i="1"/>
  <c r="N103" i="1"/>
  <c r="M103" i="1"/>
  <c r="I103" i="1"/>
  <c r="L104" i="1" s="1"/>
  <c r="H103" i="1"/>
  <c r="K104" i="1" s="1"/>
  <c r="G103" i="1"/>
  <c r="J104" i="1" s="1"/>
  <c r="O102" i="1"/>
  <c r="N102" i="1"/>
  <c r="M102" i="1"/>
  <c r="L102" i="1"/>
  <c r="I102" i="1"/>
  <c r="L103" i="1" s="1"/>
  <c r="H102" i="1"/>
  <c r="K103" i="1" s="1"/>
  <c r="G102" i="1"/>
  <c r="J103" i="1" s="1"/>
  <c r="O101" i="1"/>
  <c r="N101" i="1"/>
  <c r="M101" i="1"/>
  <c r="I101" i="1"/>
  <c r="H101" i="1"/>
  <c r="K102" i="1" s="1"/>
  <c r="G101" i="1"/>
  <c r="J102" i="1" s="1"/>
  <c r="O100" i="1"/>
  <c r="N100" i="1"/>
  <c r="M100" i="1"/>
  <c r="I100" i="1"/>
  <c r="L101" i="1" s="1"/>
  <c r="H100" i="1"/>
  <c r="K101" i="1" s="1"/>
  <c r="G100" i="1"/>
  <c r="J101" i="1" s="1"/>
  <c r="O99" i="1"/>
  <c r="N99" i="1"/>
  <c r="M99" i="1"/>
  <c r="I99" i="1"/>
  <c r="L100" i="1" s="1"/>
  <c r="H99" i="1"/>
  <c r="K100" i="1" s="1"/>
  <c r="G99" i="1"/>
  <c r="J100" i="1" s="1"/>
  <c r="O98" i="1"/>
  <c r="N98" i="1"/>
  <c r="M98" i="1"/>
  <c r="L98" i="1"/>
  <c r="I98" i="1"/>
  <c r="L99" i="1" s="1"/>
  <c r="H98" i="1"/>
  <c r="K99" i="1" s="1"/>
  <c r="G98" i="1"/>
  <c r="J99" i="1" s="1"/>
  <c r="O97" i="1"/>
  <c r="N97" i="1"/>
  <c r="M97" i="1"/>
  <c r="I97" i="1"/>
  <c r="H97" i="1"/>
  <c r="K98" i="1" s="1"/>
  <c r="G97" i="1"/>
  <c r="J98" i="1" s="1"/>
  <c r="O96" i="1"/>
  <c r="N96" i="1"/>
  <c r="M96" i="1"/>
  <c r="I96" i="1"/>
  <c r="L97" i="1" s="1"/>
  <c r="H96" i="1"/>
  <c r="K97" i="1" s="1"/>
  <c r="G96" i="1"/>
  <c r="J97" i="1" s="1"/>
  <c r="O95" i="1"/>
  <c r="N95" i="1"/>
  <c r="M95" i="1"/>
  <c r="I95" i="1"/>
  <c r="L96" i="1" s="1"/>
  <c r="H95" i="1"/>
  <c r="K96" i="1" s="1"/>
  <c r="G95" i="1"/>
  <c r="J96" i="1" s="1"/>
  <c r="O94" i="1"/>
  <c r="N94" i="1"/>
  <c r="M94" i="1"/>
  <c r="L94" i="1"/>
  <c r="I94" i="1"/>
  <c r="L95" i="1" s="1"/>
  <c r="H94" i="1"/>
  <c r="K95" i="1" s="1"/>
  <c r="G94" i="1"/>
  <c r="J95" i="1" s="1"/>
  <c r="O93" i="1"/>
  <c r="N93" i="1"/>
  <c r="M93" i="1"/>
  <c r="I93" i="1"/>
  <c r="H93" i="1"/>
  <c r="K94" i="1" s="1"/>
  <c r="G93" i="1"/>
  <c r="J94" i="1" s="1"/>
  <c r="O92" i="1"/>
  <c r="N92" i="1"/>
  <c r="M92" i="1"/>
  <c r="I92" i="1"/>
  <c r="L93" i="1" s="1"/>
  <c r="H92" i="1"/>
  <c r="K93" i="1" s="1"/>
  <c r="G92" i="1"/>
  <c r="J93" i="1" s="1"/>
  <c r="O91" i="1"/>
  <c r="N91" i="1"/>
  <c r="M91" i="1"/>
  <c r="I91" i="1"/>
  <c r="L92" i="1" s="1"/>
  <c r="H91" i="1"/>
  <c r="K92" i="1" s="1"/>
  <c r="G91" i="1"/>
  <c r="J92" i="1" s="1"/>
  <c r="O90" i="1"/>
  <c r="N90" i="1"/>
  <c r="M90" i="1"/>
  <c r="L90" i="1"/>
  <c r="I90" i="1"/>
  <c r="L91" i="1" s="1"/>
  <c r="H90" i="1"/>
  <c r="K91" i="1" s="1"/>
  <c r="G90" i="1"/>
  <c r="J91" i="1" s="1"/>
  <c r="O89" i="1"/>
  <c r="N89" i="1"/>
  <c r="M89" i="1"/>
  <c r="I89" i="1"/>
  <c r="H89" i="1"/>
  <c r="K90" i="1" s="1"/>
  <c r="G89" i="1"/>
  <c r="J90" i="1" s="1"/>
  <c r="O88" i="1"/>
  <c r="N88" i="1"/>
  <c r="M88" i="1"/>
  <c r="I88" i="1"/>
  <c r="L89" i="1" s="1"/>
  <c r="H88" i="1"/>
  <c r="K89" i="1" s="1"/>
  <c r="G88" i="1"/>
  <c r="J89" i="1" s="1"/>
  <c r="O87" i="1"/>
  <c r="N87" i="1"/>
  <c r="M87" i="1"/>
  <c r="I87" i="1"/>
  <c r="L88" i="1" s="1"/>
  <c r="H87" i="1"/>
  <c r="K88" i="1" s="1"/>
  <c r="G87" i="1"/>
  <c r="J88" i="1" s="1"/>
  <c r="O86" i="1"/>
  <c r="N86" i="1"/>
  <c r="M86" i="1"/>
  <c r="L86" i="1"/>
  <c r="I86" i="1"/>
  <c r="L87" i="1" s="1"/>
  <c r="H86" i="1"/>
  <c r="K87" i="1" s="1"/>
  <c r="G86" i="1"/>
  <c r="J87" i="1" s="1"/>
  <c r="O85" i="1"/>
  <c r="N85" i="1"/>
  <c r="M85" i="1"/>
  <c r="I85" i="1"/>
  <c r="H85" i="1"/>
  <c r="K86" i="1" s="1"/>
  <c r="G85" i="1"/>
  <c r="J86" i="1" s="1"/>
  <c r="O84" i="1"/>
  <c r="N84" i="1"/>
  <c r="M84" i="1"/>
  <c r="J84" i="1"/>
  <c r="I84" i="1"/>
  <c r="L85" i="1" s="1"/>
  <c r="H84" i="1"/>
  <c r="K85" i="1" s="1"/>
  <c r="G84" i="1"/>
  <c r="J85" i="1" s="1"/>
  <c r="O83" i="1"/>
  <c r="N83" i="1"/>
  <c r="M83" i="1"/>
  <c r="I83" i="1"/>
  <c r="L84" i="1" s="1"/>
  <c r="H83" i="1"/>
  <c r="K84" i="1" s="1"/>
  <c r="G83" i="1"/>
  <c r="O82" i="1"/>
  <c r="N82" i="1"/>
  <c r="M82" i="1"/>
  <c r="L82" i="1"/>
  <c r="I82" i="1"/>
  <c r="L83" i="1" s="1"/>
  <c r="H82" i="1"/>
  <c r="K83" i="1" s="1"/>
  <c r="G82" i="1"/>
  <c r="J83" i="1" s="1"/>
  <c r="O81" i="1"/>
  <c r="N81" i="1"/>
  <c r="M81" i="1"/>
  <c r="I81" i="1"/>
  <c r="H81" i="1"/>
  <c r="K82" i="1" s="1"/>
  <c r="G81" i="1"/>
  <c r="J82" i="1" s="1"/>
  <c r="I8" i="1"/>
  <c r="H8" i="1"/>
  <c r="G8" i="1"/>
  <c r="H9" i="1" l="1"/>
  <c r="K9" i="1"/>
  <c r="N9" i="1" s="1"/>
  <c r="J9" i="1"/>
  <c r="M9" i="1" s="1"/>
  <c r="G9" i="1" s="1"/>
  <c r="L9" i="1"/>
  <c r="O9" i="1" s="1"/>
  <c r="I9" i="1" s="1"/>
  <c r="G10" i="1" l="1"/>
  <c r="J10" i="1"/>
  <c r="M10" i="1" s="1"/>
  <c r="K10" i="1"/>
  <c r="N10" i="1" s="1"/>
  <c r="H10" i="1"/>
  <c r="I10" i="1"/>
  <c r="L10" i="1"/>
  <c r="O10" i="1" s="1"/>
  <c r="L11" i="1" l="1"/>
  <c r="O11" i="1" s="1"/>
  <c r="I11" i="1" s="1"/>
  <c r="H11" i="1"/>
  <c r="K11" i="1"/>
  <c r="N11" i="1" s="1"/>
  <c r="J11" i="1"/>
  <c r="M11" i="1" s="1"/>
  <c r="G11" i="1" s="1"/>
  <c r="L12" i="1" l="1"/>
  <c r="O12" i="1" s="1"/>
  <c r="I12" i="1" s="1"/>
  <c r="G12" i="1"/>
  <c r="J12" i="1"/>
  <c r="M12" i="1" s="1"/>
  <c r="K12" i="1"/>
  <c r="N12" i="1" s="1"/>
  <c r="H12" i="1" s="1"/>
  <c r="K13" i="1" l="1"/>
  <c r="N13" i="1" s="1"/>
  <c r="H13" i="1" s="1"/>
  <c r="L13" i="1"/>
  <c r="O13" i="1" s="1"/>
  <c r="I13" i="1" s="1"/>
  <c r="J13" i="1"/>
  <c r="M13" i="1" s="1"/>
  <c r="G13" i="1"/>
  <c r="I14" i="1" l="1"/>
  <c r="L14" i="1"/>
  <c r="O14" i="1" s="1"/>
  <c r="K14" i="1"/>
  <c r="N14" i="1" s="1"/>
  <c r="H14" i="1"/>
  <c r="G14" i="1"/>
  <c r="J14" i="1"/>
  <c r="M14" i="1" s="1"/>
  <c r="J15" i="1" l="1"/>
  <c r="M15" i="1" s="1"/>
  <c r="G15" i="1"/>
  <c r="K15" i="1"/>
  <c r="N15" i="1" s="1"/>
  <c r="H15" i="1" s="1"/>
  <c r="L15" i="1"/>
  <c r="O15" i="1" s="1"/>
  <c r="I15" i="1"/>
  <c r="K16" i="1" l="1"/>
  <c r="N16" i="1" s="1"/>
  <c r="H16" i="1"/>
  <c r="L16" i="1"/>
  <c r="O16" i="1" s="1"/>
  <c r="I16" i="1" s="1"/>
  <c r="J16" i="1"/>
  <c r="M16" i="1" s="1"/>
  <c r="G16" i="1" s="1"/>
  <c r="J17" i="1" l="1"/>
  <c r="M17" i="1" s="1"/>
  <c r="G17" i="1"/>
  <c r="L17" i="1"/>
  <c r="O17" i="1" s="1"/>
  <c r="I17" i="1"/>
  <c r="K17" i="1"/>
  <c r="N17" i="1" s="1"/>
  <c r="H17" i="1" s="1"/>
  <c r="K18" i="1" l="1"/>
  <c r="N18" i="1" s="1"/>
  <c r="H18" i="1"/>
  <c r="L18" i="1"/>
  <c r="O18" i="1" s="1"/>
  <c r="I18" i="1" s="1"/>
  <c r="J18" i="1"/>
  <c r="M18" i="1" s="1"/>
  <c r="G18" i="1" s="1"/>
  <c r="J19" i="1" l="1"/>
  <c r="M19" i="1" s="1"/>
  <c r="G19" i="1"/>
  <c r="L19" i="1"/>
  <c r="O19" i="1" s="1"/>
  <c r="I19" i="1"/>
  <c r="K19" i="1"/>
  <c r="N19" i="1" s="1"/>
  <c r="H19" i="1" s="1"/>
  <c r="K20" i="1" l="1"/>
  <c r="N20" i="1" s="1"/>
  <c r="H20" i="1"/>
  <c r="L20" i="1"/>
  <c r="O20" i="1" s="1"/>
  <c r="I20" i="1" s="1"/>
  <c r="J20" i="1"/>
  <c r="M20" i="1" s="1"/>
  <c r="G20" i="1" s="1"/>
  <c r="J21" i="1" l="1"/>
  <c r="M21" i="1" s="1"/>
  <c r="G21" i="1"/>
  <c r="L21" i="1"/>
  <c r="O21" i="1" s="1"/>
  <c r="I21" i="1"/>
  <c r="K21" i="1"/>
  <c r="N21" i="1" s="1"/>
  <c r="H21" i="1" s="1"/>
  <c r="K22" i="1" l="1"/>
  <c r="N22" i="1" s="1"/>
  <c r="H22" i="1"/>
  <c r="L22" i="1"/>
  <c r="O22" i="1" s="1"/>
  <c r="I22" i="1" s="1"/>
  <c r="J22" i="1"/>
  <c r="M22" i="1" s="1"/>
  <c r="G22" i="1" s="1"/>
  <c r="J23" i="1" l="1"/>
  <c r="M23" i="1" s="1"/>
  <c r="G23" i="1"/>
  <c r="L23" i="1"/>
  <c r="O23" i="1" s="1"/>
  <c r="I23" i="1"/>
  <c r="K23" i="1"/>
  <c r="N23" i="1" s="1"/>
  <c r="H23" i="1" s="1"/>
  <c r="K24" i="1" l="1"/>
  <c r="N24" i="1" s="1"/>
  <c r="H24" i="1"/>
  <c r="L24" i="1"/>
  <c r="O24" i="1" s="1"/>
  <c r="I24" i="1" s="1"/>
  <c r="J24" i="1"/>
  <c r="M24" i="1" s="1"/>
  <c r="G24" i="1" s="1"/>
  <c r="J25" i="1" l="1"/>
  <c r="M25" i="1" s="1"/>
  <c r="G25" i="1"/>
  <c r="L25" i="1"/>
  <c r="O25" i="1" s="1"/>
  <c r="I25" i="1"/>
  <c r="K25" i="1"/>
  <c r="N25" i="1" s="1"/>
  <c r="H25" i="1" s="1"/>
  <c r="K26" i="1" l="1"/>
  <c r="N26" i="1" s="1"/>
  <c r="H26" i="1"/>
  <c r="L26" i="1"/>
  <c r="O26" i="1" s="1"/>
  <c r="I26" i="1" s="1"/>
  <c r="J26" i="1"/>
  <c r="M26" i="1" s="1"/>
  <c r="G26" i="1" s="1"/>
  <c r="J27" i="1" l="1"/>
  <c r="M27" i="1" s="1"/>
  <c r="G27" i="1"/>
  <c r="L27" i="1"/>
  <c r="O27" i="1" s="1"/>
  <c r="I27" i="1"/>
  <c r="K27" i="1"/>
  <c r="N27" i="1" s="1"/>
  <c r="H27" i="1" s="1"/>
  <c r="K28" i="1" l="1"/>
  <c r="N28" i="1" s="1"/>
  <c r="H28" i="1"/>
  <c r="L28" i="1"/>
  <c r="O28" i="1" s="1"/>
  <c r="I28" i="1" s="1"/>
  <c r="J28" i="1"/>
  <c r="M28" i="1" s="1"/>
  <c r="G28" i="1" s="1"/>
  <c r="J29" i="1" l="1"/>
  <c r="M29" i="1" s="1"/>
  <c r="G29" i="1"/>
  <c r="L29" i="1"/>
  <c r="O29" i="1" s="1"/>
  <c r="I29" i="1"/>
  <c r="K29" i="1"/>
  <c r="N29" i="1" s="1"/>
  <c r="H29" i="1" s="1"/>
  <c r="K30" i="1" l="1"/>
  <c r="N30" i="1" s="1"/>
  <c r="H30" i="1"/>
  <c r="L30" i="1"/>
  <c r="O30" i="1" s="1"/>
  <c r="I30" i="1" s="1"/>
  <c r="J30" i="1"/>
  <c r="M30" i="1" s="1"/>
  <c r="G30" i="1" s="1"/>
  <c r="J31" i="1" l="1"/>
  <c r="M31" i="1" s="1"/>
  <c r="G31" i="1"/>
  <c r="L31" i="1"/>
  <c r="O31" i="1" s="1"/>
  <c r="I31" i="1"/>
  <c r="K31" i="1"/>
  <c r="N31" i="1" s="1"/>
  <c r="H31" i="1" s="1"/>
  <c r="K32" i="1" l="1"/>
  <c r="N32" i="1" s="1"/>
  <c r="H32" i="1"/>
  <c r="L32" i="1"/>
  <c r="O32" i="1" s="1"/>
  <c r="I32" i="1" s="1"/>
  <c r="J32" i="1"/>
  <c r="M32" i="1" s="1"/>
  <c r="G32" i="1" s="1"/>
  <c r="J33" i="1" l="1"/>
  <c r="M33" i="1" s="1"/>
  <c r="G33" i="1"/>
  <c r="L33" i="1"/>
  <c r="O33" i="1" s="1"/>
  <c r="I33" i="1"/>
  <c r="K33" i="1"/>
  <c r="N33" i="1" s="1"/>
  <c r="H33" i="1" s="1"/>
  <c r="K34" i="1" l="1"/>
  <c r="N34" i="1" s="1"/>
  <c r="H34" i="1"/>
  <c r="L34" i="1"/>
  <c r="O34" i="1" s="1"/>
  <c r="I34" i="1" s="1"/>
  <c r="J34" i="1"/>
  <c r="M34" i="1" s="1"/>
  <c r="G34" i="1" s="1"/>
  <c r="J35" i="1" l="1"/>
  <c r="M35" i="1" s="1"/>
  <c r="G35" i="1"/>
  <c r="L35" i="1"/>
  <c r="O35" i="1" s="1"/>
  <c r="I35" i="1"/>
  <c r="K35" i="1"/>
  <c r="N35" i="1" s="1"/>
  <c r="H35" i="1" s="1"/>
  <c r="K36" i="1" l="1"/>
  <c r="N36" i="1" s="1"/>
  <c r="H36" i="1"/>
  <c r="L36" i="1"/>
  <c r="O36" i="1" s="1"/>
  <c r="I36" i="1" s="1"/>
  <c r="J36" i="1"/>
  <c r="M36" i="1" s="1"/>
  <c r="G36" i="1" s="1"/>
  <c r="J37" i="1" l="1"/>
  <c r="M37" i="1" s="1"/>
  <c r="G37" i="1"/>
  <c r="L37" i="1"/>
  <c r="O37" i="1" s="1"/>
  <c r="I37" i="1"/>
  <c r="K37" i="1"/>
  <c r="N37" i="1" s="1"/>
  <c r="H37" i="1" s="1"/>
  <c r="K38" i="1" l="1"/>
  <c r="N38" i="1" s="1"/>
  <c r="H38" i="1"/>
  <c r="L38" i="1"/>
  <c r="O38" i="1" s="1"/>
  <c r="I38" i="1" s="1"/>
  <c r="J38" i="1"/>
  <c r="M38" i="1" s="1"/>
  <c r="G38" i="1" s="1"/>
  <c r="J39" i="1" l="1"/>
  <c r="M39" i="1" s="1"/>
  <c r="G39" i="1"/>
  <c r="L39" i="1"/>
  <c r="O39" i="1" s="1"/>
  <c r="I39" i="1"/>
  <c r="K39" i="1"/>
  <c r="N39" i="1" s="1"/>
  <c r="H39" i="1" s="1"/>
  <c r="K40" i="1" l="1"/>
  <c r="N40" i="1" s="1"/>
  <c r="H40" i="1"/>
  <c r="L40" i="1"/>
  <c r="O40" i="1" s="1"/>
  <c r="I40" i="1" s="1"/>
  <c r="J40" i="1"/>
  <c r="M40" i="1" s="1"/>
  <c r="G40" i="1" s="1"/>
  <c r="J41" i="1" l="1"/>
  <c r="M41" i="1" s="1"/>
  <c r="G41" i="1"/>
  <c r="L41" i="1"/>
  <c r="O41" i="1" s="1"/>
  <c r="I41" i="1"/>
  <c r="K41" i="1"/>
  <c r="N41" i="1" s="1"/>
  <c r="H41" i="1" s="1"/>
  <c r="K42" i="1" l="1"/>
  <c r="N42" i="1" s="1"/>
  <c r="H42" i="1"/>
  <c r="L42" i="1"/>
  <c r="O42" i="1" s="1"/>
  <c r="I42" i="1" s="1"/>
  <c r="J42" i="1"/>
  <c r="M42" i="1" s="1"/>
  <c r="G42" i="1" s="1"/>
  <c r="J43" i="1" l="1"/>
  <c r="M43" i="1" s="1"/>
  <c r="G43" i="1"/>
  <c r="L43" i="1"/>
  <c r="O43" i="1" s="1"/>
  <c r="I43" i="1"/>
  <c r="K43" i="1"/>
  <c r="N43" i="1" s="1"/>
  <c r="H43" i="1" s="1"/>
  <c r="K44" i="1" l="1"/>
  <c r="N44" i="1" s="1"/>
  <c r="H44" i="1"/>
  <c r="L44" i="1"/>
  <c r="O44" i="1" s="1"/>
  <c r="I44" i="1" s="1"/>
  <c r="J44" i="1"/>
  <c r="M44" i="1" s="1"/>
  <c r="G44" i="1" s="1"/>
  <c r="J45" i="1" l="1"/>
  <c r="M45" i="1" s="1"/>
  <c r="G45" i="1"/>
  <c r="L45" i="1"/>
  <c r="O45" i="1" s="1"/>
  <c r="I45" i="1"/>
  <c r="K45" i="1"/>
  <c r="N45" i="1" s="1"/>
  <c r="H45" i="1" s="1"/>
  <c r="K46" i="1" l="1"/>
  <c r="N46" i="1" s="1"/>
  <c r="H46" i="1"/>
  <c r="L46" i="1"/>
  <c r="O46" i="1" s="1"/>
  <c r="I46" i="1" s="1"/>
  <c r="J46" i="1"/>
  <c r="M46" i="1" s="1"/>
  <c r="G46" i="1" s="1"/>
  <c r="J47" i="1" l="1"/>
  <c r="M47" i="1" s="1"/>
  <c r="G47" i="1"/>
  <c r="L47" i="1"/>
  <c r="O47" i="1" s="1"/>
  <c r="I47" i="1"/>
  <c r="K47" i="1"/>
  <c r="N47" i="1" s="1"/>
  <c r="H47" i="1" s="1"/>
  <c r="K48" i="1" l="1"/>
  <c r="N48" i="1" s="1"/>
  <c r="H48" i="1"/>
  <c r="L48" i="1"/>
  <c r="O48" i="1" s="1"/>
  <c r="I48" i="1" s="1"/>
  <c r="J48" i="1"/>
  <c r="M48" i="1" s="1"/>
  <c r="G48" i="1" s="1"/>
  <c r="J49" i="1" l="1"/>
  <c r="M49" i="1" s="1"/>
  <c r="G49" i="1"/>
  <c r="L49" i="1"/>
  <c r="O49" i="1" s="1"/>
  <c r="I49" i="1"/>
  <c r="K49" i="1"/>
  <c r="N49" i="1" s="1"/>
  <c r="H49" i="1" s="1"/>
  <c r="K50" i="1" l="1"/>
  <c r="N50" i="1" s="1"/>
  <c r="H50" i="1"/>
  <c r="L50" i="1"/>
  <c r="O50" i="1" s="1"/>
  <c r="I50" i="1" s="1"/>
  <c r="J50" i="1"/>
  <c r="M50" i="1" s="1"/>
  <c r="G50" i="1" s="1"/>
  <c r="J51" i="1" l="1"/>
  <c r="M51" i="1" s="1"/>
  <c r="G51" i="1"/>
  <c r="L51" i="1"/>
  <c r="O51" i="1" s="1"/>
  <c r="I51" i="1"/>
  <c r="K51" i="1"/>
  <c r="N51" i="1" s="1"/>
  <c r="H51" i="1" s="1"/>
  <c r="K52" i="1" l="1"/>
  <c r="N52" i="1" s="1"/>
  <c r="H52" i="1"/>
  <c r="L52" i="1"/>
  <c r="O52" i="1" s="1"/>
  <c r="I52" i="1" s="1"/>
  <c r="J52" i="1"/>
  <c r="M52" i="1" s="1"/>
  <c r="G52" i="1" s="1"/>
  <c r="J53" i="1" l="1"/>
  <c r="M53" i="1" s="1"/>
  <c r="G53" i="1"/>
  <c r="L53" i="1"/>
  <c r="O53" i="1" s="1"/>
  <c r="I53" i="1"/>
  <c r="K53" i="1"/>
  <c r="N53" i="1" s="1"/>
  <c r="H53" i="1" s="1"/>
  <c r="K54" i="1" l="1"/>
  <c r="N54" i="1" s="1"/>
  <c r="H54" i="1" s="1"/>
  <c r="I54" i="1"/>
  <c r="L54" i="1"/>
  <c r="O54" i="1" s="1"/>
  <c r="G54" i="1"/>
  <c r="J54" i="1"/>
  <c r="M54" i="1" s="1"/>
  <c r="H55" i="1" l="1"/>
  <c r="K55" i="1"/>
  <c r="N55" i="1" s="1"/>
  <c r="J55" i="1"/>
  <c r="M55" i="1" s="1"/>
  <c r="G55" i="1" s="1"/>
  <c r="L55" i="1"/>
  <c r="O55" i="1" s="1"/>
  <c r="I55" i="1" s="1"/>
  <c r="L56" i="1" l="1"/>
  <c r="O56" i="1" s="1"/>
  <c r="I56" i="1" s="1"/>
  <c r="J56" i="1"/>
  <c r="M56" i="1" s="1"/>
  <c r="G56" i="1" s="1"/>
  <c r="K56" i="1"/>
  <c r="N56" i="1" s="1"/>
  <c r="H56" i="1"/>
  <c r="J57" i="1" l="1"/>
  <c r="M57" i="1" s="1"/>
  <c r="G57" i="1" s="1"/>
  <c r="L57" i="1"/>
  <c r="O57" i="1" s="1"/>
  <c r="I57" i="1" s="1"/>
  <c r="H57" i="1"/>
  <c r="K57" i="1"/>
  <c r="N57" i="1" s="1"/>
  <c r="L58" i="1" l="1"/>
  <c r="O58" i="1" s="1"/>
  <c r="I58" i="1" s="1"/>
  <c r="J58" i="1"/>
  <c r="M58" i="1" s="1"/>
  <c r="G58" i="1" s="1"/>
  <c r="K58" i="1"/>
  <c r="N58" i="1" s="1"/>
  <c r="H58" i="1"/>
  <c r="J59" i="1" l="1"/>
  <c r="M59" i="1" s="1"/>
  <c r="G59" i="1" s="1"/>
  <c r="L59" i="1"/>
  <c r="O59" i="1" s="1"/>
  <c r="I59" i="1"/>
  <c r="K59" i="1"/>
  <c r="N59" i="1" s="1"/>
  <c r="H59" i="1" s="1"/>
  <c r="K60" i="1" l="1"/>
  <c r="N60" i="1" s="1"/>
  <c r="H60" i="1" s="1"/>
  <c r="J60" i="1"/>
  <c r="M60" i="1" s="1"/>
  <c r="G60" i="1" s="1"/>
  <c r="L60" i="1"/>
  <c r="O60" i="1" s="1"/>
  <c r="I60" i="1" s="1"/>
  <c r="J61" i="1" l="1"/>
  <c r="M61" i="1" s="1"/>
  <c r="G61" i="1" s="1"/>
  <c r="L61" i="1"/>
  <c r="O61" i="1" s="1"/>
  <c r="I61" i="1" s="1"/>
  <c r="H61" i="1"/>
  <c r="K61" i="1"/>
  <c r="N61" i="1" s="1"/>
  <c r="L62" i="1" l="1"/>
  <c r="O62" i="1" s="1"/>
  <c r="I62" i="1" s="1"/>
  <c r="J62" i="1"/>
  <c r="M62" i="1" s="1"/>
  <c r="G62" i="1" s="1"/>
  <c r="K62" i="1"/>
  <c r="N62" i="1" s="1"/>
  <c r="H62" i="1"/>
  <c r="J63" i="1" l="1"/>
  <c r="M63" i="1" s="1"/>
  <c r="G63" i="1" s="1"/>
  <c r="L63" i="1"/>
  <c r="O63" i="1" s="1"/>
  <c r="I63" i="1" s="1"/>
  <c r="H63" i="1"/>
  <c r="K63" i="1"/>
  <c r="N63" i="1" s="1"/>
  <c r="L64" i="1" l="1"/>
  <c r="O64" i="1" s="1"/>
  <c r="I64" i="1" s="1"/>
  <c r="J64" i="1"/>
  <c r="M64" i="1" s="1"/>
  <c r="G64" i="1" s="1"/>
  <c r="K64" i="1"/>
  <c r="N64" i="1" s="1"/>
  <c r="H64" i="1"/>
  <c r="J65" i="1" l="1"/>
  <c r="M65" i="1" s="1"/>
  <c r="G65" i="1" s="1"/>
  <c r="L65" i="1"/>
  <c r="O65" i="1" s="1"/>
  <c r="I65" i="1" s="1"/>
  <c r="K65" i="1"/>
  <c r="N65" i="1" s="1"/>
  <c r="H65" i="1" s="1"/>
  <c r="L66" i="1" l="1"/>
  <c r="O66" i="1" s="1"/>
  <c r="I66" i="1" s="1"/>
  <c r="K66" i="1"/>
  <c r="N66" i="1" s="1"/>
  <c r="H66" i="1"/>
  <c r="J66" i="1"/>
  <c r="M66" i="1" s="1"/>
  <c r="G66" i="1" s="1"/>
  <c r="J67" i="1" l="1"/>
  <c r="M67" i="1" s="1"/>
  <c r="G67" i="1" s="1"/>
  <c r="L67" i="1"/>
  <c r="O67" i="1" s="1"/>
  <c r="I67" i="1" s="1"/>
  <c r="H67" i="1"/>
  <c r="K67" i="1"/>
  <c r="N67" i="1" s="1"/>
  <c r="L68" i="1" l="1"/>
  <c r="O68" i="1" s="1"/>
  <c r="I68" i="1" s="1"/>
  <c r="J68" i="1"/>
  <c r="M68" i="1" s="1"/>
  <c r="G68" i="1" s="1"/>
  <c r="K68" i="1"/>
  <c r="N68" i="1" s="1"/>
  <c r="H68" i="1"/>
  <c r="J69" i="1" l="1"/>
  <c r="M69" i="1" s="1"/>
  <c r="G69" i="1" s="1"/>
  <c r="L69" i="1"/>
  <c r="O69" i="1" s="1"/>
  <c r="I69" i="1" s="1"/>
  <c r="H69" i="1"/>
  <c r="K69" i="1"/>
  <c r="N69" i="1" s="1"/>
  <c r="L70" i="1" l="1"/>
  <c r="O70" i="1" s="1"/>
  <c r="I70" i="1" s="1"/>
  <c r="J70" i="1"/>
  <c r="M70" i="1" s="1"/>
  <c r="G70" i="1" s="1"/>
  <c r="K70" i="1"/>
  <c r="N70" i="1" s="1"/>
  <c r="H70" i="1"/>
  <c r="J71" i="1" l="1"/>
  <c r="M71" i="1" s="1"/>
  <c r="G71" i="1" s="1"/>
  <c r="L71" i="1"/>
  <c r="O71" i="1" s="1"/>
  <c r="I71" i="1" s="1"/>
  <c r="K71" i="1"/>
  <c r="N71" i="1" s="1"/>
  <c r="H71" i="1" s="1"/>
  <c r="K72" i="1" l="1"/>
  <c r="N72" i="1" s="1"/>
  <c r="H72" i="1" s="1"/>
  <c r="L72" i="1"/>
  <c r="O72" i="1" s="1"/>
  <c r="I72" i="1" s="1"/>
  <c r="J72" i="1"/>
  <c r="M72" i="1" s="1"/>
  <c r="G72" i="1" s="1"/>
  <c r="J73" i="1" l="1"/>
  <c r="M73" i="1" s="1"/>
  <c r="G73" i="1" s="1"/>
  <c r="L73" i="1"/>
  <c r="O73" i="1" s="1"/>
  <c r="I73" i="1" s="1"/>
  <c r="K73" i="1"/>
  <c r="N73" i="1" s="1"/>
  <c r="H73" i="1" s="1"/>
  <c r="K74" i="1" l="1"/>
  <c r="N74" i="1" s="1"/>
  <c r="H74" i="1" s="1"/>
  <c r="L74" i="1"/>
  <c r="O74" i="1" s="1"/>
  <c r="I74" i="1" s="1"/>
  <c r="J74" i="1"/>
  <c r="M74" i="1" s="1"/>
  <c r="G74" i="1" s="1"/>
  <c r="J75" i="1" l="1"/>
  <c r="M75" i="1" s="1"/>
  <c r="G75" i="1" s="1"/>
  <c r="L75" i="1"/>
  <c r="O75" i="1" s="1"/>
  <c r="I75" i="1" s="1"/>
  <c r="K75" i="1"/>
  <c r="N75" i="1" s="1"/>
  <c r="H75" i="1" s="1"/>
  <c r="K76" i="1" l="1"/>
  <c r="N76" i="1" s="1"/>
  <c r="H76" i="1" s="1"/>
  <c r="L76" i="1"/>
  <c r="O76" i="1" s="1"/>
  <c r="I76" i="1" s="1"/>
  <c r="J76" i="1"/>
  <c r="M76" i="1" s="1"/>
  <c r="G76" i="1" s="1"/>
  <c r="L77" i="1" l="1"/>
  <c r="O77" i="1" s="1"/>
  <c r="I77" i="1" s="1"/>
  <c r="J77" i="1"/>
  <c r="M77" i="1" s="1"/>
  <c r="G77" i="1" s="1"/>
  <c r="K77" i="1"/>
  <c r="N77" i="1" s="1"/>
  <c r="H77" i="1" s="1"/>
  <c r="K78" i="1" l="1"/>
  <c r="N78" i="1" s="1"/>
  <c r="H78" i="1" s="1"/>
  <c r="J78" i="1"/>
  <c r="M78" i="1" s="1"/>
  <c r="G78" i="1" s="1"/>
  <c r="L78" i="1"/>
  <c r="O78" i="1" s="1"/>
  <c r="I78" i="1" s="1"/>
  <c r="J79" i="1" l="1"/>
  <c r="M79" i="1" s="1"/>
  <c r="G79" i="1" s="1"/>
  <c r="L79" i="1"/>
  <c r="O79" i="1" s="1"/>
  <c r="I79" i="1" s="1"/>
  <c r="H79" i="1"/>
  <c r="K79" i="1"/>
  <c r="N79" i="1" s="1"/>
  <c r="L80" i="1" l="1"/>
  <c r="O80" i="1" s="1"/>
  <c r="I80" i="1" s="1"/>
  <c r="J80" i="1"/>
  <c r="M80" i="1" s="1"/>
  <c r="G80" i="1" s="1"/>
  <c r="K80" i="1"/>
  <c r="N80" i="1" s="1"/>
  <c r="H80" i="1"/>
  <c r="J81" i="1" l="1"/>
  <c r="G109" i="1"/>
  <c r="G111" i="1" s="1"/>
  <c r="J111" i="1" s="1"/>
  <c r="L81" i="1"/>
  <c r="I109" i="1"/>
  <c r="L111" i="1" s="1"/>
  <c r="K81" i="1"/>
  <c r="H109" i="1"/>
  <c r="H111" i="1" s="1"/>
  <c r="K111" i="1" s="1"/>
</calcChain>
</file>

<file path=xl/sharedStrings.xml><?xml version="1.0" encoding="utf-8"?>
<sst xmlns="http://schemas.openxmlformats.org/spreadsheetml/2006/main" count="274" uniqueCount="115">
  <si>
    <t>通貨ペア</t>
  </si>
  <si>
    <t>USDJPY</t>
  </si>
  <si>
    <t>時間足</t>
  </si>
  <si>
    <t>1H足</t>
  </si>
  <si>
    <t>当初資金</t>
  </si>
  <si>
    <t>エントリー理由</t>
  </si>
  <si>
    <t>10MA・20MAの両方の上側にキャンドルがあれば買い方向、下側なら売り方向。MAに触れてPB(ヒゲが実体の3倍以上)出現でエントリー待ち、PB高値or安値ブレイクでエントリー(高値と安値を両方ブレイクした場合はキャンセル）。十字線(上ヒゲと下ヒゲがほぼ同じ長さ）と実体が明らかに大きいローソク足はPBと認めない。</t>
  </si>
  <si>
    <t>決済理由</t>
  </si>
  <si>
    <t>フィボナッチターゲット1.27, 1.5, 2.0で決済(黄色で塗りつぶしたところはフィボナッチターゲット5までとれている）</t>
  </si>
  <si>
    <t>No.</t>
  </si>
  <si>
    <t>エントリー</t>
  </si>
  <si>
    <r>
      <rPr>
        <b/>
        <sz val="11"/>
        <color indexed="8"/>
        <rFont val="游ゴシック"/>
        <family val="3"/>
        <charset val="128"/>
      </rPr>
      <t>決済</t>
    </r>
    <r>
      <rPr>
        <b/>
        <sz val="9"/>
        <color indexed="8"/>
        <rFont val="游ゴシック"/>
        <family val="3"/>
        <charset val="128"/>
      </rPr>
      <t>(利確:1.27~2, 損切:-1,引分:0)</t>
    </r>
  </si>
  <si>
    <t>残金（円)</t>
  </si>
  <si>
    <t>損失上限（リスク3%）</t>
  </si>
  <si>
    <t>損益額</t>
  </si>
  <si>
    <t>日付</t>
  </si>
  <si>
    <t>買い1／売り2</t>
  </si>
  <si>
    <t>当初</t>
  </si>
  <si>
    <t>実体が大きすぎる？</t>
  </si>
  <si>
    <t>利益確定の判断確認</t>
  </si>
  <si>
    <t>勝数</t>
  </si>
  <si>
    <t>期間</t>
  </si>
  <si>
    <t>日</t>
  </si>
  <si>
    <t>負数</t>
  </si>
  <si>
    <t>利益率</t>
  </si>
  <si>
    <t>月利</t>
  </si>
  <si>
    <t>引分</t>
  </si>
  <si>
    <t>勝率</t>
  </si>
  <si>
    <t>気付き　質問</t>
  </si>
  <si>
    <t>佐々木先生
No.74～100が追加分です。
No.1～73の内、ミスや十字線は削除しました。
十字線はFIB50.0のラインに実体が入っていたら十字線として取り扱いました。
No.84は実体が大きすぎるかなと思ったのですが、ヒゲが実体の3倍以上あれば問題ありませんか？
No.91,92は7～8本右の矢印のあるローソク足で決済を判断したのですが、陽線で始値～高値に移行する間に決済できるので損切りではないと思ったのですが、問題ありませんか？
ご確認よろしくお願いいたします。
だいぶ過去検証が遅れているので、USD/JPY(1H)のPBルール(FIB1.5で決済）でデモトレードを開始したいのですが、よろしいでしょうか？</t>
  </si>
  <si>
    <t>感想</t>
  </si>
  <si>
    <t xml:space="preserve">売りのPBと買いのPBを間違って認識しているミスが目立ったので気をつけたいと思います。
ここ5日間は毎日少しづつ検証できるようになったので、毎日続けるリズムを作りたいです。
</t>
  </si>
  <si>
    <t>今後</t>
  </si>
  <si>
    <t xml:space="preserve">まずはUSD/JPY 1h足で毎日少しずつ過去検証できるようにし、早くデモトレードで検証する。
</t>
  </si>
  <si>
    <t>検証終了通貨</t>
  </si>
  <si>
    <t>ルール</t>
  </si>
  <si>
    <t>日足</t>
  </si>
  <si>
    <t>終了日</t>
  </si>
  <si>
    <t>4Ｈ足</t>
  </si>
  <si>
    <t>１Ｈ足</t>
  </si>
  <si>
    <t>PB</t>
  </si>
  <si>
    <t>USD/JPY</t>
  </si>
  <si>
    <t>10MA・20MAの両方の上側にキャンドルがあれば買い方向、下側なら売り方向。MAに触れてPB出現でエントリー待ち、PB高値or安値ブレイクでエントリー。</t>
  </si>
  <si>
    <t>通貨ペア</t>
    <rPh sb="0" eb="2">
      <t>ツウカ</t>
    </rPh>
    <phoneticPr fontId="18"/>
  </si>
  <si>
    <t>EURUSD</t>
    <phoneticPr fontId="18"/>
  </si>
  <si>
    <t>時間足</t>
    <rPh sb="0" eb="2">
      <t>ジカン</t>
    </rPh>
    <rPh sb="2" eb="3">
      <t>アシ</t>
    </rPh>
    <phoneticPr fontId="18"/>
  </si>
  <si>
    <t>4H足</t>
    <rPh sb="2" eb="3">
      <t>アシ</t>
    </rPh>
    <phoneticPr fontId="18"/>
  </si>
  <si>
    <t>当初資金</t>
    <rPh sb="0" eb="2">
      <t>トウショ</t>
    </rPh>
    <rPh sb="2" eb="4">
      <t>シキン</t>
    </rPh>
    <phoneticPr fontId="18"/>
  </si>
  <si>
    <t>エントリー理由</t>
    <rPh sb="5" eb="7">
      <t>リユウ</t>
    </rPh>
    <phoneticPr fontId="18"/>
  </si>
  <si>
    <t>決済理由</t>
    <rPh sb="0" eb="2">
      <t>ケッサイ</t>
    </rPh>
    <rPh sb="2" eb="4">
      <t>リユウ</t>
    </rPh>
    <phoneticPr fontId="18"/>
  </si>
  <si>
    <t>フィボナッチターゲット1.27, 1.5, 2.0で決済(黄色で塗りつぶしたところはフィボナッチターゲット5までとれている）</t>
    <rPh sb="29" eb="31">
      <t>キイロ</t>
    </rPh>
    <rPh sb="32" eb="33">
      <t>ヌ</t>
    </rPh>
    <phoneticPr fontId="18"/>
  </si>
  <si>
    <t>No.</t>
    <phoneticPr fontId="18"/>
  </si>
  <si>
    <t>エントリー</t>
    <phoneticPr fontId="18"/>
  </si>
  <si>
    <r>
      <rPr>
        <b/>
        <sz val="11"/>
        <color theme="1"/>
        <rFont val="ＭＳ Ｐゴシック"/>
        <family val="3"/>
        <charset val="128"/>
        <scheme val="minor"/>
      </rPr>
      <t>決済</t>
    </r>
    <r>
      <rPr>
        <b/>
        <sz val="9"/>
        <color theme="1"/>
        <rFont val="ＭＳ Ｐゴシック"/>
        <family val="3"/>
        <charset val="128"/>
        <scheme val="minor"/>
      </rPr>
      <t>(利確:1.27~2, 損切:-1,引分:0)</t>
    </r>
    <rPh sb="0" eb="2">
      <t>ケッサイ</t>
    </rPh>
    <rPh sb="3" eb="4">
      <t>リ</t>
    </rPh>
    <rPh sb="4" eb="5">
      <t>カク</t>
    </rPh>
    <rPh sb="14" eb="16">
      <t>ソンギリ</t>
    </rPh>
    <rPh sb="20" eb="22">
      <t>ヒキワケ</t>
    </rPh>
    <phoneticPr fontId="18"/>
  </si>
  <si>
    <t>残金（円)</t>
    <rPh sb="0" eb="2">
      <t>ザンキン</t>
    </rPh>
    <rPh sb="3" eb="4">
      <t>エン</t>
    </rPh>
    <phoneticPr fontId="18"/>
  </si>
  <si>
    <t>損失上限（リスク3%）</t>
    <rPh sb="0" eb="2">
      <t>ソンシツ</t>
    </rPh>
    <rPh sb="2" eb="4">
      <t>ジョウゲン</t>
    </rPh>
    <phoneticPr fontId="18"/>
  </si>
  <si>
    <t>損益額</t>
    <rPh sb="0" eb="2">
      <t>ソンエキ</t>
    </rPh>
    <rPh sb="2" eb="3">
      <t>ガク</t>
    </rPh>
    <phoneticPr fontId="18"/>
  </si>
  <si>
    <t>日付</t>
    <rPh sb="0" eb="2">
      <t>ヒヅケ</t>
    </rPh>
    <phoneticPr fontId="18"/>
  </si>
  <si>
    <t>買い1／売り2</t>
    <rPh sb="0" eb="1">
      <t>カ</t>
    </rPh>
    <rPh sb="4" eb="5">
      <t>ウ</t>
    </rPh>
    <phoneticPr fontId="18"/>
  </si>
  <si>
    <t>当初</t>
    <rPh sb="0" eb="2">
      <t>トウショ</t>
    </rPh>
    <phoneticPr fontId="18"/>
  </si>
  <si>
    <t>勝数</t>
    <rPh sb="0" eb="1">
      <t>カ</t>
    </rPh>
    <rPh sb="1" eb="2">
      <t>スウ</t>
    </rPh>
    <phoneticPr fontId="18"/>
  </si>
  <si>
    <t>期間</t>
    <rPh sb="0" eb="2">
      <t>キカン</t>
    </rPh>
    <phoneticPr fontId="18"/>
  </si>
  <si>
    <t>日</t>
    <rPh sb="0" eb="1">
      <t>ヒ</t>
    </rPh>
    <phoneticPr fontId="18"/>
  </si>
  <si>
    <t>負数</t>
    <rPh sb="0" eb="1">
      <t>マ</t>
    </rPh>
    <rPh sb="1" eb="2">
      <t>スウ</t>
    </rPh>
    <phoneticPr fontId="18"/>
  </si>
  <si>
    <t>利益率</t>
    <rPh sb="0" eb="2">
      <t>リエキ</t>
    </rPh>
    <rPh sb="2" eb="3">
      <t>リツ</t>
    </rPh>
    <phoneticPr fontId="18"/>
  </si>
  <si>
    <t>月利</t>
    <rPh sb="0" eb="2">
      <t>ゲツリ</t>
    </rPh>
    <phoneticPr fontId="18"/>
  </si>
  <si>
    <t>引分</t>
    <rPh sb="0" eb="2">
      <t>ヒキワケ</t>
    </rPh>
    <phoneticPr fontId="18"/>
  </si>
  <si>
    <t>勝率</t>
    <rPh sb="0" eb="2">
      <t>ショウリツ</t>
    </rPh>
    <phoneticPr fontId="18"/>
  </si>
  <si>
    <t>1H足</t>
    <rPh sb="2" eb="3">
      <t>アシ</t>
    </rPh>
    <phoneticPr fontId="18"/>
  </si>
  <si>
    <t>キャンセルではないが、デモでは見送る</t>
    <rPh sb="15" eb="17">
      <t>ミオク</t>
    </rPh>
    <phoneticPr fontId="16"/>
  </si>
  <si>
    <t>2個ズームアウトでレンジ</t>
    <rPh sb="1" eb="2">
      <t>コ</t>
    </rPh>
    <phoneticPr fontId="16"/>
  </si>
  <si>
    <t>短いアップトレンド</t>
    <rPh sb="0" eb="1">
      <t>ミジカ</t>
    </rPh>
    <phoneticPr fontId="16"/>
  </si>
  <si>
    <t>長いダウントレンド</t>
    <rPh sb="0" eb="1">
      <t>ナガ</t>
    </rPh>
    <phoneticPr fontId="16"/>
  </si>
  <si>
    <t>大きいアップトレンド</t>
    <rPh sb="0" eb="1">
      <t>オオ</t>
    </rPh>
    <phoneticPr fontId="16"/>
  </si>
  <si>
    <t>長いアップトレンド</t>
    <rPh sb="0" eb="1">
      <t>ナガ</t>
    </rPh>
    <phoneticPr fontId="16"/>
  </si>
  <si>
    <t>ダウントレンド終盤</t>
    <rPh sb="7" eb="9">
      <t>シュウバン</t>
    </rPh>
    <phoneticPr fontId="16"/>
  </si>
  <si>
    <t>ダウントレンド序盤、長いPB</t>
    <rPh sb="7" eb="9">
      <t>ジョバン</t>
    </rPh>
    <rPh sb="10" eb="11">
      <t>ナガ</t>
    </rPh>
    <phoneticPr fontId="16"/>
  </si>
  <si>
    <t>大きいダウントレンド、長いレンジ</t>
    <rPh sb="0" eb="1">
      <t>オオ</t>
    </rPh>
    <rPh sb="11" eb="12">
      <t>ナガ</t>
    </rPh>
    <phoneticPr fontId="16"/>
  </si>
  <si>
    <t>アップトレンドの山</t>
    <rPh sb="8" eb="9">
      <t>ヤマ</t>
    </rPh>
    <phoneticPr fontId="16"/>
  </si>
  <si>
    <t>ダウントレンド序盤</t>
    <rPh sb="7" eb="9">
      <t>ジョバン</t>
    </rPh>
    <phoneticPr fontId="16"/>
  </si>
  <si>
    <t>レンジ</t>
    <phoneticPr fontId="16"/>
  </si>
  <si>
    <t>ダウントレンド</t>
    <phoneticPr fontId="16"/>
  </si>
  <si>
    <t>長いレンジ</t>
    <rPh sb="0" eb="1">
      <t>ナガ</t>
    </rPh>
    <phoneticPr fontId="16"/>
  </si>
  <si>
    <t>アップトレンド</t>
    <phoneticPr fontId="16"/>
  </si>
  <si>
    <t>EUR/USD</t>
    <phoneticPr fontId="16"/>
  </si>
  <si>
    <t>EURUSD1hは利益率が低くて、効果が低そうなので、4hで検証を行うことにする。</t>
    <rPh sb="9" eb="11">
      <t>リエキ</t>
    </rPh>
    <rPh sb="11" eb="12">
      <t>リツ</t>
    </rPh>
    <rPh sb="13" eb="14">
      <t>ヒク</t>
    </rPh>
    <rPh sb="17" eb="19">
      <t>コウカ</t>
    </rPh>
    <rPh sb="20" eb="21">
      <t>ヒク</t>
    </rPh>
    <rPh sb="30" eb="32">
      <t>ケンショウ</t>
    </rPh>
    <rPh sb="33" eb="34">
      <t>オコナ</t>
    </rPh>
    <phoneticPr fontId="16"/>
  </si>
  <si>
    <t>レンジ</t>
    <phoneticPr fontId="16"/>
  </si>
  <si>
    <t>ダウントレンド終盤</t>
    <rPh sb="7" eb="9">
      <t>シュウバン</t>
    </rPh>
    <phoneticPr fontId="16"/>
  </si>
  <si>
    <t>長いアップトレンド</t>
    <rPh sb="0" eb="1">
      <t>ナガ</t>
    </rPh>
    <phoneticPr fontId="16"/>
  </si>
  <si>
    <t>ダウントレンド</t>
    <phoneticPr fontId="16"/>
  </si>
  <si>
    <t>ダウントレンド序盤</t>
    <rPh sb="7" eb="9">
      <t>ジョバン</t>
    </rPh>
    <phoneticPr fontId="16"/>
  </si>
  <si>
    <t>大きいアップトレンド中盤</t>
    <rPh sb="0" eb="1">
      <t>オオ</t>
    </rPh>
    <rPh sb="10" eb="12">
      <t>チュウバン</t>
    </rPh>
    <phoneticPr fontId="16"/>
  </si>
  <si>
    <t>アップトレンド中盤</t>
    <rPh sb="7" eb="9">
      <t>チュウバン</t>
    </rPh>
    <phoneticPr fontId="16"/>
  </si>
  <si>
    <t>ダウントレンド中盤</t>
    <rPh sb="7" eb="9">
      <t>チュウバン</t>
    </rPh>
    <phoneticPr fontId="16"/>
  </si>
  <si>
    <t>アップトレンド終盤</t>
    <rPh sb="7" eb="9">
      <t>シュウバン</t>
    </rPh>
    <phoneticPr fontId="16"/>
  </si>
  <si>
    <t>アップトレンド序盤</t>
    <rPh sb="7" eb="9">
      <t>ジョバン</t>
    </rPh>
    <phoneticPr fontId="16"/>
  </si>
  <si>
    <t>EURUSDのPBルールは利益を出す見込みが少ないと判断しました。</t>
    <rPh sb="13" eb="15">
      <t>リエキ</t>
    </rPh>
    <rPh sb="16" eb="17">
      <t>ダ</t>
    </rPh>
    <rPh sb="18" eb="20">
      <t>ミコ</t>
    </rPh>
    <rPh sb="22" eb="23">
      <t>スク</t>
    </rPh>
    <rPh sb="26" eb="28">
      <t>ハンダン</t>
    </rPh>
    <phoneticPr fontId="16"/>
  </si>
  <si>
    <t>USDJPY</t>
    <phoneticPr fontId="18"/>
  </si>
  <si>
    <t>EB</t>
    <phoneticPr fontId="26"/>
  </si>
  <si>
    <t>EB</t>
    <phoneticPr fontId="16"/>
  </si>
  <si>
    <t>USD/JPY</t>
    <phoneticPr fontId="16"/>
  </si>
  <si>
    <t>左のローソク足の実体がない(0pip)</t>
    <rPh sb="0" eb="1">
      <t>ヒダリ</t>
    </rPh>
    <rPh sb="6" eb="7">
      <t>アシ</t>
    </rPh>
    <rPh sb="8" eb="10">
      <t>ジッタイ</t>
    </rPh>
    <phoneticPr fontId="26"/>
  </si>
  <si>
    <t>レンジor調整(10MAと20MAの転換）</t>
    <rPh sb="5" eb="7">
      <t>チョウセイ</t>
    </rPh>
    <rPh sb="18" eb="20">
      <t>テンカン</t>
    </rPh>
    <phoneticPr fontId="26"/>
  </si>
  <si>
    <t>左のローソク足の実体がない(0pip)
レンジor調整(10MAと20MAの転換）</t>
    <rPh sb="0" eb="1">
      <t>ヒダリ</t>
    </rPh>
    <rPh sb="6" eb="7">
      <t>アシ</t>
    </rPh>
    <rPh sb="8" eb="10">
      <t>ジッタイ</t>
    </rPh>
    <phoneticPr fontId="26"/>
  </si>
  <si>
    <t>左のローソク足の終値と右のローソク足の始値が数pipsずれている</t>
    <rPh sb="0" eb="1">
      <t>ヒダリ</t>
    </rPh>
    <rPh sb="6" eb="7">
      <t>アシ</t>
    </rPh>
    <rPh sb="8" eb="10">
      <t>オワリネ</t>
    </rPh>
    <rPh sb="11" eb="12">
      <t>ミギ</t>
    </rPh>
    <rPh sb="17" eb="18">
      <t>アシ</t>
    </rPh>
    <rPh sb="19" eb="20">
      <t>ハジマ</t>
    </rPh>
    <rPh sb="20" eb="21">
      <t>ネ</t>
    </rPh>
    <rPh sb="22" eb="23">
      <t>スウ</t>
    </rPh>
    <phoneticPr fontId="26"/>
  </si>
  <si>
    <t>アップトレンドの山</t>
    <rPh sb="8" eb="9">
      <t>ヤマ</t>
    </rPh>
    <phoneticPr fontId="26"/>
  </si>
  <si>
    <t>15本程度左のEBが2本のMAをまたいでいるので(レンジ)、見送ったほうがいいかも</t>
    <rPh sb="2" eb="3">
      <t>ホン</t>
    </rPh>
    <rPh sb="3" eb="5">
      <t>テイド</t>
    </rPh>
    <rPh sb="5" eb="6">
      <t>ヒダリ</t>
    </rPh>
    <rPh sb="11" eb="12">
      <t>ホン</t>
    </rPh>
    <rPh sb="30" eb="32">
      <t>ミオク</t>
    </rPh>
    <phoneticPr fontId="26"/>
  </si>
  <si>
    <t>アップトレンド中盤</t>
    <rPh sb="7" eb="9">
      <t>チュウバン</t>
    </rPh>
    <phoneticPr fontId="26"/>
  </si>
  <si>
    <t>ダウントレンド、損切りを左のローソク足の高値にしていればセーフ</t>
    <rPh sb="8" eb="10">
      <t>ソンギ</t>
    </rPh>
    <rPh sb="12" eb="13">
      <t>ヒダリ</t>
    </rPh>
    <rPh sb="18" eb="19">
      <t>アシ</t>
    </rPh>
    <rPh sb="20" eb="22">
      <t>タカネ</t>
    </rPh>
    <phoneticPr fontId="26"/>
  </si>
  <si>
    <t>ダウントレンドの調整</t>
    <rPh sb="8" eb="10">
      <t>チョウセイ</t>
    </rPh>
    <phoneticPr fontId="26"/>
  </si>
  <si>
    <t>トレード頻度</t>
    <rPh sb="4" eb="6">
      <t>ヒンド</t>
    </rPh>
    <phoneticPr fontId="26"/>
  </si>
  <si>
    <t>日/回</t>
    <rPh sb="0" eb="1">
      <t>ニチ</t>
    </rPh>
    <rPh sb="2" eb="3">
      <t>カイ</t>
    </rPh>
    <phoneticPr fontId="26"/>
  </si>
  <si>
    <t>利益率が良いように感じた。</t>
    <rPh sb="0" eb="2">
      <t>リエキ</t>
    </rPh>
    <rPh sb="2" eb="3">
      <t>リツ</t>
    </rPh>
    <rPh sb="4" eb="5">
      <t>ヨ</t>
    </rPh>
    <rPh sb="9" eb="10">
      <t>カン</t>
    </rPh>
    <phoneticPr fontId="16"/>
  </si>
  <si>
    <t>デモトレードで使用するルールは、
①USDJPY1hPB決済1.5(月利?)
②USDJPY4hEB決済2(月利3.8%)
直近行う過去検証は、
①USDJPY4hEB決済5の月利計算
②EURUSD1hPBの続き</t>
    <rPh sb="7" eb="9">
      <t>シヨウ</t>
    </rPh>
    <rPh sb="28" eb="30">
      <t>ケッサイ</t>
    </rPh>
    <rPh sb="34" eb="36">
      <t>ゲツリ</t>
    </rPh>
    <rPh sb="50" eb="52">
      <t>ケッサイ</t>
    </rPh>
    <rPh sb="54" eb="56">
      <t>ゲツリ</t>
    </rPh>
    <rPh sb="63" eb="65">
      <t>チョッキン</t>
    </rPh>
    <rPh sb="65" eb="66">
      <t>オコナ</t>
    </rPh>
    <rPh sb="67" eb="69">
      <t>カコ</t>
    </rPh>
    <rPh sb="69" eb="71">
      <t>ケンショウ</t>
    </rPh>
    <rPh sb="89" eb="91">
      <t>ゲツリ</t>
    </rPh>
    <rPh sb="91" eb="93">
      <t>ケイサン</t>
    </rPh>
    <rPh sb="106" eb="107">
      <t>ツヅ</t>
    </rPh>
    <phoneticPr fontId="16"/>
  </si>
  <si>
    <t>①PBやEBで利確できない条件(レンジなど)の見極めや検証は、基本ルールを行った期間でさらにブラッシュアップする形で過去検証する形でよいでしょうか？
②EBのデモトレードを行ってもよいでしょうか？
③OBシステムの過去検証を行ってもよいでしょうか？</t>
    <rPh sb="7" eb="9">
      <t>リカク</t>
    </rPh>
    <rPh sb="13" eb="15">
      <t>ジョウケン</t>
    </rPh>
    <rPh sb="23" eb="25">
      <t>ミキワ</t>
    </rPh>
    <rPh sb="27" eb="29">
      <t>ケンショウ</t>
    </rPh>
    <rPh sb="31" eb="33">
      <t>キホン</t>
    </rPh>
    <rPh sb="37" eb="38">
      <t>オコナ</t>
    </rPh>
    <rPh sb="40" eb="42">
      <t>キカン</t>
    </rPh>
    <rPh sb="56" eb="57">
      <t>カタチ</t>
    </rPh>
    <rPh sb="58" eb="60">
      <t>カコ</t>
    </rPh>
    <rPh sb="60" eb="62">
      <t>ケンショウ</t>
    </rPh>
    <rPh sb="64" eb="65">
      <t>カタチ</t>
    </rPh>
    <rPh sb="86" eb="87">
      <t>オコナ</t>
    </rPh>
    <rPh sb="107" eb="109">
      <t>カコ</t>
    </rPh>
    <rPh sb="109" eb="111">
      <t>ケンショウ</t>
    </rPh>
    <rPh sb="112" eb="113">
      <t>オコナ</t>
    </rPh>
    <phoneticPr fontId="1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</si>
</sst>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yyyy/m/d;@"/>
    <numFmt numFmtId="177" formatCode="0.0%"/>
    <numFmt numFmtId="178" formatCode="#,##0_);[Red]\(#,##0\)"/>
    <numFmt numFmtId="179" formatCode="#,##0_ "/>
  </numFmts>
  <fonts count="27" x14ac:knownFonts="1">
    <font>
      <sz val="11"/>
      <color indexed="8"/>
      <name val="游ゴシック"/>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b/>
      <sz val="12"/>
      <color indexed="8"/>
      <name val="ＭＳ Ｐゴシック"/>
      <family val="3"/>
      <charset val="128"/>
    </font>
    <font>
      <sz val="11"/>
      <color indexed="8"/>
      <name val="ＭＳ Ｐゴシック"/>
      <family val="3"/>
      <charset val="128"/>
    </font>
    <font>
      <b/>
      <sz val="11"/>
      <color indexed="8"/>
      <name val="游ゴシック"/>
      <family val="3"/>
      <charset val="128"/>
    </font>
    <font>
      <b/>
      <sz val="9"/>
      <color indexed="8"/>
      <name val="游ゴシック"/>
      <family val="3"/>
      <charset val="128"/>
    </font>
    <font>
      <sz val="11"/>
      <name val="游ゴシック"/>
      <family val="3"/>
      <charset val="128"/>
    </font>
    <font>
      <b/>
      <sz val="11"/>
      <name val="游ゴシック"/>
      <family val="3"/>
      <charset val="128"/>
    </font>
    <font>
      <b/>
      <sz val="14"/>
      <color indexed="8"/>
      <name val="ＭＳ Ｐゴシック"/>
      <family val="3"/>
      <charset val="128"/>
    </font>
    <font>
      <sz val="14"/>
      <color indexed="8"/>
      <name val="ＭＳ Ｐゴシック"/>
      <family val="3"/>
      <charset val="128"/>
    </font>
    <font>
      <b/>
      <sz val="14"/>
      <color indexed="10"/>
      <name val="ＭＳ Ｐゴシック"/>
      <family val="3"/>
      <charset val="128"/>
    </font>
    <font>
      <sz val="11"/>
      <color indexed="8"/>
      <name val="游ゴシック"/>
      <family val="3"/>
      <charset val="128"/>
    </font>
    <font>
      <sz val="6"/>
      <name val="游ゴシック"/>
      <family val="3"/>
      <charset val="128"/>
    </font>
    <font>
      <b/>
      <sz val="11"/>
      <color theme="1"/>
      <name val="ＭＳ Ｐゴシック"/>
      <family val="3"/>
      <charset val="128"/>
      <scheme val="minor"/>
    </font>
    <font>
      <sz val="6"/>
      <name val="ＭＳ Ｐゴシック"/>
      <family val="2"/>
      <charset val="128"/>
      <scheme val="minor"/>
    </font>
    <font>
      <b/>
      <sz val="9"/>
      <color theme="1"/>
      <name val="ＭＳ Ｐゴシック"/>
      <family val="3"/>
      <charset val="128"/>
      <scheme val="minor"/>
    </font>
    <font>
      <sz val="11"/>
      <color theme="1"/>
      <name val="ＭＳ Ｐゴシック"/>
      <family val="3"/>
      <charset val="128"/>
      <scheme val="minor"/>
    </font>
    <font>
      <sz val="11"/>
      <name val="ＭＳ Ｐゴシック"/>
      <family val="2"/>
      <charset val="128"/>
      <scheme val="minor"/>
    </font>
    <font>
      <b/>
      <sz val="11"/>
      <name val="ＭＳ Ｐゴシック"/>
      <family val="3"/>
      <charset val="128"/>
      <scheme val="minor"/>
    </font>
    <font>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6"/>
      <name val="游ゴシック"/>
      <family val="3"/>
      <charset val="128"/>
    </font>
  </fonts>
  <fills count="8">
    <fill>
      <patternFill patternType="none"/>
    </fill>
    <fill>
      <patternFill patternType="gray125"/>
    </fill>
    <fill>
      <patternFill patternType="solid">
        <fgColor indexed="9"/>
        <bgColor indexed="64"/>
      </patternFill>
    </fill>
    <fill>
      <patternFill patternType="solid">
        <fgColor indexed="44"/>
        <bgColor indexed="64"/>
      </patternFill>
    </fill>
    <fill>
      <patternFill patternType="solid">
        <fgColor theme="0"/>
        <bgColor indexed="64"/>
      </patternFill>
    </fill>
    <fill>
      <patternFill patternType="solid">
        <fgColor rgb="FFFFFF00"/>
        <bgColor indexed="64"/>
      </patternFill>
    </fill>
    <fill>
      <patternFill patternType="solid">
        <fgColor rgb="FF0070C0"/>
        <bgColor indexed="64"/>
      </patternFill>
    </fill>
    <fill>
      <patternFill patternType="solid">
        <fgColor rgb="FFFF0000"/>
        <bgColor indexed="64"/>
      </patternFill>
    </fill>
  </fills>
  <borders count="17">
    <border>
      <left/>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s>
  <cellStyleXfs count="14">
    <xf numFmtId="0" fontId="0" fillId="0" borderId="0">
      <alignment vertical="center"/>
    </xf>
    <xf numFmtId="0" fontId="7" fillId="0" borderId="0">
      <alignment vertical="center"/>
    </xf>
    <xf numFmtId="38" fontId="15" fillId="0" borderId="0" applyFont="0" applyFill="0" applyBorder="0" applyAlignment="0" applyProtection="0">
      <alignment vertical="center"/>
    </xf>
    <xf numFmtId="9" fontId="1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9" fontId="5" fillId="0" borderId="0" applyFont="0" applyFill="0" applyBorder="0" applyAlignment="0" applyProtection="0">
      <alignment vertical="center"/>
    </xf>
    <xf numFmtId="0" fontId="23" fillId="0" borderId="0">
      <alignment vertical="center"/>
    </xf>
    <xf numFmtId="0" fontId="3" fillId="0" borderId="0">
      <alignment vertical="center"/>
    </xf>
    <xf numFmtId="38" fontId="3" fillId="0" borderId="0" applyFont="0" applyFill="0" applyBorder="0" applyAlignment="0" applyProtection="0">
      <alignment vertical="center"/>
    </xf>
    <xf numFmtId="9" fontId="3"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cellStyleXfs>
  <cellXfs count="351">
    <xf numFmtId="0" fontId="0" fillId="0" borderId="0" xfId="0">
      <alignment vertical="center"/>
    </xf>
    <xf numFmtId="0" fontId="6" fillId="0" borderId="0" xfId="1" applyFont="1" applyAlignment="1">
      <alignment horizontal="center" vertical="center"/>
    </xf>
    <xf numFmtId="0" fontId="7" fillId="0" borderId="0" xfId="1">
      <alignment vertical="center"/>
    </xf>
    <xf numFmtId="0" fontId="8" fillId="0" borderId="0" xfId="0" applyFont="1">
      <alignment vertical="center"/>
    </xf>
    <xf numFmtId="179" fontId="0" fillId="0" borderId="0" xfId="0" applyNumberFormat="1">
      <alignment vertical="center"/>
    </xf>
    <xf numFmtId="0" fontId="8" fillId="0" borderId="1" xfId="0" applyFont="1" applyBorder="1">
      <alignment vertical="center"/>
    </xf>
    <xf numFmtId="0" fontId="9" fillId="0" borderId="2" xfId="0" applyFont="1" applyBorder="1" applyAlignment="1">
      <alignment horizontal="lef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7" xfId="0" applyFont="1" applyBorder="1">
      <alignment vertical="center"/>
    </xf>
    <xf numFmtId="0" fontId="9" fillId="0" borderId="7" xfId="0" applyFont="1" applyBorder="1">
      <alignment vertical="center"/>
    </xf>
    <xf numFmtId="0" fontId="8" fillId="0" borderId="5" xfId="0" applyFont="1" applyBorder="1">
      <alignment vertical="center"/>
    </xf>
    <xf numFmtId="0" fontId="8" fillId="0" borderId="6" xfId="0" applyFont="1" applyBorder="1">
      <alignment vertical="center"/>
    </xf>
    <xf numFmtId="0" fontId="8" fillId="0" borderId="8" xfId="0" applyFont="1" applyBorder="1">
      <alignment vertical="center"/>
    </xf>
    <xf numFmtId="0" fontId="0" fillId="0" borderId="9" xfId="0" applyFont="1" applyBorder="1">
      <alignment vertical="center"/>
    </xf>
    <xf numFmtId="0" fontId="0" fillId="0" borderId="9" xfId="0" applyBorder="1">
      <alignment vertical="center"/>
    </xf>
    <xf numFmtId="0" fontId="0" fillId="0" borderId="9" xfId="0" applyBorder="1" applyAlignment="1">
      <alignment horizontal="center" vertical="center"/>
    </xf>
    <xf numFmtId="0" fontId="8" fillId="0" borderId="2" xfId="0" applyFont="1" applyBorder="1">
      <alignment vertical="center"/>
    </xf>
    <xf numFmtId="0" fontId="8" fillId="0" borderId="3" xfId="0" applyFont="1" applyBorder="1">
      <alignment vertical="center"/>
    </xf>
    <xf numFmtId="0" fontId="8" fillId="0" borderId="4" xfId="0" applyFont="1" applyBorder="1">
      <alignment vertical="center"/>
    </xf>
    <xf numFmtId="178" fontId="0" fillId="0" borderId="5" xfId="0" applyNumberFormat="1" applyFont="1" applyBorder="1">
      <alignment vertical="center"/>
    </xf>
    <xf numFmtId="178" fontId="0" fillId="0" borderId="6" xfId="0" applyNumberFormat="1" applyBorder="1">
      <alignment vertical="center"/>
    </xf>
    <xf numFmtId="0" fontId="0" fillId="0" borderId="10" xfId="0" applyBorder="1">
      <alignment vertical="center"/>
    </xf>
    <xf numFmtId="0" fontId="0" fillId="0" borderId="2" xfId="0" applyBorder="1" applyAlignment="1">
      <alignment horizontal="center" vertical="center"/>
    </xf>
    <xf numFmtId="0" fontId="10" fillId="0" borderId="2" xfId="0" applyNumberFormat="1" applyFont="1" applyBorder="1">
      <alignment vertical="center"/>
    </xf>
    <xf numFmtId="0" fontId="10" fillId="0" borderId="3" xfId="0" applyNumberFormat="1" applyFont="1" applyBorder="1">
      <alignment vertical="center"/>
    </xf>
    <xf numFmtId="0" fontId="10" fillId="0" borderId="4" xfId="0" applyNumberFormat="1" applyFont="1" applyBorder="1">
      <alignment vertical="center"/>
    </xf>
    <xf numFmtId="178" fontId="0" fillId="0" borderId="0" xfId="0" applyNumberFormat="1" applyBorder="1">
      <alignment vertical="center"/>
    </xf>
    <xf numFmtId="176" fontId="0" fillId="0" borderId="11" xfId="0" applyNumberFormat="1" applyBorder="1">
      <alignment vertical="center"/>
    </xf>
    <xf numFmtId="0" fontId="0" fillId="0" borderId="10" xfId="0" applyBorder="1" applyAlignment="1">
      <alignment horizontal="center" vertical="center"/>
    </xf>
    <xf numFmtId="0" fontId="10" fillId="0" borderId="10" xfId="0" applyNumberFormat="1" applyFont="1" applyBorder="1">
      <alignment vertical="center"/>
    </xf>
    <xf numFmtId="0" fontId="10" fillId="0" borderId="0" xfId="0" applyNumberFormat="1" applyFont="1" applyBorder="1">
      <alignment vertical="center"/>
    </xf>
    <xf numFmtId="0" fontId="10" fillId="0" borderId="12" xfId="0" applyNumberFormat="1" applyFont="1" applyBorder="1">
      <alignment vertical="center"/>
    </xf>
    <xf numFmtId="0" fontId="10" fillId="2" borderId="12" xfId="0" applyNumberFormat="1" applyFont="1" applyFill="1" applyBorder="1">
      <alignment vertical="center"/>
    </xf>
    <xf numFmtId="0" fontId="10" fillId="0" borderId="0" xfId="0" applyNumberFormat="1" applyFont="1" applyFill="1" applyBorder="1">
      <alignment vertical="center"/>
    </xf>
    <xf numFmtId="0" fontId="0" fillId="0" borderId="0" xfId="0" applyBorder="1">
      <alignment vertical="center"/>
    </xf>
    <xf numFmtId="176" fontId="0" fillId="0" borderId="7" xfId="0" applyNumberFormat="1" applyBorder="1">
      <alignment vertical="center"/>
    </xf>
    <xf numFmtId="0" fontId="0" fillId="0" borderId="13" xfId="0" applyBorder="1" applyAlignment="1">
      <alignment horizontal="center" vertical="center"/>
    </xf>
    <xf numFmtId="0" fontId="10" fillId="0" borderId="13" xfId="0" applyNumberFormat="1" applyFont="1" applyBorder="1">
      <alignment vertical="center"/>
    </xf>
    <xf numFmtId="0" fontId="10" fillId="0" borderId="14" xfId="0" applyNumberFormat="1" applyFont="1" applyBorder="1">
      <alignment vertical="center"/>
    </xf>
    <xf numFmtId="0" fontId="10" fillId="0" borderId="15" xfId="0" applyNumberFormat="1" applyFont="1" applyBorder="1">
      <alignment vertical="center"/>
    </xf>
    <xf numFmtId="0" fontId="8" fillId="0" borderId="0" xfId="0" applyFont="1" applyBorder="1">
      <alignment vertical="center"/>
    </xf>
    <xf numFmtId="0" fontId="8" fillId="0" borderId="12" xfId="0" applyFont="1" applyBorder="1">
      <alignment vertical="center"/>
    </xf>
    <xf numFmtId="178" fontId="0" fillId="0" borderId="5" xfId="0" applyNumberFormat="1" applyFill="1" applyBorder="1">
      <alignment vertical="center"/>
    </xf>
    <xf numFmtId="178" fontId="0" fillId="0" borderId="6" xfId="0" applyNumberFormat="1" applyFill="1" applyBorder="1">
      <alignment vertical="center"/>
    </xf>
    <xf numFmtId="9" fontId="8" fillId="0" borderId="5" xfId="3" applyFont="1" applyBorder="1">
      <alignment vertical="center"/>
    </xf>
    <xf numFmtId="9" fontId="8" fillId="0" borderId="6" xfId="3" applyFont="1" applyBorder="1">
      <alignment vertical="center"/>
    </xf>
    <xf numFmtId="9" fontId="8" fillId="0" borderId="5" xfId="0" applyNumberFormat="1" applyFont="1" applyBorder="1">
      <alignment vertical="center"/>
    </xf>
    <xf numFmtId="9" fontId="8" fillId="0" borderId="6" xfId="0" applyNumberFormat="1" applyFont="1" applyBorder="1">
      <alignment vertical="center"/>
    </xf>
    <xf numFmtId="9" fontId="8" fillId="0" borderId="8" xfId="0" applyNumberFormat="1" applyFont="1" applyBorder="1">
      <alignment vertical="center"/>
    </xf>
    <xf numFmtId="9" fontId="8" fillId="0" borderId="0" xfId="0" applyNumberFormat="1" applyFont="1" applyBorder="1">
      <alignment vertical="center"/>
    </xf>
    <xf numFmtId="178" fontId="0" fillId="0" borderId="8" xfId="0" applyNumberFormat="1" applyBorder="1">
      <alignment vertical="center"/>
    </xf>
    <xf numFmtId="38" fontId="0" fillId="0" borderId="2" xfId="2" applyFont="1" applyBorder="1">
      <alignment vertical="center"/>
    </xf>
    <xf numFmtId="38" fontId="0" fillId="0" borderId="3" xfId="2" applyFont="1" applyBorder="1">
      <alignment vertical="center"/>
    </xf>
    <xf numFmtId="38" fontId="0" fillId="0" borderId="4" xfId="2" applyFont="1" applyBorder="1">
      <alignment vertical="center"/>
    </xf>
    <xf numFmtId="178" fontId="0" fillId="0" borderId="0" xfId="0" applyNumberFormat="1">
      <alignment vertical="center"/>
    </xf>
    <xf numFmtId="38" fontId="0" fillId="0" borderId="10" xfId="2" applyFont="1" applyBorder="1">
      <alignment vertical="center"/>
    </xf>
    <xf numFmtId="38" fontId="0" fillId="0" borderId="0" xfId="2" applyFont="1" applyBorder="1">
      <alignment vertical="center"/>
    </xf>
    <xf numFmtId="38" fontId="0" fillId="0" borderId="12" xfId="2" applyFont="1" applyBorder="1">
      <alignment vertical="center"/>
    </xf>
    <xf numFmtId="178" fontId="0" fillId="0" borderId="8" xfId="0" applyNumberFormat="1" applyFill="1" applyBorder="1">
      <alignment vertical="center"/>
    </xf>
    <xf numFmtId="0" fontId="8" fillId="0" borderId="9" xfId="0" applyFont="1" applyBorder="1" applyAlignment="1">
      <alignment horizontal="center" vertical="center"/>
    </xf>
    <xf numFmtId="38" fontId="11" fillId="0" borderId="5" xfId="2" applyFont="1" applyFill="1" applyBorder="1">
      <alignment vertical="center"/>
    </xf>
    <xf numFmtId="0" fontId="11" fillId="0" borderId="8" xfId="0" applyFont="1" applyBorder="1">
      <alignment vertical="center"/>
    </xf>
    <xf numFmtId="0" fontId="0" fillId="0" borderId="12" xfId="0" applyBorder="1">
      <alignment vertical="center"/>
    </xf>
    <xf numFmtId="9" fontId="8" fillId="0" borderId="8" xfId="3" applyFont="1" applyBorder="1">
      <alignment vertical="center"/>
    </xf>
    <xf numFmtId="177" fontId="8" fillId="0" borderId="5" xfId="3" applyNumberFormat="1" applyFont="1" applyBorder="1">
      <alignment vertical="center"/>
    </xf>
    <xf numFmtId="177" fontId="8" fillId="0" borderId="9" xfId="3" applyNumberFormat="1" applyFont="1" applyBorder="1">
      <alignment vertical="center"/>
    </xf>
    <xf numFmtId="0" fontId="0" fillId="0" borderId="13" xfId="0" applyBorder="1">
      <alignment vertical="center"/>
    </xf>
    <xf numFmtId="0" fontId="0" fillId="0" borderId="14" xfId="0" applyBorder="1">
      <alignment vertical="center"/>
    </xf>
    <xf numFmtId="0" fontId="0" fillId="0" borderId="15" xfId="0" applyBorder="1">
      <alignment vertical="center"/>
    </xf>
    <xf numFmtId="0" fontId="12" fillId="0" borderId="0" xfId="0" applyFont="1" applyAlignment="1">
      <alignment horizontal="left" vertical="center"/>
    </xf>
    <xf numFmtId="0" fontId="13" fillId="0" borderId="0" xfId="0" applyFont="1">
      <alignment vertical="center"/>
    </xf>
    <xf numFmtId="0" fontId="13" fillId="0" borderId="0" xfId="0" applyFont="1" applyAlignment="1">
      <alignment horizontal="center" vertical="center"/>
    </xf>
    <xf numFmtId="0" fontId="14" fillId="0" borderId="0" xfId="0" applyFont="1" applyAlignment="1">
      <alignment horizontal="center" vertical="center"/>
    </xf>
    <xf numFmtId="0" fontId="12" fillId="0" borderId="0" xfId="0" applyFont="1" applyAlignment="1">
      <alignment horizontal="center" vertical="center"/>
    </xf>
    <xf numFmtId="0" fontId="12" fillId="3" borderId="16" xfId="0" applyFont="1" applyFill="1" applyBorder="1" applyAlignment="1">
      <alignment horizontal="center" vertical="center"/>
    </xf>
    <xf numFmtId="0" fontId="14" fillId="3" borderId="16" xfId="0" applyFont="1" applyFill="1" applyBorder="1" applyAlignment="1">
      <alignment horizontal="center" vertical="center"/>
    </xf>
    <xf numFmtId="0" fontId="12" fillId="0" borderId="16" xfId="0" applyFont="1" applyBorder="1" applyAlignment="1">
      <alignment horizontal="center" vertical="center"/>
    </xf>
    <xf numFmtId="14" fontId="14" fillId="0" borderId="16" xfId="0" applyNumberFormat="1" applyFont="1" applyBorder="1" applyAlignment="1">
      <alignment horizontal="center" vertical="center"/>
    </xf>
    <xf numFmtId="0" fontId="14" fillId="0" borderId="16" xfId="0" applyFont="1" applyBorder="1" applyAlignment="1">
      <alignment horizontal="center" vertical="center"/>
    </xf>
    <xf numFmtId="0" fontId="0" fillId="0" borderId="0" xfId="0" applyFont="1">
      <alignment vertical="center"/>
    </xf>
    <xf numFmtId="0" fontId="0" fillId="0" borderId="0" xfId="0" applyFont="1" applyAlignment="1">
      <alignment vertical="center"/>
    </xf>
    <xf numFmtId="176" fontId="0" fillId="0" borderId="1" xfId="0" applyNumberFormat="1" applyFont="1" applyBorder="1" applyAlignment="1">
      <alignment vertical="center"/>
    </xf>
    <xf numFmtId="178" fontId="0" fillId="0" borderId="0" xfId="0" applyNumberFormat="1" applyFont="1" applyBorder="1">
      <alignment vertical="center"/>
    </xf>
    <xf numFmtId="178" fontId="0" fillId="0" borderId="0" xfId="0" applyNumberFormat="1" applyFont="1">
      <alignment vertical="center"/>
    </xf>
    <xf numFmtId="0" fontId="0" fillId="0" borderId="13" xfId="0" applyNumberFormat="1" applyBorder="1">
      <alignment vertical="center"/>
    </xf>
    <xf numFmtId="0" fontId="17" fillId="0" borderId="0" xfId="4" applyFont="1">
      <alignment vertical="center"/>
    </xf>
    <xf numFmtId="0" fontId="5" fillId="0" borderId="0" xfId="4">
      <alignment vertical="center"/>
    </xf>
    <xf numFmtId="179" fontId="5" fillId="0" borderId="0" xfId="4" applyNumberFormat="1">
      <alignment vertical="center"/>
    </xf>
    <xf numFmtId="0" fontId="17" fillId="0" borderId="1" xfId="4" applyFont="1" applyBorder="1">
      <alignment vertical="center"/>
    </xf>
    <xf numFmtId="0" fontId="19" fillId="0" borderId="2" xfId="4" applyFont="1" applyBorder="1" applyAlignment="1">
      <alignment horizontal="left" vertical="center"/>
    </xf>
    <xf numFmtId="0" fontId="17" fillId="0" borderId="3" xfId="4" applyFont="1" applyBorder="1" applyAlignment="1">
      <alignment horizontal="left" vertical="center"/>
    </xf>
    <xf numFmtId="0" fontId="17" fillId="0" borderId="4" xfId="4" applyFont="1" applyBorder="1" applyAlignment="1">
      <alignment horizontal="left" vertical="center"/>
    </xf>
    <xf numFmtId="0" fontId="17" fillId="0" borderId="7" xfId="4" applyFont="1" applyBorder="1">
      <alignment vertical="center"/>
    </xf>
    <xf numFmtId="0" fontId="19" fillId="0" borderId="7" xfId="4" applyFont="1" applyBorder="1">
      <alignment vertical="center"/>
    </xf>
    <xf numFmtId="0" fontId="17" fillId="0" borderId="5" xfId="4" applyFont="1" applyBorder="1">
      <alignment vertical="center"/>
    </xf>
    <xf numFmtId="0" fontId="17" fillId="0" borderId="6" xfId="4" applyFont="1" applyBorder="1">
      <alignment vertical="center"/>
    </xf>
    <xf numFmtId="0" fontId="17" fillId="0" borderId="8" xfId="4" applyFont="1" applyBorder="1">
      <alignment vertical="center"/>
    </xf>
    <xf numFmtId="0" fontId="20" fillId="0" borderId="9" xfId="4" applyFont="1" applyBorder="1">
      <alignment vertical="center"/>
    </xf>
    <xf numFmtId="0" fontId="5" fillId="0" borderId="9" xfId="4" applyBorder="1">
      <alignment vertical="center"/>
    </xf>
    <xf numFmtId="0" fontId="5" fillId="0" borderId="9" xfId="4" applyBorder="1" applyAlignment="1">
      <alignment horizontal="center" vertical="center"/>
    </xf>
    <xf numFmtId="0" fontId="17" fillId="0" borderId="2" xfId="4" applyFont="1" applyBorder="1">
      <alignment vertical="center"/>
    </xf>
    <xf numFmtId="0" fontId="17" fillId="0" borderId="3" xfId="4" applyFont="1" applyBorder="1">
      <alignment vertical="center"/>
    </xf>
    <xf numFmtId="0" fontId="17" fillId="0" borderId="4" xfId="4" applyFont="1" applyBorder="1">
      <alignment vertical="center"/>
    </xf>
    <xf numFmtId="178" fontId="20" fillId="0" borderId="5" xfId="4" applyNumberFormat="1" applyFont="1" applyBorder="1">
      <alignment vertical="center"/>
    </xf>
    <xf numFmtId="178" fontId="5" fillId="0" borderId="6" xfId="4" applyNumberFormat="1" applyBorder="1">
      <alignment vertical="center"/>
    </xf>
    <xf numFmtId="178" fontId="5" fillId="0" borderId="8" xfId="4" applyNumberFormat="1" applyBorder="1">
      <alignment vertical="center"/>
    </xf>
    <xf numFmtId="0" fontId="5" fillId="0" borderId="10" xfId="4" applyBorder="1">
      <alignment vertical="center"/>
    </xf>
    <xf numFmtId="176" fontId="5" fillId="0" borderId="1" xfId="4" applyNumberFormat="1" applyBorder="1">
      <alignment vertical="center"/>
    </xf>
    <xf numFmtId="0" fontId="5" fillId="0" borderId="2" xfId="4" applyBorder="1" applyAlignment="1">
      <alignment horizontal="center" vertical="center"/>
    </xf>
    <xf numFmtId="0" fontId="21" fillId="0" borderId="2" xfId="4" applyFont="1" applyBorder="1">
      <alignment vertical="center"/>
    </xf>
    <xf numFmtId="0" fontId="21" fillId="0" borderId="3" xfId="4" applyFont="1" applyBorder="1">
      <alignment vertical="center"/>
    </xf>
    <xf numFmtId="0" fontId="21" fillId="0" borderId="4" xfId="4" applyFont="1" applyBorder="1">
      <alignment vertical="center"/>
    </xf>
    <xf numFmtId="178" fontId="5" fillId="0" borderId="0" xfId="4" applyNumberFormat="1">
      <alignment vertical="center"/>
    </xf>
    <xf numFmtId="38" fontId="0" fillId="0" borderId="2" xfId="5" applyFont="1" applyBorder="1">
      <alignment vertical="center"/>
    </xf>
    <xf numFmtId="38" fontId="0" fillId="0" borderId="3" xfId="5" applyFont="1" applyBorder="1">
      <alignment vertical="center"/>
    </xf>
    <xf numFmtId="38" fontId="0" fillId="0" borderId="4" xfId="5" applyFont="1" applyBorder="1">
      <alignment vertical="center"/>
    </xf>
    <xf numFmtId="176" fontId="5" fillId="0" borderId="11" xfId="4" applyNumberFormat="1" applyBorder="1">
      <alignment vertical="center"/>
    </xf>
    <xf numFmtId="0" fontId="5" fillId="0" borderId="10" xfId="4" applyBorder="1" applyAlignment="1">
      <alignment horizontal="center" vertical="center"/>
    </xf>
    <xf numFmtId="0" fontId="21" fillId="0" borderId="10" xfId="4" applyFont="1" applyBorder="1">
      <alignment vertical="center"/>
    </xf>
    <xf numFmtId="0" fontId="21" fillId="0" borderId="0" xfId="4" applyFont="1">
      <alignment vertical="center"/>
    </xf>
    <xf numFmtId="0" fontId="21" fillId="0" borderId="12" xfId="4" applyFont="1" applyBorder="1">
      <alignment vertical="center"/>
    </xf>
    <xf numFmtId="38" fontId="0" fillId="0" borderId="10" xfId="5" applyFont="1" applyBorder="1">
      <alignment vertical="center"/>
    </xf>
    <xf numFmtId="38" fontId="0" fillId="0" borderId="0" xfId="5" applyFont="1" applyBorder="1">
      <alignment vertical="center"/>
    </xf>
    <xf numFmtId="38" fontId="0" fillId="0" borderId="12" xfId="5" applyFont="1" applyBorder="1">
      <alignment vertical="center"/>
    </xf>
    <xf numFmtId="0" fontId="21" fillId="4" borderId="12" xfId="4" applyFont="1" applyFill="1" applyBorder="1">
      <alignment vertical="center"/>
    </xf>
    <xf numFmtId="176" fontId="5" fillId="0" borderId="7" xfId="4" applyNumberFormat="1" applyBorder="1">
      <alignment vertical="center"/>
    </xf>
    <xf numFmtId="0" fontId="5" fillId="0" borderId="13" xfId="4" applyBorder="1" applyAlignment="1">
      <alignment horizontal="center" vertical="center"/>
    </xf>
    <xf numFmtId="0" fontId="21" fillId="0" borderId="13" xfId="4" applyFont="1" applyBorder="1">
      <alignment vertical="center"/>
    </xf>
    <xf numFmtId="0" fontId="21" fillId="0" borderId="14" xfId="4" applyFont="1" applyBorder="1">
      <alignment vertical="center"/>
    </xf>
    <xf numFmtId="0" fontId="21" fillId="0" borderId="15" xfId="4" applyFont="1" applyBorder="1">
      <alignment vertical="center"/>
    </xf>
    <xf numFmtId="0" fontId="17" fillId="0" borderId="12" xfId="4" applyFont="1" applyBorder="1">
      <alignment vertical="center"/>
    </xf>
    <xf numFmtId="178" fontId="5" fillId="0" borderId="5" xfId="4" applyNumberFormat="1" applyBorder="1">
      <alignment vertical="center"/>
    </xf>
    <xf numFmtId="0" fontId="17" fillId="0" borderId="9" xfId="4" applyFont="1" applyBorder="1" applyAlignment="1">
      <alignment horizontal="center" vertical="center"/>
    </xf>
    <xf numFmtId="38" fontId="22" fillId="0" borderId="5" xfId="5" applyFont="1" applyFill="1" applyBorder="1">
      <alignment vertical="center"/>
    </xf>
    <xf numFmtId="0" fontId="22" fillId="0" borderId="8" xfId="4" applyFont="1" applyBorder="1">
      <alignment vertical="center"/>
    </xf>
    <xf numFmtId="38" fontId="5" fillId="0" borderId="5" xfId="4" applyNumberFormat="1" applyBorder="1">
      <alignment vertical="center"/>
    </xf>
    <xf numFmtId="38" fontId="5" fillId="0" borderId="6" xfId="4" applyNumberFormat="1" applyBorder="1">
      <alignment vertical="center"/>
    </xf>
    <xf numFmtId="38" fontId="5" fillId="0" borderId="8" xfId="4" applyNumberFormat="1" applyBorder="1">
      <alignment vertical="center"/>
    </xf>
    <xf numFmtId="0" fontId="5" fillId="0" borderId="12" xfId="4" applyBorder="1">
      <alignment vertical="center"/>
    </xf>
    <xf numFmtId="9" fontId="17" fillId="0" borderId="5" xfId="6" applyFont="1" applyBorder="1">
      <alignment vertical="center"/>
    </xf>
    <xf numFmtId="9" fontId="17" fillId="0" borderId="6" xfId="6" applyFont="1" applyBorder="1">
      <alignment vertical="center"/>
    </xf>
    <xf numFmtId="9" fontId="17" fillId="0" borderId="8" xfId="6" applyFont="1" applyBorder="1">
      <alignment vertical="center"/>
    </xf>
    <xf numFmtId="177" fontId="17" fillId="0" borderId="5" xfId="6" applyNumberFormat="1" applyFont="1" applyBorder="1">
      <alignment vertical="center"/>
    </xf>
    <xf numFmtId="177" fontId="17" fillId="0" borderId="9" xfId="6" applyNumberFormat="1" applyFont="1" applyBorder="1">
      <alignment vertical="center"/>
    </xf>
    <xf numFmtId="0" fontId="5" fillId="0" borderId="13" xfId="4" applyBorder="1">
      <alignment vertical="center"/>
    </xf>
    <xf numFmtId="0" fontId="5" fillId="0" borderId="14" xfId="4" applyBorder="1">
      <alignment vertical="center"/>
    </xf>
    <xf numFmtId="0" fontId="5" fillId="0" borderId="15" xfId="4" applyBorder="1">
      <alignment vertical="center"/>
    </xf>
    <xf numFmtId="9" fontId="17" fillId="0" borderId="5" xfId="4" applyNumberFormat="1" applyFont="1" applyBorder="1">
      <alignment vertical="center"/>
    </xf>
    <xf numFmtId="9" fontId="17" fillId="0" borderId="6" xfId="4" applyNumberFormat="1" applyFont="1" applyBorder="1">
      <alignment vertical="center"/>
    </xf>
    <xf numFmtId="9" fontId="17" fillId="0" borderId="8" xfId="4" applyNumberFormat="1" applyFont="1" applyBorder="1">
      <alignment vertical="center"/>
    </xf>
    <xf numFmtId="9" fontId="17" fillId="0" borderId="0" xfId="4" applyNumberFormat="1" applyFont="1">
      <alignment vertical="center"/>
    </xf>
    <xf numFmtId="0" fontId="24" fillId="0" borderId="0" xfId="7" applyFont="1" applyAlignment="1">
      <alignment horizontal="center" vertical="center"/>
    </xf>
    <xf numFmtId="0" fontId="23" fillId="0" borderId="0" xfId="7">
      <alignment vertical="center"/>
    </xf>
    <xf numFmtId="0" fontId="25" fillId="0" borderId="16" xfId="0" applyFont="1" applyBorder="1" applyAlignment="1">
      <alignment horizontal="center" vertical="center"/>
    </xf>
    <xf numFmtId="178" fontId="4" fillId="0" borderId="0" xfId="4" applyNumberFormat="1" applyFont="1">
      <alignment vertical="center"/>
    </xf>
    <xf numFmtId="0" fontId="17" fillId="0" borderId="0" xfId="8" applyFont="1">
      <alignment vertical="center"/>
    </xf>
    <xf numFmtId="0" fontId="3" fillId="0" borderId="0" xfId="8">
      <alignment vertical="center"/>
    </xf>
    <xf numFmtId="179" fontId="3" fillId="0" borderId="0" xfId="8" applyNumberFormat="1">
      <alignment vertical="center"/>
    </xf>
    <xf numFmtId="0" fontId="17" fillId="0" borderId="1" xfId="8" applyFont="1" applyBorder="1">
      <alignment vertical="center"/>
    </xf>
    <xf numFmtId="0" fontId="19" fillId="0" borderId="2" xfId="8" applyFont="1" applyBorder="1" applyAlignment="1">
      <alignment horizontal="left" vertical="center"/>
    </xf>
    <xf numFmtId="0" fontId="17" fillId="0" borderId="3" xfId="8" applyFont="1" applyBorder="1" applyAlignment="1">
      <alignment horizontal="left" vertical="center"/>
    </xf>
    <xf numFmtId="0" fontId="17" fillId="0" borderId="4" xfId="8" applyFont="1" applyBorder="1" applyAlignment="1">
      <alignment horizontal="left" vertical="center"/>
    </xf>
    <xf numFmtId="0" fontId="17" fillId="0" borderId="7" xfId="8" applyFont="1" applyBorder="1">
      <alignment vertical="center"/>
    </xf>
    <xf numFmtId="0" fontId="19" fillId="0" borderId="7" xfId="8" applyFont="1" applyBorder="1">
      <alignment vertical="center"/>
    </xf>
    <xf numFmtId="0" fontId="17" fillId="0" borderId="5" xfId="8" applyFont="1" applyBorder="1">
      <alignment vertical="center"/>
    </xf>
    <xf numFmtId="0" fontId="17" fillId="0" borderId="6" xfId="8" applyFont="1" applyBorder="1">
      <alignment vertical="center"/>
    </xf>
    <xf numFmtId="0" fontId="17" fillId="0" borderId="8" xfId="8" applyFont="1" applyBorder="1">
      <alignment vertical="center"/>
    </xf>
    <xf numFmtId="0" fontId="20" fillId="0" borderId="9" xfId="8" applyFont="1" applyBorder="1">
      <alignment vertical="center"/>
    </xf>
    <xf numFmtId="0" fontId="3" fillId="0" borderId="9" xfId="8" applyBorder="1">
      <alignment vertical="center"/>
    </xf>
    <xf numFmtId="0" fontId="3" fillId="0" borderId="9" xfId="8" applyBorder="1" applyAlignment="1">
      <alignment horizontal="center" vertical="center"/>
    </xf>
    <xf numFmtId="0" fontId="17" fillId="0" borderId="2" xfId="8" applyFont="1" applyBorder="1">
      <alignment vertical="center"/>
    </xf>
    <xf numFmtId="0" fontId="17" fillId="0" borderId="3" xfId="8" applyFont="1" applyBorder="1">
      <alignment vertical="center"/>
    </xf>
    <xf numFmtId="0" fontId="17" fillId="0" borderId="4" xfId="8" applyFont="1" applyBorder="1">
      <alignment vertical="center"/>
    </xf>
    <xf numFmtId="178" fontId="20" fillId="0" borderId="5" xfId="8" applyNumberFormat="1" applyFont="1" applyBorder="1">
      <alignment vertical="center"/>
    </xf>
    <xf numFmtId="178" fontId="3" fillId="0" borderId="6" xfId="8" applyNumberFormat="1" applyBorder="1">
      <alignment vertical="center"/>
    </xf>
    <xf numFmtId="178" fontId="3" fillId="0" borderId="8" xfId="8" applyNumberFormat="1" applyBorder="1">
      <alignment vertical="center"/>
    </xf>
    <xf numFmtId="0" fontId="3" fillId="0" borderId="10" xfId="8" applyBorder="1">
      <alignment vertical="center"/>
    </xf>
    <xf numFmtId="176" fontId="3" fillId="0" borderId="1" xfId="8" applyNumberFormat="1" applyBorder="1">
      <alignment vertical="center"/>
    </xf>
    <xf numFmtId="0" fontId="3" fillId="0" borderId="2" xfId="8" applyBorder="1" applyAlignment="1">
      <alignment horizontal="center" vertical="center"/>
    </xf>
    <xf numFmtId="0" fontId="21" fillId="0" borderId="2" xfId="8" applyFont="1" applyBorder="1">
      <alignment vertical="center"/>
    </xf>
    <xf numFmtId="0" fontId="21" fillId="0" borderId="3" xfId="8" applyFont="1" applyBorder="1">
      <alignment vertical="center"/>
    </xf>
    <xf numFmtId="0" fontId="21" fillId="0" borderId="4" xfId="8" applyFont="1" applyBorder="1">
      <alignment vertical="center"/>
    </xf>
    <xf numFmtId="178" fontId="3" fillId="0" borderId="0" xfId="8" applyNumberFormat="1">
      <alignment vertical="center"/>
    </xf>
    <xf numFmtId="38" fontId="0" fillId="0" borderId="2" xfId="9" applyFont="1" applyBorder="1">
      <alignment vertical="center"/>
    </xf>
    <xf numFmtId="38" fontId="0" fillId="0" borderId="3" xfId="9" applyFont="1" applyBorder="1">
      <alignment vertical="center"/>
    </xf>
    <xf numFmtId="38" fontId="0" fillId="0" borderId="4" xfId="9" applyFont="1" applyBorder="1">
      <alignment vertical="center"/>
    </xf>
    <xf numFmtId="176" fontId="3" fillId="0" borderId="11" xfId="8" applyNumberFormat="1" applyBorder="1">
      <alignment vertical="center"/>
    </xf>
    <xf numFmtId="0" fontId="3" fillId="0" borderId="10" xfId="8" applyBorder="1" applyAlignment="1">
      <alignment horizontal="center" vertical="center"/>
    </xf>
    <xf numFmtId="0" fontId="21" fillId="0" borderId="10" xfId="8" applyFont="1" applyBorder="1">
      <alignment vertical="center"/>
    </xf>
    <xf numFmtId="0" fontId="21" fillId="0" borderId="0" xfId="8" applyFont="1">
      <alignment vertical="center"/>
    </xf>
    <xf numFmtId="0" fontId="21" fillId="0" borderId="12" xfId="8" applyFont="1" applyBorder="1">
      <alignment vertical="center"/>
    </xf>
    <xf numFmtId="38" fontId="0" fillId="0" borderId="10" xfId="9" applyFont="1" applyBorder="1">
      <alignment vertical="center"/>
    </xf>
    <xf numFmtId="38" fontId="0" fillId="0" borderId="0" xfId="9" applyFont="1" applyBorder="1">
      <alignment vertical="center"/>
    </xf>
    <xf numFmtId="38" fontId="0" fillId="0" borderId="12" xfId="9" applyFont="1" applyBorder="1">
      <alignment vertical="center"/>
    </xf>
    <xf numFmtId="0" fontId="21" fillId="4" borderId="12" xfId="8" applyFont="1" applyFill="1" applyBorder="1">
      <alignment vertical="center"/>
    </xf>
    <xf numFmtId="176" fontId="3" fillId="0" borderId="7" xfId="8" applyNumberFormat="1" applyBorder="1">
      <alignment vertical="center"/>
    </xf>
    <xf numFmtId="0" fontId="3" fillId="0" borderId="13" xfId="8" applyBorder="1" applyAlignment="1">
      <alignment horizontal="center" vertical="center"/>
    </xf>
    <xf numFmtId="0" fontId="21" fillId="0" borderId="13" xfId="8" applyFont="1" applyBorder="1">
      <alignment vertical="center"/>
    </xf>
    <xf numFmtId="0" fontId="21" fillId="0" borderId="14" xfId="8" applyFont="1" applyBorder="1">
      <alignment vertical="center"/>
    </xf>
    <xf numFmtId="0" fontId="21" fillId="0" borderId="15" xfId="8" applyFont="1" applyBorder="1">
      <alignment vertical="center"/>
    </xf>
    <xf numFmtId="0" fontId="17" fillId="0" borderId="12" xfId="8" applyFont="1" applyBorder="1">
      <alignment vertical="center"/>
    </xf>
    <xf numFmtId="178" fontId="3" fillId="0" borderId="5" xfId="8" applyNumberFormat="1" applyBorder="1">
      <alignment vertical="center"/>
    </xf>
    <xf numFmtId="0" fontId="17" fillId="0" borderId="9" xfId="8" applyFont="1" applyBorder="1" applyAlignment="1">
      <alignment horizontal="center" vertical="center"/>
    </xf>
    <xf numFmtId="38" fontId="22" fillId="0" borderId="5" xfId="9" applyFont="1" applyFill="1" applyBorder="1">
      <alignment vertical="center"/>
    </xf>
    <xf numFmtId="0" fontId="22" fillId="0" borderId="8" xfId="8" applyFont="1" applyBorder="1">
      <alignment vertical="center"/>
    </xf>
    <xf numFmtId="38" fontId="3" fillId="0" borderId="5" xfId="8" applyNumberFormat="1" applyBorder="1">
      <alignment vertical="center"/>
    </xf>
    <xf numFmtId="38" fontId="3" fillId="0" borderId="6" xfId="8" applyNumberFormat="1" applyBorder="1">
      <alignment vertical="center"/>
    </xf>
    <xf numFmtId="38" fontId="3" fillId="0" borderId="8" xfId="8" applyNumberFormat="1" applyBorder="1">
      <alignment vertical="center"/>
    </xf>
    <xf numFmtId="0" fontId="3" fillId="0" borderId="12" xfId="8" applyBorder="1">
      <alignment vertical="center"/>
    </xf>
    <xf numFmtId="9" fontId="17" fillId="0" borderId="5" xfId="10" applyFont="1" applyBorder="1">
      <alignment vertical="center"/>
    </xf>
    <xf numFmtId="9" fontId="17" fillId="0" borderId="6" xfId="10" applyFont="1" applyBorder="1">
      <alignment vertical="center"/>
    </xf>
    <xf numFmtId="9" fontId="17" fillId="0" borderId="8" xfId="10" applyFont="1" applyBorder="1">
      <alignment vertical="center"/>
    </xf>
    <xf numFmtId="177" fontId="17" fillId="0" borderId="5" xfId="10" applyNumberFormat="1" applyFont="1" applyBorder="1">
      <alignment vertical="center"/>
    </xf>
    <xf numFmtId="177" fontId="17" fillId="0" borderId="9" xfId="10" applyNumberFormat="1" applyFont="1" applyBorder="1">
      <alignment vertical="center"/>
    </xf>
    <xf numFmtId="0" fontId="3" fillId="0" borderId="13" xfId="8" applyBorder="1">
      <alignment vertical="center"/>
    </xf>
    <xf numFmtId="0" fontId="3" fillId="0" borderId="14" xfId="8" applyBorder="1">
      <alignment vertical="center"/>
    </xf>
    <xf numFmtId="0" fontId="3" fillId="0" borderId="15" xfId="8" applyBorder="1">
      <alignment vertical="center"/>
    </xf>
    <xf numFmtId="9" fontId="17" fillId="0" borderId="5" xfId="8" applyNumberFormat="1" applyFont="1" applyBorder="1">
      <alignment vertical="center"/>
    </xf>
    <xf numFmtId="9" fontId="17" fillId="0" borderId="6" xfId="8" applyNumberFormat="1" applyFont="1" applyBorder="1">
      <alignment vertical="center"/>
    </xf>
    <xf numFmtId="9" fontId="17" fillId="0" borderId="8" xfId="8" applyNumberFormat="1" applyFont="1" applyBorder="1">
      <alignment vertical="center"/>
    </xf>
    <xf numFmtId="9" fontId="17" fillId="0" borderId="0" xfId="8" applyNumberFormat="1" applyFont="1">
      <alignment vertical="center"/>
    </xf>
    <xf numFmtId="0" fontId="17" fillId="0" borderId="0" xfId="11" applyFont="1">
      <alignment vertical="center"/>
    </xf>
    <xf numFmtId="0" fontId="2" fillId="0" borderId="0" xfId="11">
      <alignment vertical="center"/>
    </xf>
    <xf numFmtId="179" fontId="2" fillId="0" borderId="0" xfId="11" applyNumberFormat="1">
      <alignment vertical="center"/>
    </xf>
    <xf numFmtId="0" fontId="17" fillId="0" borderId="1" xfId="11" applyFont="1" applyBorder="1">
      <alignment vertical="center"/>
    </xf>
    <xf numFmtId="0" fontId="19" fillId="0" borderId="2" xfId="11" applyFont="1" applyBorder="1" applyAlignment="1">
      <alignment horizontal="left" vertical="center"/>
    </xf>
    <xf numFmtId="0" fontId="17" fillId="0" borderId="3" xfId="11" applyFont="1" applyBorder="1" applyAlignment="1">
      <alignment horizontal="left" vertical="center"/>
    </xf>
    <xf numFmtId="0" fontId="17" fillId="0" borderId="4" xfId="11" applyFont="1" applyBorder="1" applyAlignment="1">
      <alignment horizontal="left" vertical="center"/>
    </xf>
    <xf numFmtId="0" fontId="17" fillId="0" borderId="7" xfId="11" applyFont="1" applyBorder="1">
      <alignment vertical="center"/>
    </xf>
    <xf numFmtId="0" fontId="19" fillId="0" borderId="7" xfId="11" applyFont="1" applyBorder="1">
      <alignment vertical="center"/>
    </xf>
    <xf numFmtId="0" fontId="17" fillId="0" borderId="5" xfId="11" applyFont="1" applyBorder="1">
      <alignment vertical="center"/>
    </xf>
    <xf numFmtId="0" fontId="17" fillId="0" borderId="6" xfId="11" applyFont="1" applyBorder="1">
      <alignment vertical="center"/>
    </xf>
    <xf numFmtId="0" fontId="17" fillId="0" borderId="8" xfId="11" applyFont="1" applyBorder="1">
      <alignment vertical="center"/>
    </xf>
    <xf numFmtId="0" fontId="20" fillId="0" borderId="9" xfId="11" applyFont="1" applyBorder="1">
      <alignment vertical="center"/>
    </xf>
    <xf numFmtId="0" fontId="2" fillId="0" borderId="9" xfId="11" applyBorder="1" applyAlignment="1">
      <alignment horizontal="center" vertical="center"/>
    </xf>
    <xf numFmtId="0" fontId="17" fillId="0" borderId="2" xfId="11" applyFont="1" applyBorder="1">
      <alignment vertical="center"/>
    </xf>
    <xf numFmtId="0" fontId="17" fillId="0" borderId="3" xfId="11" applyFont="1" applyBorder="1">
      <alignment vertical="center"/>
    </xf>
    <xf numFmtId="0" fontId="17" fillId="0" borderId="4" xfId="11" applyFont="1" applyBorder="1">
      <alignment vertical="center"/>
    </xf>
    <xf numFmtId="178" fontId="20" fillId="0" borderId="5" xfId="11" applyNumberFormat="1" applyFont="1" applyBorder="1">
      <alignment vertical="center"/>
    </xf>
    <xf numFmtId="178" fontId="2" fillId="0" borderId="6" xfId="11" applyNumberFormat="1" applyBorder="1">
      <alignment vertical="center"/>
    </xf>
    <xf numFmtId="178" fontId="2" fillId="0" borderId="8" xfId="11" applyNumberFormat="1" applyBorder="1">
      <alignment vertical="center"/>
    </xf>
    <xf numFmtId="0" fontId="2" fillId="0" borderId="10" xfId="11" applyBorder="1">
      <alignment vertical="center"/>
    </xf>
    <xf numFmtId="0" fontId="2" fillId="0" borderId="2" xfId="11" applyBorder="1" applyAlignment="1">
      <alignment horizontal="center" vertical="center"/>
    </xf>
    <xf numFmtId="0" fontId="21" fillId="0" borderId="2" xfId="11" applyFont="1" applyBorder="1">
      <alignment vertical="center"/>
    </xf>
    <xf numFmtId="0" fontId="21" fillId="0" borderId="3" xfId="11" applyFont="1" applyBorder="1">
      <alignment vertical="center"/>
    </xf>
    <xf numFmtId="0" fontId="21" fillId="0" borderId="4" xfId="11" applyFont="1" applyBorder="1">
      <alignment vertical="center"/>
    </xf>
    <xf numFmtId="178" fontId="2" fillId="0" borderId="0" xfId="11" applyNumberFormat="1">
      <alignment vertical="center"/>
    </xf>
    <xf numFmtId="38" fontId="0" fillId="0" borderId="2" xfId="12" applyFont="1" applyBorder="1">
      <alignment vertical="center"/>
    </xf>
    <xf numFmtId="38" fontId="0" fillId="0" borderId="3" xfId="12" applyFont="1" applyBorder="1">
      <alignment vertical="center"/>
    </xf>
    <xf numFmtId="38" fontId="0" fillId="0" borderId="4" xfId="12" applyFont="1" applyBorder="1">
      <alignment vertical="center"/>
    </xf>
    <xf numFmtId="0" fontId="2" fillId="0" borderId="10" xfId="11" applyBorder="1" applyAlignment="1">
      <alignment horizontal="center" vertical="center"/>
    </xf>
    <xf numFmtId="0" fontId="21" fillId="0" borderId="10" xfId="11" applyFont="1" applyBorder="1">
      <alignment vertical="center"/>
    </xf>
    <xf numFmtId="0" fontId="21" fillId="0" borderId="0" xfId="11" applyFont="1">
      <alignment vertical="center"/>
    </xf>
    <xf numFmtId="0" fontId="21" fillId="0" borderId="12" xfId="11" applyFont="1" applyBorder="1">
      <alignment vertical="center"/>
    </xf>
    <xf numFmtId="38" fontId="0" fillId="0" borderId="10" xfId="12" applyFont="1" applyBorder="1">
      <alignment vertical="center"/>
    </xf>
    <xf numFmtId="38" fontId="0" fillId="0" borderId="0" xfId="12" applyFont="1" applyBorder="1">
      <alignment vertical="center"/>
    </xf>
    <xf numFmtId="38" fontId="0" fillId="0" borderId="12" xfId="12" applyFont="1" applyBorder="1">
      <alignment vertical="center"/>
    </xf>
    <xf numFmtId="0" fontId="21" fillId="4" borderId="12" xfId="11" applyFont="1" applyFill="1" applyBorder="1">
      <alignment vertical="center"/>
    </xf>
    <xf numFmtId="0" fontId="2" fillId="0" borderId="13" xfId="11" applyBorder="1" applyAlignment="1">
      <alignment horizontal="center" vertical="center"/>
    </xf>
    <xf numFmtId="0" fontId="21" fillId="0" borderId="13" xfId="11" applyFont="1" applyBorder="1">
      <alignment vertical="center"/>
    </xf>
    <xf numFmtId="0" fontId="21" fillId="0" borderId="14" xfId="11" applyFont="1" applyBorder="1">
      <alignment vertical="center"/>
    </xf>
    <xf numFmtId="0" fontId="21" fillId="0" borderId="15" xfId="11" applyFont="1" applyBorder="1">
      <alignment vertical="center"/>
    </xf>
    <xf numFmtId="0" fontId="17" fillId="0" borderId="12" xfId="11" applyFont="1" applyBorder="1">
      <alignment vertical="center"/>
    </xf>
    <xf numFmtId="178" fontId="2" fillId="0" borderId="5" xfId="11" applyNumberFormat="1" applyBorder="1">
      <alignment vertical="center"/>
    </xf>
    <xf numFmtId="0" fontId="17" fillId="0" borderId="9" xfId="11" applyFont="1" applyBorder="1" applyAlignment="1">
      <alignment horizontal="center" vertical="center"/>
    </xf>
    <xf numFmtId="38" fontId="22" fillId="0" borderId="5" xfId="12" applyFont="1" applyFill="1" applyBorder="1">
      <alignment vertical="center"/>
    </xf>
    <xf numFmtId="0" fontId="22" fillId="0" borderId="8" xfId="11" applyFont="1" applyBorder="1">
      <alignment vertical="center"/>
    </xf>
    <xf numFmtId="38" fontId="2" fillId="0" borderId="5" xfId="11" applyNumberFormat="1" applyBorder="1">
      <alignment vertical="center"/>
    </xf>
    <xf numFmtId="38" fontId="2" fillId="0" borderId="6" xfId="11" applyNumberFormat="1" applyBorder="1">
      <alignment vertical="center"/>
    </xf>
    <xf numFmtId="38" fontId="2" fillId="0" borderId="8" xfId="11" applyNumberFormat="1" applyBorder="1">
      <alignment vertical="center"/>
    </xf>
    <xf numFmtId="0" fontId="2" fillId="0" borderId="12" xfId="11" applyBorder="1">
      <alignment vertical="center"/>
    </xf>
    <xf numFmtId="9" fontId="17" fillId="0" borderId="5" xfId="13" applyFont="1" applyBorder="1">
      <alignment vertical="center"/>
    </xf>
    <xf numFmtId="9" fontId="17" fillId="0" borderId="6" xfId="13" applyFont="1" applyBorder="1">
      <alignment vertical="center"/>
    </xf>
    <xf numFmtId="177" fontId="17" fillId="0" borderId="5" xfId="13" applyNumberFormat="1" applyFont="1" applyBorder="1">
      <alignment vertical="center"/>
    </xf>
    <xf numFmtId="0" fontId="2" fillId="0" borderId="13" xfId="11" applyBorder="1">
      <alignment vertical="center"/>
    </xf>
    <xf numFmtId="0" fontId="2" fillId="0" borderId="14" xfId="11" applyBorder="1">
      <alignment vertical="center"/>
    </xf>
    <xf numFmtId="0" fontId="2" fillId="0" borderId="15" xfId="11" applyBorder="1">
      <alignment vertical="center"/>
    </xf>
    <xf numFmtId="9" fontId="17" fillId="0" borderId="5" xfId="11" applyNumberFormat="1" applyFont="1" applyBorder="1">
      <alignment vertical="center"/>
    </xf>
    <xf numFmtId="9" fontId="17" fillId="0" borderId="6" xfId="11" applyNumberFormat="1" applyFont="1" applyBorder="1">
      <alignment vertical="center"/>
    </xf>
    <xf numFmtId="9" fontId="17" fillId="0" borderId="8" xfId="11" applyNumberFormat="1" applyFont="1" applyBorder="1">
      <alignment vertical="center"/>
    </xf>
    <xf numFmtId="9" fontId="17" fillId="0" borderId="0" xfId="11" applyNumberFormat="1" applyFont="1">
      <alignment vertical="center"/>
    </xf>
    <xf numFmtId="0" fontId="21" fillId="5" borderId="12" xfId="11" applyFont="1" applyFill="1" applyBorder="1">
      <alignment vertical="center"/>
    </xf>
    <xf numFmtId="0" fontId="2" fillId="0" borderId="0" xfId="11" applyAlignment="1">
      <alignment horizontal="left" vertical="center"/>
    </xf>
    <xf numFmtId="0" fontId="17" fillId="0" borderId="1" xfId="11" applyFont="1" applyBorder="1" applyAlignment="1">
      <alignment horizontal="left" vertical="center"/>
    </xf>
    <xf numFmtId="0" fontId="17" fillId="0" borderId="7" xfId="11" applyFont="1" applyBorder="1" applyAlignment="1">
      <alignment horizontal="left" vertical="center"/>
    </xf>
    <xf numFmtId="0" fontId="2" fillId="0" borderId="9" xfId="11" applyBorder="1" applyAlignment="1">
      <alignment horizontal="left" vertical="center"/>
    </xf>
    <xf numFmtId="176" fontId="2" fillId="0" borderId="1" xfId="11" applyNumberFormat="1" applyBorder="1" applyAlignment="1">
      <alignment horizontal="left" vertical="center"/>
    </xf>
    <xf numFmtId="176" fontId="2" fillId="0" borderId="11" xfId="11" applyNumberFormat="1" applyBorder="1" applyAlignment="1">
      <alignment horizontal="left" vertical="center"/>
    </xf>
    <xf numFmtId="176" fontId="2" fillId="0" borderId="7" xfId="11" applyNumberFormat="1" applyBorder="1" applyAlignment="1">
      <alignment horizontal="left" vertical="center"/>
    </xf>
    <xf numFmtId="178" fontId="2" fillId="0" borderId="0" xfId="11" applyNumberFormat="1" applyAlignment="1">
      <alignment vertical="center" wrapText="1"/>
    </xf>
    <xf numFmtId="0" fontId="12" fillId="6" borderId="16" xfId="0" applyFont="1" applyFill="1" applyBorder="1" applyAlignment="1">
      <alignment horizontal="center" vertical="center"/>
    </xf>
    <xf numFmtId="0" fontId="12" fillId="7" borderId="16" xfId="0" applyFont="1" applyFill="1" applyBorder="1" applyAlignment="1">
      <alignment horizontal="center" vertical="center"/>
    </xf>
    <xf numFmtId="179" fontId="1" fillId="0" borderId="0" xfId="11" applyNumberFormat="1" applyFont="1">
      <alignment vertical="center"/>
    </xf>
    <xf numFmtId="178" fontId="1" fillId="0" borderId="0" xfId="11" applyNumberFormat="1" applyFont="1">
      <alignment vertical="center"/>
    </xf>
    <xf numFmtId="0" fontId="1" fillId="0" borderId="0" xfId="11" applyFont="1">
      <alignment vertical="center"/>
    </xf>
    <xf numFmtId="9" fontId="17" fillId="5" borderId="8" xfId="13" applyFont="1" applyFill="1" applyBorder="1">
      <alignment vertical="center"/>
    </xf>
    <xf numFmtId="177" fontId="17" fillId="5" borderId="9" xfId="13" applyNumberFormat="1" applyFont="1" applyFill="1" applyBorder="1">
      <alignment vertical="center"/>
    </xf>
    <xf numFmtId="0" fontId="2" fillId="5" borderId="0" xfId="11" applyFill="1">
      <alignment vertical="center"/>
    </xf>
    <xf numFmtId="0" fontId="1" fillId="5" borderId="0" xfId="11" applyFont="1" applyFill="1">
      <alignment vertical="center"/>
    </xf>
    <xf numFmtId="0" fontId="12" fillId="5" borderId="16" xfId="0" applyFont="1" applyFill="1" applyBorder="1" applyAlignment="1">
      <alignment horizontal="center" vertical="center"/>
    </xf>
    <xf numFmtId="0" fontId="17" fillId="0" borderId="2" xfId="11" applyFont="1" applyBorder="1" applyAlignment="1">
      <alignment horizontal="center" vertical="center"/>
    </xf>
    <xf numFmtId="0" fontId="17" fillId="0" borderId="4" xfId="11" applyFont="1" applyBorder="1" applyAlignment="1">
      <alignment horizontal="center" vertical="center"/>
    </xf>
    <xf numFmtId="0" fontId="17" fillId="0" borderId="5" xfId="11" applyFont="1" applyBorder="1" applyAlignment="1">
      <alignment horizontal="center" vertical="center"/>
    </xf>
    <xf numFmtId="0" fontId="17" fillId="0" borderId="6" xfId="11" applyFont="1" applyBorder="1" applyAlignment="1">
      <alignment horizontal="center" vertical="center"/>
    </xf>
    <xf numFmtId="0" fontId="17" fillId="0" borderId="8" xfId="11" applyFont="1" applyBorder="1" applyAlignment="1">
      <alignment horizontal="center" vertical="center"/>
    </xf>
    <xf numFmtId="0" fontId="2" fillId="0" borderId="5" xfId="11" applyBorder="1" applyAlignment="1">
      <alignment horizontal="center" vertical="center"/>
    </xf>
    <xf numFmtId="0" fontId="2" fillId="0" borderId="6" xfId="11" applyBorder="1" applyAlignment="1">
      <alignment horizontal="center" vertical="center"/>
    </xf>
    <xf numFmtId="0" fontId="2" fillId="0" borderId="8" xfId="11" applyBorder="1" applyAlignment="1">
      <alignment horizontal="center" vertical="center"/>
    </xf>
    <xf numFmtId="0" fontId="17" fillId="0" borderId="10" xfId="11" applyFont="1" applyBorder="1" applyAlignment="1">
      <alignment horizontal="center" vertical="center"/>
    </xf>
    <xf numFmtId="0" fontId="17" fillId="0" borderId="12" xfId="11" applyFont="1" applyBorder="1" applyAlignment="1">
      <alignment horizontal="center" vertical="center"/>
    </xf>
    <xf numFmtId="0" fontId="23" fillId="0" borderId="0" xfId="7" applyAlignment="1">
      <alignment horizontal="left" vertical="top" wrapText="1"/>
    </xf>
    <xf numFmtId="0" fontId="23" fillId="0" borderId="0" xfId="7" applyAlignment="1">
      <alignment horizontal="left" vertical="top"/>
    </xf>
    <xf numFmtId="0" fontId="23" fillId="0" borderId="0" xfId="7" applyAlignment="1">
      <alignment vertical="top" wrapText="1"/>
    </xf>
    <xf numFmtId="0" fontId="23" fillId="0" borderId="0" xfId="7" applyAlignment="1">
      <alignment vertical="top"/>
    </xf>
    <xf numFmtId="0" fontId="17" fillId="0" borderId="10" xfId="8" applyFont="1" applyBorder="1" applyAlignment="1">
      <alignment horizontal="center" vertical="center"/>
    </xf>
    <xf numFmtId="0" fontId="17" fillId="0" borderId="12" xfId="8" applyFont="1" applyBorder="1" applyAlignment="1">
      <alignment horizontal="center" vertical="center"/>
    </xf>
    <xf numFmtId="0" fontId="17" fillId="0" borderId="5" xfId="8" applyFont="1" applyBorder="1" applyAlignment="1">
      <alignment horizontal="center" vertical="center"/>
    </xf>
    <xf numFmtId="0" fontId="17" fillId="0" borderId="6" xfId="8" applyFont="1" applyBorder="1" applyAlignment="1">
      <alignment horizontal="center" vertical="center"/>
    </xf>
    <xf numFmtId="0" fontId="17" fillId="0" borderId="8" xfId="8" applyFont="1" applyBorder="1" applyAlignment="1">
      <alignment horizontal="center" vertical="center"/>
    </xf>
    <xf numFmtId="0" fontId="17" fillId="0" borderId="2" xfId="8" applyFont="1" applyBorder="1" applyAlignment="1">
      <alignment horizontal="center" vertical="center"/>
    </xf>
    <xf numFmtId="0" fontId="17" fillId="0" borderId="4" xfId="8" applyFont="1" applyBorder="1" applyAlignment="1">
      <alignment horizontal="center" vertical="center"/>
    </xf>
    <xf numFmtId="0" fontId="3" fillId="0" borderId="5" xfId="8" applyBorder="1" applyAlignment="1">
      <alignment horizontal="center" vertical="center"/>
    </xf>
    <xf numFmtId="0" fontId="3" fillId="0" borderId="6" xfId="8" applyBorder="1" applyAlignment="1">
      <alignment horizontal="center" vertical="center"/>
    </xf>
    <xf numFmtId="0" fontId="3" fillId="0" borderId="8" xfId="8" applyBorder="1" applyAlignment="1">
      <alignment horizontal="center" vertical="center"/>
    </xf>
    <xf numFmtId="0" fontId="17" fillId="0" borderId="10" xfId="4" applyFont="1" applyBorder="1" applyAlignment="1">
      <alignment horizontal="center" vertical="center"/>
    </xf>
    <xf numFmtId="0" fontId="17" fillId="0" borderId="12" xfId="4" applyFont="1" applyBorder="1" applyAlignment="1">
      <alignment horizontal="center" vertical="center"/>
    </xf>
    <xf numFmtId="0" fontId="17" fillId="0" borderId="5" xfId="4" applyFont="1" applyBorder="1" applyAlignment="1">
      <alignment horizontal="center" vertical="center"/>
    </xf>
    <xf numFmtId="0" fontId="17" fillId="0" borderId="6" xfId="4" applyFont="1" applyBorder="1" applyAlignment="1">
      <alignment horizontal="center" vertical="center"/>
    </xf>
    <xf numFmtId="0" fontId="17" fillId="0" borderId="8" xfId="4" applyFont="1" applyBorder="1" applyAlignment="1">
      <alignment horizontal="center" vertical="center"/>
    </xf>
    <xf numFmtId="0" fontId="17" fillId="0" borderId="2" xfId="4" applyFont="1" applyBorder="1" applyAlignment="1">
      <alignment horizontal="center" vertical="center"/>
    </xf>
    <xf numFmtId="0" fontId="17" fillId="0" borderId="4" xfId="4" applyFont="1" applyBorder="1" applyAlignment="1">
      <alignment horizontal="center" vertical="center"/>
    </xf>
    <xf numFmtId="0" fontId="5" fillId="0" borderId="5" xfId="4" applyBorder="1" applyAlignment="1">
      <alignment horizontal="center" vertical="center"/>
    </xf>
    <xf numFmtId="0" fontId="5" fillId="0" borderId="6" xfId="4" applyBorder="1" applyAlignment="1">
      <alignment horizontal="center" vertical="center"/>
    </xf>
    <xf numFmtId="0" fontId="5" fillId="0" borderId="8" xfId="4" applyBorder="1" applyAlignment="1">
      <alignment horizontal="center" vertical="center"/>
    </xf>
    <xf numFmtId="0" fontId="8" fillId="0" borderId="5" xfId="0" applyFont="1" applyBorder="1" applyAlignment="1">
      <alignment horizontal="center" vertical="center"/>
    </xf>
    <xf numFmtId="0" fontId="8" fillId="0" borderId="6" xfId="0" applyFont="1" applyBorder="1" applyAlignment="1">
      <alignment horizontal="center" vertical="center"/>
    </xf>
    <xf numFmtId="0" fontId="8" fillId="0" borderId="8" xfId="0" applyFont="1"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8" xfId="0" applyBorder="1" applyAlignment="1">
      <alignment horizontal="center" vertical="center"/>
    </xf>
    <xf numFmtId="0" fontId="8" fillId="0" borderId="2" xfId="0" applyFont="1" applyBorder="1" applyAlignment="1">
      <alignment horizontal="center" vertical="center"/>
    </xf>
    <xf numFmtId="0" fontId="8" fillId="0" borderId="4" xfId="0" applyFont="1" applyBorder="1" applyAlignment="1">
      <alignment horizontal="center" vertical="center"/>
    </xf>
    <xf numFmtId="0" fontId="8" fillId="0" borderId="10" xfId="0" applyFont="1" applyBorder="1" applyAlignment="1">
      <alignment horizontal="center" vertical="center"/>
    </xf>
    <xf numFmtId="0" fontId="8" fillId="0" borderId="12" xfId="0" applyFont="1" applyBorder="1" applyAlignment="1">
      <alignment horizontal="center" vertical="center"/>
    </xf>
    <xf numFmtId="0" fontId="7" fillId="0" borderId="0" xfId="1" applyAlignment="1">
      <alignment horizontal="left" vertical="top" wrapText="1"/>
    </xf>
    <xf numFmtId="0" fontId="7" fillId="0" borderId="0" xfId="1" applyAlignment="1">
      <alignment horizontal="left" vertical="top"/>
    </xf>
    <xf numFmtId="0" fontId="7" fillId="0" borderId="0" xfId="1" applyAlignment="1">
      <alignment vertical="top" wrapText="1"/>
    </xf>
    <xf numFmtId="0" fontId="7" fillId="0" borderId="0" xfId="1" applyAlignment="1">
      <alignment vertical="top"/>
    </xf>
    <xf numFmtId="0" fontId="7" fillId="0" borderId="0" xfId="7" applyFont="1" applyAlignment="1">
      <alignment vertical="top" wrapText="1"/>
    </xf>
    <xf numFmtId="0" fontId="7" fillId="0" borderId="0" xfId="7" applyFont="1" applyAlignment="1">
      <alignment horizontal="left" vertical="top" wrapText="1"/>
    </xf>
  </cellXfs>
  <cellStyles count="14">
    <cellStyle name="パーセント" xfId="3" builtinId="5"/>
    <cellStyle name="パーセント 2" xfId="6" xr:uid="{95A16115-F341-4810-B497-358D7C7B96B7}"/>
    <cellStyle name="パーセント 3" xfId="10" xr:uid="{07EEBEE8-1E56-4DC0-969E-B3455EFE4596}"/>
    <cellStyle name="パーセント 4" xfId="13" xr:uid="{C8D184E3-5527-4BFC-BABA-57F1604C6621}"/>
    <cellStyle name="桁区切り" xfId="2" builtinId="6"/>
    <cellStyle name="桁区切り 2" xfId="5" xr:uid="{E96386E4-5932-46C0-9971-E66912034772}"/>
    <cellStyle name="桁区切り 3" xfId="9" xr:uid="{DEC0FD74-3F65-441D-8AB3-FCB25B69D6AC}"/>
    <cellStyle name="桁区切り 4" xfId="12" xr:uid="{E5BC0745-1CBE-4E50-B9CE-076700695ECD}"/>
    <cellStyle name="標準" xfId="0" builtinId="0"/>
    <cellStyle name="標準 2" xfId="1" xr:uid="{00000000-0005-0000-0000-000001000000}"/>
    <cellStyle name="標準 2 2" xfId="7" xr:uid="{7CBB6FB6-4B8A-4915-AA4F-B4F6299EE5D7}"/>
    <cellStyle name="標準 3" xfId="4" xr:uid="{29CED75B-2C49-45D3-9949-EA8AA2570AC2}"/>
    <cellStyle name="標準 4" xfId="8" xr:uid="{FA4F95CA-764E-4875-8434-B064730424D3}"/>
    <cellStyle name="標準 5" xfId="11" xr:uid="{6D21F758-B77E-424D-8024-A61570795D2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55" Type="http://schemas.openxmlformats.org/officeDocument/2006/relationships/image" Target="../media/image55.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png"/><Relationship Id="rId54" Type="http://schemas.openxmlformats.org/officeDocument/2006/relationships/image" Target="../media/image54.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66.png"/><Relationship Id="rId13" Type="http://schemas.openxmlformats.org/officeDocument/2006/relationships/image" Target="../media/image71.png"/><Relationship Id="rId3" Type="http://schemas.openxmlformats.org/officeDocument/2006/relationships/image" Target="../media/image61.png"/><Relationship Id="rId7" Type="http://schemas.openxmlformats.org/officeDocument/2006/relationships/image" Target="../media/image65.png"/><Relationship Id="rId12" Type="http://schemas.openxmlformats.org/officeDocument/2006/relationships/image" Target="../media/image70.png"/><Relationship Id="rId2" Type="http://schemas.openxmlformats.org/officeDocument/2006/relationships/image" Target="../media/image60.png"/><Relationship Id="rId1" Type="http://schemas.openxmlformats.org/officeDocument/2006/relationships/image" Target="../media/image59.png"/><Relationship Id="rId6" Type="http://schemas.openxmlformats.org/officeDocument/2006/relationships/image" Target="../media/image64.png"/><Relationship Id="rId11" Type="http://schemas.openxmlformats.org/officeDocument/2006/relationships/image" Target="../media/image69.png"/><Relationship Id="rId5" Type="http://schemas.openxmlformats.org/officeDocument/2006/relationships/image" Target="../media/image63.png"/><Relationship Id="rId10" Type="http://schemas.openxmlformats.org/officeDocument/2006/relationships/image" Target="../media/image68.png"/><Relationship Id="rId4" Type="http://schemas.openxmlformats.org/officeDocument/2006/relationships/image" Target="../media/image62.png"/><Relationship Id="rId9" Type="http://schemas.openxmlformats.org/officeDocument/2006/relationships/image" Target="../media/image67.png"/><Relationship Id="rId14" Type="http://schemas.openxmlformats.org/officeDocument/2006/relationships/image" Target="../media/image72.png"/></Relationships>
</file>

<file path=xl/drawings/_rels/drawing3.xml.rels><?xml version="1.0" encoding="UTF-8" standalone="yes"?>
<Relationships xmlns="http://schemas.openxmlformats.org/package/2006/relationships"><Relationship Id="rId8" Type="http://schemas.openxmlformats.org/officeDocument/2006/relationships/image" Target="../media/image80.png"/><Relationship Id="rId13" Type="http://schemas.openxmlformats.org/officeDocument/2006/relationships/image" Target="../media/image85.png"/><Relationship Id="rId18" Type="http://schemas.openxmlformats.org/officeDocument/2006/relationships/image" Target="../media/image90.png"/><Relationship Id="rId3" Type="http://schemas.openxmlformats.org/officeDocument/2006/relationships/image" Target="../media/image75.png"/><Relationship Id="rId7" Type="http://schemas.openxmlformats.org/officeDocument/2006/relationships/image" Target="../media/image79.png"/><Relationship Id="rId12" Type="http://schemas.openxmlformats.org/officeDocument/2006/relationships/image" Target="../media/image84.png"/><Relationship Id="rId17" Type="http://schemas.openxmlformats.org/officeDocument/2006/relationships/image" Target="../media/image89.png"/><Relationship Id="rId2" Type="http://schemas.openxmlformats.org/officeDocument/2006/relationships/image" Target="../media/image74.png"/><Relationship Id="rId16" Type="http://schemas.openxmlformats.org/officeDocument/2006/relationships/image" Target="../media/image88.png"/><Relationship Id="rId20" Type="http://schemas.openxmlformats.org/officeDocument/2006/relationships/image" Target="../media/image92.png"/><Relationship Id="rId1" Type="http://schemas.openxmlformats.org/officeDocument/2006/relationships/image" Target="../media/image73.png"/><Relationship Id="rId6" Type="http://schemas.openxmlformats.org/officeDocument/2006/relationships/image" Target="../media/image78.png"/><Relationship Id="rId11" Type="http://schemas.openxmlformats.org/officeDocument/2006/relationships/image" Target="../media/image83.png"/><Relationship Id="rId5" Type="http://schemas.openxmlformats.org/officeDocument/2006/relationships/image" Target="../media/image77.png"/><Relationship Id="rId15" Type="http://schemas.openxmlformats.org/officeDocument/2006/relationships/image" Target="../media/image87.png"/><Relationship Id="rId10" Type="http://schemas.openxmlformats.org/officeDocument/2006/relationships/image" Target="../media/image82.png"/><Relationship Id="rId19" Type="http://schemas.openxmlformats.org/officeDocument/2006/relationships/image" Target="../media/image91.png"/><Relationship Id="rId4" Type="http://schemas.openxmlformats.org/officeDocument/2006/relationships/image" Target="../media/image76.png"/><Relationship Id="rId9" Type="http://schemas.openxmlformats.org/officeDocument/2006/relationships/image" Target="../media/image81.png"/><Relationship Id="rId14" Type="http://schemas.openxmlformats.org/officeDocument/2006/relationships/image" Target="../media/image86.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0.png"/><Relationship Id="rId13" Type="http://schemas.openxmlformats.org/officeDocument/2006/relationships/image" Target="../media/image105.png"/><Relationship Id="rId18" Type="http://schemas.openxmlformats.org/officeDocument/2006/relationships/image" Target="../media/image110.png"/><Relationship Id="rId26" Type="http://schemas.openxmlformats.org/officeDocument/2006/relationships/image" Target="../media/image118.png"/><Relationship Id="rId3" Type="http://schemas.openxmlformats.org/officeDocument/2006/relationships/image" Target="../media/image95.png"/><Relationship Id="rId21" Type="http://schemas.openxmlformats.org/officeDocument/2006/relationships/image" Target="../media/image113.png"/><Relationship Id="rId34" Type="http://schemas.openxmlformats.org/officeDocument/2006/relationships/image" Target="../media/image126.png"/><Relationship Id="rId7" Type="http://schemas.openxmlformats.org/officeDocument/2006/relationships/image" Target="../media/image99.png"/><Relationship Id="rId12" Type="http://schemas.openxmlformats.org/officeDocument/2006/relationships/image" Target="../media/image104.png"/><Relationship Id="rId17" Type="http://schemas.openxmlformats.org/officeDocument/2006/relationships/image" Target="../media/image109.png"/><Relationship Id="rId25" Type="http://schemas.openxmlformats.org/officeDocument/2006/relationships/image" Target="../media/image117.png"/><Relationship Id="rId33" Type="http://schemas.openxmlformats.org/officeDocument/2006/relationships/image" Target="../media/image125.png"/><Relationship Id="rId2" Type="http://schemas.openxmlformats.org/officeDocument/2006/relationships/image" Target="../media/image94.png"/><Relationship Id="rId16" Type="http://schemas.openxmlformats.org/officeDocument/2006/relationships/image" Target="../media/image108.png"/><Relationship Id="rId20" Type="http://schemas.openxmlformats.org/officeDocument/2006/relationships/image" Target="../media/image112.png"/><Relationship Id="rId29" Type="http://schemas.openxmlformats.org/officeDocument/2006/relationships/image" Target="../media/image121.png"/><Relationship Id="rId1" Type="http://schemas.openxmlformats.org/officeDocument/2006/relationships/image" Target="../media/image93.png"/><Relationship Id="rId6" Type="http://schemas.openxmlformats.org/officeDocument/2006/relationships/image" Target="../media/image98.png"/><Relationship Id="rId11" Type="http://schemas.openxmlformats.org/officeDocument/2006/relationships/image" Target="../media/image103.png"/><Relationship Id="rId24" Type="http://schemas.openxmlformats.org/officeDocument/2006/relationships/image" Target="../media/image116.png"/><Relationship Id="rId32" Type="http://schemas.openxmlformats.org/officeDocument/2006/relationships/image" Target="../media/image124.png"/><Relationship Id="rId5" Type="http://schemas.openxmlformats.org/officeDocument/2006/relationships/image" Target="../media/image97.png"/><Relationship Id="rId15" Type="http://schemas.openxmlformats.org/officeDocument/2006/relationships/image" Target="../media/image107.png"/><Relationship Id="rId23" Type="http://schemas.openxmlformats.org/officeDocument/2006/relationships/image" Target="../media/image115.png"/><Relationship Id="rId28" Type="http://schemas.openxmlformats.org/officeDocument/2006/relationships/image" Target="../media/image120.png"/><Relationship Id="rId10" Type="http://schemas.openxmlformats.org/officeDocument/2006/relationships/image" Target="../media/image102.png"/><Relationship Id="rId19" Type="http://schemas.openxmlformats.org/officeDocument/2006/relationships/image" Target="../media/image111.png"/><Relationship Id="rId31" Type="http://schemas.openxmlformats.org/officeDocument/2006/relationships/image" Target="../media/image123.png"/><Relationship Id="rId4" Type="http://schemas.openxmlformats.org/officeDocument/2006/relationships/image" Target="../media/image96.png"/><Relationship Id="rId9" Type="http://schemas.openxmlformats.org/officeDocument/2006/relationships/image" Target="../media/image101.png"/><Relationship Id="rId14" Type="http://schemas.openxmlformats.org/officeDocument/2006/relationships/image" Target="../media/image106.png"/><Relationship Id="rId22" Type="http://schemas.openxmlformats.org/officeDocument/2006/relationships/image" Target="../media/image114.png"/><Relationship Id="rId27" Type="http://schemas.openxmlformats.org/officeDocument/2006/relationships/image" Target="../media/image119.png"/><Relationship Id="rId30" Type="http://schemas.openxmlformats.org/officeDocument/2006/relationships/image" Target="../media/image122.png"/></Relationships>
</file>

<file path=xl/drawings/_rels/drawing5.xml.rels><?xml version="1.0" encoding="UTF-8" standalone="yes"?>
<Relationships xmlns="http://schemas.openxmlformats.org/package/2006/relationships"><Relationship Id="rId13" Type="http://schemas.openxmlformats.org/officeDocument/2006/relationships/image" Target="../media/image139.png"/><Relationship Id="rId18" Type="http://schemas.openxmlformats.org/officeDocument/2006/relationships/image" Target="../media/image144.png"/><Relationship Id="rId26" Type="http://schemas.openxmlformats.org/officeDocument/2006/relationships/image" Target="../media/image152.png"/><Relationship Id="rId39" Type="http://schemas.openxmlformats.org/officeDocument/2006/relationships/image" Target="../media/image165.png"/><Relationship Id="rId21" Type="http://schemas.openxmlformats.org/officeDocument/2006/relationships/image" Target="../media/image147.png"/><Relationship Id="rId34" Type="http://schemas.openxmlformats.org/officeDocument/2006/relationships/image" Target="../media/image160.png"/><Relationship Id="rId42" Type="http://schemas.openxmlformats.org/officeDocument/2006/relationships/image" Target="../media/image168.png"/><Relationship Id="rId47" Type="http://schemas.openxmlformats.org/officeDocument/2006/relationships/image" Target="../media/image173.png"/><Relationship Id="rId50" Type="http://schemas.openxmlformats.org/officeDocument/2006/relationships/image" Target="../media/image176.png"/><Relationship Id="rId55" Type="http://schemas.openxmlformats.org/officeDocument/2006/relationships/image" Target="../media/image181.png"/><Relationship Id="rId63" Type="http://schemas.openxmlformats.org/officeDocument/2006/relationships/image" Target="../media/image189.png"/><Relationship Id="rId68" Type="http://schemas.openxmlformats.org/officeDocument/2006/relationships/image" Target="../media/image194.png"/><Relationship Id="rId76" Type="http://schemas.openxmlformats.org/officeDocument/2006/relationships/image" Target="../media/image202.png"/><Relationship Id="rId7" Type="http://schemas.openxmlformats.org/officeDocument/2006/relationships/image" Target="../media/image133.png"/><Relationship Id="rId71" Type="http://schemas.openxmlformats.org/officeDocument/2006/relationships/image" Target="../media/image197.png"/><Relationship Id="rId2" Type="http://schemas.openxmlformats.org/officeDocument/2006/relationships/image" Target="../media/image128.png"/><Relationship Id="rId16" Type="http://schemas.openxmlformats.org/officeDocument/2006/relationships/image" Target="../media/image142.png"/><Relationship Id="rId29" Type="http://schemas.openxmlformats.org/officeDocument/2006/relationships/image" Target="../media/image155.png"/><Relationship Id="rId11" Type="http://schemas.openxmlformats.org/officeDocument/2006/relationships/image" Target="../media/image137.png"/><Relationship Id="rId24" Type="http://schemas.openxmlformats.org/officeDocument/2006/relationships/image" Target="../media/image150.png"/><Relationship Id="rId32" Type="http://schemas.openxmlformats.org/officeDocument/2006/relationships/image" Target="../media/image158.png"/><Relationship Id="rId37" Type="http://schemas.openxmlformats.org/officeDocument/2006/relationships/image" Target="../media/image163.png"/><Relationship Id="rId40" Type="http://schemas.openxmlformats.org/officeDocument/2006/relationships/image" Target="../media/image166.png"/><Relationship Id="rId45" Type="http://schemas.openxmlformats.org/officeDocument/2006/relationships/image" Target="../media/image171.png"/><Relationship Id="rId53" Type="http://schemas.openxmlformats.org/officeDocument/2006/relationships/image" Target="../media/image179.png"/><Relationship Id="rId58" Type="http://schemas.openxmlformats.org/officeDocument/2006/relationships/image" Target="../media/image184.png"/><Relationship Id="rId66" Type="http://schemas.openxmlformats.org/officeDocument/2006/relationships/image" Target="../media/image192.png"/><Relationship Id="rId74" Type="http://schemas.openxmlformats.org/officeDocument/2006/relationships/image" Target="../media/image200.png"/><Relationship Id="rId5" Type="http://schemas.openxmlformats.org/officeDocument/2006/relationships/image" Target="../media/image131.png"/><Relationship Id="rId15" Type="http://schemas.openxmlformats.org/officeDocument/2006/relationships/image" Target="../media/image141.png"/><Relationship Id="rId23" Type="http://schemas.openxmlformats.org/officeDocument/2006/relationships/image" Target="../media/image149.png"/><Relationship Id="rId28" Type="http://schemas.openxmlformats.org/officeDocument/2006/relationships/image" Target="../media/image154.png"/><Relationship Id="rId36" Type="http://schemas.openxmlformats.org/officeDocument/2006/relationships/image" Target="../media/image162.png"/><Relationship Id="rId49" Type="http://schemas.openxmlformats.org/officeDocument/2006/relationships/image" Target="../media/image175.png"/><Relationship Id="rId57" Type="http://schemas.openxmlformats.org/officeDocument/2006/relationships/image" Target="../media/image183.png"/><Relationship Id="rId61" Type="http://schemas.openxmlformats.org/officeDocument/2006/relationships/image" Target="../media/image187.png"/><Relationship Id="rId10" Type="http://schemas.openxmlformats.org/officeDocument/2006/relationships/image" Target="../media/image136.png"/><Relationship Id="rId19" Type="http://schemas.openxmlformats.org/officeDocument/2006/relationships/image" Target="../media/image145.png"/><Relationship Id="rId31" Type="http://schemas.openxmlformats.org/officeDocument/2006/relationships/image" Target="../media/image157.png"/><Relationship Id="rId44" Type="http://schemas.openxmlformats.org/officeDocument/2006/relationships/image" Target="../media/image170.png"/><Relationship Id="rId52" Type="http://schemas.openxmlformats.org/officeDocument/2006/relationships/image" Target="../media/image178.png"/><Relationship Id="rId60" Type="http://schemas.openxmlformats.org/officeDocument/2006/relationships/image" Target="../media/image186.png"/><Relationship Id="rId65" Type="http://schemas.openxmlformats.org/officeDocument/2006/relationships/image" Target="../media/image191.png"/><Relationship Id="rId73" Type="http://schemas.openxmlformats.org/officeDocument/2006/relationships/image" Target="../media/image199.png"/><Relationship Id="rId78" Type="http://schemas.openxmlformats.org/officeDocument/2006/relationships/image" Target="../media/image204.png"/><Relationship Id="rId4" Type="http://schemas.openxmlformats.org/officeDocument/2006/relationships/image" Target="../media/image130.png"/><Relationship Id="rId9" Type="http://schemas.openxmlformats.org/officeDocument/2006/relationships/image" Target="../media/image135.png"/><Relationship Id="rId14" Type="http://schemas.openxmlformats.org/officeDocument/2006/relationships/image" Target="../media/image140.png"/><Relationship Id="rId22" Type="http://schemas.openxmlformats.org/officeDocument/2006/relationships/image" Target="../media/image148.png"/><Relationship Id="rId27" Type="http://schemas.openxmlformats.org/officeDocument/2006/relationships/image" Target="../media/image153.png"/><Relationship Id="rId30" Type="http://schemas.openxmlformats.org/officeDocument/2006/relationships/image" Target="../media/image156.png"/><Relationship Id="rId35" Type="http://schemas.openxmlformats.org/officeDocument/2006/relationships/image" Target="../media/image161.png"/><Relationship Id="rId43" Type="http://schemas.openxmlformats.org/officeDocument/2006/relationships/image" Target="../media/image169.png"/><Relationship Id="rId48" Type="http://schemas.openxmlformats.org/officeDocument/2006/relationships/image" Target="../media/image174.png"/><Relationship Id="rId56" Type="http://schemas.openxmlformats.org/officeDocument/2006/relationships/image" Target="../media/image182.png"/><Relationship Id="rId64" Type="http://schemas.openxmlformats.org/officeDocument/2006/relationships/image" Target="../media/image190.png"/><Relationship Id="rId69" Type="http://schemas.openxmlformats.org/officeDocument/2006/relationships/image" Target="../media/image195.png"/><Relationship Id="rId77" Type="http://schemas.openxmlformats.org/officeDocument/2006/relationships/image" Target="../media/image203.png"/><Relationship Id="rId8" Type="http://schemas.openxmlformats.org/officeDocument/2006/relationships/image" Target="../media/image134.png"/><Relationship Id="rId51" Type="http://schemas.openxmlformats.org/officeDocument/2006/relationships/image" Target="../media/image177.png"/><Relationship Id="rId72" Type="http://schemas.openxmlformats.org/officeDocument/2006/relationships/image" Target="../media/image198.png"/><Relationship Id="rId3" Type="http://schemas.openxmlformats.org/officeDocument/2006/relationships/image" Target="../media/image129.png"/><Relationship Id="rId12" Type="http://schemas.openxmlformats.org/officeDocument/2006/relationships/image" Target="../media/image138.png"/><Relationship Id="rId17" Type="http://schemas.openxmlformats.org/officeDocument/2006/relationships/image" Target="../media/image143.png"/><Relationship Id="rId25" Type="http://schemas.openxmlformats.org/officeDocument/2006/relationships/image" Target="../media/image151.png"/><Relationship Id="rId33" Type="http://schemas.openxmlformats.org/officeDocument/2006/relationships/image" Target="../media/image159.png"/><Relationship Id="rId38" Type="http://schemas.openxmlformats.org/officeDocument/2006/relationships/image" Target="../media/image164.png"/><Relationship Id="rId46" Type="http://schemas.openxmlformats.org/officeDocument/2006/relationships/image" Target="../media/image172.png"/><Relationship Id="rId59" Type="http://schemas.openxmlformats.org/officeDocument/2006/relationships/image" Target="../media/image185.png"/><Relationship Id="rId67" Type="http://schemas.openxmlformats.org/officeDocument/2006/relationships/image" Target="../media/image193.png"/><Relationship Id="rId20" Type="http://schemas.openxmlformats.org/officeDocument/2006/relationships/image" Target="../media/image146.png"/><Relationship Id="rId41" Type="http://schemas.openxmlformats.org/officeDocument/2006/relationships/image" Target="../media/image167.png"/><Relationship Id="rId54" Type="http://schemas.openxmlformats.org/officeDocument/2006/relationships/image" Target="../media/image180.png"/><Relationship Id="rId62" Type="http://schemas.openxmlformats.org/officeDocument/2006/relationships/image" Target="../media/image188.png"/><Relationship Id="rId70" Type="http://schemas.openxmlformats.org/officeDocument/2006/relationships/image" Target="../media/image196.png"/><Relationship Id="rId75" Type="http://schemas.openxmlformats.org/officeDocument/2006/relationships/image" Target="../media/image201.png"/><Relationship Id="rId1" Type="http://schemas.openxmlformats.org/officeDocument/2006/relationships/image" Target="../media/image127.png"/><Relationship Id="rId6" Type="http://schemas.openxmlformats.org/officeDocument/2006/relationships/image" Target="../media/image132.png"/></Relationships>
</file>

<file path=xl/drawings/drawing1.xml><?xml version="1.0" encoding="utf-8"?>
<xdr:wsDr xmlns:xdr="http://schemas.openxmlformats.org/drawingml/2006/spreadsheetDrawing" xmlns:a="http://schemas.openxmlformats.org/drawingml/2006/main">
  <xdr:twoCellAnchor editAs="oneCell">
    <xdr:from>
      <xdr:col>8</xdr:col>
      <xdr:colOff>601980</xdr:colOff>
      <xdr:row>13</xdr:row>
      <xdr:rowOff>76200</xdr:rowOff>
    </xdr:from>
    <xdr:to>
      <xdr:col>9</xdr:col>
      <xdr:colOff>510540</xdr:colOff>
      <xdr:row>18</xdr:row>
      <xdr:rowOff>99060</xdr:rowOff>
    </xdr:to>
    <xdr:sp macro="" textlink="">
      <xdr:nvSpPr>
        <xdr:cNvPr id="2" name="正方形/長方形 2">
          <a:extLst>
            <a:ext uri="{FF2B5EF4-FFF2-40B4-BE49-F238E27FC236}">
              <a16:creationId xmlns:a16="http://schemas.microsoft.com/office/drawing/2014/main" id="{DD0789A2-7CDC-406B-B412-5674F421DF1A}"/>
            </a:ext>
          </a:extLst>
        </xdr:cNvPr>
        <xdr:cNvSpPr>
          <a:spLocks noChangeArrowheads="1"/>
        </xdr:cNvSpPr>
      </xdr:nvSpPr>
      <xdr:spPr bwMode="auto">
        <a:xfrm rot="856518">
          <a:off x="5374005" y="2428875"/>
          <a:ext cx="527685" cy="927735"/>
        </a:xfrm>
        <a:prstGeom prst="rect">
          <a:avLst/>
        </a:prstGeom>
        <a:noFill/>
        <a:ln>
          <a:noFill/>
        </a:ln>
      </xdr:spPr>
      <xdr:txBody>
        <a:bodyPr vertOverflow="clip" wrap="square" lIns="18288" tIns="0" rIns="0" bIns="0" anchor="t" upright="1"/>
        <a:lstStyle/>
        <a:p>
          <a:pPr algn="ctr" rtl="0">
            <a:defRPr sz="1000"/>
          </a:pPr>
          <a:endParaRPr lang="ja-JP" altLang="en-US"/>
        </a:p>
      </xdr:txBody>
    </xdr:sp>
    <xdr:clientData/>
  </xdr:twoCellAnchor>
  <xdr:oneCellAnchor>
    <xdr:from>
      <xdr:col>10</xdr:col>
      <xdr:colOff>45720</xdr:colOff>
      <xdr:row>60</xdr:row>
      <xdr:rowOff>106680</xdr:rowOff>
    </xdr:from>
    <xdr:ext cx="20848" cy="209085"/>
    <xdr:sp macro="" textlink="">
      <xdr:nvSpPr>
        <xdr:cNvPr id="3" name="正方形/長方形 7">
          <a:extLst>
            <a:ext uri="{FF2B5EF4-FFF2-40B4-BE49-F238E27FC236}">
              <a16:creationId xmlns:a16="http://schemas.microsoft.com/office/drawing/2014/main" id="{9F831CD3-D531-4A02-98E8-D962A3A1804E}"/>
            </a:ext>
          </a:extLst>
        </xdr:cNvPr>
        <xdr:cNvSpPr>
          <a:spLocks noChangeArrowheads="1"/>
        </xdr:cNvSpPr>
      </xdr:nvSpPr>
      <xdr:spPr bwMode="auto">
        <a:xfrm>
          <a:off x="6055995" y="1096518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10</xdr:col>
      <xdr:colOff>266700</xdr:colOff>
      <xdr:row>31</xdr:row>
      <xdr:rowOff>30480</xdr:rowOff>
    </xdr:from>
    <xdr:ext cx="20848" cy="209085"/>
    <xdr:sp macro="" textlink="">
      <xdr:nvSpPr>
        <xdr:cNvPr id="4" name="正方形/長方形 1">
          <a:extLst>
            <a:ext uri="{FF2B5EF4-FFF2-40B4-BE49-F238E27FC236}">
              <a16:creationId xmlns:a16="http://schemas.microsoft.com/office/drawing/2014/main" id="{A9F21FF7-152B-4EFF-B8EC-F80955BB37BA}"/>
            </a:ext>
          </a:extLst>
        </xdr:cNvPr>
        <xdr:cNvSpPr>
          <a:spLocks noChangeArrowheads="1"/>
        </xdr:cNvSpPr>
      </xdr:nvSpPr>
      <xdr:spPr bwMode="auto">
        <a:xfrm>
          <a:off x="6276975" y="5640705"/>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13</xdr:col>
      <xdr:colOff>327660</xdr:colOff>
      <xdr:row>77</xdr:row>
      <xdr:rowOff>68580</xdr:rowOff>
    </xdr:from>
    <xdr:ext cx="18531" cy="156518"/>
    <xdr:sp macro="" textlink="">
      <xdr:nvSpPr>
        <xdr:cNvPr id="5" name="正方形/長方形 3">
          <a:extLst>
            <a:ext uri="{FF2B5EF4-FFF2-40B4-BE49-F238E27FC236}">
              <a16:creationId xmlns:a16="http://schemas.microsoft.com/office/drawing/2014/main" id="{7564EC59-8A51-4679-B67B-8C148CAB2DBA}"/>
            </a:ext>
          </a:extLst>
        </xdr:cNvPr>
        <xdr:cNvSpPr>
          <a:spLocks noChangeArrowheads="1"/>
        </xdr:cNvSpPr>
      </xdr:nvSpPr>
      <xdr:spPr bwMode="auto">
        <a:xfrm>
          <a:off x="8195310" y="14003655"/>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6</xdr:col>
      <xdr:colOff>304800</xdr:colOff>
      <xdr:row>136</xdr:row>
      <xdr:rowOff>175260</xdr:rowOff>
    </xdr:from>
    <xdr:ext cx="20848" cy="209122"/>
    <xdr:sp macro="" textlink="">
      <xdr:nvSpPr>
        <xdr:cNvPr id="6" name="正方形/長方形 5">
          <a:extLst>
            <a:ext uri="{FF2B5EF4-FFF2-40B4-BE49-F238E27FC236}">
              <a16:creationId xmlns:a16="http://schemas.microsoft.com/office/drawing/2014/main" id="{B93A6CD3-E880-4DEA-9DB6-C62DE365C82A}"/>
            </a:ext>
          </a:extLst>
        </xdr:cNvPr>
        <xdr:cNvSpPr>
          <a:spLocks noChangeArrowheads="1"/>
        </xdr:cNvSpPr>
      </xdr:nvSpPr>
      <xdr:spPr bwMode="auto">
        <a:xfrm>
          <a:off x="3838575" y="24787860"/>
          <a:ext cx="20848" cy="209122"/>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198120</xdr:colOff>
      <xdr:row>135</xdr:row>
      <xdr:rowOff>30480</xdr:rowOff>
    </xdr:from>
    <xdr:ext cx="20848" cy="209085"/>
    <xdr:sp macro="" textlink="">
      <xdr:nvSpPr>
        <xdr:cNvPr id="7" name="正方形/長方形 6">
          <a:extLst>
            <a:ext uri="{FF2B5EF4-FFF2-40B4-BE49-F238E27FC236}">
              <a16:creationId xmlns:a16="http://schemas.microsoft.com/office/drawing/2014/main" id="{CCA7D496-97A4-4B55-92C3-B6C3D8FBF41F}"/>
            </a:ext>
          </a:extLst>
        </xdr:cNvPr>
        <xdr:cNvSpPr>
          <a:spLocks noChangeArrowheads="1"/>
        </xdr:cNvSpPr>
      </xdr:nvSpPr>
      <xdr:spPr bwMode="auto">
        <a:xfrm>
          <a:off x="4351020" y="24462105"/>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612866</xdr:colOff>
      <xdr:row>134</xdr:row>
      <xdr:rowOff>22860</xdr:rowOff>
    </xdr:from>
    <xdr:ext cx="18531" cy="156518"/>
    <xdr:sp macro="" textlink="">
      <xdr:nvSpPr>
        <xdr:cNvPr id="8" name="正方形/長方形 14">
          <a:extLst>
            <a:ext uri="{FF2B5EF4-FFF2-40B4-BE49-F238E27FC236}">
              <a16:creationId xmlns:a16="http://schemas.microsoft.com/office/drawing/2014/main" id="{9A39F164-A062-4F4D-B813-6D1E856D0C9B}"/>
            </a:ext>
          </a:extLst>
        </xdr:cNvPr>
        <xdr:cNvSpPr>
          <a:spLocks noChangeArrowheads="1"/>
        </xdr:cNvSpPr>
      </xdr:nvSpPr>
      <xdr:spPr bwMode="auto">
        <a:xfrm>
          <a:off x="4765766" y="2427351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144780</xdr:colOff>
      <xdr:row>105</xdr:row>
      <xdr:rowOff>22860</xdr:rowOff>
    </xdr:from>
    <xdr:ext cx="18531" cy="201237"/>
    <xdr:sp macro="" textlink="">
      <xdr:nvSpPr>
        <xdr:cNvPr id="9" name="正方形/長方形 17">
          <a:extLst>
            <a:ext uri="{FF2B5EF4-FFF2-40B4-BE49-F238E27FC236}">
              <a16:creationId xmlns:a16="http://schemas.microsoft.com/office/drawing/2014/main" id="{31994C4B-0DFB-44DE-970C-FF99AF9A6B50}"/>
            </a:ext>
          </a:extLst>
        </xdr:cNvPr>
        <xdr:cNvSpPr>
          <a:spLocks noChangeArrowheads="1"/>
        </xdr:cNvSpPr>
      </xdr:nvSpPr>
      <xdr:spPr bwMode="auto">
        <a:xfrm>
          <a:off x="4916805" y="19025235"/>
          <a:ext cx="18531" cy="201237"/>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342900</xdr:colOff>
      <xdr:row>102</xdr:row>
      <xdr:rowOff>175260</xdr:rowOff>
    </xdr:from>
    <xdr:ext cx="20848" cy="210820"/>
    <xdr:sp macro="" textlink="">
      <xdr:nvSpPr>
        <xdr:cNvPr id="10" name="正方形/長方形 10">
          <a:extLst>
            <a:ext uri="{FF2B5EF4-FFF2-40B4-BE49-F238E27FC236}">
              <a16:creationId xmlns:a16="http://schemas.microsoft.com/office/drawing/2014/main" id="{672E7649-B4C9-4CE1-AAC3-8D8D67336DBE}"/>
            </a:ext>
          </a:extLst>
        </xdr:cNvPr>
        <xdr:cNvSpPr>
          <a:spLocks noChangeArrowheads="1"/>
        </xdr:cNvSpPr>
      </xdr:nvSpPr>
      <xdr:spPr bwMode="auto">
        <a:xfrm>
          <a:off x="5734050" y="18634710"/>
          <a:ext cx="20848"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449580</xdr:colOff>
      <xdr:row>178</xdr:row>
      <xdr:rowOff>144780</xdr:rowOff>
    </xdr:from>
    <xdr:ext cx="18531" cy="210820"/>
    <xdr:sp macro="" textlink="">
      <xdr:nvSpPr>
        <xdr:cNvPr id="11" name="正方形/長方形 22">
          <a:extLst>
            <a:ext uri="{FF2B5EF4-FFF2-40B4-BE49-F238E27FC236}">
              <a16:creationId xmlns:a16="http://schemas.microsoft.com/office/drawing/2014/main" id="{FD58C326-F982-49C7-997A-FBE79F034B7F}"/>
            </a:ext>
          </a:extLst>
        </xdr:cNvPr>
        <xdr:cNvSpPr>
          <a:spLocks noChangeArrowheads="1"/>
        </xdr:cNvSpPr>
      </xdr:nvSpPr>
      <xdr:spPr bwMode="auto">
        <a:xfrm>
          <a:off x="7698105" y="3235833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480060</xdr:colOff>
      <xdr:row>180</xdr:row>
      <xdr:rowOff>22860</xdr:rowOff>
    </xdr:from>
    <xdr:ext cx="18531" cy="156518"/>
    <xdr:sp macro="" textlink="">
      <xdr:nvSpPr>
        <xdr:cNvPr id="12" name="正方形/長方形 23">
          <a:extLst>
            <a:ext uri="{FF2B5EF4-FFF2-40B4-BE49-F238E27FC236}">
              <a16:creationId xmlns:a16="http://schemas.microsoft.com/office/drawing/2014/main" id="{F1492781-3A88-4CC4-87FB-50828FE726B3}"/>
            </a:ext>
          </a:extLst>
        </xdr:cNvPr>
        <xdr:cNvSpPr>
          <a:spLocks noChangeArrowheads="1"/>
        </xdr:cNvSpPr>
      </xdr:nvSpPr>
      <xdr:spPr bwMode="auto">
        <a:xfrm>
          <a:off x="9585960" y="3259836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190500</xdr:colOff>
      <xdr:row>223</xdr:row>
      <xdr:rowOff>68580</xdr:rowOff>
    </xdr:from>
    <xdr:ext cx="20848" cy="209122"/>
    <xdr:sp macro="" textlink="">
      <xdr:nvSpPr>
        <xdr:cNvPr id="13" name="正方形/長方形 27">
          <a:extLst>
            <a:ext uri="{FF2B5EF4-FFF2-40B4-BE49-F238E27FC236}">
              <a16:creationId xmlns:a16="http://schemas.microsoft.com/office/drawing/2014/main" id="{237EB211-2F8D-458E-8878-64317ABA58D4}"/>
            </a:ext>
          </a:extLst>
        </xdr:cNvPr>
        <xdr:cNvSpPr>
          <a:spLocks noChangeArrowheads="1"/>
        </xdr:cNvSpPr>
      </xdr:nvSpPr>
      <xdr:spPr bwMode="auto">
        <a:xfrm>
          <a:off x="9296400" y="40426005"/>
          <a:ext cx="20848" cy="209122"/>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381000</xdr:colOff>
      <xdr:row>274</xdr:row>
      <xdr:rowOff>175260</xdr:rowOff>
    </xdr:from>
    <xdr:ext cx="20848" cy="210384"/>
    <xdr:sp macro="" textlink="">
      <xdr:nvSpPr>
        <xdr:cNvPr id="14" name="正方形/長方形 9">
          <a:extLst>
            <a:ext uri="{FF2B5EF4-FFF2-40B4-BE49-F238E27FC236}">
              <a16:creationId xmlns:a16="http://schemas.microsoft.com/office/drawing/2014/main" id="{F9FA2527-AB12-484F-9513-4A047896DDC1}"/>
            </a:ext>
          </a:extLst>
        </xdr:cNvPr>
        <xdr:cNvSpPr>
          <a:spLocks noChangeArrowheads="1"/>
        </xdr:cNvSpPr>
      </xdr:nvSpPr>
      <xdr:spPr bwMode="auto">
        <a:xfrm>
          <a:off x="5153025" y="49762410"/>
          <a:ext cx="20848" cy="210384"/>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266</xdr:row>
      <xdr:rowOff>175260</xdr:rowOff>
    </xdr:from>
    <xdr:ext cx="18531" cy="210820"/>
    <xdr:sp macro="" textlink="">
      <xdr:nvSpPr>
        <xdr:cNvPr id="15" name="正方形/長方形 11">
          <a:extLst>
            <a:ext uri="{FF2B5EF4-FFF2-40B4-BE49-F238E27FC236}">
              <a16:creationId xmlns:a16="http://schemas.microsoft.com/office/drawing/2014/main" id="{B8D79076-5443-4930-8A56-F32B56D1C262}"/>
            </a:ext>
          </a:extLst>
        </xdr:cNvPr>
        <xdr:cNvSpPr>
          <a:spLocks noChangeArrowheads="1"/>
        </xdr:cNvSpPr>
      </xdr:nvSpPr>
      <xdr:spPr bwMode="auto">
        <a:xfrm>
          <a:off x="7393305" y="4831461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612866</xdr:colOff>
      <xdr:row>314</xdr:row>
      <xdr:rowOff>68580</xdr:rowOff>
    </xdr:from>
    <xdr:ext cx="18531" cy="156518"/>
    <xdr:sp macro="" textlink="">
      <xdr:nvSpPr>
        <xdr:cNvPr id="16" name="正方形/長方形 13">
          <a:extLst>
            <a:ext uri="{FF2B5EF4-FFF2-40B4-BE49-F238E27FC236}">
              <a16:creationId xmlns:a16="http://schemas.microsoft.com/office/drawing/2014/main" id="{1FE87F50-1E1A-4CAE-A0CB-EBFD1F276078}"/>
            </a:ext>
          </a:extLst>
        </xdr:cNvPr>
        <xdr:cNvSpPr>
          <a:spLocks noChangeArrowheads="1"/>
        </xdr:cNvSpPr>
      </xdr:nvSpPr>
      <xdr:spPr bwMode="auto">
        <a:xfrm>
          <a:off x="6004016" y="5689473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247795</xdr:colOff>
      <xdr:row>329</xdr:row>
      <xdr:rowOff>104775</xdr:rowOff>
    </xdr:from>
    <xdr:ext cx="184731" cy="264560"/>
    <xdr:sp macro="" textlink="">
      <xdr:nvSpPr>
        <xdr:cNvPr id="17" name="テキスト ボックス 15">
          <a:extLst>
            <a:ext uri="{FF2B5EF4-FFF2-40B4-BE49-F238E27FC236}">
              <a16:creationId xmlns:a16="http://schemas.microsoft.com/office/drawing/2014/main" id="{D9450D75-B4DD-47BF-9BDE-6A893159218D}"/>
            </a:ext>
          </a:extLst>
        </xdr:cNvPr>
        <xdr:cNvSpPr txBox="1"/>
      </xdr:nvSpPr>
      <xdr:spPr>
        <a:xfrm>
          <a:off x="7496320" y="5964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556260</xdr:colOff>
      <xdr:row>307</xdr:row>
      <xdr:rowOff>68580</xdr:rowOff>
    </xdr:from>
    <xdr:ext cx="18531" cy="156518"/>
    <xdr:sp macro="" textlink="">
      <xdr:nvSpPr>
        <xdr:cNvPr id="18" name="正方形/長方形 16">
          <a:extLst>
            <a:ext uri="{FF2B5EF4-FFF2-40B4-BE49-F238E27FC236}">
              <a16:creationId xmlns:a16="http://schemas.microsoft.com/office/drawing/2014/main" id="{C00D028D-B637-4986-8808-3A123B192478}"/>
            </a:ext>
          </a:extLst>
        </xdr:cNvPr>
        <xdr:cNvSpPr>
          <a:spLocks noChangeArrowheads="1"/>
        </xdr:cNvSpPr>
      </xdr:nvSpPr>
      <xdr:spPr bwMode="auto">
        <a:xfrm>
          <a:off x="9043035" y="55627905"/>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251460</xdr:colOff>
      <xdr:row>355</xdr:row>
      <xdr:rowOff>144780</xdr:rowOff>
    </xdr:from>
    <xdr:ext cx="18531" cy="156518"/>
    <xdr:sp macro="" textlink="">
      <xdr:nvSpPr>
        <xdr:cNvPr id="19" name="正方形/長方形 19">
          <a:extLst>
            <a:ext uri="{FF2B5EF4-FFF2-40B4-BE49-F238E27FC236}">
              <a16:creationId xmlns:a16="http://schemas.microsoft.com/office/drawing/2014/main" id="{61CB098F-AB4A-475E-8918-8482F279D430}"/>
            </a:ext>
          </a:extLst>
        </xdr:cNvPr>
        <xdr:cNvSpPr>
          <a:spLocks noChangeArrowheads="1"/>
        </xdr:cNvSpPr>
      </xdr:nvSpPr>
      <xdr:spPr bwMode="auto">
        <a:xfrm>
          <a:off x="4404360" y="64390905"/>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68580</xdr:colOff>
      <xdr:row>355</xdr:row>
      <xdr:rowOff>160020</xdr:rowOff>
    </xdr:from>
    <xdr:ext cx="18531" cy="208690"/>
    <xdr:sp macro="" textlink="">
      <xdr:nvSpPr>
        <xdr:cNvPr id="20" name="正方形/長方形 20">
          <a:extLst>
            <a:ext uri="{FF2B5EF4-FFF2-40B4-BE49-F238E27FC236}">
              <a16:creationId xmlns:a16="http://schemas.microsoft.com/office/drawing/2014/main" id="{7A14453D-0C94-49F5-8FB1-8B9D5A442900}"/>
            </a:ext>
          </a:extLst>
        </xdr:cNvPr>
        <xdr:cNvSpPr>
          <a:spLocks noChangeArrowheads="1"/>
        </xdr:cNvSpPr>
      </xdr:nvSpPr>
      <xdr:spPr bwMode="auto">
        <a:xfrm>
          <a:off x="5459730" y="64406145"/>
          <a:ext cx="18531" cy="20869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114300</xdr:colOff>
      <xdr:row>398</xdr:row>
      <xdr:rowOff>175260</xdr:rowOff>
    </xdr:from>
    <xdr:ext cx="20848" cy="210820"/>
    <xdr:sp macro="" textlink="">
      <xdr:nvSpPr>
        <xdr:cNvPr id="21" name="正方形/長方形 24">
          <a:extLst>
            <a:ext uri="{FF2B5EF4-FFF2-40B4-BE49-F238E27FC236}">
              <a16:creationId xmlns:a16="http://schemas.microsoft.com/office/drawing/2014/main" id="{3DEB42E2-005A-458C-B0FA-1472F8CFA41B}"/>
            </a:ext>
          </a:extLst>
        </xdr:cNvPr>
        <xdr:cNvSpPr>
          <a:spLocks noChangeArrowheads="1"/>
        </xdr:cNvSpPr>
      </xdr:nvSpPr>
      <xdr:spPr bwMode="auto">
        <a:xfrm>
          <a:off x="5505450" y="72203310"/>
          <a:ext cx="20848"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11</xdr:col>
      <xdr:colOff>220980</xdr:colOff>
      <xdr:row>403</xdr:row>
      <xdr:rowOff>160020</xdr:rowOff>
    </xdr:from>
    <xdr:ext cx="18531" cy="209085"/>
    <xdr:sp macro="" textlink="">
      <xdr:nvSpPr>
        <xdr:cNvPr id="22" name="正方形/長方形 25">
          <a:extLst>
            <a:ext uri="{FF2B5EF4-FFF2-40B4-BE49-F238E27FC236}">
              <a16:creationId xmlns:a16="http://schemas.microsoft.com/office/drawing/2014/main" id="{5E41B986-CE3E-4CC5-AB52-AAE8D7E6808E}"/>
            </a:ext>
          </a:extLst>
        </xdr:cNvPr>
        <xdr:cNvSpPr>
          <a:spLocks noChangeArrowheads="1"/>
        </xdr:cNvSpPr>
      </xdr:nvSpPr>
      <xdr:spPr bwMode="auto">
        <a:xfrm>
          <a:off x="6850380" y="73092945"/>
          <a:ext cx="18531"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406</xdr:row>
      <xdr:rowOff>144780</xdr:rowOff>
    </xdr:from>
    <xdr:ext cx="18531" cy="210820"/>
    <xdr:sp macro="" textlink="">
      <xdr:nvSpPr>
        <xdr:cNvPr id="23" name="正方形/長方形 28">
          <a:extLst>
            <a:ext uri="{FF2B5EF4-FFF2-40B4-BE49-F238E27FC236}">
              <a16:creationId xmlns:a16="http://schemas.microsoft.com/office/drawing/2014/main" id="{88DAE264-121A-4C60-A6C2-04DD313CC243}"/>
            </a:ext>
          </a:extLst>
        </xdr:cNvPr>
        <xdr:cNvSpPr>
          <a:spLocks noChangeArrowheads="1"/>
        </xdr:cNvSpPr>
      </xdr:nvSpPr>
      <xdr:spPr bwMode="auto">
        <a:xfrm>
          <a:off x="7393305" y="7362063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411480</xdr:colOff>
      <xdr:row>408</xdr:row>
      <xdr:rowOff>106680</xdr:rowOff>
    </xdr:from>
    <xdr:ext cx="18531" cy="156518"/>
    <xdr:sp macro="" textlink="">
      <xdr:nvSpPr>
        <xdr:cNvPr id="24" name="正方形/長方形 29">
          <a:extLst>
            <a:ext uri="{FF2B5EF4-FFF2-40B4-BE49-F238E27FC236}">
              <a16:creationId xmlns:a16="http://schemas.microsoft.com/office/drawing/2014/main" id="{C7E13444-39D9-4134-A4F7-1219BBFD3AD2}"/>
            </a:ext>
          </a:extLst>
        </xdr:cNvPr>
        <xdr:cNvSpPr>
          <a:spLocks noChangeArrowheads="1"/>
        </xdr:cNvSpPr>
      </xdr:nvSpPr>
      <xdr:spPr bwMode="auto">
        <a:xfrm>
          <a:off x="7660005" y="7394448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twoCellAnchor editAs="oneCell">
    <xdr:from>
      <xdr:col>0</xdr:col>
      <xdr:colOff>0</xdr:colOff>
      <xdr:row>0</xdr:row>
      <xdr:rowOff>0</xdr:rowOff>
    </xdr:from>
    <xdr:to>
      <xdr:col>18</xdr:col>
      <xdr:colOff>4429</xdr:colOff>
      <xdr:row>24</xdr:row>
      <xdr:rowOff>20791</xdr:rowOff>
    </xdr:to>
    <xdr:pic>
      <xdr:nvPicPr>
        <xdr:cNvPr id="25" name="図 24">
          <a:extLst>
            <a:ext uri="{FF2B5EF4-FFF2-40B4-BE49-F238E27FC236}">
              <a16:creationId xmlns:a16="http://schemas.microsoft.com/office/drawing/2014/main" id="{792114D6-1B3C-484F-98D4-8EA11A653AF1}"/>
            </a:ext>
          </a:extLst>
        </xdr:cNvPr>
        <xdr:cNvPicPr>
          <a:picLocks noChangeAspect="1"/>
        </xdr:cNvPicPr>
      </xdr:nvPicPr>
      <xdr:blipFill>
        <a:blip xmlns:r="http://schemas.openxmlformats.org/officeDocument/2006/relationships" r:embed="rId1"/>
        <a:stretch>
          <a:fillRect/>
        </a:stretch>
      </xdr:blipFill>
      <xdr:spPr>
        <a:xfrm>
          <a:off x="0" y="0"/>
          <a:ext cx="10958179" cy="4307041"/>
        </a:xfrm>
        <a:prstGeom prst="rect">
          <a:avLst/>
        </a:prstGeom>
      </xdr:spPr>
    </xdr:pic>
    <xdr:clientData/>
  </xdr:twoCellAnchor>
  <xdr:twoCellAnchor editAs="oneCell">
    <xdr:from>
      <xdr:col>0</xdr:col>
      <xdr:colOff>0</xdr:colOff>
      <xdr:row>24</xdr:row>
      <xdr:rowOff>0</xdr:rowOff>
    </xdr:from>
    <xdr:to>
      <xdr:col>18</xdr:col>
      <xdr:colOff>4429</xdr:colOff>
      <xdr:row>48</xdr:row>
      <xdr:rowOff>20791</xdr:rowOff>
    </xdr:to>
    <xdr:pic>
      <xdr:nvPicPr>
        <xdr:cNvPr id="26" name="図 25">
          <a:extLst>
            <a:ext uri="{FF2B5EF4-FFF2-40B4-BE49-F238E27FC236}">
              <a16:creationId xmlns:a16="http://schemas.microsoft.com/office/drawing/2014/main" id="{31FFD002-036B-4B34-BB6B-D0C862A51878}"/>
            </a:ext>
          </a:extLst>
        </xdr:cNvPr>
        <xdr:cNvPicPr>
          <a:picLocks noChangeAspect="1"/>
        </xdr:cNvPicPr>
      </xdr:nvPicPr>
      <xdr:blipFill>
        <a:blip xmlns:r="http://schemas.openxmlformats.org/officeDocument/2006/relationships" r:embed="rId2"/>
        <a:stretch>
          <a:fillRect/>
        </a:stretch>
      </xdr:blipFill>
      <xdr:spPr>
        <a:xfrm>
          <a:off x="0" y="4286250"/>
          <a:ext cx="10958179" cy="4307041"/>
        </a:xfrm>
        <a:prstGeom prst="rect">
          <a:avLst/>
        </a:prstGeom>
      </xdr:spPr>
    </xdr:pic>
    <xdr:clientData/>
  </xdr:twoCellAnchor>
  <xdr:twoCellAnchor editAs="oneCell">
    <xdr:from>
      <xdr:col>0</xdr:col>
      <xdr:colOff>0</xdr:colOff>
      <xdr:row>48</xdr:row>
      <xdr:rowOff>0</xdr:rowOff>
    </xdr:from>
    <xdr:to>
      <xdr:col>18</xdr:col>
      <xdr:colOff>4429</xdr:colOff>
      <xdr:row>72</xdr:row>
      <xdr:rowOff>20791</xdr:rowOff>
    </xdr:to>
    <xdr:pic>
      <xdr:nvPicPr>
        <xdr:cNvPr id="27" name="図 26">
          <a:extLst>
            <a:ext uri="{FF2B5EF4-FFF2-40B4-BE49-F238E27FC236}">
              <a16:creationId xmlns:a16="http://schemas.microsoft.com/office/drawing/2014/main" id="{E1371C66-AA3D-4873-9268-945E8914CC40}"/>
            </a:ext>
          </a:extLst>
        </xdr:cNvPr>
        <xdr:cNvPicPr>
          <a:picLocks noChangeAspect="1"/>
        </xdr:cNvPicPr>
      </xdr:nvPicPr>
      <xdr:blipFill>
        <a:blip xmlns:r="http://schemas.openxmlformats.org/officeDocument/2006/relationships" r:embed="rId3"/>
        <a:stretch>
          <a:fillRect/>
        </a:stretch>
      </xdr:blipFill>
      <xdr:spPr>
        <a:xfrm>
          <a:off x="0" y="8572500"/>
          <a:ext cx="10958179" cy="4307041"/>
        </a:xfrm>
        <a:prstGeom prst="rect">
          <a:avLst/>
        </a:prstGeom>
      </xdr:spPr>
    </xdr:pic>
    <xdr:clientData/>
  </xdr:twoCellAnchor>
  <xdr:twoCellAnchor editAs="oneCell">
    <xdr:from>
      <xdr:col>0</xdr:col>
      <xdr:colOff>0</xdr:colOff>
      <xdr:row>72</xdr:row>
      <xdr:rowOff>0</xdr:rowOff>
    </xdr:from>
    <xdr:to>
      <xdr:col>18</xdr:col>
      <xdr:colOff>4429</xdr:colOff>
      <xdr:row>96</xdr:row>
      <xdr:rowOff>20791</xdr:rowOff>
    </xdr:to>
    <xdr:pic>
      <xdr:nvPicPr>
        <xdr:cNvPr id="28" name="図 27">
          <a:extLst>
            <a:ext uri="{FF2B5EF4-FFF2-40B4-BE49-F238E27FC236}">
              <a16:creationId xmlns:a16="http://schemas.microsoft.com/office/drawing/2014/main" id="{B3EA268C-7E50-416E-99A3-96704E26422F}"/>
            </a:ext>
          </a:extLst>
        </xdr:cNvPr>
        <xdr:cNvPicPr>
          <a:picLocks noChangeAspect="1"/>
        </xdr:cNvPicPr>
      </xdr:nvPicPr>
      <xdr:blipFill>
        <a:blip xmlns:r="http://schemas.openxmlformats.org/officeDocument/2006/relationships" r:embed="rId4"/>
        <a:stretch>
          <a:fillRect/>
        </a:stretch>
      </xdr:blipFill>
      <xdr:spPr>
        <a:xfrm>
          <a:off x="0" y="12858750"/>
          <a:ext cx="10958179" cy="4307041"/>
        </a:xfrm>
        <a:prstGeom prst="rect">
          <a:avLst/>
        </a:prstGeom>
      </xdr:spPr>
    </xdr:pic>
    <xdr:clientData/>
  </xdr:twoCellAnchor>
  <xdr:twoCellAnchor editAs="oneCell">
    <xdr:from>
      <xdr:col>0</xdr:col>
      <xdr:colOff>0</xdr:colOff>
      <xdr:row>96</xdr:row>
      <xdr:rowOff>0</xdr:rowOff>
    </xdr:from>
    <xdr:to>
      <xdr:col>18</xdr:col>
      <xdr:colOff>4429</xdr:colOff>
      <xdr:row>120</xdr:row>
      <xdr:rowOff>20791</xdr:rowOff>
    </xdr:to>
    <xdr:pic>
      <xdr:nvPicPr>
        <xdr:cNvPr id="29" name="図 28">
          <a:extLst>
            <a:ext uri="{FF2B5EF4-FFF2-40B4-BE49-F238E27FC236}">
              <a16:creationId xmlns:a16="http://schemas.microsoft.com/office/drawing/2014/main" id="{89177EE6-C9A8-4BC9-86B3-3E9D83F761C6}"/>
            </a:ext>
          </a:extLst>
        </xdr:cNvPr>
        <xdr:cNvPicPr>
          <a:picLocks noChangeAspect="1"/>
        </xdr:cNvPicPr>
      </xdr:nvPicPr>
      <xdr:blipFill>
        <a:blip xmlns:r="http://schemas.openxmlformats.org/officeDocument/2006/relationships" r:embed="rId5"/>
        <a:stretch>
          <a:fillRect/>
        </a:stretch>
      </xdr:blipFill>
      <xdr:spPr>
        <a:xfrm>
          <a:off x="0" y="17145000"/>
          <a:ext cx="10958179" cy="4307041"/>
        </a:xfrm>
        <a:prstGeom prst="rect">
          <a:avLst/>
        </a:prstGeom>
      </xdr:spPr>
    </xdr:pic>
    <xdr:clientData/>
  </xdr:twoCellAnchor>
  <xdr:twoCellAnchor editAs="oneCell">
    <xdr:from>
      <xdr:col>0</xdr:col>
      <xdr:colOff>0</xdr:colOff>
      <xdr:row>121</xdr:row>
      <xdr:rowOff>0</xdr:rowOff>
    </xdr:from>
    <xdr:to>
      <xdr:col>18</xdr:col>
      <xdr:colOff>80660</xdr:colOff>
      <xdr:row>145</xdr:row>
      <xdr:rowOff>20791</xdr:rowOff>
    </xdr:to>
    <xdr:pic>
      <xdr:nvPicPr>
        <xdr:cNvPr id="30" name="図 29">
          <a:extLst>
            <a:ext uri="{FF2B5EF4-FFF2-40B4-BE49-F238E27FC236}">
              <a16:creationId xmlns:a16="http://schemas.microsoft.com/office/drawing/2014/main" id="{3DCB8EF3-DEA6-4EA0-B9DB-0FEDD8485D74}"/>
            </a:ext>
          </a:extLst>
        </xdr:cNvPr>
        <xdr:cNvPicPr>
          <a:picLocks noChangeAspect="1"/>
        </xdr:cNvPicPr>
      </xdr:nvPicPr>
      <xdr:blipFill>
        <a:blip xmlns:r="http://schemas.openxmlformats.org/officeDocument/2006/relationships" r:embed="rId6"/>
        <a:stretch>
          <a:fillRect/>
        </a:stretch>
      </xdr:blipFill>
      <xdr:spPr>
        <a:xfrm>
          <a:off x="0" y="21609844"/>
          <a:ext cx="11034410" cy="4307041"/>
        </a:xfrm>
        <a:prstGeom prst="rect">
          <a:avLst/>
        </a:prstGeom>
      </xdr:spPr>
    </xdr:pic>
    <xdr:clientData/>
  </xdr:twoCellAnchor>
  <xdr:twoCellAnchor editAs="oneCell">
    <xdr:from>
      <xdr:col>0</xdr:col>
      <xdr:colOff>0</xdr:colOff>
      <xdr:row>145</xdr:row>
      <xdr:rowOff>0</xdr:rowOff>
    </xdr:from>
    <xdr:to>
      <xdr:col>18</xdr:col>
      <xdr:colOff>80660</xdr:colOff>
      <xdr:row>169</xdr:row>
      <xdr:rowOff>20791</xdr:rowOff>
    </xdr:to>
    <xdr:pic>
      <xdr:nvPicPr>
        <xdr:cNvPr id="31" name="図 30">
          <a:extLst>
            <a:ext uri="{FF2B5EF4-FFF2-40B4-BE49-F238E27FC236}">
              <a16:creationId xmlns:a16="http://schemas.microsoft.com/office/drawing/2014/main" id="{43B1736D-278D-4C1E-ACD2-976218127FCA}"/>
            </a:ext>
          </a:extLst>
        </xdr:cNvPr>
        <xdr:cNvPicPr>
          <a:picLocks noChangeAspect="1"/>
        </xdr:cNvPicPr>
      </xdr:nvPicPr>
      <xdr:blipFill>
        <a:blip xmlns:r="http://schemas.openxmlformats.org/officeDocument/2006/relationships" r:embed="rId7"/>
        <a:stretch>
          <a:fillRect/>
        </a:stretch>
      </xdr:blipFill>
      <xdr:spPr>
        <a:xfrm>
          <a:off x="0" y="25896094"/>
          <a:ext cx="11034410" cy="4307041"/>
        </a:xfrm>
        <a:prstGeom prst="rect">
          <a:avLst/>
        </a:prstGeom>
      </xdr:spPr>
    </xdr:pic>
    <xdr:clientData/>
  </xdr:twoCellAnchor>
  <xdr:twoCellAnchor editAs="oneCell">
    <xdr:from>
      <xdr:col>0</xdr:col>
      <xdr:colOff>0</xdr:colOff>
      <xdr:row>169</xdr:row>
      <xdr:rowOff>0</xdr:rowOff>
    </xdr:from>
    <xdr:to>
      <xdr:col>18</xdr:col>
      <xdr:colOff>80660</xdr:colOff>
      <xdr:row>193</xdr:row>
      <xdr:rowOff>20791</xdr:rowOff>
    </xdr:to>
    <xdr:pic>
      <xdr:nvPicPr>
        <xdr:cNvPr id="32" name="図 31">
          <a:extLst>
            <a:ext uri="{FF2B5EF4-FFF2-40B4-BE49-F238E27FC236}">
              <a16:creationId xmlns:a16="http://schemas.microsoft.com/office/drawing/2014/main" id="{07CC467E-630A-4E2B-83AA-54552ACCAC7C}"/>
            </a:ext>
          </a:extLst>
        </xdr:cNvPr>
        <xdr:cNvPicPr>
          <a:picLocks noChangeAspect="1"/>
        </xdr:cNvPicPr>
      </xdr:nvPicPr>
      <xdr:blipFill>
        <a:blip xmlns:r="http://schemas.openxmlformats.org/officeDocument/2006/relationships" r:embed="rId8"/>
        <a:stretch>
          <a:fillRect/>
        </a:stretch>
      </xdr:blipFill>
      <xdr:spPr>
        <a:xfrm>
          <a:off x="0" y="30182344"/>
          <a:ext cx="11034410" cy="4307041"/>
        </a:xfrm>
        <a:prstGeom prst="rect">
          <a:avLst/>
        </a:prstGeom>
      </xdr:spPr>
    </xdr:pic>
    <xdr:clientData/>
  </xdr:twoCellAnchor>
  <xdr:twoCellAnchor editAs="oneCell">
    <xdr:from>
      <xdr:col>0</xdr:col>
      <xdr:colOff>0</xdr:colOff>
      <xdr:row>193</xdr:row>
      <xdr:rowOff>0</xdr:rowOff>
    </xdr:from>
    <xdr:to>
      <xdr:col>18</xdr:col>
      <xdr:colOff>80660</xdr:colOff>
      <xdr:row>217</xdr:row>
      <xdr:rowOff>20791</xdr:rowOff>
    </xdr:to>
    <xdr:pic>
      <xdr:nvPicPr>
        <xdr:cNvPr id="33" name="図 32">
          <a:extLst>
            <a:ext uri="{FF2B5EF4-FFF2-40B4-BE49-F238E27FC236}">
              <a16:creationId xmlns:a16="http://schemas.microsoft.com/office/drawing/2014/main" id="{F54B796C-90B5-44C6-AA05-F26A1B4A0CD3}"/>
            </a:ext>
          </a:extLst>
        </xdr:cNvPr>
        <xdr:cNvPicPr>
          <a:picLocks noChangeAspect="1"/>
        </xdr:cNvPicPr>
      </xdr:nvPicPr>
      <xdr:blipFill>
        <a:blip xmlns:r="http://schemas.openxmlformats.org/officeDocument/2006/relationships" r:embed="rId9"/>
        <a:stretch>
          <a:fillRect/>
        </a:stretch>
      </xdr:blipFill>
      <xdr:spPr>
        <a:xfrm>
          <a:off x="0" y="34468594"/>
          <a:ext cx="11034410" cy="4307041"/>
        </a:xfrm>
        <a:prstGeom prst="rect">
          <a:avLst/>
        </a:prstGeom>
      </xdr:spPr>
    </xdr:pic>
    <xdr:clientData/>
  </xdr:twoCellAnchor>
  <xdr:twoCellAnchor editAs="oneCell">
    <xdr:from>
      <xdr:col>0</xdr:col>
      <xdr:colOff>0</xdr:colOff>
      <xdr:row>217</xdr:row>
      <xdr:rowOff>0</xdr:rowOff>
    </xdr:from>
    <xdr:to>
      <xdr:col>18</xdr:col>
      <xdr:colOff>80660</xdr:colOff>
      <xdr:row>241</xdr:row>
      <xdr:rowOff>20791</xdr:rowOff>
    </xdr:to>
    <xdr:pic>
      <xdr:nvPicPr>
        <xdr:cNvPr id="34" name="図 33">
          <a:extLst>
            <a:ext uri="{FF2B5EF4-FFF2-40B4-BE49-F238E27FC236}">
              <a16:creationId xmlns:a16="http://schemas.microsoft.com/office/drawing/2014/main" id="{C521CAAC-9792-4FFD-AE73-236383DD8EFF}"/>
            </a:ext>
          </a:extLst>
        </xdr:cNvPr>
        <xdr:cNvPicPr>
          <a:picLocks noChangeAspect="1"/>
        </xdr:cNvPicPr>
      </xdr:nvPicPr>
      <xdr:blipFill>
        <a:blip xmlns:r="http://schemas.openxmlformats.org/officeDocument/2006/relationships" r:embed="rId10"/>
        <a:stretch>
          <a:fillRect/>
        </a:stretch>
      </xdr:blipFill>
      <xdr:spPr>
        <a:xfrm>
          <a:off x="0" y="38754844"/>
          <a:ext cx="11034410" cy="4307041"/>
        </a:xfrm>
        <a:prstGeom prst="rect">
          <a:avLst/>
        </a:prstGeom>
      </xdr:spPr>
    </xdr:pic>
    <xdr:clientData/>
  </xdr:twoCellAnchor>
  <xdr:twoCellAnchor editAs="oneCell">
    <xdr:from>
      <xdr:col>0</xdr:col>
      <xdr:colOff>0</xdr:colOff>
      <xdr:row>241</xdr:row>
      <xdr:rowOff>0</xdr:rowOff>
    </xdr:from>
    <xdr:to>
      <xdr:col>18</xdr:col>
      <xdr:colOff>80660</xdr:colOff>
      <xdr:row>265</xdr:row>
      <xdr:rowOff>20791</xdr:rowOff>
    </xdr:to>
    <xdr:pic>
      <xdr:nvPicPr>
        <xdr:cNvPr id="35" name="図 34">
          <a:extLst>
            <a:ext uri="{FF2B5EF4-FFF2-40B4-BE49-F238E27FC236}">
              <a16:creationId xmlns:a16="http://schemas.microsoft.com/office/drawing/2014/main" id="{84248F04-DDE5-404D-BB11-506611FEBC75}"/>
            </a:ext>
          </a:extLst>
        </xdr:cNvPr>
        <xdr:cNvPicPr>
          <a:picLocks noChangeAspect="1"/>
        </xdr:cNvPicPr>
      </xdr:nvPicPr>
      <xdr:blipFill>
        <a:blip xmlns:r="http://schemas.openxmlformats.org/officeDocument/2006/relationships" r:embed="rId11"/>
        <a:stretch>
          <a:fillRect/>
        </a:stretch>
      </xdr:blipFill>
      <xdr:spPr>
        <a:xfrm>
          <a:off x="0" y="43041094"/>
          <a:ext cx="11034410" cy="4307041"/>
        </a:xfrm>
        <a:prstGeom prst="rect">
          <a:avLst/>
        </a:prstGeom>
      </xdr:spPr>
    </xdr:pic>
    <xdr:clientData/>
  </xdr:twoCellAnchor>
  <xdr:twoCellAnchor editAs="oneCell">
    <xdr:from>
      <xdr:col>0</xdr:col>
      <xdr:colOff>0</xdr:colOff>
      <xdr:row>265</xdr:row>
      <xdr:rowOff>0</xdr:rowOff>
    </xdr:from>
    <xdr:to>
      <xdr:col>18</xdr:col>
      <xdr:colOff>80660</xdr:colOff>
      <xdr:row>289</xdr:row>
      <xdr:rowOff>20791</xdr:rowOff>
    </xdr:to>
    <xdr:pic>
      <xdr:nvPicPr>
        <xdr:cNvPr id="36" name="図 35">
          <a:extLst>
            <a:ext uri="{FF2B5EF4-FFF2-40B4-BE49-F238E27FC236}">
              <a16:creationId xmlns:a16="http://schemas.microsoft.com/office/drawing/2014/main" id="{D4CE72D3-007C-44D6-8D27-0ACCD93CF87D}"/>
            </a:ext>
          </a:extLst>
        </xdr:cNvPr>
        <xdr:cNvPicPr>
          <a:picLocks noChangeAspect="1"/>
        </xdr:cNvPicPr>
      </xdr:nvPicPr>
      <xdr:blipFill>
        <a:blip xmlns:r="http://schemas.openxmlformats.org/officeDocument/2006/relationships" r:embed="rId12"/>
        <a:stretch>
          <a:fillRect/>
        </a:stretch>
      </xdr:blipFill>
      <xdr:spPr>
        <a:xfrm>
          <a:off x="0" y="47327344"/>
          <a:ext cx="11034410" cy="4307041"/>
        </a:xfrm>
        <a:prstGeom prst="rect">
          <a:avLst/>
        </a:prstGeom>
      </xdr:spPr>
    </xdr:pic>
    <xdr:clientData/>
  </xdr:twoCellAnchor>
  <xdr:twoCellAnchor editAs="oneCell">
    <xdr:from>
      <xdr:col>18</xdr:col>
      <xdr:colOff>0</xdr:colOff>
      <xdr:row>265</xdr:row>
      <xdr:rowOff>0</xdr:rowOff>
    </xdr:from>
    <xdr:to>
      <xdr:col>35</xdr:col>
      <xdr:colOff>509285</xdr:colOff>
      <xdr:row>289</xdr:row>
      <xdr:rowOff>20791</xdr:rowOff>
    </xdr:to>
    <xdr:pic>
      <xdr:nvPicPr>
        <xdr:cNvPr id="37" name="図 36">
          <a:extLst>
            <a:ext uri="{FF2B5EF4-FFF2-40B4-BE49-F238E27FC236}">
              <a16:creationId xmlns:a16="http://schemas.microsoft.com/office/drawing/2014/main" id="{98C78CAB-2FF6-402A-90FF-54F80207C509}"/>
            </a:ext>
          </a:extLst>
        </xdr:cNvPr>
        <xdr:cNvPicPr>
          <a:picLocks noChangeAspect="1"/>
        </xdr:cNvPicPr>
      </xdr:nvPicPr>
      <xdr:blipFill>
        <a:blip xmlns:r="http://schemas.openxmlformats.org/officeDocument/2006/relationships" r:embed="rId13"/>
        <a:stretch>
          <a:fillRect/>
        </a:stretch>
      </xdr:blipFill>
      <xdr:spPr>
        <a:xfrm>
          <a:off x="10953750" y="47327344"/>
          <a:ext cx="11034410" cy="4307041"/>
        </a:xfrm>
        <a:prstGeom prst="rect">
          <a:avLst/>
        </a:prstGeom>
      </xdr:spPr>
    </xdr:pic>
    <xdr:clientData/>
  </xdr:twoCellAnchor>
  <xdr:twoCellAnchor editAs="oneCell">
    <xdr:from>
      <xdr:col>0</xdr:col>
      <xdr:colOff>0</xdr:colOff>
      <xdr:row>289</xdr:row>
      <xdr:rowOff>0</xdr:rowOff>
    </xdr:from>
    <xdr:to>
      <xdr:col>18</xdr:col>
      <xdr:colOff>80660</xdr:colOff>
      <xdr:row>313</xdr:row>
      <xdr:rowOff>20791</xdr:rowOff>
    </xdr:to>
    <xdr:pic>
      <xdr:nvPicPr>
        <xdr:cNvPr id="38" name="図 37">
          <a:extLst>
            <a:ext uri="{FF2B5EF4-FFF2-40B4-BE49-F238E27FC236}">
              <a16:creationId xmlns:a16="http://schemas.microsoft.com/office/drawing/2014/main" id="{CEAC4E8C-6390-46D2-A145-652E142BFE3C}"/>
            </a:ext>
          </a:extLst>
        </xdr:cNvPr>
        <xdr:cNvPicPr>
          <a:picLocks noChangeAspect="1"/>
        </xdr:cNvPicPr>
      </xdr:nvPicPr>
      <xdr:blipFill>
        <a:blip xmlns:r="http://schemas.openxmlformats.org/officeDocument/2006/relationships" r:embed="rId14"/>
        <a:stretch>
          <a:fillRect/>
        </a:stretch>
      </xdr:blipFill>
      <xdr:spPr>
        <a:xfrm>
          <a:off x="0" y="51613594"/>
          <a:ext cx="11034410" cy="4307041"/>
        </a:xfrm>
        <a:prstGeom prst="rect">
          <a:avLst/>
        </a:prstGeom>
      </xdr:spPr>
    </xdr:pic>
    <xdr:clientData/>
  </xdr:twoCellAnchor>
  <xdr:twoCellAnchor editAs="oneCell">
    <xdr:from>
      <xdr:col>18</xdr:col>
      <xdr:colOff>0</xdr:colOff>
      <xdr:row>289</xdr:row>
      <xdr:rowOff>0</xdr:rowOff>
    </xdr:from>
    <xdr:to>
      <xdr:col>35</xdr:col>
      <xdr:colOff>509285</xdr:colOff>
      <xdr:row>313</xdr:row>
      <xdr:rowOff>20791</xdr:rowOff>
    </xdr:to>
    <xdr:pic>
      <xdr:nvPicPr>
        <xdr:cNvPr id="39" name="図 38">
          <a:extLst>
            <a:ext uri="{FF2B5EF4-FFF2-40B4-BE49-F238E27FC236}">
              <a16:creationId xmlns:a16="http://schemas.microsoft.com/office/drawing/2014/main" id="{45C430B8-1136-4107-BB11-A119E10F2B2B}"/>
            </a:ext>
          </a:extLst>
        </xdr:cNvPr>
        <xdr:cNvPicPr>
          <a:picLocks noChangeAspect="1"/>
        </xdr:cNvPicPr>
      </xdr:nvPicPr>
      <xdr:blipFill>
        <a:blip xmlns:r="http://schemas.openxmlformats.org/officeDocument/2006/relationships" r:embed="rId15"/>
        <a:stretch>
          <a:fillRect/>
        </a:stretch>
      </xdr:blipFill>
      <xdr:spPr>
        <a:xfrm>
          <a:off x="10953750" y="51613594"/>
          <a:ext cx="11034410" cy="4307041"/>
        </a:xfrm>
        <a:prstGeom prst="rect">
          <a:avLst/>
        </a:prstGeom>
      </xdr:spPr>
    </xdr:pic>
    <xdr:clientData/>
  </xdr:twoCellAnchor>
  <xdr:twoCellAnchor editAs="oneCell">
    <xdr:from>
      <xdr:col>0</xdr:col>
      <xdr:colOff>0</xdr:colOff>
      <xdr:row>313</xdr:row>
      <xdr:rowOff>0</xdr:rowOff>
    </xdr:from>
    <xdr:to>
      <xdr:col>18</xdr:col>
      <xdr:colOff>80660</xdr:colOff>
      <xdr:row>337</xdr:row>
      <xdr:rowOff>20791</xdr:rowOff>
    </xdr:to>
    <xdr:pic>
      <xdr:nvPicPr>
        <xdr:cNvPr id="40" name="図 39">
          <a:extLst>
            <a:ext uri="{FF2B5EF4-FFF2-40B4-BE49-F238E27FC236}">
              <a16:creationId xmlns:a16="http://schemas.microsoft.com/office/drawing/2014/main" id="{BF6DFF17-3BD9-44F0-B81E-FF1570830161}"/>
            </a:ext>
          </a:extLst>
        </xdr:cNvPr>
        <xdr:cNvPicPr>
          <a:picLocks noChangeAspect="1"/>
        </xdr:cNvPicPr>
      </xdr:nvPicPr>
      <xdr:blipFill>
        <a:blip xmlns:r="http://schemas.openxmlformats.org/officeDocument/2006/relationships" r:embed="rId16"/>
        <a:stretch>
          <a:fillRect/>
        </a:stretch>
      </xdr:blipFill>
      <xdr:spPr>
        <a:xfrm>
          <a:off x="0" y="55899844"/>
          <a:ext cx="11034410" cy="4307041"/>
        </a:xfrm>
        <a:prstGeom prst="rect">
          <a:avLst/>
        </a:prstGeom>
      </xdr:spPr>
    </xdr:pic>
    <xdr:clientData/>
  </xdr:twoCellAnchor>
  <xdr:twoCellAnchor editAs="oneCell">
    <xdr:from>
      <xdr:col>0</xdr:col>
      <xdr:colOff>0</xdr:colOff>
      <xdr:row>337</xdr:row>
      <xdr:rowOff>0</xdr:rowOff>
    </xdr:from>
    <xdr:to>
      <xdr:col>18</xdr:col>
      <xdr:colOff>80660</xdr:colOff>
      <xdr:row>361</xdr:row>
      <xdr:rowOff>20791</xdr:rowOff>
    </xdr:to>
    <xdr:pic>
      <xdr:nvPicPr>
        <xdr:cNvPr id="41" name="図 40">
          <a:extLst>
            <a:ext uri="{FF2B5EF4-FFF2-40B4-BE49-F238E27FC236}">
              <a16:creationId xmlns:a16="http://schemas.microsoft.com/office/drawing/2014/main" id="{CBF60479-3620-4296-9587-DAAF9797F061}"/>
            </a:ext>
          </a:extLst>
        </xdr:cNvPr>
        <xdr:cNvPicPr>
          <a:picLocks noChangeAspect="1"/>
        </xdr:cNvPicPr>
      </xdr:nvPicPr>
      <xdr:blipFill>
        <a:blip xmlns:r="http://schemas.openxmlformats.org/officeDocument/2006/relationships" r:embed="rId17"/>
        <a:stretch>
          <a:fillRect/>
        </a:stretch>
      </xdr:blipFill>
      <xdr:spPr>
        <a:xfrm>
          <a:off x="0" y="60186094"/>
          <a:ext cx="11034410" cy="4307041"/>
        </a:xfrm>
        <a:prstGeom prst="rect">
          <a:avLst/>
        </a:prstGeom>
      </xdr:spPr>
    </xdr:pic>
    <xdr:clientData/>
  </xdr:twoCellAnchor>
  <xdr:twoCellAnchor editAs="oneCell">
    <xdr:from>
      <xdr:col>0</xdr:col>
      <xdr:colOff>0</xdr:colOff>
      <xdr:row>361</xdr:row>
      <xdr:rowOff>0</xdr:rowOff>
    </xdr:from>
    <xdr:to>
      <xdr:col>18</xdr:col>
      <xdr:colOff>80660</xdr:colOff>
      <xdr:row>385</xdr:row>
      <xdr:rowOff>20791</xdr:rowOff>
    </xdr:to>
    <xdr:pic>
      <xdr:nvPicPr>
        <xdr:cNvPr id="42" name="図 41">
          <a:extLst>
            <a:ext uri="{FF2B5EF4-FFF2-40B4-BE49-F238E27FC236}">
              <a16:creationId xmlns:a16="http://schemas.microsoft.com/office/drawing/2014/main" id="{BCB93A4A-1A5D-4F8A-A74F-12AD8F0A38CF}"/>
            </a:ext>
          </a:extLst>
        </xdr:cNvPr>
        <xdr:cNvPicPr>
          <a:picLocks noChangeAspect="1"/>
        </xdr:cNvPicPr>
      </xdr:nvPicPr>
      <xdr:blipFill>
        <a:blip xmlns:r="http://schemas.openxmlformats.org/officeDocument/2006/relationships" r:embed="rId18"/>
        <a:stretch>
          <a:fillRect/>
        </a:stretch>
      </xdr:blipFill>
      <xdr:spPr>
        <a:xfrm>
          <a:off x="0" y="64472344"/>
          <a:ext cx="11034410" cy="4307041"/>
        </a:xfrm>
        <a:prstGeom prst="rect">
          <a:avLst/>
        </a:prstGeom>
      </xdr:spPr>
    </xdr:pic>
    <xdr:clientData/>
  </xdr:twoCellAnchor>
  <xdr:twoCellAnchor editAs="oneCell">
    <xdr:from>
      <xdr:col>0</xdr:col>
      <xdr:colOff>0</xdr:colOff>
      <xdr:row>386</xdr:row>
      <xdr:rowOff>0</xdr:rowOff>
    </xdr:from>
    <xdr:to>
      <xdr:col>18</xdr:col>
      <xdr:colOff>80660</xdr:colOff>
      <xdr:row>410</xdr:row>
      <xdr:rowOff>20791</xdr:rowOff>
    </xdr:to>
    <xdr:pic>
      <xdr:nvPicPr>
        <xdr:cNvPr id="43" name="図 42">
          <a:extLst>
            <a:ext uri="{FF2B5EF4-FFF2-40B4-BE49-F238E27FC236}">
              <a16:creationId xmlns:a16="http://schemas.microsoft.com/office/drawing/2014/main" id="{3BCEB120-ABC1-426F-8BC3-607F318B8F66}"/>
            </a:ext>
          </a:extLst>
        </xdr:cNvPr>
        <xdr:cNvPicPr>
          <a:picLocks noChangeAspect="1"/>
        </xdr:cNvPicPr>
      </xdr:nvPicPr>
      <xdr:blipFill>
        <a:blip xmlns:r="http://schemas.openxmlformats.org/officeDocument/2006/relationships" r:embed="rId19"/>
        <a:stretch>
          <a:fillRect/>
        </a:stretch>
      </xdr:blipFill>
      <xdr:spPr>
        <a:xfrm>
          <a:off x="0" y="68937188"/>
          <a:ext cx="11034410" cy="4307041"/>
        </a:xfrm>
        <a:prstGeom prst="rect">
          <a:avLst/>
        </a:prstGeom>
      </xdr:spPr>
    </xdr:pic>
    <xdr:clientData/>
  </xdr:twoCellAnchor>
  <xdr:twoCellAnchor editAs="oneCell">
    <xdr:from>
      <xdr:col>0</xdr:col>
      <xdr:colOff>0</xdr:colOff>
      <xdr:row>410</xdr:row>
      <xdr:rowOff>0</xdr:rowOff>
    </xdr:from>
    <xdr:to>
      <xdr:col>18</xdr:col>
      <xdr:colOff>80660</xdr:colOff>
      <xdr:row>434</xdr:row>
      <xdr:rowOff>20791</xdr:rowOff>
    </xdr:to>
    <xdr:pic>
      <xdr:nvPicPr>
        <xdr:cNvPr id="44" name="図 43">
          <a:extLst>
            <a:ext uri="{FF2B5EF4-FFF2-40B4-BE49-F238E27FC236}">
              <a16:creationId xmlns:a16="http://schemas.microsoft.com/office/drawing/2014/main" id="{95D17631-52F0-454A-8D90-CBF054494CFC}"/>
            </a:ext>
          </a:extLst>
        </xdr:cNvPr>
        <xdr:cNvPicPr>
          <a:picLocks noChangeAspect="1"/>
        </xdr:cNvPicPr>
      </xdr:nvPicPr>
      <xdr:blipFill>
        <a:blip xmlns:r="http://schemas.openxmlformats.org/officeDocument/2006/relationships" r:embed="rId20"/>
        <a:stretch>
          <a:fillRect/>
        </a:stretch>
      </xdr:blipFill>
      <xdr:spPr>
        <a:xfrm>
          <a:off x="0" y="73223438"/>
          <a:ext cx="11034410" cy="4307041"/>
        </a:xfrm>
        <a:prstGeom prst="rect">
          <a:avLst/>
        </a:prstGeom>
      </xdr:spPr>
    </xdr:pic>
    <xdr:clientData/>
  </xdr:twoCellAnchor>
  <xdr:twoCellAnchor editAs="oneCell">
    <xdr:from>
      <xdr:col>0</xdr:col>
      <xdr:colOff>0</xdr:colOff>
      <xdr:row>434</xdr:row>
      <xdr:rowOff>0</xdr:rowOff>
    </xdr:from>
    <xdr:to>
      <xdr:col>18</xdr:col>
      <xdr:colOff>80660</xdr:colOff>
      <xdr:row>458</xdr:row>
      <xdr:rowOff>20791</xdr:rowOff>
    </xdr:to>
    <xdr:pic>
      <xdr:nvPicPr>
        <xdr:cNvPr id="45" name="図 44">
          <a:extLst>
            <a:ext uri="{FF2B5EF4-FFF2-40B4-BE49-F238E27FC236}">
              <a16:creationId xmlns:a16="http://schemas.microsoft.com/office/drawing/2014/main" id="{BB636E80-E62F-48F8-AB58-8334F6B37FE1}"/>
            </a:ext>
          </a:extLst>
        </xdr:cNvPr>
        <xdr:cNvPicPr>
          <a:picLocks noChangeAspect="1"/>
        </xdr:cNvPicPr>
      </xdr:nvPicPr>
      <xdr:blipFill>
        <a:blip xmlns:r="http://schemas.openxmlformats.org/officeDocument/2006/relationships" r:embed="rId21"/>
        <a:stretch>
          <a:fillRect/>
        </a:stretch>
      </xdr:blipFill>
      <xdr:spPr>
        <a:xfrm>
          <a:off x="0" y="77509688"/>
          <a:ext cx="11034410" cy="4307041"/>
        </a:xfrm>
        <a:prstGeom prst="rect">
          <a:avLst/>
        </a:prstGeom>
      </xdr:spPr>
    </xdr:pic>
    <xdr:clientData/>
  </xdr:twoCellAnchor>
  <xdr:twoCellAnchor editAs="oneCell">
    <xdr:from>
      <xdr:col>18</xdr:col>
      <xdr:colOff>0</xdr:colOff>
      <xdr:row>434</xdr:row>
      <xdr:rowOff>0</xdr:rowOff>
    </xdr:from>
    <xdr:to>
      <xdr:col>35</xdr:col>
      <xdr:colOff>509285</xdr:colOff>
      <xdr:row>458</xdr:row>
      <xdr:rowOff>20791</xdr:rowOff>
    </xdr:to>
    <xdr:pic>
      <xdr:nvPicPr>
        <xdr:cNvPr id="46" name="図 45">
          <a:extLst>
            <a:ext uri="{FF2B5EF4-FFF2-40B4-BE49-F238E27FC236}">
              <a16:creationId xmlns:a16="http://schemas.microsoft.com/office/drawing/2014/main" id="{B7214170-CA8D-488A-8D9D-842F7B3AD712}"/>
            </a:ext>
          </a:extLst>
        </xdr:cNvPr>
        <xdr:cNvPicPr>
          <a:picLocks noChangeAspect="1"/>
        </xdr:cNvPicPr>
      </xdr:nvPicPr>
      <xdr:blipFill>
        <a:blip xmlns:r="http://schemas.openxmlformats.org/officeDocument/2006/relationships" r:embed="rId22"/>
        <a:stretch>
          <a:fillRect/>
        </a:stretch>
      </xdr:blipFill>
      <xdr:spPr>
        <a:xfrm>
          <a:off x="10953750" y="77509688"/>
          <a:ext cx="11034410" cy="4307041"/>
        </a:xfrm>
        <a:prstGeom prst="rect">
          <a:avLst/>
        </a:prstGeom>
      </xdr:spPr>
    </xdr:pic>
    <xdr:clientData/>
  </xdr:twoCellAnchor>
  <xdr:twoCellAnchor editAs="oneCell">
    <xdr:from>
      <xdr:col>0</xdr:col>
      <xdr:colOff>0</xdr:colOff>
      <xdr:row>458</xdr:row>
      <xdr:rowOff>0</xdr:rowOff>
    </xdr:from>
    <xdr:to>
      <xdr:col>18</xdr:col>
      <xdr:colOff>80660</xdr:colOff>
      <xdr:row>482</xdr:row>
      <xdr:rowOff>20791</xdr:rowOff>
    </xdr:to>
    <xdr:pic>
      <xdr:nvPicPr>
        <xdr:cNvPr id="47" name="図 46">
          <a:extLst>
            <a:ext uri="{FF2B5EF4-FFF2-40B4-BE49-F238E27FC236}">
              <a16:creationId xmlns:a16="http://schemas.microsoft.com/office/drawing/2014/main" id="{CBB97186-9E66-43D5-924F-641184FD16E7}"/>
            </a:ext>
          </a:extLst>
        </xdr:cNvPr>
        <xdr:cNvPicPr>
          <a:picLocks noChangeAspect="1"/>
        </xdr:cNvPicPr>
      </xdr:nvPicPr>
      <xdr:blipFill>
        <a:blip xmlns:r="http://schemas.openxmlformats.org/officeDocument/2006/relationships" r:embed="rId23"/>
        <a:stretch>
          <a:fillRect/>
        </a:stretch>
      </xdr:blipFill>
      <xdr:spPr>
        <a:xfrm>
          <a:off x="0" y="81795938"/>
          <a:ext cx="11034410" cy="4307041"/>
        </a:xfrm>
        <a:prstGeom prst="rect">
          <a:avLst/>
        </a:prstGeom>
      </xdr:spPr>
    </xdr:pic>
    <xdr:clientData/>
  </xdr:twoCellAnchor>
  <xdr:twoCellAnchor editAs="oneCell">
    <xdr:from>
      <xdr:col>0</xdr:col>
      <xdr:colOff>0</xdr:colOff>
      <xdr:row>482</xdr:row>
      <xdr:rowOff>0</xdr:rowOff>
    </xdr:from>
    <xdr:to>
      <xdr:col>18</xdr:col>
      <xdr:colOff>80660</xdr:colOff>
      <xdr:row>506</xdr:row>
      <xdr:rowOff>20791</xdr:rowOff>
    </xdr:to>
    <xdr:pic>
      <xdr:nvPicPr>
        <xdr:cNvPr id="48" name="図 47">
          <a:extLst>
            <a:ext uri="{FF2B5EF4-FFF2-40B4-BE49-F238E27FC236}">
              <a16:creationId xmlns:a16="http://schemas.microsoft.com/office/drawing/2014/main" id="{420F6B97-A69B-4F0C-86FA-325F04DF9C32}"/>
            </a:ext>
          </a:extLst>
        </xdr:cNvPr>
        <xdr:cNvPicPr>
          <a:picLocks noChangeAspect="1"/>
        </xdr:cNvPicPr>
      </xdr:nvPicPr>
      <xdr:blipFill>
        <a:blip xmlns:r="http://schemas.openxmlformats.org/officeDocument/2006/relationships" r:embed="rId24"/>
        <a:stretch>
          <a:fillRect/>
        </a:stretch>
      </xdr:blipFill>
      <xdr:spPr>
        <a:xfrm>
          <a:off x="0" y="86082188"/>
          <a:ext cx="11034410" cy="4307041"/>
        </a:xfrm>
        <a:prstGeom prst="rect">
          <a:avLst/>
        </a:prstGeom>
      </xdr:spPr>
    </xdr:pic>
    <xdr:clientData/>
  </xdr:twoCellAnchor>
  <xdr:twoCellAnchor editAs="oneCell">
    <xdr:from>
      <xdr:col>0</xdr:col>
      <xdr:colOff>0</xdr:colOff>
      <xdr:row>506</xdr:row>
      <xdr:rowOff>0</xdr:rowOff>
    </xdr:from>
    <xdr:to>
      <xdr:col>18</xdr:col>
      <xdr:colOff>80660</xdr:colOff>
      <xdr:row>530</xdr:row>
      <xdr:rowOff>20791</xdr:rowOff>
    </xdr:to>
    <xdr:pic>
      <xdr:nvPicPr>
        <xdr:cNvPr id="49" name="図 48">
          <a:extLst>
            <a:ext uri="{FF2B5EF4-FFF2-40B4-BE49-F238E27FC236}">
              <a16:creationId xmlns:a16="http://schemas.microsoft.com/office/drawing/2014/main" id="{B5CC4816-7522-470F-902C-16557360FF75}"/>
            </a:ext>
          </a:extLst>
        </xdr:cNvPr>
        <xdr:cNvPicPr>
          <a:picLocks noChangeAspect="1"/>
        </xdr:cNvPicPr>
      </xdr:nvPicPr>
      <xdr:blipFill>
        <a:blip xmlns:r="http://schemas.openxmlformats.org/officeDocument/2006/relationships" r:embed="rId25"/>
        <a:stretch>
          <a:fillRect/>
        </a:stretch>
      </xdr:blipFill>
      <xdr:spPr>
        <a:xfrm>
          <a:off x="0" y="90368438"/>
          <a:ext cx="11034410" cy="4307041"/>
        </a:xfrm>
        <a:prstGeom prst="rect">
          <a:avLst/>
        </a:prstGeom>
      </xdr:spPr>
    </xdr:pic>
    <xdr:clientData/>
  </xdr:twoCellAnchor>
  <xdr:twoCellAnchor editAs="oneCell">
    <xdr:from>
      <xdr:col>0</xdr:col>
      <xdr:colOff>0</xdr:colOff>
      <xdr:row>530</xdr:row>
      <xdr:rowOff>0</xdr:rowOff>
    </xdr:from>
    <xdr:to>
      <xdr:col>18</xdr:col>
      <xdr:colOff>80660</xdr:colOff>
      <xdr:row>554</xdr:row>
      <xdr:rowOff>20791</xdr:rowOff>
    </xdr:to>
    <xdr:pic>
      <xdr:nvPicPr>
        <xdr:cNvPr id="50" name="図 49">
          <a:extLst>
            <a:ext uri="{FF2B5EF4-FFF2-40B4-BE49-F238E27FC236}">
              <a16:creationId xmlns:a16="http://schemas.microsoft.com/office/drawing/2014/main" id="{5FF7869D-C94E-41E7-A098-79853AA0B935}"/>
            </a:ext>
          </a:extLst>
        </xdr:cNvPr>
        <xdr:cNvPicPr>
          <a:picLocks noChangeAspect="1"/>
        </xdr:cNvPicPr>
      </xdr:nvPicPr>
      <xdr:blipFill>
        <a:blip xmlns:r="http://schemas.openxmlformats.org/officeDocument/2006/relationships" r:embed="rId26"/>
        <a:stretch>
          <a:fillRect/>
        </a:stretch>
      </xdr:blipFill>
      <xdr:spPr>
        <a:xfrm>
          <a:off x="0" y="94654688"/>
          <a:ext cx="11034410" cy="4307041"/>
        </a:xfrm>
        <a:prstGeom prst="rect">
          <a:avLst/>
        </a:prstGeom>
      </xdr:spPr>
    </xdr:pic>
    <xdr:clientData/>
  </xdr:twoCellAnchor>
  <xdr:twoCellAnchor editAs="oneCell">
    <xdr:from>
      <xdr:col>0</xdr:col>
      <xdr:colOff>0</xdr:colOff>
      <xdr:row>554</xdr:row>
      <xdr:rowOff>0</xdr:rowOff>
    </xdr:from>
    <xdr:to>
      <xdr:col>18</xdr:col>
      <xdr:colOff>80660</xdr:colOff>
      <xdr:row>578</xdr:row>
      <xdr:rowOff>20791</xdr:rowOff>
    </xdr:to>
    <xdr:pic>
      <xdr:nvPicPr>
        <xdr:cNvPr id="51" name="図 50">
          <a:extLst>
            <a:ext uri="{FF2B5EF4-FFF2-40B4-BE49-F238E27FC236}">
              <a16:creationId xmlns:a16="http://schemas.microsoft.com/office/drawing/2014/main" id="{F24419FD-E2A6-4BD7-BFF3-D9984AC24F76}"/>
            </a:ext>
          </a:extLst>
        </xdr:cNvPr>
        <xdr:cNvPicPr>
          <a:picLocks noChangeAspect="1"/>
        </xdr:cNvPicPr>
      </xdr:nvPicPr>
      <xdr:blipFill>
        <a:blip xmlns:r="http://schemas.openxmlformats.org/officeDocument/2006/relationships" r:embed="rId27"/>
        <a:stretch>
          <a:fillRect/>
        </a:stretch>
      </xdr:blipFill>
      <xdr:spPr>
        <a:xfrm>
          <a:off x="0" y="98940938"/>
          <a:ext cx="11034410" cy="4307041"/>
        </a:xfrm>
        <a:prstGeom prst="rect">
          <a:avLst/>
        </a:prstGeom>
      </xdr:spPr>
    </xdr:pic>
    <xdr:clientData/>
  </xdr:twoCellAnchor>
  <xdr:twoCellAnchor editAs="oneCell">
    <xdr:from>
      <xdr:col>0</xdr:col>
      <xdr:colOff>0</xdr:colOff>
      <xdr:row>578</xdr:row>
      <xdr:rowOff>0</xdr:rowOff>
    </xdr:from>
    <xdr:to>
      <xdr:col>18</xdr:col>
      <xdr:colOff>80660</xdr:colOff>
      <xdr:row>602</xdr:row>
      <xdr:rowOff>20791</xdr:rowOff>
    </xdr:to>
    <xdr:pic>
      <xdr:nvPicPr>
        <xdr:cNvPr id="52" name="図 51">
          <a:extLst>
            <a:ext uri="{FF2B5EF4-FFF2-40B4-BE49-F238E27FC236}">
              <a16:creationId xmlns:a16="http://schemas.microsoft.com/office/drawing/2014/main" id="{89EC343E-A78C-4824-81AD-FFA31AA5D0C0}"/>
            </a:ext>
          </a:extLst>
        </xdr:cNvPr>
        <xdr:cNvPicPr>
          <a:picLocks noChangeAspect="1"/>
        </xdr:cNvPicPr>
      </xdr:nvPicPr>
      <xdr:blipFill>
        <a:blip xmlns:r="http://schemas.openxmlformats.org/officeDocument/2006/relationships" r:embed="rId28"/>
        <a:stretch>
          <a:fillRect/>
        </a:stretch>
      </xdr:blipFill>
      <xdr:spPr>
        <a:xfrm>
          <a:off x="0" y="103227188"/>
          <a:ext cx="11034410" cy="4307041"/>
        </a:xfrm>
        <a:prstGeom prst="rect">
          <a:avLst/>
        </a:prstGeom>
      </xdr:spPr>
    </xdr:pic>
    <xdr:clientData/>
  </xdr:twoCellAnchor>
  <xdr:twoCellAnchor editAs="oneCell">
    <xdr:from>
      <xdr:col>0</xdr:col>
      <xdr:colOff>0</xdr:colOff>
      <xdr:row>602</xdr:row>
      <xdr:rowOff>0</xdr:rowOff>
    </xdr:from>
    <xdr:to>
      <xdr:col>18</xdr:col>
      <xdr:colOff>80660</xdr:colOff>
      <xdr:row>626</xdr:row>
      <xdr:rowOff>20791</xdr:rowOff>
    </xdr:to>
    <xdr:pic>
      <xdr:nvPicPr>
        <xdr:cNvPr id="53" name="図 52">
          <a:extLst>
            <a:ext uri="{FF2B5EF4-FFF2-40B4-BE49-F238E27FC236}">
              <a16:creationId xmlns:a16="http://schemas.microsoft.com/office/drawing/2014/main" id="{D89A03DF-3801-4FFC-A785-C3C76A7B283F}"/>
            </a:ext>
          </a:extLst>
        </xdr:cNvPr>
        <xdr:cNvPicPr>
          <a:picLocks noChangeAspect="1"/>
        </xdr:cNvPicPr>
      </xdr:nvPicPr>
      <xdr:blipFill>
        <a:blip xmlns:r="http://schemas.openxmlformats.org/officeDocument/2006/relationships" r:embed="rId29"/>
        <a:stretch>
          <a:fillRect/>
        </a:stretch>
      </xdr:blipFill>
      <xdr:spPr>
        <a:xfrm>
          <a:off x="0" y="107513438"/>
          <a:ext cx="11034410" cy="4307041"/>
        </a:xfrm>
        <a:prstGeom prst="rect">
          <a:avLst/>
        </a:prstGeom>
      </xdr:spPr>
    </xdr:pic>
    <xdr:clientData/>
  </xdr:twoCellAnchor>
  <xdr:twoCellAnchor editAs="oneCell">
    <xdr:from>
      <xdr:col>0</xdr:col>
      <xdr:colOff>0</xdr:colOff>
      <xdr:row>626</xdr:row>
      <xdr:rowOff>0</xdr:rowOff>
    </xdr:from>
    <xdr:to>
      <xdr:col>18</xdr:col>
      <xdr:colOff>80660</xdr:colOff>
      <xdr:row>650</xdr:row>
      <xdr:rowOff>20791</xdr:rowOff>
    </xdr:to>
    <xdr:pic>
      <xdr:nvPicPr>
        <xdr:cNvPr id="54" name="図 53">
          <a:extLst>
            <a:ext uri="{FF2B5EF4-FFF2-40B4-BE49-F238E27FC236}">
              <a16:creationId xmlns:a16="http://schemas.microsoft.com/office/drawing/2014/main" id="{9BD5FD3C-3AE3-4D4C-8466-AE0A8CFE16B6}"/>
            </a:ext>
          </a:extLst>
        </xdr:cNvPr>
        <xdr:cNvPicPr>
          <a:picLocks noChangeAspect="1"/>
        </xdr:cNvPicPr>
      </xdr:nvPicPr>
      <xdr:blipFill>
        <a:blip xmlns:r="http://schemas.openxmlformats.org/officeDocument/2006/relationships" r:embed="rId30"/>
        <a:stretch>
          <a:fillRect/>
        </a:stretch>
      </xdr:blipFill>
      <xdr:spPr>
        <a:xfrm>
          <a:off x="0" y="111799688"/>
          <a:ext cx="11034410" cy="4307041"/>
        </a:xfrm>
        <a:prstGeom prst="rect">
          <a:avLst/>
        </a:prstGeom>
      </xdr:spPr>
    </xdr:pic>
    <xdr:clientData/>
  </xdr:twoCellAnchor>
  <xdr:twoCellAnchor editAs="oneCell">
    <xdr:from>
      <xdr:col>0</xdr:col>
      <xdr:colOff>0</xdr:colOff>
      <xdr:row>650</xdr:row>
      <xdr:rowOff>0</xdr:rowOff>
    </xdr:from>
    <xdr:to>
      <xdr:col>18</xdr:col>
      <xdr:colOff>80660</xdr:colOff>
      <xdr:row>674</xdr:row>
      <xdr:rowOff>20791</xdr:rowOff>
    </xdr:to>
    <xdr:pic>
      <xdr:nvPicPr>
        <xdr:cNvPr id="55" name="図 54">
          <a:extLst>
            <a:ext uri="{FF2B5EF4-FFF2-40B4-BE49-F238E27FC236}">
              <a16:creationId xmlns:a16="http://schemas.microsoft.com/office/drawing/2014/main" id="{EEC062FB-2B35-45E6-89CD-E6261369520D}"/>
            </a:ext>
          </a:extLst>
        </xdr:cNvPr>
        <xdr:cNvPicPr>
          <a:picLocks noChangeAspect="1"/>
        </xdr:cNvPicPr>
      </xdr:nvPicPr>
      <xdr:blipFill>
        <a:blip xmlns:r="http://schemas.openxmlformats.org/officeDocument/2006/relationships" r:embed="rId31"/>
        <a:stretch>
          <a:fillRect/>
        </a:stretch>
      </xdr:blipFill>
      <xdr:spPr>
        <a:xfrm>
          <a:off x="0" y="116085938"/>
          <a:ext cx="11034410" cy="4307041"/>
        </a:xfrm>
        <a:prstGeom prst="rect">
          <a:avLst/>
        </a:prstGeom>
      </xdr:spPr>
    </xdr:pic>
    <xdr:clientData/>
  </xdr:twoCellAnchor>
  <xdr:twoCellAnchor editAs="oneCell">
    <xdr:from>
      <xdr:col>0</xdr:col>
      <xdr:colOff>0</xdr:colOff>
      <xdr:row>674</xdr:row>
      <xdr:rowOff>0</xdr:rowOff>
    </xdr:from>
    <xdr:to>
      <xdr:col>18</xdr:col>
      <xdr:colOff>80660</xdr:colOff>
      <xdr:row>698</xdr:row>
      <xdr:rowOff>20791</xdr:rowOff>
    </xdr:to>
    <xdr:pic>
      <xdr:nvPicPr>
        <xdr:cNvPr id="56" name="図 55">
          <a:extLst>
            <a:ext uri="{FF2B5EF4-FFF2-40B4-BE49-F238E27FC236}">
              <a16:creationId xmlns:a16="http://schemas.microsoft.com/office/drawing/2014/main" id="{6984F495-1F3F-4F28-9393-C1FAE1F03BD8}"/>
            </a:ext>
          </a:extLst>
        </xdr:cNvPr>
        <xdr:cNvPicPr>
          <a:picLocks noChangeAspect="1"/>
        </xdr:cNvPicPr>
      </xdr:nvPicPr>
      <xdr:blipFill>
        <a:blip xmlns:r="http://schemas.openxmlformats.org/officeDocument/2006/relationships" r:embed="rId32"/>
        <a:stretch>
          <a:fillRect/>
        </a:stretch>
      </xdr:blipFill>
      <xdr:spPr>
        <a:xfrm>
          <a:off x="0" y="120372188"/>
          <a:ext cx="11034410" cy="4307041"/>
        </a:xfrm>
        <a:prstGeom prst="rect">
          <a:avLst/>
        </a:prstGeom>
      </xdr:spPr>
    </xdr:pic>
    <xdr:clientData/>
  </xdr:twoCellAnchor>
  <xdr:twoCellAnchor editAs="oneCell">
    <xdr:from>
      <xdr:col>0</xdr:col>
      <xdr:colOff>0</xdr:colOff>
      <xdr:row>698</xdr:row>
      <xdr:rowOff>0</xdr:rowOff>
    </xdr:from>
    <xdr:to>
      <xdr:col>18</xdr:col>
      <xdr:colOff>80660</xdr:colOff>
      <xdr:row>722</xdr:row>
      <xdr:rowOff>20791</xdr:rowOff>
    </xdr:to>
    <xdr:pic>
      <xdr:nvPicPr>
        <xdr:cNvPr id="57" name="図 56">
          <a:extLst>
            <a:ext uri="{FF2B5EF4-FFF2-40B4-BE49-F238E27FC236}">
              <a16:creationId xmlns:a16="http://schemas.microsoft.com/office/drawing/2014/main" id="{28BF23F0-F889-4326-BDEE-5DC8B7932C20}"/>
            </a:ext>
          </a:extLst>
        </xdr:cNvPr>
        <xdr:cNvPicPr>
          <a:picLocks noChangeAspect="1"/>
        </xdr:cNvPicPr>
      </xdr:nvPicPr>
      <xdr:blipFill>
        <a:blip xmlns:r="http://schemas.openxmlformats.org/officeDocument/2006/relationships" r:embed="rId33"/>
        <a:stretch>
          <a:fillRect/>
        </a:stretch>
      </xdr:blipFill>
      <xdr:spPr>
        <a:xfrm>
          <a:off x="0" y="124658438"/>
          <a:ext cx="11034410" cy="4307041"/>
        </a:xfrm>
        <a:prstGeom prst="rect">
          <a:avLst/>
        </a:prstGeom>
      </xdr:spPr>
    </xdr:pic>
    <xdr:clientData/>
  </xdr:twoCellAnchor>
  <xdr:twoCellAnchor editAs="oneCell">
    <xdr:from>
      <xdr:col>0</xdr:col>
      <xdr:colOff>0</xdr:colOff>
      <xdr:row>722</xdr:row>
      <xdr:rowOff>0</xdr:rowOff>
    </xdr:from>
    <xdr:to>
      <xdr:col>18</xdr:col>
      <xdr:colOff>80660</xdr:colOff>
      <xdr:row>746</xdr:row>
      <xdr:rowOff>20791</xdr:rowOff>
    </xdr:to>
    <xdr:pic>
      <xdr:nvPicPr>
        <xdr:cNvPr id="58" name="図 57">
          <a:extLst>
            <a:ext uri="{FF2B5EF4-FFF2-40B4-BE49-F238E27FC236}">
              <a16:creationId xmlns:a16="http://schemas.microsoft.com/office/drawing/2014/main" id="{CF9727AA-E7C1-454B-B4EC-01D6762A4A76}"/>
            </a:ext>
          </a:extLst>
        </xdr:cNvPr>
        <xdr:cNvPicPr>
          <a:picLocks noChangeAspect="1"/>
        </xdr:cNvPicPr>
      </xdr:nvPicPr>
      <xdr:blipFill>
        <a:blip xmlns:r="http://schemas.openxmlformats.org/officeDocument/2006/relationships" r:embed="rId34"/>
        <a:stretch>
          <a:fillRect/>
        </a:stretch>
      </xdr:blipFill>
      <xdr:spPr>
        <a:xfrm>
          <a:off x="0" y="128944688"/>
          <a:ext cx="11034410" cy="4307041"/>
        </a:xfrm>
        <a:prstGeom prst="rect">
          <a:avLst/>
        </a:prstGeom>
      </xdr:spPr>
    </xdr:pic>
    <xdr:clientData/>
  </xdr:twoCellAnchor>
  <xdr:twoCellAnchor editAs="oneCell">
    <xdr:from>
      <xdr:col>0</xdr:col>
      <xdr:colOff>0</xdr:colOff>
      <xdr:row>746</xdr:row>
      <xdr:rowOff>0</xdr:rowOff>
    </xdr:from>
    <xdr:to>
      <xdr:col>18</xdr:col>
      <xdr:colOff>80660</xdr:colOff>
      <xdr:row>770</xdr:row>
      <xdr:rowOff>20791</xdr:rowOff>
    </xdr:to>
    <xdr:pic>
      <xdr:nvPicPr>
        <xdr:cNvPr id="59" name="図 58">
          <a:extLst>
            <a:ext uri="{FF2B5EF4-FFF2-40B4-BE49-F238E27FC236}">
              <a16:creationId xmlns:a16="http://schemas.microsoft.com/office/drawing/2014/main" id="{48D1CC12-D2CD-4A13-A667-272D9953FA5D}"/>
            </a:ext>
          </a:extLst>
        </xdr:cNvPr>
        <xdr:cNvPicPr>
          <a:picLocks noChangeAspect="1"/>
        </xdr:cNvPicPr>
      </xdr:nvPicPr>
      <xdr:blipFill>
        <a:blip xmlns:r="http://schemas.openxmlformats.org/officeDocument/2006/relationships" r:embed="rId35"/>
        <a:stretch>
          <a:fillRect/>
        </a:stretch>
      </xdr:blipFill>
      <xdr:spPr>
        <a:xfrm>
          <a:off x="0" y="133230938"/>
          <a:ext cx="11034410" cy="4307041"/>
        </a:xfrm>
        <a:prstGeom prst="rect">
          <a:avLst/>
        </a:prstGeom>
      </xdr:spPr>
    </xdr:pic>
    <xdr:clientData/>
  </xdr:twoCellAnchor>
  <xdr:twoCellAnchor editAs="oneCell">
    <xdr:from>
      <xdr:col>0</xdr:col>
      <xdr:colOff>0</xdr:colOff>
      <xdr:row>770</xdr:row>
      <xdr:rowOff>0</xdr:rowOff>
    </xdr:from>
    <xdr:to>
      <xdr:col>18</xdr:col>
      <xdr:colOff>80660</xdr:colOff>
      <xdr:row>794</xdr:row>
      <xdr:rowOff>20791</xdr:rowOff>
    </xdr:to>
    <xdr:pic>
      <xdr:nvPicPr>
        <xdr:cNvPr id="60" name="図 59">
          <a:extLst>
            <a:ext uri="{FF2B5EF4-FFF2-40B4-BE49-F238E27FC236}">
              <a16:creationId xmlns:a16="http://schemas.microsoft.com/office/drawing/2014/main" id="{3B14DDBC-4CFB-4313-909F-197FB1E5DC30}"/>
            </a:ext>
          </a:extLst>
        </xdr:cNvPr>
        <xdr:cNvPicPr>
          <a:picLocks noChangeAspect="1"/>
        </xdr:cNvPicPr>
      </xdr:nvPicPr>
      <xdr:blipFill>
        <a:blip xmlns:r="http://schemas.openxmlformats.org/officeDocument/2006/relationships" r:embed="rId36"/>
        <a:stretch>
          <a:fillRect/>
        </a:stretch>
      </xdr:blipFill>
      <xdr:spPr>
        <a:xfrm>
          <a:off x="0" y="137517188"/>
          <a:ext cx="11034410" cy="4307041"/>
        </a:xfrm>
        <a:prstGeom prst="rect">
          <a:avLst/>
        </a:prstGeom>
      </xdr:spPr>
    </xdr:pic>
    <xdr:clientData/>
  </xdr:twoCellAnchor>
  <xdr:twoCellAnchor editAs="oneCell">
    <xdr:from>
      <xdr:col>18</xdr:col>
      <xdr:colOff>0</xdr:colOff>
      <xdr:row>770</xdr:row>
      <xdr:rowOff>0</xdr:rowOff>
    </xdr:from>
    <xdr:to>
      <xdr:col>35</xdr:col>
      <xdr:colOff>509285</xdr:colOff>
      <xdr:row>794</xdr:row>
      <xdr:rowOff>20791</xdr:rowOff>
    </xdr:to>
    <xdr:pic>
      <xdr:nvPicPr>
        <xdr:cNvPr id="61" name="図 60">
          <a:extLst>
            <a:ext uri="{FF2B5EF4-FFF2-40B4-BE49-F238E27FC236}">
              <a16:creationId xmlns:a16="http://schemas.microsoft.com/office/drawing/2014/main" id="{31C564E0-4E01-4180-A60B-CF787E996035}"/>
            </a:ext>
          </a:extLst>
        </xdr:cNvPr>
        <xdr:cNvPicPr>
          <a:picLocks noChangeAspect="1"/>
        </xdr:cNvPicPr>
      </xdr:nvPicPr>
      <xdr:blipFill>
        <a:blip xmlns:r="http://schemas.openxmlformats.org/officeDocument/2006/relationships" r:embed="rId37"/>
        <a:stretch>
          <a:fillRect/>
        </a:stretch>
      </xdr:blipFill>
      <xdr:spPr>
        <a:xfrm>
          <a:off x="10953750" y="137517188"/>
          <a:ext cx="11034410" cy="4307041"/>
        </a:xfrm>
        <a:prstGeom prst="rect">
          <a:avLst/>
        </a:prstGeom>
      </xdr:spPr>
    </xdr:pic>
    <xdr:clientData/>
  </xdr:twoCellAnchor>
  <xdr:twoCellAnchor editAs="oneCell">
    <xdr:from>
      <xdr:col>0</xdr:col>
      <xdr:colOff>0</xdr:colOff>
      <xdr:row>794</xdr:row>
      <xdr:rowOff>0</xdr:rowOff>
    </xdr:from>
    <xdr:to>
      <xdr:col>18</xdr:col>
      <xdr:colOff>80660</xdr:colOff>
      <xdr:row>818</xdr:row>
      <xdr:rowOff>20791</xdr:rowOff>
    </xdr:to>
    <xdr:pic>
      <xdr:nvPicPr>
        <xdr:cNvPr id="62" name="図 61">
          <a:extLst>
            <a:ext uri="{FF2B5EF4-FFF2-40B4-BE49-F238E27FC236}">
              <a16:creationId xmlns:a16="http://schemas.microsoft.com/office/drawing/2014/main" id="{701B9DB0-E62D-4D47-8205-BA67690D5108}"/>
            </a:ext>
          </a:extLst>
        </xdr:cNvPr>
        <xdr:cNvPicPr>
          <a:picLocks noChangeAspect="1"/>
        </xdr:cNvPicPr>
      </xdr:nvPicPr>
      <xdr:blipFill>
        <a:blip xmlns:r="http://schemas.openxmlformats.org/officeDocument/2006/relationships" r:embed="rId38"/>
        <a:stretch>
          <a:fillRect/>
        </a:stretch>
      </xdr:blipFill>
      <xdr:spPr>
        <a:xfrm>
          <a:off x="0" y="141803438"/>
          <a:ext cx="11034410" cy="4307041"/>
        </a:xfrm>
        <a:prstGeom prst="rect">
          <a:avLst/>
        </a:prstGeom>
      </xdr:spPr>
    </xdr:pic>
    <xdr:clientData/>
  </xdr:twoCellAnchor>
  <xdr:twoCellAnchor editAs="oneCell">
    <xdr:from>
      <xdr:col>0</xdr:col>
      <xdr:colOff>0</xdr:colOff>
      <xdr:row>818</xdr:row>
      <xdr:rowOff>0</xdr:rowOff>
    </xdr:from>
    <xdr:to>
      <xdr:col>18</xdr:col>
      <xdr:colOff>80660</xdr:colOff>
      <xdr:row>842</xdr:row>
      <xdr:rowOff>20791</xdr:rowOff>
    </xdr:to>
    <xdr:pic>
      <xdr:nvPicPr>
        <xdr:cNvPr id="63" name="図 62">
          <a:extLst>
            <a:ext uri="{FF2B5EF4-FFF2-40B4-BE49-F238E27FC236}">
              <a16:creationId xmlns:a16="http://schemas.microsoft.com/office/drawing/2014/main" id="{2F087A3C-93C2-43D5-99B5-703AE687632F}"/>
            </a:ext>
          </a:extLst>
        </xdr:cNvPr>
        <xdr:cNvPicPr>
          <a:picLocks noChangeAspect="1"/>
        </xdr:cNvPicPr>
      </xdr:nvPicPr>
      <xdr:blipFill>
        <a:blip xmlns:r="http://schemas.openxmlformats.org/officeDocument/2006/relationships" r:embed="rId39"/>
        <a:stretch>
          <a:fillRect/>
        </a:stretch>
      </xdr:blipFill>
      <xdr:spPr>
        <a:xfrm>
          <a:off x="0" y="146089688"/>
          <a:ext cx="11034410" cy="4307041"/>
        </a:xfrm>
        <a:prstGeom prst="rect">
          <a:avLst/>
        </a:prstGeom>
      </xdr:spPr>
    </xdr:pic>
    <xdr:clientData/>
  </xdr:twoCellAnchor>
  <xdr:twoCellAnchor editAs="oneCell">
    <xdr:from>
      <xdr:col>0</xdr:col>
      <xdr:colOff>0</xdr:colOff>
      <xdr:row>842</xdr:row>
      <xdr:rowOff>0</xdr:rowOff>
    </xdr:from>
    <xdr:to>
      <xdr:col>18</xdr:col>
      <xdr:colOff>80660</xdr:colOff>
      <xdr:row>866</xdr:row>
      <xdr:rowOff>20791</xdr:rowOff>
    </xdr:to>
    <xdr:pic>
      <xdr:nvPicPr>
        <xdr:cNvPr id="64" name="図 63">
          <a:extLst>
            <a:ext uri="{FF2B5EF4-FFF2-40B4-BE49-F238E27FC236}">
              <a16:creationId xmlns:a16="http://schemas.microsoft.com/office/drawing/2014/main" id="{B1B6C0AF-14F5-4A86-8880-F2E6144D89B4}"/>
            </a:ext>
          </a:extLst>
        </xdr:cNvPr>
        <xdr:cNvPicPr>
          <a:picLocks noChangeAspect="1"/>
        </xdr:cNvPicPr>
      </xdr:nvPicPr>
      <xdr:blipFill>
        <a:blip xmlns:r="http://schemas.openxmlformats.org/officeDocument/2006/relationships" r:embed="rId40"/>
        <a:stretch>
          <a:fillRect/>
        </a:stretch>
      </xdr:blipFill>
      <xdr:spPr>
        <a:xfrm>
          <a:off x="0" y="150375938"/>
          <a:ext cx="11034410" cy="4307041"/>
        </a:xfrm>
        <a:prstGeom prst="rect">
          <a:avLst/>
        </a:prstGeom>
      </xdr:spPr>
    </xdr:pic>
    <xdr:clientData/>
  </xdr:twoCellAnchor>
  <xdr:twoCellAnchor editAs="oneCell">
    <xdr:from>
      <xdr:col>0</xdr:col>
      <xdr:colOff>0</xdr:colOff>
      <xdr:row>866</xdr:row>
      <xdr:rowOff>0</xdr:rowOff>
    </xdr:from>
    <xdr:to>
      <xdr:col>18</xdr:col>
      <xdr:colOff>80660</xdr:colOff>
      <xdr:row>890</xdr:row>
      <xdr:rowOff>20791</xdr:rowOff>
    </xdr:to>
    <xdr:pic>
      <xdr:nvPicPr>
        <xdr:cNvPr id="65" name="図 64">
          <a:extLst>
            <a:ext uri="{FF2B5EF4-FFF2-40B4-BE49-F238E27FC236}">
              <a16:creationId xmlns:a16="http://schemas.microsoft.com/office/drawing/2014/main" id="{2D535DF3-8BC3-4039-8946-C46D2C1A0015}"/>
            </a:ext>
          </a:extLst>
        </xdr:cNvPr>
        <xdr:cNvPicPr>
          <a:picLocks noChangeAspect="1"/>
        </xdr:cNvPicPr>
      </xdr:nvPicPr>
      <xdr:blipFill>
        <a:blip xmlns:r="http://schemas.openxmlformats.org/officeDocument/2006/relationships" r:embed="rId41"/>
        <a:stretch>
          <a:fillRect/>
        </a:stretch>
      </xdr:blipFill>
      <xdr:spPr>
        <a:xfrm>
          <a:off x="0" y="154662188"/>
          <a:ext cx="11034410" cy="4307041"/>
        </a:xfrm>
        <a:prstGeom prst="rect">
          <a:avLst/>
        </a:prstGeom>
      </xdr:spPr>
    </xdr:pic>
    <xdr:clientData/>
  </xdr:twoCellAnchor>
  <xdr:twoCellAnchor editAs="oneCell">
    <xdr:from>
      <xdr:col>0</xdr:col>
      <xdr:colOff>0</xdr:colOff>
      <xdr:row>890</xdr:row>
      <xdr:rowOff>0</xdr:rowOff>
    </xdr:from>
    <xdr:to>
      <xdr:col>18</xdr:col>
      <xdr:colOff>80660</xdr:colOff>
      <xdr:row>914</xdr:row>
      <xdr:rowOff>20791</xdr:rowOff>
    </xdr:to>
    <xdr:pic>
      <xdr:nvPicPr>
        <xdr:cNvPr id="66" name="図 65">
          <a:extLst>
            <a:ext uri="{FF2B5EF4-FFF2-40B4-BE49-F238E27FC236}">
              <a16:creationId xmlns:a16="http://schemas.microsoft.com/office/drawing/2014/main" id="{C7246229-E55B-4EDF-B08B-809AB46C3498}"/>
            </a:ext>
          </a:extLst>
        </xdr:cNvPr>
        <xdr:cNvPicPr>
          <a:picLocks noChangeAspect="1"/>
        </xdr:cNvPicPr>
      </xdr:nvPicPr>
      <xdr:blipFill>
        <a:blip xmlns:r="http://schemas.openxmlformats.org/officeDocument/2006/relationships" r:embed="rId42"/>
        <a:stretch>
          <a:fillRect/>
        </a:stretch>
      </xdr:blipFill>
      <xdr:spPr>
        <a:xfrm>
          <a:off x="0" y="158948438"/>
          <a:ext cx="11034410" cy="4307041"/>
        </a:xfrm>
        <a:prstGeom prst="rect">
          <a:avLst/>
        </a:prstGeom>
      </xdr:spPr>
    </xdr:pic>
    <xdr:clientData/>
  </xdr:twoCellAnchor>
  <xdr:twoCellAnchor editAs="oneCell">
    <xdr:from>
      <xdr:col>0</xdr:col>
      <xdr:colOff>0</xdr:colOff>
      <xdr:row>914</xdr:row>
      <xdr:rowOff>0</xdr:rowOff>
    </xdr:from>
    <xdr:to>
      <xdr:col>18</xdr:col>
      <xdr:colOff>80660</xdr:colOff>
      <xdr:row>938</xdr:row>
      <xdr:rowOff>20791</xdr:rowOff>
    </xdr:to>
    <xdr:pic>
      <xdr:nvPicPr>
        <xdr:cNvPr id="67" name="図 66">
          <a:extLst>
            <a:ext uri="{FF2B5EF4-FFF2-40B4-BE49-F238E27FC236}">
              <a16:creationId xmlns:a16="http://schemas.microsoft.com/office/drawing/2014/main" id="{84D55465-8821-479E-B5D1-E06692BFEB23}"/>
            </a:ext>
          </a:extLst>
        </xdr:cNvPr>
        <xdr:cNvPicPr>
          <a:picLocks noChangeAspect="1"/>
        </xdr:cNvPicPr>
      </xdr:nvPicPr>
      <xdr:blipFill>
        <a:blip xmlns:r="http://schemas.openxmlformats.org/officeDocument/2006/relationships" r:embed="rId43"/>
        <a:stretch>
          <a:fillRect/>
        </a:stretch>
      </xdr:blipFill>
      <xdr:spPr>
        <a:xfrm>
          <a:off x="0" y="163234688"/>
          <a:ext cx="11034410" cy="4307041"/>
        </a:xfrm>
        <a:prstGeom prst="rect">
          <a:avLst/>
        </a:prstGeom>
      </xdr:spPr>
    </xdr:pic>
    <xdr:clientData/>
  </xdr:twoCellAnchor>
  <xdr:twoCellAnchor editAs="oneCell">
    <xdr:from>
      <xdr:col>0</xdr:col>
      <xdr:colOff>0</xdr:colOff>
      <xdr:row>938</xdr:row>
      <xdr:rowOff>0</xdr:rowOff>
    </xdr:from>
    <xdr:to>
      <xdr:col>18</xdr:col>
      <xdr:colOff>80660</xdr:colOff>
      <xdr:row>962</xdr:row>
      <xdr:rowOff>20791</xdr:rowOff>
    </xdr:to>
    <xdr:pic>
      <xdr:nvPicPr>
        <xdr:cNvPr id="68" name="図 67">
          <a:extLst>
            <a:ext uri="{FF2B5EF4-FFF2-40B4-BE49-F238E27FC236}">
              <a16:creationId xmlns:a16="http://schemas.microsoft.com/office/drawing/2014/main" id="{3D5D4669-7F9B-46D3-A88B-57422DE90A36}"/>
            </a:ext>
          </a:extLst>
        </xdr:cNvPr>
        <xdr:cNvPicPr>
          <a:picLocks noChangeAspect="1"/>
        </xdr:cNvPicPr>
      </xdr:nvPicPr>
      <xdr:blipFill>
        <a:blip xmlns:r="http://schemas.openxmlformats.org/officeDocument/2006/relationships" r:embed="rId44"/>
        <a:stretch>
          <a:fillRect/>
        </a:stretch>
      </xdr:blipFill>
      <xdr:spPr>
        <a:xfrm>
          <a:off x="0" y="167520938"/>
          <a:ext cx="11034410" cy="4307041"/>
        </a:xfrm>
        <a:prstGeom prst="rect">
          <a:avLst/>
        </a:prstGeom>
      </xdr:spPr>
    </xdr:pic>
    <xdr:clientData/>
  </xdr:twoCellAnchor>
  <xdr:twoCellAnchor editAs="oneCell">
    <xdr:from>
      <xdr:col>18</xdr:col>
      <xdr:colOff>0</xdr:colOff>
      <xdr:row>938</xdr:row>
      <xdr:rowOff>0</xdr:rowOff>
    </xdr:from>
    <xdr:to>
      <xdr:col>35</xdr:col>
      <xdr:colOff>509285</xdr:colOff>
      <xdr:row>962</xdr:row>
      <xdr:rowOff>20791</xdr:rowOff>
    </xdr:to>
    <xdr:pic>
      <xdr:nvPicPr>
        <xdr:cNvPr id="69" name="図 68">
          <a:extLst>
            <a:ext uri="{FF2B5EF4-FFF2-40B4-BE49-F238E27FC236}">
              <a16:creationId xmlns:a16="http://schemas.microsoft.com/office/drawing/2014/main" id="{B3DAD838-9927-4940-A284-26C5AADF9538}"/>
            </a:ext>
          </a:extLst>
        </xdr:cNvPr>
        <xdr:cNvPicPr>
          <a:picLocks noChangeAspect="1"/>
        </xdr:cNvPicPr>
      </xdr:nvPicPr>
      <xdr:blipFill>
        <a:blip xmlns:r="http://schemas.openxmlformats.org/officeDocument/2006/relationships" r:embed="rId45"/>
        <a:stretch>
          <a:fillRect/>
        </a:stretch>
      </xdr:blipFill>
      <xdr:spPr>
        <a:xfrm>
          <a:off x="10953750" y="167520938"/>
          <a:ext cx="11034410" cy="4307041"/>
        </a:xfrm>
        <a:prstGeom prst="rect">
          <a:avLst/>
        </a:prstGeom>
      </xdr:spPr>
    </xdr:pic>
    <xdr:clientData/>
  </xdr:twoCellAnchor>
  <xdr:twoCellAnchor editAs="oneCell">
    <xdr:from>
      <xdr:col>0</xdr:col>
      <xdr:colOff>0</xdr:colOff>
      <xdr:row>962</xdr:row>
      <xdr:rowOff>0</xdr:rowOff>
    </xdr:from>
    <xdr:to>
      <xdr:col>18</xdr:col>
      <xdr:colOff>80660</xdr:colOff>
      <xdr:row>986</xdr:row>
      <xdr:rowOff>20791</xdr:rowOff>
    </xdr:to>
    <xdr:pic>
      <xdr:nvPicPr>
        <xdr:cNvPr id="70" name="図 69">
          <a:extLst>
            <a:ext uri="{FF2B5EF4-FFF2-40B4-BE49-F238E27FC236}">
              <a16:creationId xmlns:a16="http://schemas.microsoft.com/office/drawing/2014/main" id="{618C20E4-C98D-42E5-BF1E-E3E6F94B3A54}"/>
            </a:ext>
          </a:extLst>
        </xdr:cNvPr>
        <xdr:cNvPicPr>
          <a:picLocks noChangeAspect="1"/>
        </xdr:cNvPicPr>
      </xdr:nvPicPr>
      <xdr:blipFill>
        <a:blip xmlns:r="http://schemas.openxmlformats.org/officeDocument/2006/relationships" r:embed="rId46"/>
        <a:stretch>
          <a:fillRect/>
        </a:stretch>
      </xdr:blipFill>
      <xdr:spPr>
        <a:xfrm>
          <a:off x="0" y="171807188"/>
          <a:ext cx="11034410" cy="4307041"/>
        </a:xfrm>
        <a:prstGeom prst="rect">
          <a:avLst/>
        </a:prstGeom>
      </xdr:spPr>
    </xdr:pic>
    <xdr:clientData/>
  </xdr:twoCellAnchor>
  <xdr:twoCellAnchor editAs="oneCell">
    <xdr:from>
      <xdr:col>0</xdr:col>
      <xdr:colOff>0</xdr:colOff>
      <xdr:row>986</xdr:row>
      <xdr:rowOff>0</xdr:rowOff>
    </xdr:from>
    <xdr:to>
      <xdr:col>18</xdr:col>
      <xdr:colOff>80660</xdr:colOff>
      <xdr:row>1010</xdr:row>
      <xdr:rowOff>20791</xdr:rowOff>
    </xdr:to>
    <xdr:pic>
      <xdr:nvPicPr>
        <xdr:cNvPr id="71" name="図 70">
          <a:extLst>
            <a:ext uri="{FF2B5EF4-FFF2-40B4-BE49-F238E27FC236}">
              <a16:creationId xmlns:a16="http://schemas.microsoft.com/office/drawing/2014/main" id="{B85E33BF-EBA9-41E4-B51A-EC146EFDD8D1}"/>
            </a:ext>
          </a:extLst>
        </xdr:cNvPr>
        <xdr:cNvPicPr>
          <a:picLocks noChangeAspect="1"/>
        </xdr:cNvPicPr>
      </xdr:nvPicPr>
      <xdr:blipFill>
        <a:blip xmlns:r="http://schemas.openxmlformats.org/officeDocument/2006/relationships" r:embed="rId47"/>
        <a:stretch>
          <a:fillRect/>
        </a:stretch>
      </xdr:blipFill>
      <xdr:spPr>
        <a:xfrm>
          <a:off x="0" y="176093438"/>
          <a:ext cx="11034410" cy="4307041"/>
        </a:xfrm>
        <a:prstGeom prst="rect">
          <a:avLst/>
        </a:prstGeom>
      </xdr:spPr>
    </xdr:pic>
    <xdr:clientData/>
  </xdr:twoCellAnchor>
  <xdr:twoCellAnchor editAs="oneCell">
    <xdr:from>
      <xdr:col>18</xdr:col>
      <xdr:colOff>0</xdr:colOff>
      <xdr:row>986</xdr:row>
      <xdr:rowOff>0</xdr:rowOff>
    </xdr:from>
    <xdr:to>
      <xdr:col>35</xdr:col>
      <xdr:colOff>509285</xdr:colOff>
      <xdr:row>1010</xdr:row>
      <xdr:rowOff>20791</xdr:rowOff>
    </xdr:to>
    <xdr:pic>
      <xdr:nvPicPr>
        <xdr:cNvPr id="72" name="図 71">
          <a:extLst>
            <a:ext uri="{FF2B5EF4-FFF2-40B4-BE49-F238E27FC236}">
              <a16:creationId xmlns:a16="http://schemas.microsoft.com/office/drawing/2014/main" id="{F52F56F5-204E-4927-B05C-DC80B25C1FD9}"/>
            </a:ext>
          </a:extLst>
        </xdr:cNvPr>
        <xdr:cNvPicPr>
          <a:picLocks noChangeAspect="1"/>
        </xdr:cNvPicPr>
      </xdr:nvPicPr>
      <xdr:blipFill>
        <a:blip xmlns:r="http://schemas.openxmlformats.org/officeDocument/2006/relationships" r:embed="rId48"/>
        <a:stretch>
          <a:fillRect/>
        </a:stretch>
      </xdr:blipFill>
      <xdr:spPr>
        <a:xfrm>
          <a:off x="10953750" y="176093438"/>
          <a:ext cx="11034410" cy="4307041"/>
        </a:xfrm>
        <a:prstGeom prst="rect">
          <a:avLst/>
        </a:prstGeom>
      </xdr:spPr>
    </xdr:pic>
    <xdr:clientData/>
  </xdr:twoCellAnchor>
  <xdr:twoCellAnchor editAs="oneCell">
    <xdr:from>
      <xdr:col>0</xdr:col>
      <xdr:colOff>0</xdr:colOff>
      <xdr:row>1010</xdr:row>
      <xdr:rowOff>0</xdr:rowOff>
    </xdr:from>
    <xdr:to>
      <xdr:col>18</xdr:col>
      <xdr:colOff>80660</xdr:colOff>
      <xdr:row>1034</xdr:row>
      <xdr:rowOff>20791</xdr:rowOff>
    </xdr:to>
    <xdr:pic>
      <xdr:nvPicPr>
        <xdr:cNvPr id="73" name="図 72">
          <a:extLst>
            <a:ext uri="{FF2B5EF4-FFF2-40B4-BE49-F238E27FC236}">
              <a16:creationId xmlns:a16="http://schemas.microsoft.com/office/drawing/2014/main" id="{0435938A-4C73-4C52-9327-625ADF460527}"/>
            </a:ext>
          </a:extLst>
        </xdr:cNvPr>
        <xdr:cNvPicPr>
          <a:picLocks noChangeAspect="1"/>
        </xdr:cNvPicPr>
      </xdr:nvPicPr>
      <xdr:blipFill>
        <a:blip xmlns:r="http://schemas.openxmlformats.org/officeDocument/2006/relationships" r:embed="rId49"/>
        <a:stretch>
          <a:fillRect/>
        </a:stretch>
      </xdr:blipFill>
      <xdr:spPr>
        <a:xfrm>
          <a:off x="0" y="180379688"/>
          <a:ext cx="11034410" cy="4307041"/>
        </a:xfrm>
        <a:prstGeom prst="rect">
          <a:avLst/>
        </a:prstGeom>
      </xdr:spPr>
    </xdr:pic>
    <xdr:clientData/>
  </xdr:twoCellAnchor>
  <xdr:twoCellAnchor editAs="oneCell">
    <xdr:from>
      <xdr:col>0</xdr:col>
      <xdr:colOff>0</xdr:colOff>
      <xdr:row>1034</xdr:row>
      <xdr:rowOff>0</xdr:rowOff>
    </xdr:from>
    <xdr:to>
      <xdr:col>18</xdr:col>
      <xdr:colOff>80660</xdr:colOff>
      <xdr:row>1058</xdr:row>
      <xdr:rowOff>20791</xdr:rowOff>
    </xdr:to>
    <xdr:pic>
      <xdr:nvPicPr>
        <xdr:cNvPr id="74" name="図 73">
          <a:extLst>
            <a:ext uri="{FF2B5EF4-FFF2-40B4-BE49-F238E27FC236}">
              <a16:creationId xmlns:a16="http://schemas.microsoft.com/office/drawing/2014/main" id="{0751E67E-F996-40D2-B6BA-9AD2729888C3}"/>
            </a:ext>
          </a:extLst>
        </xdr:cNvPr>
        <xdr:cNvPicPr>
          <a:picLocks noChangeAspect="1"/>
        </xdr:cNvPicPr>
      </xdr:nvPicPr>
      <xdr:blipFill>
        <a:blip xmlns:r="http://schemas.openxmlformats.org/officeDocument/2006/relationships" r:embed="rId50"/>
        <a:stretch>
          <a:fillRect/>
        </a:stretch>
      </xdr:blipFill>
      <xdr:spPr>
        <a:xfrm>
          <a:off x="0" y="184665938"/>
          <a:ext cx="11034410" cy="4307041"/>
        </a:xfrm>
        <a:prstGeom prst="rect">
          <a:avLst/>
        </a:prstGeom>
      </xdr:spPr>
    </xdr:pic>
    <xdr:clientData/>
  </xdr:twoCellAnchor>
  <xdr:twoCellAnchor editAs="oneCell">
    <xdr:from>
      <xdr:col>0</xdr:col>
      <xdr:colOff>0</xdr:colOff>
      <xdr:row>1058</xdr:row>
      <xdr:rowOff>0</xdr:rowOff>
    </xdr:from>
    <xdr:to>
      <xdr:col>18</xdr:col>
      <xdr:colOff>80660</xdr:colOff>
      <xdr:row>1082</xdr:row>
      <xdr:rowOff>20791</xdr:rowOff>
    </xdr:to>
    <xdr:pic>
      <xdr:nvPicPr>
        <xdr:cNvPr id="75" name="図 74">
          <a:extLst>
            <a:ext uri="{FF2B5EF4-FFF2-40B4-BE49-F238E27FC236}">
              <a16:creationId xmlns:a16="http://schemas.microsoft.com/office/drawing/2014/main" id="{E6A25B2C-A462-4F4D-8BBB-AFAF30021B59}"/>
            </a:ext>
          </a:extLst>
        </xdr:cNvPr>
        <xdr:cNvPicPr>
          <a:picLocks noChangeAspect="1"/>
        </xdr:cNvPicPr>
      </xdr:nvPicPr>
      <xdr:blipFill>
        <a:blip xmlns:r="http://schemas.openxmlformats.org/officeDocument/2006/relationships" r:embed="rId51"/>
        <a:stretch>
          <a:fillRect/>
        </a:stretch>
      </xdr:blipFill>
      <xdr:spPr>
        <a:xfrm>
          <a:off x="0" y="188952188"/>
          <a:ext cx="11034410" cy="4307041"/>
        </a:xfrm>
        <a:prstGeom prst="rect">
          <a:avLst/>
        </a:prstGeom>
      </xdr:spPr>
    </xdr:pic>
    <xdr:clientData/>
  </xdr:twoCellAnchor>
  <xdr:twoCellAnchor editAs="oneCell">
    <xdr:from>
      <xdr:col>0</xdr:col>
      <xdr:colOff>0</xdr:colOff>
      <xdr:row>1082</xdr:row>
      <xdr:rowOff>0</xdr:rowOff>
    </xdr:from>
    <xdr:to>
      <xdr:col>18</xdr:col>
      <xdr:colOff>80660</xdr:colOff>
      <xdr:row>1106</xdr:row>
      <xdr:rowOff>20791</xdr:rowOff>
    </xdr:to>
    <xdr:pic>
      <xdr:nvPicPr>
        <xdr:cNvPr id="76" name="図 75">
          <a:extLst>
            <a:ext uri="{FF2B5EF4-FFF2-40B4-BE49-F238E27FC236}">
              <a16:creationId xmlns:a16="http://schemas.microsoft.com/office/drawing/2014/main" id="{7F64E974-0C20-4844-AA3C-C9399488C91D}"/>
            </a:ext>
          </a:extLst>
        </xdr:cNvPr>
        <xdr:cNvPicPr>
          <a:picLocks noChangeAspect="1"/>
        </xdr:cNvPicPr>
      </xdr:nvPicPr>
      <xdr:blipFill>
        <a:blip xmlns:r="http://schemas.openxmlformats.org/officeDocument/2006/relationships" r:embed="rId52"/>
        <a:stretch>
          <a:fillRect/>
        </a:stretch>
      </xdr:blipFill>
      <xdr:spPr>
        <a:xfrm>
          <a:off x="0" y="193238438"/>
          <a:ext cx="11034410" cy="4307041"/>
        </a:xfrm>
        <a:prstGeom prst="rect">
          <a:avLst/>
        </a:prstGeom>
      </xdr:spPr>
    </xdr:pic>
    <xdr:clientData/>
  </xdr:twoCellAnchor>
  <xdr:twoCellAnchor editAs="oneCell">
    <xdr:from>
      <xdr:col>0</xdr:col>
      <xdr:colOff>0</xdr:colOff>
      <xdr:row>1106</xdr:row>
      <xdr:rowOff>0</xdr:rowOff>
    </xdr:from>
    <xdr:to>
      <xdr:col>18</xdr:col>
      <xdr:colOff>80660</xdr:colOff>
      <xdr:row>1130</xdr:row>
      <xdr:rowOff>20791</xdr:rowOff>
    </xdr:to>
    <xdr:pic>
      <xdr:nvPicPr>
        <xdr:cNvPr id="77" name="図 76">
          <a:extLst>
            <a:ext uri="{FF2B5EF4-FFF2-40B4-BE49-F238E27FC236}">
              <a16:creationId xmlns:a16="http://schemas.microsoft.com/office/drawing/2014/main" id="{0E79C0BD-11B5-4CD7-BA5C-AB633BF4C8AE}"/>
            </a:ext>
          </a:extLst>
        </xdr:cNvPr>
        <xdr:cNvPicPr>
          <a:picLocks noChangeAspect="1"/>
        </xdr:cNvPicPr>
      </xdr:nvPicPr>
      <xdr:blipFill>
        <a:blip xmlns:r="http://schemas.openxmlformats.org/officeDocument/2006/relationships" r:embed="rId53"/>
        <a:stretch>
          <a:fillRect/>
        </a:stretch>
      </xdr:blipFill>
      <xdr:spPr>
        <a:xfrm>
          <a:off x="0" y="197524688"/>
          <a:ext cx="11034410" cy="4307041"/>
        </a:xfrm>
        <a:prstGeom prst="rect">
          <a:avLst/>
        </a:prstGeom>
      </xdr:spPr>
    </xdr:pic>
    <xdr:clientData/>
  </xdr:twoCellAnchor>
  <xdr:twoCellAnchor editAs="oneCell">
    <xdr:from>
      <xdr:col>18</xdr:col>
      <xdr:colOff>0</xdr:colOff>
      <xdr:row>1106</xdr:row>
      <xdr:rowOff>0</xdr:rowOff>
    </xdr:from>
    <xdr:to>
      <xdr:col>35</xdr:col>
      <xdr:colOff>509285</xdr:colOff>
      <xdr:row>1130</xdr:row>
      <xdr:rowOff>20791</xdr:rowOff>
    </xdr:to>
    <xdr:pic>
      <xdr:nvPicPr>
        <xdr:cNvPr id="78" name="図 77">
          <a:extLst>
            <a:ext uri="{FF2B5EF4-FFF2-40B4-BE49-F238E27FC236}">
              <a16:creationId xmlns:a16="http://schemas.microsoft.com/office/drawing/2014/main" id="{FD0448B5-D6EA-4124-9190-C826268CC2C5}"/>
            </a:ext>
          </a:extLst>
        </xdr:cNvPr>
        <xdr:cNvPicPr>
          <a:picLocks noChangeAspect="1"/>
        </xdr:cNvPicPr>
      </xdr:nvPicPr>
      <xdr:blipFill>
        <a:blip xmlns:r="http://schemas.openxmlformats.org/officeDocument/2006/relationships" r:embed="rId54"/>
        <a:stretch>
          <a:fillRect/>
        </a:stretch>
      </xdr:blipFill>
      <xdr:spPr>
        <a:xfrm>
          <a:off x="10953750" y="197524688"/>
          <a:ext cx="11034410" cy="4307041"/>
        </a:xfrm>
        <a:prstGeom prst="rect">
          <a:avLst/>
        </a:prstGeom>
      </xdr:spPr>
    </xdr:pic>
    <xdr:clientData/>
  </xdr:twoCellAnchor>
  <xdr:twoCellAnchor editAs="oneCell">
    <xdr:from>
      <xdr:col>0</xdr:col>
      <xdr:colOff>0</xdr:colOff>
      <xdr:row>1130</xdr:row>
      <xdr:rowOff>0</xdr:rowOff>
    </xdr:from>
    <xdr:to>
      <xdr:col>18</xdr:col>
      <xdr:colOff>80660</xdr:colOff>
      <xdr:row>1154</xdr:row>
      <xdr:rowOff>20791</xdr:rowOff>
    </xdr:to>
    <xdr:pic>
      <xdr:nvPicPr>
        <xdr:cNvPr id="79" name="図 78">
          <a:extLst>
            <a:ext uri="{FF2B5EF4-FFF2-40B4-BE49-F238E27FC236}">
              <a16:creationId xmlns:a16="http://schemas.microsoft.com/office/drawing/2014/main" id="{3044EDF0-DB7A-486E-B551-9F2F35D08148}"/>
            </a:ext>
          </a:extLst>
        </xdr:cNvPr>
        <xdr:cNvPicPr>
          <a:picLocks noChangeAspect="1"/>
        </xdr:cNvPicPr>
      </xdr:nvPicPr>
      <xdr:blipFill>
        <a:blip xmlns:r="http://schemas.openxmlformats.org/officeDocument/2006/relationships" r:embed="rId55"/>
        <a:stretch>
          <a:fillRect/>
        </a:stretch>
      </xdr:blipFill>
      <xdr:spPr>
        <a:xfrm>
          <a:off x="0" y="201810938"/>
          <a:ext cx="11034410" cy="4307041"/>
        </a:xfrm>
        <a:prstGeom prst="rect">
          <a:avLst/>
        </a:prstGeom>
      </xdr:spPr>
    </xdr:pic>
    <xdr:clientData/>
  </xdr:twoCellAnchor>
  <xdr:twoCellAnchor editAs="oneCell">
    <xdr:from>
      <xdr:col>0</xdr:col>
      <xdr:colOff>0</xdr:colOff>
      <xdr:row>1154</xdr:row>
      <xdr:rowOff>0</xdr:rowOff>
    </xdr:from>
    <xdr:to>
      <xdr:col>18</xdr:col>
      <xdr:colOff>80660</xdr:colOff>
      <xdr:row>1178</xdr:row>
      <xdr:rowOff>20791</xdr:rowOff>
    </xdr:to>
    <xdr:pic>
      <xdr:nvPicPr>
        <xdr:cNvPr id="80" name="図 79">
          <a:extLst>
            <a:ext uri="{FF2B5EF4-FFF2-40B4-BE49-F238E27FC236}">
              <a16:creationId xmlns:a16="http://schemas.microsoft.com/office/drawing/2014/main" id="{24437089-5A44-489E-8FBA-1BD9FF94C52C}"/>
            </a:ext>
          </a:extLst>
        </xdr:cNvPr>
        <xdr:cNvPicPr>
          <a:picLocks noChangeAspect="1"/>
        </xdr:cNvPicPr>
      </xdr:nvPicPr>
      <xdr:blipFill>
        <a:blip xmlns:r="http://schemas.openxmlformats.org/officeDocument/2006/relationships" r:embed="rId56"/>
        <a:stretch>
          <a:fillRect/>
        </a:stretch>
      </xdr:blipFill>
      <xdr:spPr>
        <a:xfrm>
          <a:off x="0" y="206097188"/>
          <a:ext cx="11034410" cy="4307041"/>
        </a:xfrm>
        <a:prstGeom prst="rect">
          <a:avLst/>
        </a:prstGeom>
      </xdr:spPr>
    </xdr:pic>
    <xdr:clientData/>
  </xdr:twoCellAnchor>
  <xdr:twoCellAnchor editAs="oneCell">
    <xdr:from>
      <xdr:col>18</xdr:col>
      <xdr:colOff>0</xdr:colOff>
      <xdr:row>1154</xdr:row>
      <xdr:rowOff>0</xdr:rowOff>
    </xdr:from>
    <xdr:to>
      <xdr:col>35</xdr:col>
      <xdr:colOff>509285</xdr:colOff>
      <xdr:row>1178</xdr:row>
      <xdr:rowOff>20791</xdr:rowOff>
    </xdr:to>
    <xdr:pic>
      <xdr:nvPicPr>
        <xdr:cNvPr id="81" name="図 80">
          <a:extLst>
            <a:ext uri="{FF2B5EF4-FFF2-40B4-BE49-F238E27FC236}">
              <a16:creationId xmlns:a16="http://schemas.microsoft.com/office/drawing/2014/main" id="{3BAD30EE-7C5D-449A-8668-7B16AD76888C}"/>
            </a:ext>
          </a:extLst>
        </xdr:cNvPr>
        <xdr:cNvPicPr>
          <a:picLocks noChangeAspect="1"/>
        </xdr:cNvPicPr>
      </xdr:nvPicPr>
      <xdr:blipFill>
        <a:blip xmlns:r="http://schemas.openxmlformats.org/officeDocument/2006/relationships" r:embed="rId57"/>
        <a:stretch>
          <a:fillRect/>
        </a:stretch>
      </xdr:blipFill>
      <xdr:spPr>
        <a:xfrm>
          <a:off x="10953750" y="206097188"/>
          <a:ext cx="11034410" cy="4307041"/>
        </a:xfrm>
        <a:prstGeom prst="rect">
          <a:avLst/>
        </a:prstGeom>
      </xdr:spPr>
    </xdr:pic>
    <xdr:clientData/>
  </xdr:twoCellAnchor>
  <xdr:twoCellAnchor editAs="oneCell">
    <xdr:from>
      <xdr:col>0</xdr:col>
      <xdr:colOff>0</xdr:colOff>
      <xdr:row>1178</xdr:row>
      <xdr:rowOff>0</xdr:rowOff>
    </xdr:from>
    <xdr:to>
      <xdr:col>18</xdr:col>
      <xdr:colOff>80660</xdr:colOff>
      <xdr:row>1202</xdr:row>
      <xdr:rowOff>20791</xdr:rowOff>
    </xdr:to>
    <xdr:pic>
      <xdr:nvPicPr>
        <xdr:cNvPr id="82" name="図 81">
          <a:extLst>
            <a:ext uri="{FF2B5EF4-FFF2-40B4-BE49-F238E27FC236}">
              <a16:creationId xmlns:a16="http://schemas.microsoft.com/office/drawing/2014/main" id="{FE60038B-EBDD-49BB-A126-4AFE6D8D0AD4}"/>
            </a:ext>
          </a:extLst>
        </xdr:cNvPr>
        <xdr:cNvPicPr>
          <a:picLocks noChangeAspect="1"/>
        </xdr:cNvPicPr>
      </xdr:nvPicPr>
      <xdr:blipFill>
        <a:blip xmlns:r="http://schemas.openxmlformats.org/officeDocument/2006/relationships" r:embed="rId58"/>
        <a:stretch>
          <a:fillRect/>
        </a:stretch>
      </xdr:blipFill>
      <xdr:spPr>
        <a:xfrm>
          <a:off x="0" y="210383438"/>
          <a:ext cx="11034410" cy="43070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601980</xdr:colOff>
      <xdr:row>13</xdr:row>
      <xdr:rowOff>76200</xdr:rowOff>
    </xdr:from>
    <xdr:to>
      <xdr:col>9</xdr:col>
      <xdr:colOff>510540</xdr:colOff>
      <xdr:row>18</xdr:row>
      <xdr:rowOff>99060</xdr:rowOff>
    </xdr:to>
    <xdr:sp macro="" textlink="">
      <xdr:nvSpPr>
        <xdr:cNvPr id="2" name="正方形/長方形 2">
          <a:extLst>
            <a:ext uri="{FF2B5EF4-FFF2-40B4-BE49-F238E27FC236}">
              <a16:creationId xmlns:a16="http://schemas.microsoft.com/office/drawing/2014/main" id="{7F9D6492-EA8A-43A7-8C9B-626C9E1E33DA}"/>
            </a:ext>
          </a:extLst>
        </xdr:cNvPr>
        <xdr:cNvSpPr>
          <a:spLocks noChangeArrowheads="1"/>
        </xdr:cNvSpPr>
      </xdr:nvSpPr>
      <xdr:spPr bwMode="auto">
        <a:xfrm rot="856518">
          <a:off x="5374005" y="2428875"/>
          <a:ext cx="527685" cy="927735"/>
        </a:xfrm>
        <a:prstGeom prst="rect">
          <a:avLst/>
        </a:prstGeom>
        <a:noFill/>
        <a:ln>
          <a:noFill/>
        </a:ln>
      </xdr:spPr>
      <xdr:txBody>
        <a:bodyPr vertOverflow="clip" wrap="square" lIns="18288" tIns="0" rIns="0" bIns="0" anchor="t" upright="1"/>
        <a:lstStyle/>
        <a:p>
          <a:pPr algn="ctr" rtl="0">
            <a:defRPr sz="1000"/>
          </a:pPr>
          <a:endParaRPr lang="ja-JP" altLang="en-US"/>
        </a:p>
      </xdr:txBody>
    </xdr:sp>
    <xdr:clientData/>
  </xdr:twoCellAnchor>
  <xdr:oneCellAnchor>
    <xdr:from>
      <xdr:col>10</xdr:col>
      <xdr:colOff>45720</xdr:colOff>
      <xdr:row>60</xdr:row>
      <xdr:rowOff>106680</xdr:rowOff>
    </xdr:from>
    <xdr:ext cx="20848" cy="209085"/>
    <xdr:sp macro="" textlink="">
      <xdr:nvSpPr>
        <xdr:cNvPr id="3" name="正方形/長方形 7">
          <a:extLst>
            <a:ext uri="{FF2B5EF4-FFF2-40B4-BE49-F238E27FC236}">
              <a16:creationId xmlns:a16="http://schemas.microsoft.com/office/drawing/2014/main" id="{C9122CE6-24F2-44D3-A6E4-1F249A80D125}"/>
            </a:ext>
          </a:extLst>
        </xdr:cNvPr>
        <xdr:cNvSpPr>
          <a:spLocks noChangeArrowheads="1"/>
        </xdr:cNvSpPr>
      </xdr:nvSpPr>
      <xdr:spPr bwMode="auto">
        <a:xfrm>
          <a:off x="6055995" y="1096518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10</xdr:col>
      <xdr:colOff>266700</xdr:colOff>
      <xdr:row>31</xdr:row>
      <xdr:rowOff>30480</xdr:rowOff>
    </xdr:from>
    <xdr:ext cx="20848" cy="209085"/>
    <xdr:sp macro="" textlink="">
      <xdr:nvSpPr>
        <xdr:cNvPr id="4" name="正方形/長方形 1">
          <a:extLst>
            <a:ext uri="{FF2B5EF4-FFF2-40B4-BE49-F238E27FC236}">
              <a16:creationId xmlns:a16="http://schemas.microsoft.com/office/drawing/2014/main" id="{556066CC-F1BD-4460-B648-7C8BABF87469}"/>
            </a:ext>
          </a:extLst>
        </xdr:cNvPr>
        <xdr:cNvSpPr>
          <a:spLocks noChangeArrowheads="1"/>
        </xdr:cNvSpPr>
      </xdr:nvSpPr>
      <xdr:spPr bwMode="auto">
        <a:xfrm>
          <a:off x="6276975" y="5640705"/>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13</xdr:col>
      <xdr:colOff>327660</xdr:colOff>
      <xdr:row>77</xdr:row>
      <xdr:rowOff>68580</xdr:rowOff>
    </xdr:from>
    <xdr:ext cx="18531" cy="156518"/>
    <xdr:sp macro="" textlink="">
      <xdr:nvSpPr>
        <xdr:cNvPr id="5" name="正方形/長方形 3">
          <a:extLst>
            <a:ext uri="{FF2B5EF4-FFF2-40B4-BE49-F238E27FC236}">
              <a16:creationId xmlns:a16="http://schemas.microsoft.com/office/drawing/2014/main" id="{34334763-F61C-4A5C-8F34-0AE81E8FD300}"/>
            </a:ext>
          </a:extLst>
        </xdr:cNvPr>
        <xdr:cNvSpPr>
          <a:spLocks noChangeArrowheads="1"/>
        </xdr:cNvSpPr>
      </xdr:nvSpPr>
      <xdr:spPr bwMode="auto">
        <a:xfrm>
          <a:off x="8195310" y="14003655"/>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6</xdr:col>
      <xdr:colOff>304800</xdr:colOff>
      <xdr:row>136</xdr:row>
      <xdr:rowOff>175260</xdr:rowOff>
    </xdr:from>
    <xdr:ext cx="20848" cy="209122"/>
    <xdr:sp macro="" textlink="">
      <xdr:nvSpPr>
        <xdr:cNvPr id="6" name="正方形/長方形 5">
          <a:extLst>
            <a:ext uri="{FF2B5EF4-FFF2-40B4-BE49-F238E27FC236}">
              <a16:creationId xmlns:a16="http://schemas.microsoft.com/office/drawing/2014/main" id="{40A9845F-DB22-4196-A84A-B6A634B43CFB}"/>
            </a:ext>
          </a:extLst>
        </xdr:cNvPr>
        <xdr:cNvSpPr>
          <a:spLocks noChangeArrowheads="1"/>
        </xdr:cNvSpPr>
      </xdr:nvSpPr>
      <xdr:spPr bwMode="auto">
        <a:xfrm>
          <a:off x="3838575" y="24787860"/>
          <a:ext cx="20848" cy="209122"/>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198120</xdr:colOff>
      <xdr:row>135</xdr:row>
      <xdr:rowOff>30480</xdr:rowOff>
    </xdr:from>
    <xdr:ext cx="20848" cy="209085"/>
    <xdr:sp macro="" textlink="">
      <xdr:nvSpPr>
        <xdr:cNvPr id="7" name="正方形/長方形 6">
          <a:extLst>
            <a:ext uri="{FF2B5EF4-FFF2-40B4-BE49-F238E27FC236}">
              <a16:creationId xmlns:a16="http://schemas.microsoft.com/office/drawing/2014/main" id="{65BFCD5F-911F-44FC-B7C6-339BCE79B136}"/>
            </a:ext>
          </a:extLst>
        </xdr:cNvPr>
        <xdr:cNvSpPr>
          <a:spLocks noChangeArrowheads="1"/>
        </xdr:cNvSpPr>
      </xdr:nvSpPr>
      <xdr:spPr bwMode="auto">
        <a:xfrm>
          <a:off x="4351020" y="24462105"/>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612866</xdr:colOff>
      <xdr:row>134</xdr:row>
      <xdr:rowOff>22860</xdr:rowOff>
    </xdr:from>
    <xdr:ext cx="18531" cy="156518"/>
    <xdr:sp macro="" textlink="">
      <xdr:nvSpPr>
        <xdr:cNvPr id="8" name="正方形/長方形 14">
          <a:extLst>
            <a:ext uri="{FF2B5EF4-FFF2-40B4-BE49-F238E27FC236}">
              <a16:creationId xmlns:a16="http://schemas.microsoft.com/office/drawing/2014/main" id="{C0292D54-4CF7-49C5-B9ED-16DCE6388EBD}"/>
            </a:ext>
          </a:extLst>
        </xdr:cNvPr>
        <xdr:cNvSpPr>
          <a:spLocks noChangeArrowheads="1"/>
        </xdr:cNvSpPr>
      </xdr:nvSpPr>
      <xdr:spPr bwMode="auto">
        <a:xfrm>
          <a:off x="4765766" y="2427351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144780</xdr:colOff>
      <xdr:row>105</xdr:row>
      <xdr:rowOff>22860</xdr:rowOff>
    </xdr:from>
    <xdr:ext cx="18531" cy="201237"/>
    <xdr:sp macro="" textlink="">
      <xdr:nvSpPr>
        <xdr:cNvPr id="9" name="正方形/長方形 17">
          <a:extLst>
            <a:ext uri="{FF2B5EF4-FFF2-40B4-BE49-F238E27FC236}">
              <a16:creationId xmlns:a16="http://schemas.microsoft.com/office/drawing/2014/main" id="{742E1C3F-D571-478F-8712-28C8B69A9509}"/>
            </a:ext>
          </a:extLst>
        </xdr:cNvPr>
        <xdr:cNvSpPr>
          <a:spLocks noChangeArrowheads="1"/>
        </xdr:cNvSpPr>
      </xdr:nvSpPr>
      <xdr:spPr bwMode="auto">
        <a:xfrm>
          <a:off x="4916805" y="19025235"/>
          <a:ext cx="18531" cy="201237"/>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342900</xdr:colOff>
      <xdr:row>102</xdr:row>
      <xdr:rowOff>175260</xdr:rowOff>
    </xdr:from>
    <xdr:ext cx="20848" cy="210820"/>
    <xdr:sp macro="" textlink="">
      <xdr:nvSpPr>
        <xdr:cNvPr id="10" name="正方形/長方形 10">
          <a:extLst>
            <a:ext uri="{FF2B5EF4-FFF2-40B4-BE49-F238E27FC236}">
              <a16:creationId xmlns:a16="http://schemas.microsoft.com/office/drawing/2014/main" id="{53C60C5D-1E05-4650-973F-AFD45A52DF5C}"/>
            </a:ext>
          </a:extLst>
        </xdr:cNvPr>
        <xdr:cNvSpPr>
          <a:spLocks noChangeArrowheads="1"/>
        </xdr:cNvSpPr>
      </xdr:nvSpPr>
      <xdr:spPr bwMode="auto">
        <a:xfrm>
          <a:off x="5734050" y="18634710"/>
          <a:ext cx="20848"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449580</xdr:colOff>
      <xdr:row>178</xdr:row>
      <xdr:rowOff>144780</xdr:rowOff>
    </xdr:from>
    <xdr:ext cx="18531" cy="210820"/>
    <xdr:sp macro="" textlink="">
      <xdr:nvSpPr>
        <xdr:cNvPr id="11" name="正方形/長方形 22">
          <a:extLst>
            <a:ext uri="{FF2B5EF4-FFF2-40B4-BE49-F238E27FC236}">
              <a16:creationId xmlns:a16="http://schemas.microsoft.com/office/drawing/2014/main" id="{CEBE4946-469D-4B0A-9962-846803AFD9EE}"/>
            </a:ext>
          </a:extLst>
        </xdr:cNvPr>
        <xdr:cNvSpPr>
          <a:spLocks noChangeArrowheads="1"/>
        </xdr:cNvSpPr>
      </xdr:nvSpPr>
      <xdr:spPr bwMode="auto">
        <a:xfrm>
          <a:off x="7698105" y="3235833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480060</xdr:colOff>
      <xdr:row>180</xdr:row>
      <xdr:rowOff>22860</xdr:rowOff>
    </xdr:from>
    <xdr:ext cx="18531" cy="156518"/>
    <xdr:sp macro="" textlink="">
      <xdr:nvSpPr>
        <xdr:cNvPr id="12" name="正方形/長方形 23">
          <a:extLst>
            <a:ext uri="{FF2B5EF4-FFF2-40B4-BE49-F238E27FC236}">
              <a16:creationId xmlns:a16="http://schemas.microsoft.com/office/drawing/2014/main" id="{E86E8DB6-3BCD-47A1-8652-870EF896B239}"/>
            </a:ext>
          </a:extLst>
        </xdr:cNvPr>
        <xdr:cNvSpPr>
          <a:spLocks noChangeArrowheads="1"/>
        </xdr:cNvSpPr>
      </xdr:nvSpPr>
      <xdr:spPr bwMode="auto">
        <a:xfrm>
          <a:off x="9585960" y="3259836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190500</xdr:colOff>
      <xdr:row>223</xdr:row>
      <xdr:rowOff>68580</xdr:rowOff>
    </xdr:from>
    <xdr:ext cx="20848" cy="209122"/>
    <xdr:sp macro="" textlink="">
      <xdr:nvSpPr>
        <xdr:cNvPr id="13" name="正方形/長方形 27">
          <a:extLst>
            <a:ext uri="{FF2B5EF4-FFF2-40B4-BE49-F238E27FC236}">
              <a16:creationId xmlns:a16="http://schemas.microsoft.com/office/drawing/2014/main" id="{7B5A3239-2F07-4396-8177-D329085B9A9C}"/>
            </a:ext>
          </a:extLst>
        </xdr:cNvPr>
        <xdr:cNvSpPr>
          <a:spLocks noChangeArrowheads="1"/>
        </xdr:cNvSpPr>
      </xdr:nvSpPr>
      <xdr:spPr bwMode="auto">
        <a:xfrm>
          <a:off x="9296400" y="40426005"/>
          <a:ext cx="20848" cy="209122"/>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381000</xdr:colOff>
      <xdr:row>274</xdr:row>
      <xdr:rowOff>175260</xdr:rowOff>
    </xdr:from>
    <xdr:ext cx="20848" cy="210384"/>
    <xdr:sp macro="" textlink="">
      <xdr:nvSpPr>
        <xdr:cNvPr id="14" name="正方形/長方形 9">
          <a:extLst>
            <a:ext uri="{FF2B5EF4-FFF2-40B4-BE49-F238E27FC236}">
              <a16:creationId xmlns:a16="http://schemas.microsoft.com/office/drawing/2014/main" id="{8863A343-1A2F-46C7-A4CD-D16DAA9A25C7}"/>
            </a:ext>
          </a:extLst>
        </xdr:cNvPr>
        <xdr:cNvSpPr>
          <a:spLocks noChangeArrowheads="1"/>
        </xdr:cNvSpPr>
      </xdr:nvSpPr>
      <xdr:spPr bwMode="auto">
        <a:xfrm>
          <a:off x="5153025" y="49762410"/>
          <a:ext cx="20848" cy="210384"/>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266</xdr:row>
      <xdr:rowOff>175260</xdr:rowOff>
    </xdr:from>
    <xdr:ext cx="18531" cy="210820"/>
    <xdr:sp macro="" textlink="">
      <xdr:nvSpPr>
        <xdr:cNvPr id="15" name="正方形/長方形 11">
          <a:extLst>
            <a:ext uri="{FF2B5EF4-FFF2-40B4-BE49-F238E27FC236}">
              <a16:creationId xmlns:a16="http://schemas.microsoft.com/office/drawing/2014/main" id="{5B55F965-F7FA-49FE-86B9-ABB15BB93AC6}"/>
            </a:ext>
          </a:extLst>
        </xdr:cNvPr>
        <xdr:cNvSpPr>
          <a:spLocks noChangeArrowheads="1"/>
        </xdr:cNvSpPr>
      </xdr:nvSpPr>
      <xdr:spPr bwMode="auto">
        <a:xfrm>
          <a:off x="7393305" y="4831461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612866</xdr:colOff>
      <xdr:row>314</xdr:row>
      <xdr:rowOff>68580</xdr:rowOff>
    </xdr:from>
    <xdr:ext cx="18531" cy="156518"/>
    <xdr:sp macro="" textlink="">
      <xdr:nvSpPr>
        <xdr:cNvPr id="16" name="正方形/長方形 13">
          <a:extLst>
            <a:ext uri="{FF2B5EF4-FFF2-40B4-BE49-F238E27FC236}">
              <a16:creationId xmlns:a16="http://schemas.microsoft.com/office/drawing/2014/main" id="{035769CE-C9DD-469D-9ACD-B36064ED3C24}"/>
            </a:ext>
          </a:extLst>
        </xdr:cNvPr>
        <xdr:cNvSpPr>
          <a:spLocks noChangeArrowheads="1"/>
        </xdr:cNvSpPr>
      </xdr:nvSpPr>
      <xdr:spPr bwMode="auto">
        <a:xfrm>
          <a:off x="6004016" y="5689473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247795</xdr:colOff>
      <xdr:row>329</xdr:row>
      <xdr:rowOff>104775</xdr:rowOff>
    </xdr:from>
    <xdr:ext cx="184731" cy="264560"/>
    <xdr:sp macro="" textlink="">
      <xdr:nvSpPr>
        <xdr:cNvPr id="17" name="テキスト ボックス 15">
          <a:extLst>
            <a:ext uri="{FF2B5EF4-FFF2-40B4-BE49-F238E27FC236}">
              <a16:creationId xmlns:a16="http://schemas.microsoft.com/office/drawing/2014/main" id="{5DDBD3B8-B94C-4811-B22A-5C9402E51B94}"/>
            </a:ext>
          </a:extLst>
        </xdr:cNvPr>
        <xdr:cNvSpPr txBox="1"/>
      </xdr:nvSpPr>
      <xdr:spPr>
        <a:xfrm>
          <a:off x="7496320" y="5964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556260</xdr:colOff>
      <xdr:row>307</xdr:row>
      <xdr:rowOff>68580</xdr:rowOff>
    </xdr:from>
    <xdr:ext cx="18531" cy="156518"/>
    <xdr:sp macro="" textlink="">
      <xdr:nvSpPr>
        <xdr:cNvPr id="18" name="正方形/長方形 16">
          <a:extLst>
            <a:ext uri="{FF2B5EF4-FFF2-40B4-BE49-F238E27FC236}">
              <a16:creationId xmlns:a16="http://schemas.microsoft.com/office/drawing/2014/main" id="{49B114D5-17C2-4414-9BA3-C5D6BBC30552}"/>
            </a:ext>
          </a:extLst>
        </xdr:cNvPr>
        <xdr:cNvSpPr>
          <a:spLocks noChangeArrowheads="1"/>
        </xdr:cNvSpPr>
      </xdr:nvSpPr>
      <xdr:spPr bwMode="auto">
        <a:xfrm>
          <a:off x="9043035" y="55627905"/>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251460</xdr:colOff>
      <xdr:row>355</xdr:row>
      <xdr:rowOff>144780</xdr:rowOff>
    </xdr:from>
    <xdr:ext cx="18531" cy="156518"/>
    <xdr:sp macro="" textlink="">
      <xdr:nvSpPr>
        <xdr:cNvPr id="19" name="正方形/長方形 19">
          <a:extLst>
            <a:ext uri="{FF2B5EF4-FFF2-40B4-BE49-F238E27FC236}">
              <a16:creationId xmlns:a16="http://schemas.microsoft.com/office/drawing/2014/main" id="{C0C2388F-42DC-4DEE-BBEF-DAE5DBF6F901}"/>
            </a:ext>
          </a:extLst>
        </xdr:cNvPr>
        <xdr:cNvSpPr>
          <a:spLocks noChangeArrowheads="1"/>
        </xdr:cNvSpPr>
      </xdr:nvSpPr>
      <xdr:spPr bwMode="auto">
        <a:xfrm>
          <a:off x="4404360" y="64390905"/>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68580</xdr:colOff>
      <xdr:row>355</xdr:row>
      <xdr:rowOff>160020</xdr:rowOff>
    </xdr:from>
    <xdr:ext cx="18531" cy="208690"/>
    <xdr:sp macro="" textlink="">
      <xdr:nvSpPr>
        <xdr:cNvPr id="20" name="正方形/長方形 20">
          <a:extLst>
            <a:ext uri="{FF2B5EF4-FFF2-40B4-BE49-F238E27FC236}">
              <a16:creationId xmlns:a16="http://schemas.microsoft.com/office/drawing/2014/main" id="{5E5A5F53-BFFC-4445-941D-63D4D0432042}"/>
            </a:ext>
          </a:extLst>
        </xdr:cNvPr>
        <xdr:cNvSpPr>
          <a:spLocks noChangeArrowheads="1"/>
        </xdr:cNvSpPr>
      </xdr:nvSpPr>
      <xdr:spPr bwMode="auto">
        <a:xfrm>
          <a:off x="5459730" y="64406145"/>
          <a:ext cx="18531" cy="20869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114300</xdr:colOff>
      <xdr:row>398</xdr:row>
      <xdr:rowOff>175260</xdr:rowOff>
    </xdr:from>
    <xdr:ext cx="20848" cy="210820"/>
    <xdr:sp macro="" textlink="">
      <xdr:nvSpPr>
        <xdr:cNvPr id="21" name="正方形/長方形 24">
          <a:extLst>
            <a:ext uri="{FF2B5EF4-FFF2-40B4-BE49-F238E27FC236}">
              <a16:creationId xmlns:a16="http://schemas.microsoft.com/office/drawing/2014/main" id="{0E434026-3520-414C-8A3A-BF4A3B3E8844}"/>
            </a:ext>
          </a:extLst>
        </xdr:cNvPr>
        <xdr:cNvSpPr>
          <a:spLocks noChangeArrowheads="1"/>
        </xdr:cNvSpPr>
      </xdr:nvSpPr>
      <xdr:spPr bwMode="auto">
        <a:xfrm>
          <a:off x="5505450" y="72203310"/>
          <a:ext cx="20848"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11</xdr:col>
      <xdr:colOff>220980</xdr:colOff>
      <xdr:row>403</xdr:row>
      <xdr:rowOff>160020</xdr:rowOff>
    </xdr:from>
    <xdr:ext cx="18531" cy="209085"/>
    <xdr:sp macro="" textlink="">
      <xdr:nvSpPr>
        <xdr:cNvPr id="22" name="正方形/長方形 25">
          <a:extLst>
            <a:ext uri="{FF2B5EF4-FFF2-40B4-BE49-F238E27FC236}">
              <a16:creationId xmlns:a16="http://schemas.microsoft.com/office/drawing/2014/main" id="{A57B496F-472E-439C-B10E-E3AFF38FB172}"/>
            </a:ext>
          </a:extLst>
        </xdr:cNvPr>
        <xdr:cNvSpPr>
          <a:spLocks noChangeArrowheads="1"/>
        </xdr:cNvSpPr>
      </xdr:nvSpPr>
      <xdr:spPr bwMode="auto">
        <a:xfrm>
          <a:off x="6850380" y="73092945"/>
          <a:ext cx="18531"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406</xdr:row>
      <xdr:rowOff>144780</xdr:rowOff>
    </xdr:from>
    <xdr:ext cx="18531" cy="210820"/>
    <xdr:sp macro="" textlink="">
      <xdr:nvSpPr>
        <xdr:cNvPr id="23" name="正方形/長方形 28">
          <a:extLst>
            <a:ext uri="{FF2B5EF4-FFF2-40B4-BE49-F238E27FC236}">
              <a16:creationId xmlns:a16="http://schemas.microsoft.com/office/drawing/2014/main" id="{8494A4EF-8B49-47A2-996A-D798ADE85556}"/>
            </a:ext>
          </a:extLst>
        </xdr:cNvPr>
        <xdr:cNvSpPr>
          <a:spLocks noChangeArrowheads="1"/>
        </xdr:cNvSpPr>
      </xdr:nvSpPr>
      <xdr:spPr bwMode="auto">
        <a:xfrm>
          <a:off x="7393305" y="7362063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411480</xdr:colOff>
      <xdr:row>408</xdr:row>
      <xdr:rowOff>106680</xdr:rowOff>
    </xdr:from>
    <xdr:ext cx="18531" cy="156518"/>
    <xdr:sp macro="" textlink="">
      <xdr:nvSpPr>
        <xdr:cNvPr id="24" name="正方形/長方形 29">
          <a:extLst>
            <a:ext uri="{FF2B5EF4-FFF2-40B4-BE49-F238E27FC236}">
              <a16:creationId xmlns:a16="http://schemas.microsoft.com/office/drawing/2014/main" id="{9DC03EC1-BA8F-4274-9544-90B5758A3106}"/>
            </a:ext>
          </a:extLst>
        </xdr:cNvPr>
        <xdr:cNvSpPr>
          <a:spLocks noChangeArrowheads="1"/>
        </xdr:cNvSpPr>
      </xdr:nvSpPr>
      <xdr:spPr bwMode="auto">
        <a:xfrm>
          <a:off x="7660005" y="7394448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twoCellAnchor editAs="oneCell">
    <xdr:from>
      <xdr:col>0</xdr:col>
      <xdr:colOff>0</xdr:colOff>
      <xdr:row>0</xdr:row>
      <xdr:rowOff>0</xdr:rowOff>
    </xdr:from>
    <xdr:to>
      <xdr:col>18</xdr:col>
      <xdr:colOff>4429</xdr:colOff>
      <xdr:row>24</xdr:row>
      <xdr:rowOff>20791</xdr:rowOff>
    </xdr:to>
    <xdr:pic>
      <xdr:nvPicPr>
        <xdr:cNvPr id="25" name="図 24">
          <a:extLst>
            <a:ext uri="{FF2B5EF4-FFF2-40B4-BE49-F238E27FC236}">
              <a16:creationId xmlns:a16="http://schemas.microsoft.com/office/drawing/2014/main" id="{100B5DEE-0A50-4581-AB6A-28902C6AE3F6}"/>
            </a:ext>
          </a:extLst>
        </xdr:cNvPr>
        <xdr:cNvPicPr>
          <a:picLocks noChangeAspect="1"/>
        </xdr:cNvPicPr>
      </xdr:nvPicPr>
      <xdr:blipFill>
        <a:blip xmlns:r="http://schemas.openxmlformats.org/officeDocument/2006/relationships" r:embed="rId1"/>
        <a:stretch>
          <a:fillRect/>
        </a:stretch>
      </xdr:blipFill>
      <xdr:spPr>
        <a:xfrm>
          <a:off x="0" y="0"/>
          <a:ext cx="10958179" cy="4307041"/>
        </a:xfrm>
        <a:prstGeom prst="rect">
          <a:avLst/>
        </a:prstGeom>
      </xdr:spPr>
    </xdr:pic>
    <xdr:clientData/>
  </xdr:twoCellAnchor>
  <xdr:twoCellAnchor editAs="oneCell">
    <xdr:from>
      <xdr:col>0</xdr:col>
      <xdr:colOff>0</xdr:colOff>
      <xdr:row>24</xdr:row>
      <xdr:rowOff>0</xdr:rowOff>
    </xdr:from>
    <xdr:to>
      <xdr:col>18</xdr:col>
      <xdr:colOff>4429</xdr:colOff>
      <xdr:row>48</xdr:row>
      <xdr:rowOff>20791</xdr:rowOff>
    </xdr:to>
    <xdr:pic>
      <xdr:nvPicPr>
        <xdr:cNvPr id="26" name="図 25">
          <a:extLst>
            <a:ext uri="{FF2B5EF4-FFF2-40B4-BE49-F238E27FC236}">
              <a16:creationId xmlns:a16="http://schemas.microsoft.com/office/drawing/2014/main" id="{320EFD84-9E86-46D6-931F-1A465BD4DC47}"/>
            </a:ext>
          </a:extLst>
        </xdr:cNvPr>
        <xdr:cNvPicPr>
          <a:picLocks noChangeAspect="1"/>
        </xdr:cNvPicPr>
      </xdr:nvPicPr>
      <xdr:blipFill>
        <a:blip xmlns:r="http://schemas.openxmlformats.org/officeDocument/2006/relationships" r:embed="rId2"/>
        <a:stretch>
          <a:fillRect/>
        </a:stretch>
      </xdr:blipFill>
      <xdr:spPr>
        <a:xfrm>
          <a:off x="0" y="4286250"/>
          <a:ext cx="10958179" cy="4307041"/>
        </a:xfrm>
        <a:prstGeom prst="rect">
          <a:avLst/>
        </a:prstGeom>
      </xdr:spPr>
    </xdr:pic>
    <xdr:clientData/>
  </xdr:twoCellAnchor>
  <xdr:twoCellAnchor editAs="oneCell">
    <xdr:from>
      <xdr:col>0</xdr:col>
      <xdr:colOff>0</xdr:colOff>
      <xdr:row>48</xdr:row>
      <xdr:rowOff>0</xdr:rowOff>
    </xdr:from>
    <xdr:to>
      <xdr:col>18</xdr:col>
      <xdr:colOff>4429</xdr:colOff>
      <xdr:row>72</xdr:row>
      <xdr:rowOff>20791</xdr:rowOff>
    </xdr:to>
    <xdr:pic>
      <xdr:nvPicPr>
        <xdr:cNvPr id="27" name="図 26">
          <a:extLst>
            <a:ext uri="{FF2B5EF4-FFF2-40B4-BE49-F238E27FC236}">
              <a16:creationId xmlns:a16="http://schemas.microsoft.com/office/drawing/2014/main" id="{D379585D-6056-47F8-AC2B-0DA3D164A98F}"/>
            </a:ext>
          </a:extLst>
        </xdr:cNvPr>
        <xdr:cNvPicPr>
          <a:picLocks noChangeAspect="1"/>
        </xdr:cNvPicPr>
      </xdr:nvPicPr>
      <xdr:blipFill>
        <a:blip xmlns:r="http://schemas.openxmlformats.org/officeDocument/2006/relationships" r:embed="rId3"/>
        <a:stretch>
          <a:fillRect/>
        </a:stretch>
      </xdr:blipFill>
      <xdr:spPr>
        <a:xfrm>
          <a:off x="0" y="8572500"/>
          <a:ext cx="10958179" cy="4307041"/>
        </a:xfrm>
        <a:prstGeom prst="rect">
          <a:avLst/>
        </a:prstGeom>
      </xdr:spPr>
    </xdr:pic>
    <xdr:clientData/>
  </xdr:twoCellAnchor>
  <xdr:twoCellAnchor editAs="oneCell">
    <xdr:from>
      <xdr:col>0</xdr:col>
      <xdr:colOff>0</xdr:colOff>
      <xdr:row>72</xdr:row>
      <xdr:rowOff>0</xdr:rowOff>
    </xdr:from>
    <xdr:to>
      <xdr:col>18</xdr:col>
      <xdr:colOff>4429</xdr:colOff>
      <xdr:row>96</xdr:row>
      <xdr:rowOff>20791</xdr:rowOff>
    </xdr:to>
    <xdr:pic>
      <xdr:nvPicPr>
        <xdr:cNvPr id="28" name="図 27">
          <a:extLst>
            <a:ext uri="{FF2B5EF4-FFF2-40B4-BE49-F238E27FC236}">
              <a16:creationId xmlns:a16="http://schemas.microsoft.com/office/drawing/2014/main" id="{E040B7CE-603D-4251-8CC4-9D2FB7BE8E51}"/>
            </a:ext>
          </a:extLst>
        </xdr:cNvPr>
        <xdr:cNvPicPr>
          <a:picLocks noChangeAspect="1"/>
        </xdr:cNvPicPr>
      </xdr:nvPicPr>
      <xdr:blipFill>
        <a:blip xmlns:r="http://schemas.openxmlformats.org/officeDocument/2006/relationships" r:embed="rId4"/>
        <a:stretch>
          <a:fillRect/>
        </a:stretch>
      </xdr:blipFill>
      <xdr:spPr>
        <a:xfrm>
          <a:off x="0" y="12858750"/>
          <a:ext cx="10958179" cy="4307041"/>
        </a:xfrm>
        <a:prstGeom prst="rect">
          <a:avLst/>
        </a:prstGeom>
      </xdr:spPr>
    </xdr:pic>
    <xdr:clientData/>
  </xdr:twoCellAnchor>
  <xdr:twoCellAnchor editAs="oneCell">
    <xdr:from>
      <xdr:col>18</xdr:col>
      <xdr:colOff>0</xdr:colOff>
      <xdr:row>72</xdr:row>
      <xdr:rowOff>0</xdr:rowOff>
    </xdr:from>
    <xdr:to>
      <xdr:col>35</xdr:col>
      <xdr:colOff>433054</xdr:colOff>
      <xdr:row>96</xdr:row>
      <xdr:rowOff>20791</xdr:rowOff>
    </xdr:to>
    <xdr:pic>
      <xdr:nvPicPr>
        <xdr:cNvPr id="29" name="図 28">
          <a:extLst>
            <a:ext uri="{FF2B5EF4-FFF2-40B4-BE49-F238E27FC236}">
              <a16:creationId xmlns:a16="http://schemas.microsoft.com/office/drawing/2014/main" id="{AE6C87CB-A293-42E9-A589-DB46C9BB57E7}"/>
            </a:ext>
          </a:extLst>
        </xdr:cNvPr>
        <xdr:cNvPicPr>
          <a:picLocks noChangeAspect="1"/>
        </xdr:cNvPicPr>
      </xdr:nvPicPr>
      <xdr:blipFill>
        <a:blip xmlns:r="http://schemas.openxmlformats.org/officeDocument/2006/relationships" r:embed="rId5"/>
        <a:stretch>
          <a:fillRect/>
        </a:stretch>
      </xdr:blipFill>
      <xdr:spPr>
        <a:xfrm>
          <a:off x="10953750" y="12858750"/>
          <a:ext cx="10958179" cy="4307041"/>
        </a:xfrm>
        <a:prstGeom prst="rect">
          <a:avLst/>
        </a:prstGeom>
      </xdr:spPr>
    </xdr:pic>
    <xdr:clientData/>
  </xdr:twoCellAnchor>
  <xdr:twoCellAnchor editAs="oneCell">
    <xdr:from>
      <xdr:col>0</xdr:col>
      <xdr:colOff>0</xdr:colOff>
      <xdr:row>96</xdr:row>
      <xdr:rowOff>0</xdr:rowOff>
    </xdr:from>
    <xdr:to>
      <xdr:col>18</xdr:col>
      <xdr:colOff>4429</xdr:colOff>
      <xdr:row>120</xdr:row>
      <xdr:rowOff>20791</xdr:rowOff>
    </xdr:to>
    <xdr:pic>
      <xdr:nvPicPr>
        <xdr:cNvPr id="30" name="図 29">
          <a:extLst>
            <a:ext uri="{FF2B5EF4-FFF2-40B4-BE49-F238E27FC236}">
              <a16:creationId xmlns:a16="http://schemas.microsoft.com/office/drawing/2014/main" id="{FA477F5B-5D5E-4FD3-9C38-DCCDD5B5502A}"/>
            </a:ext>
          </a:extLst>
        </xdr:cNvPr>
        <xdr:cNvPicPr>
          <a:picLocks noChangeAspect="1"/>
        </xdr:cNvPicPr>
      </xdr:nvPicPr>
      <xdr:blipFill>
        <a:blip xmlns:r="http://schemas.openxmlformats.org/officeDocument/2006/relationships" r:embed="rId6"/>
        <a:stretch>
          <a:fillRect/>
        </a:stretch>
      </xdr:blipFill>
      <xdr:spPr>
        <a:xfrm>
          <a:off x="0" y="17145000"/>
          <a:ext cx="10958179" cy="4307041"/>
        </a:xfrm>
        <a:prstGeom prst="rect">
          <a:avLst/>
        </a:prstGeom>
      </xdr:spPr>
    </xdr:pic>
    <xdr:clientData/>
  </xdr:twoCellAnchor>
  <xdr:twoCellAnchor editAs="oneCell">
    <xdr:from>
      <xdr:col>0</xdr:col>
      <xdr:colOff>0</xdr:colOff>
      <xdr:row>120</xdr:row>
      <xdr:rowOff>0</xdr:rowOff>
    </xdr:from>
    <xdr:to>
      <xdr:col>18</xdr:col>
      <xdr:colOff>4429</xdr:colOff>
      <xdr:row>144</xdr:row>
      <xdr:rowOff>20791</xdr:rowOff>
    </xdr:to>
    <xdr:pic>
      <xdr:nvPicPr>
        <xdr:cNvPr id="31" name="図 30">
          <a:extLst>
            <a:ext uri="{FF2B5EF4-FFF2-40B4-BE49-F238E27FC236}">
              <a16:creationId xmlns:a16="http://schemas.microsoft.com/office/drawing/2014/main" id="{F0C5484F-6644-4653-A81D-A7D67E1D03CE}"/>
            </a:ext>
          </a:extLst>
        </xdr:cNvPr>
        <xdr:cNvPicPr>
          <a:picLocks noChangeAspect="1"/>
        </xdr:cNvPicPr>
      </xdr:nvPicPr>
      <xdr:blipFill>
        <a:blip xmlns:r="http://schemas.openxmlformats.org/officeDocument/2006/relationships" r:embed="rId7"/>
        <a:stretch>
          <a:fillRect/>
        </a:stretch>
      </xdr:blipFill>
      <xdr:spPr>
        <a:xfrm>
          <a:off x="0" y="21431250"/>
          <a:ext cx="10958179" cy="4307041"/>
        </a:xfrm>
        <a:prstGeom prst="rect">
          <a:avLst/>
        </a:prstGeom>
      </xdr:spPr>
    </xdr:pic>
    <xdr:clientData/>
  </xdr:twoCellAnchor>
  <xdr:twoCellAnchor editAs="oneCell">
    <xdr:from>
      <xdr:col>0</xdr:col>
      <xdr:colOff>0</xdr:colOff>
      <xdr:row>144</xdr:row>
      <xdr:rowOff>0</xdr:rowOff>
    </xdr:from>
    <xdr:to>
      <xdr:col>18</xdr:col>
      <xdr:colOff>4429</xdr:colOff>
      <xdr:row>168</xdr:row>
      <xdr:rowOff>20791</xdr:rowOff>
    </xdr:to>
    <xdr:pic>
      <xdr:nvPicPr>
        <xdr:cNvPr id="32" name="図 31">
          <a:extLst>
            <a:ext uri="{FF2B5EF4-FFF2-40B4-BE49-F238E27FC236}">
              <a16:creationId xmlns:a16="http://schemas.microsoft.com/office/drawing/2014/main" id="{06BABA07-6130-4651-9BE7-0F92C888B804}"/>
            </a:ext>
          </a:extLst>
        </xdr:cNvPr>
        <xdr:cNvPicPr>
          <a:picLocks noChangeAspect="1"/>
        </xdr:cNvPicPr>
      </xdr:nvPicPr>
      <xdr:blipFill>
        <a:blip xmlns:r="http://schemas.openxmlformats.org/officeDocument/2006/relationships" r:embed="rId8"/>
        <a:stretch>
          <a:fillRect/>
        </a:stretch>
      </xdr:blipFill>
      <xdr:spPr>
        <a:xfrm>
          <a:off x="0" y="25717500"/>
          <a:ext cx="10958179" cy="4307041"/>
        </a:xfrm>
        <a:prstGeom prst="rect">
          <a:avLst/>
        </a:prstGeom>
      </xdr:spPr>
    </xdr:pic>
    <xdr:clientData/>
  </xdr:twoCellAnchor>
  <xdr:twoCellAnchor editAs="oneCell">
    <xdr:from>
      <xdr:col>0</xdr:col>
      <xdr:colOff>0</xdr:colOff>
      <xdr:row>168</xdr:row>
      <xdr:rowOff>0</xdr:rowOff>
    </xdr:from>
    <xdr:to>
      <xdr:col>18</xdr:col>
      <xdr:colOff>4429</xdr:colOff>
      <xdr:row>192</xdr:row>
      <xdr:rowOff>20791</xdr:rowOff>
    </xdr:to>
    <xdr:pic>
      <xdr:nvPicPr>
        <xdr:cNvPr id="33" name="図 32">
          <a:extLst>
            <a:ext uri="{FF2B5EF4-FFF2-40B4-BE49-F238E27FC236}">
              <a16:creationId xmlns:a16="http://schemas.microsoft.com/office/drawing/2014/main" id="{88CFBA55-E08E-4EC9-BA25-EA278E0AA2DC}"/>
            </a:ext>
          </a:extLst>
        </xdr:cNvPr>
        <xdr:cNvPicPr>
          <a:picLocks noChangeAspect="1"/>
        </xdr:cNvPicPr>
      </xdr:nvPicPr>
      <xdr:blipFill>
        <a:blip xmlns:r="http://schemas.openxmlformats.org/officeDocument/2006/relationships" r:embed="rId9"/>
        <a:stretch>
          <a:fillRect/>
        </a:stretch>
      </xdr:blipFill>
      <xdr:spPr>
        <a:xfrm>
          <a:off x="0" y="30003750"/>
          <a:ext cx="10958179" cy="4307041"/>
        </a:xfrm>
        <a:prstGeom prst="rect">
          <a:avLst/>
        </a:prstGeom>
      </xdr:spPr>
    </xdr:pic>
    <xdr:clientData/>
  </xdr:twoCellAnchor>
  <xdr:twoCellAnchor editAs="oneCell">
    <xdr:from>
      <xdr:col>0</xdr:col>
      <xdr:colOff>0</xdr:colOff>
      <xdr:row>192</xdr:row>
      <xdr:rowOff>0</xdr:rowOff>
    </xdr:from>
    <xdr:to>
      <xdr:col>18</xdr:col>
      <xdr:colOff>4429</xdr:colOff>
      <xdr:row>216</xdr:row>
      <xdr:rowOff>20791</xdr:rowOff>
    </xdr:to>
    <xdr:pic>
      <xdr:nvPicPr>
        <xdr:cNvPr id="34" name="図 33">
          <a:extLst>
            <a:ext uri="{FF2B5EF4-FFF2-40B4-BE49-F238E27FC236}">
              <a16:creationId xmlns:a16="http://schemas.microsoft.com/office/drawing/2014/main" id="{CB2BC6B6-3AF4-48B0-B89D-B834D5224205}"/>
            </a:ext>
          </a:extLst>
        </xdr:cNvPr>
        <xdr:cNvPicPr>
          <a:picLocks noChangeAspect="1"/>
        </xdr:cNvPicPr>
      </xdr:nvPicPr>
      <xdr:blipFill>
        <a:blip xmlns:r="http://schemas.openxmlformats.org/officeDocument/2006/relationships" r:embed="rId10"/>
        <a:stretch>
          <a:fillRect/>
        </a:stretch>
      </xdr:blipFill>
      <xdr:spPr>
        <a:xfrm>
          <a:off x="0" y="34290000"/>
          <a:ext cx="10958179" cy="4307041"/>
        </a:xfrm>
        <a:prstGeom prst="rect">
          <a:avLst/>
        </a:prstGeom>
      </xdr:spPr>
    </xdr:pic>
    <xdr:clientData/>
  </xdr:twoCellAnchor>
  <xdr:twoCellAnchor editAs="oneCell">
    <xdr:from>
      <xdr:col>0</xdr:col>
      <xdr:colOff>0</xdr:colOff>
      <xdr:row>216</xdr:row>
      <xdr:rowOff>0</xdr:rowOff>
    </xdr:from>
    <xdr:to>
      <xdr:col>18</xdr:col>
      <xdr:colOff>4429</xdr:colOff>
      <xdr:row>240</xdr:row>
      <xdr:rowOff>20791</xdr:rowOff>
    </xdr:to>
    <xdr:pic>
      <xdr:nvPicPr>
        <xdr:cNvPr id="35" name="図 34">
          <a:extLst>
            <a:ext uri="{FF2B5EF4-FFF2-40B4-BE49-F238E27FC236}">
              <a16:creationId xmlns:a16="http://schemas.microsoft.com/office/drawing/2014/main" id="{F596E834-DB87-4BDD-A9D4-805967A2618C}"/>
            </a:ext>
          </a:extLst>
        </xdr:cNvPr>
        <xdr:cNvPicPr>
          <a:picLocks noChangeAspect="1"/>
        </xdr:cNvPicPr>
      </xdr:nvPicPr>
      <xdr:blipFill>
        <a:blip xmlns:r="http://schemas.openxmlformats.org/officeDocument/2006/relationships" r:embed="rId11"/>
        <a:stretch>
          <a:fillRect/>
        </a:stretch>
      </xdr:blipFill>
      <xdr:spPr>
        <a:xfrm>
          <a:off x="0" y="38576250"/>
          <a:ext cx="10958179" cy="4307041"/>
        </a:xfrm>
        <a:prstGeom prst="rect">
          <a:avLst/>
        </a:prstGeom>
      </xdr:spPr>
    </xdr:pic>
    <xdr:clientData/>
  </xdr:twoCellAnchor>
  <xdr:twoCellAnchor editAs="oneCell">
    <xdr:from>
      <xdr:col>0</xdr:col>
      <xdr:colOff>0</xdr:colOff>
      <xdr:row>240</xdr:row>
      <xdr:rowOff>0</xdr:rowOff>
    </xdr:from>
    <xdr:to>
      <xdr:col>18</xdr:col>
      <xdr:colOff>4429</xdr:colOff>
      <xdr:row>264</xdr:row>
      <xdr:rowOff>20791</xdr:rowOff>
    </xdr:to>
    <xdr:pic>
      <xdr:nvPicPr>
        <xdr:cNvPr id="36" name="図 35">
          <a:extLst>
            <a:ext uri="{FF2B5EF4-FFF2-40B4-BE49-F238E27FC236}">
              <a16:creationId xmlns:a16="http://schemas.microsoft.com/office/drawing/2014/main" id="{29904002-C3F1-489E-B495-D82DCA7D87DE}"/>
            </a:ext>
          </a:extLst>
        </xdr:cNvPr>
        <xdr:cNvPicPr>
          <a:picLocks noChangeAspect="1"/>
        </xdr:cNvPicPr>
      </xdr:nvPicPr>
      <xdr:blipFill>
        <a:blip xmlns:r="http://schemas.openxmlformats.org/officeDocument/2006/relationships" r:embed="rId12"/>
        <a:stretch>
          <a:fillRect/>
        </a:stretch>
      </xdr:blipFill>
      <xdr:spPr>
        <a:xfrm>
          <a:off x="0" y="42862500"/>
          <a:ext cx="10958179" cy="4307041"/>
        </a:xfrm>
        <a:prstGeom prst="rect">
          <a:avLst/>
        </a:prstGeom>
      </xdr:spPr>
    </xdr:pic>
    <xdr:clientData/>
  </xdr:twoCellAnchor>
  <xdr:twoCellAnchor editAs="oneCell">
    <xdr:from>
      <xdr:col>0</xdr:col>
      <xdr:colOff>0</xdr:colOff>
      <xdr:row>264</xdr:row>
      <xdr:rowOff>0</xdr:rowOff>
    </xdr:from>
    <xdr:to>
      <xdr:col>18</xdr:col>
      <xdr:colOff>4429</xdr:colOff>
      <xdr:row>288</xdr:row>
      <xdr:rowOff>20791</xdr:rowOff>
    </xdr:to>
    <xdr:pic>
      <xdr:nvPicPr>
        <xdr:cNvPr id="37" name="図 36">
          <a:extLst>
            <a:ext uri="{FF2B5EF4-FFF2-40B4-BE49-F238E27FC236}">
              <a16:creationId xmlns:a16="http://schemas.microsoft.com/office/drawing/2014/main" id="{EA7BEDAC-12F6-4601-9FB7-4EB248CB495C}"/>
            </a:ext>
          </a:extLst>
        </xdr:cNvPr>
        <xdr:cNvPicPr>
          <a:picLocks noChangeAspect="1"/>
        </xdr:cNvPicPr>
      </xdr:nvPicPr>
      <xdr:blipFill>
        <a:blip xmlns:r="http://schemas.openxmlformats.org/officeDocument/2006/relationships" r:embed="rId13"/>
        <a:stretch>
          <a:fillRect/>
        </a:stretch>
      </xdr:blipFill>
      <xdr:spPr>
        <a:xfrm>
          <a:off x="0" y="47148750"/>
          <a:ext cx="10958179" cy="4307041"/>
        </a:xfrm>
        <a:prstGeom prst="rect">
          <a:avLst/>
        </a:prstGeom>
      </xdr:spPr>
    </xdr:pic>
    <xdr:clientData/>
  </xdr:twoCellAnchor>
  <xdr:twoCellAnchor editAs="oneCell">
    <xdr:from>
      <xdr:col>0</xdr:col>
      <xdr:colOff>0</xdr:colOff>
      <xdr:row>288</xdr:row>
      <xdr:rowOff>0</xdr:rowOff>
    </xdr:from>
    <xdr:to>
      <xdr:col>18</xdr:col>
      <xdr:colOff>4429</xdr:colOff>
      <xdr:row>312</xdr:row>
      <xdr:rowOff>20791</xdr:rowOff>
    </xdr:to>
    <xdr:pic>
      <xdr:nvPicPr>
        <xdr:cNvPr id="38" name="図 37">
          <a:extLst>
            <a:ext uri="{FF2B5EF4-FFF2-40B4-BE49-F238E27FC236}">
              <a16:creationId xmlns:a16="http://schemas.microsoft.com/office/drawing/2014/main" id="{444ADB77-490A-405D-918B-DEBACE8DD499}"/>
            </a:ext>
          </a:extLst>
        </xdr:cNvPr>
        <xdr:cNvPicPr>
          <a:picLocks noChangeAspect="1"/>
        </xdr:cNvPicPr>
      </xdr:nvPicPr>
      <xdr:blipFill>
        <a:blip xmlns:r="http://schemas.openxmlformats.org/officeDocument/2006/relationships" r:embed="rId14"/>
        <a:stretch>
          <a:fillRect/>
        </a:stretch>
      </xdr:blipFill>
      <xdr:spPr>
        <a:xfrm>
          <a:off x="0" y="51435000"/>
          <a:ext cx="10958179" cy="430704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601980</xdr:colOff>
      <xdr:row>13</xdr:row>
      <xdr:rowOff>76200</xdr:rowOff>
    </xdr:from>
    <xdr:to>
      <xdr:col>9</xdr:col>
      <xdr:colOff>510540</xdr:colOff>
      <xdr:row>18</xdr:row>
      <xdr:rowOff>99060</xdr:rowOff>
    </xdr:to>
    <xdr:sp macro="" textlink="">
      <xdr:nvSpPr>
        <xdr:cNvPr id="2" name="正方形/長方形 2">
          <a:extLst>
            <a:ext uri="{FF2B5EF4-FFF2-40B4-BE49-F238E27FC236}">
              <a16:creationId xmlns:a16="http://schemas.microsoft.com/office/drawing/2014/main" id="{C0F7ABA6-FD2A-4331-A495-E83F032329BF}"/>
            </a:ext>
          </a:extLst>
        </xdr:cNvPr>
        <xdr:cNvSpPr>
          <a:spLocks noChangeArrowheads="1"/>
        </xdr:cNvSpPr>
      </xdr:nvSpPr>
      <xdr:spPr bwMode="auto">
        <a:xfrm rot="856518">
          <a:off x="5374005" y="2428875"/>
          <a:ext cx="527685" cy="927735"/>
        </a:xfrm>
        <a:prstGeom prst="rect">
          <a:avLst/>
        </a:prstGeom>
        <a:noFill/>
        <a:ln>
          <a:noFill/>
        </a:ln>
      </xdr:spPr>
      <xdr:txBody>
        <a:bodyPr vertOverflow="clip" wrap="square" lIns="18288" tIns="0" rIns="0" bIns="0" anchor="t" upright="1"/>
        <a:lstStyle/>
        <a:p>
          <a:pPr algn="ctr" rtl="0">
            <a:defRPr sz="1000"/>
          </a:pPr>
          <a:endParaRPr lang="ja-JP" altLang="en-US"/>
        </a:p>
      </xdr:txBody>
    </xdr:sp>
    <xdr:clientData/>
  </xdr:twoCellAnchor>
  <xdr:oneCellAnchor>
    <xdr:from>
      <xdr:col>10</xdr:col>
      <xdr:colOff>45720</xdr:colOff>
      <xdr:row>60</xdr:row>
      <xdr:rowOff>106680</xdr:rowOff>
    </xdr:from>
    <xdr:ext cx="20848" cy="209085"/>
    <xdr:sp macro="" textlink="">
      <xdr:nvSpPr>
        <xdr:cNvPr id="3" name="正方形/長方形 7">
          <a:extLst>
            <a:ext uri="{FF2B5EF4-FFF2-40B4-BE49-F238E27FC236}">
              <a16:creationId xmlns:a16="http://schemas.microsoft.com/office/drawing/2014/main" id="{8805C66B-DE82-4A6E-8CE0-81B158D33848}"/>
            </a:ext>
          </a:extLst>
        </xdr:cNvPr>
        <xdr:cNvSpPr>
          <a:spLocks noChangeArrowheads="1"/>
        </xdr:cNvSpPr>
      </xdr:nvSpPr>
      <xdr:spPr bwMode="auto">
        <a:xfrm>
          <a:off x="6055995" y="1096518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10</xdr:col>
      <xdr:colOff>266700</xdr:colOff>
      <xdr:row>31</xdr:row>
      <xdr:rowOff>30480</xdr:rowOff>
    </xdr:from>
    <xdr:ext cx="20848" cy="209085"/>
    <xdr:sp macro="" textlink="">
      <xdr:nvSpPr>
        <xdr:cNvPr id="4" name="正方形/長方形 1">
          <a:extLst>
            <a:ext uri="{FF2B5EF4-FFF2-40B4-BE49-F238E27FC236}">
              <a16:creationId xmlns:a16="http://schemas.microsoft.com/office/drawing/2014/main" id="{896C9FFD-88CE-4A6A-9EA3-DC9AB85E36B2}"/>
            </a:ext>
          </a:extLst>
        </xdr:cNvPr>
        <xdr:cNvSpPr>
          <a:spLocks noChangeArrowheads="1"/>
        </xdr:cNvSpPr>
      </xdr:nvSpPr>
      <xdr:spPr bwMode="auto">
        <a:xfrm>
          <a:off x="6276975" y="5640705"/>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13</xdr:col>
      <xdr:colOff>327660</xdr:colOff>
      <xdr:row>77</xdr:row>
      <xdr:rowOff>68580</xdr:rowOff>
    </xdr:from>
    <xdr:ext cx="18531" cy="156518"/>
    <xdr:sp macro="" textlink="">
      <xdr:nvSpPr>
        <xdr:cNvPr id="5" name="正方形/長方形 3">
          <a:extLst>
            <a:ext uri="{FF2B5EF4-FFF2-40B4-BE49-F238E27FC236}">
              <a16:creationId xmlns:a16="http://schemas.microsoft.com/office/drawing/2014/main" id="{846EDBE5-BE9D-46DB-8BE9-57711B9064FA}"/>
            </a:ext>
          </a:extLst>
        </xdr:cNvPr>
        <xdr:cNvSpPr>
          <a:spLocks noChangeArrowheads="1"/>
        </xdr:cNvSpPr>
      </xdr:nvSpPr>
      <xdr:spPr bwMode="auto">
        <a:xfrm>
          <a:off x="8195310" y="14003655"/>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6</xdr:col>
      <xdr:colOff>304800</xdr:colOff>
      <xdr:row>136</xdr:row>
      <xdr:rowOff>175260</xdr:rowOff>
    </xdr:from>
    <xdr:ext cx="20848" cy="209122"/>
    <xdr:sp macro="" textlink="">
      <xdr:nvSpPr>
        <xdr:cNvPr id="6" name="正方形/長方形 5">
          <a:extLst>
            <a:ext uri="{FF2B5EF4-FFF2-40B4-BE49-F238E27FC236}">
              <a16:creationId xmlns:a16="http://schemas.microsoft.com/office/drawing/2014/main" id="{84210F18-BFD5-4C3A-A45E-5E89CD5B612F}"/>
            </a:ext>
          </a:extLst>
        </xdr:cNvPr>
        <xdr:cNvSpPr>
          <a:spLocks noChangeArrowheads="1"/>
        </xdr:cNvSpPr>
      </xdr:nvSpPr>
      <xdr:spPr bwMode="auto">
        <a:xfrm>
          <a:off x="3838575" y="24787860"/>
          <a:ext cx="20848" cy="209122"/>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198120</xdr:colOff>
      <xdr:row>135</xdr:row>
      <xdr:rowOff>30480</xdr:rowOff>
    </xdr:from>
    <xdr:ext cx="20848" cy="209085"/>
    <xdr:sp macro="" textlink="">
      <xdr:nvSpPr>
        <xdr:cNvPr id="7" name="正方形/長方形 6">
          <a:extLst>
            <a:ext uri="{FF2B5EF4-FFF2-40B4-BE49-F238E27FC236}">
              <a16:creationId xmlns:a16="http://schemas.microsoft.com/office/drawing/2014/main" id="{01B6D69C-A007-4A93-B9F1-0E80DD4567F8}"/>
            </a:ext>
          </a:extLst>
        </xdr:cNvPr>
        <xdr:cNvSpPr>
          <a:spLocks noChangeArrowheads="1"/>
        </xdr:cNvSpPr>
      </xdr:nvSpPr>
      <xdr:spPr bwMode="auto">
        <a:xfrm>
          <a:off x="4351020" y="24462105"/>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612866</xdr:colOff>
      <xdr:row>134</xdr:row>
      <xdr:rowOff>22860</xdr:rowOff>
    </xdr:from>
    <xdr:ext cx="18531" cy="156518"/>
    <xdr:sp macro="" textlink="">
      <xdr:nvSpPr>
        <xdr:cNvPr id="8" name="正方形/長方形 14">
          <a:extLst>
            <a:ext uri="{FF2B5EF4-FFF2-40B4-BE49-F238E27FC236}">
              <a16:creationId xmlns:a16="http://schemas.microsoft.com/office/drawing/2014/main" id="{E5293668-E7CF-490E-ACA6-5F55F638A2BD}"/>
            </a:ext>
          </a:extLst>
        </xdr:cNvPr>
        <xdr:cNvSpPr>
          <a:spLocks noChangeArrowheads="1"/>
        </xdr:cNvSpPr>
      </xdr:nvSpPr>
      <xdr:spPr bwMode="auto">
        <a:xfrm>
          <a:off x="4765766" y="2427351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144780</xdr:colOff>
      <xdr:row>105</xdr:row>
      <xdr:rowOff>22860</xdr:rowOff>
    </xdr:from>
    <xdr:ext cx="18531" cy="201237"/>
    <xdr:sp macro="" textlink="">
      <xdr:nvSpPr>
        <xdr:cNvPr id="9" name="正方形/長方形 17">
          <a:extLst>
            <a:ext uri="{FF2B5EF4-FFF2-40B4-BE49-F238E27FC236}">
              <a16:creationId xmlns:a16="http://schemas.microsoft.com/office/drawing/2014/main" id="{1BDAE2C4-EAFB-4642-8A5C-AE9634639A7C}"/>
            </a:ext>
          </a:extLst>
        </xdr:cNvPr>
        <xdr:cNvSpPr>
          <a:spLocks noChangeArrowheads="1"/>
        </xdr:cNvSpPr>
      </xdr:nvSpPr>
      <xdr:spPr bwMode="auto">
        <a:xfrm>
          <a:off x="4916805" y="19025235"/>
          <a:ext cx="18531" cy="201237"/>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342900</xdr:colOff>
      <xdr:row>102</xdr:row>
      <xdr:rowOff>175260</xdr:rowOff>
    </xdr:from>
    <xdr:ext cx="20848" cy="210820"/>
    <xdr:sp macro="" textlink="">
      <xdr:nvSpPr>
        <xdr:cNvPr id="10" name="正方形/長方形 10">
          <a:extLst>
            <a:ext uri="{FF2B5EF4-FFF2-40B4-BE49-F238E27FC236}">
              <a16:creationId xmlns:a16="http://schemas.microsoft.com/office/drawing/2014/main" id="{ED329678-56AE-45AE-A807-15007413610F}"/>
            </a:ext>
          </a:extLst>
        </xdr:cNvPr>
        <xdr:cNvSpPr>
          <a:spLocks noChangeArrowheads="1"/>
        </xdr:cNvSpPr>
      </xdr:nvSpPr>
      <xdr:spPr bwMode="auto">
        <a:xfrm>
          <a:off x="5734050" y="18634710"/>
          <a:ext cx="20848"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449580</xdr:colOff>
      <xdr:row>178</xdr:row>
      <xdr:rowOff>144780</xdr:rowOff>
    </xdr:from>
    <xdr:ext cx="18531" cy="210820"/>
    <xdr:sp macro="" textlink="">
      <xdr:nvSpPr>
        <xdr:cNvPr id="11" name="正方形/長方形 22">
          <a:extLst>
            <a:ext uri="{FF2B5EF4-FFF2-40B4-BE49-F238E27FC236}">
              <a16:creationId xmlns:a16="http://schemas.microsoft.com/office/drawing/2014/main" id="{729BE6B8-1C12-470D-BBC6-C7D9BFE455B4}"/>
            </a:ext>
          </a:extLst>
        </xdr:cNvPr>
        <xdr:cNvSpPr>
          <a:spLocks noChangeArrowheads="1"/>
        </xdr:cNvSpPr>
      </xdr:nvSpPr>
      <xdr:spPr bwMode="auto">
        <a:xfrm>
          <a:off x="7698105" y="3235833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480060</xdr:colOff>
      <xdr:row>180</xdr:row>
      <xdr:rowOff>22860</xdr:rowOff>
    </xdr:from>
    <xdr:ext cx="18531" cy="156518"/>
    <xdr:sp macro="" textlink="">
      <xdr:nvSpPr>
        <xdr:cNvPr id="12" name="正方形/長方形 23">
          <a:extLst>
            <a:ext uri="{FF2B5EF4-FFF2-40B4-BE49-F238E27FC236}">
              <a16:creationId xmlns:a16="http://schemas.microsoft.com/office/drawing/2014/main" id="{F2B7F74B-196F-4888-A408-208B862A3BB3}"/>
            </a:ext>
          </a:extLst>
        </xdr:cNvPr>
        <xdr:cNvSpPr>
          <a:spLocks noChangeArrowheads="1"/>
        </xdr:cNvSpPr>
      </xdr:nvSpPr>
      <xdr:spPr bwMode="auto">
        <a:xfrm>
          <a:off x="9585960" y="3259836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190500</xdr:colOff>
      <xdr:row>223</xdr:row>
      <xdr:rowOff>68580</xdr:rowOff>
    </xdr:from>
    <xdr:ext cx="20848" cy="209122"/>
    <xdr:sp macro="" textlink="">
      <xdr:nvSpPr>
        <xdr:cNvPr id="13" name="正方形/長方形 27">
          <a:extLst>
            <a:ext uri="{FF2B5EF4-FFF2-40B4-BE49-F238E27FC236}">
              <a16:creationId xmlns:a16="http://schemas.microsoft.com/office/drawing/2014/main" id="{B7DD947E-025E-47A3-94AB-EF95B1A21185}"/>
            </a:ext>
          </a:extLst>
        </xdr:cNvPr>
        <xdr:cNvSpPr>
          <a:spLocks noChangeArrowheads="1"/>
        </xdr:cNvSpPr>
      </xdr:nvSpPr>
      <xdr:spPr bwMode="auto">
        <a:xfrm>
          <a:off x="9296400" y="40426005"/>
          <a:ext cx="20848" cy="209122"/>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381000</xdr:colOff>
      <xdr:row>274</xdr:row>
      <xdr:rowOff>175260</xdr:rowOff>
    </xdr:from>
    <xdr:ext cx="20848" cy="210384"/>
    <xdr:sp macro="" textlink="">
      <xdr:nvSpPr>
        <xdr:cNvPr id="14" name="正方形/長方形 9">
          <a:extLst>
            <a:ext uri="{FF2B5EF4-FFF2-40B4-BE49-F238E27FC236}">
              <a16:creationId xmlns:a16="http://schemas.microsoft.com/office/drawing/2014/main" id="{23FB4837-7D2A-4E99-8823-3EAC9E74D252}"/>
            </a:ext>
          </a:extLst>
        </xdr:cNvPr>
        <xdr:cNvSpPr>
          <a:spLocks noChangeArrowheads="1"/>
        </xdr:cNvSpPr>
      </xdr:nvSpPr>
      <xdr:spPr bwMode="auto">
        <a:xfrm>
          <a:off x="5153025" y="49762410"/>
          <a:ext cx="20848" cy="210384"/>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266</xdr:row>
      <xdr:rowOff>175260</xdr:rowOff>
    </xdr:from>
    <xdr:ext cx="18531" cy="210820"/>
    <xdr:sp macro="" textlink="">
      <xdr:nvSpPr>
        <xdr:cNvPr id="15" name="正方形/長方形 11">
          <a:extLst>
            <a:ext uri="{FF2B5EF4-FFF2-40B4-BE49-F238E27FC236}">
              <a16:creationId xmlns:a16="http://schemas.microsoft.com/office/drawing/2014/main" id="{B2BE27C0-E259-451B-87E2-3BC7FC324399}"/>
            </a:ext>
          </a:extLst>
        </xdr:cNvPr>
        <xdr:cNvSpPr>
          <a:spLocks noChangeArrowheads="1"/>
        </xdr:cNvSpPr>
      </xdr:nvSpPr>
      <xdr:spPr bwMode="auto">
        <a:xfrm>
          <a:off x="7393305" y="4831461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612866</xdr:colOff>
      <xdr:row>314</xdr:row>
      <xdr:rowOff>68580</xdr:rowOff>
    </xdr:from>
    <xdr:ext cx="18531" cy="156518"/>
    <xdr:sp macro="" textlink="">
      <xdr:nvSpPr>
        <xdr:cNvPr id="16" name="正方形/長方形 13">
          <a:extLst>
            <a:ext uri="{FF2B5EF4-FFF2-40B4-BE49-F238E27FC236}">
              <a16:creationId xmlns:a16="http://schemas.microsoft.com/office/drawing/2014/main" id="{CE1B9CA7-8764-4CD9-B550-460F0535C873}"/>
            </a:ext>
          </a:extLst>
        </xdr:cNvPr>
        <xdr:cNvSpPr>
          <a:spLocks noChangeArrowheads="1"/>
        </xdr:cNvSpPr>
      </xdr:nvSpPr>
      <xdr:spPr bwMode="auto">
        <a:xfrm>
          <a:off x="6004016" y="5689473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247795</xdr:colOff>
      <xdr:row>329</xdr:row>
      <xdr:rowOff>104775</xdr:rowOff>
    </xdr:from>
    <xdr:ext cx="184731" cy="264560"/>
    <xdr:sp macro="" textlink="">
      <xdr:nvSpPr>
        <xdr:cNvPr id="17" name="テキスト ボックス 15">
          <a:extLst>
            <a:ext uri="{FF2B5EF4-FFF2-40B4-BE49-F238E27FC236}">
              <a16:creationId xmlns:a16="http://schemas.microsoft.com/office/drawing/2014/main" id="{88C4835B-4DD6-4139-844D-DF9292FF9DDB}"/>
            </a:ext>
          </a:extLst>
        </xdr:cNvPr>
        <xdr:cNvSpPr txBox="1"/>
      </xdr:nvSpPr>
      <xdr:spPr>
        <a:xfrm>
          <a:off x="7496320" y="5964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556260</xdr:colOff>
      <xdr:row>307</xdr:row>
      <xdr:rowOff>68580</xdr:rowOff>
    </xdr:from>
    <xdr:ext cx="18531" cy="156518"/>
    <xdr:sp macro="" textlink="">
      <xdr:nvSpPr>
        <xdr:cNvPr id="18" name="正方形/長方形 16">
          <a:extLst>
            <a:ext uri="{FF2B5EF4-FFF2-40B4-BE49-F238E27FC236}">
              <a16:creationId xmlns:a16="http://schemas.microsoft.com/office/drawing/2014/main" id="{A38EFA87-1E9C-4305-B05A-8C20E98E5A8E}"/>
            </a:ext>
          </a:extLst>
        </xdr:cNvPr>
        <xdr:cNvSpPr>
          <a:spLocks noChangeArrowheads="1"/>
        </xdr:cNvSpPr>
      </xdr:nvSpPr>
      <xdr:spPr bwMode="auto">
        <a:xfrm>
          <a:off x="9043035" y="55627905"/>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251460</xdr:colOff>
      <xdr:row>355</xdr:row>
      <xdr:rowOff>144780</xdr:rowOff>
    </xdr:from>
    <xdr:ext cx="18531" cy="156518"/>
    <xdr:sp macro="" textlink="">
      <xdr:nvSpPr>
        <xdr:cNvPr id="19" name="正方形/長方形 19">
          <a:extLst>
            <a:ext uri="{FF2B5EF4-FFF2-40B4-BE49-F238E27FC236}">
              <a16:creationId xmlns:a16="http://schemas.microsoft.com/office/drawing/2014/main" id="{B68BB6F6-8A3A-436F-A355-B717005F5A5B}"/>
            </a:ext>
          </a:extLst>
        </xdr:cNvPr>
        <xdr:cNvSpPr>
          <a:spLocks noChangeArrowheads="1"/>
        </xdr:cNvSpPr>
      </xdr:nvSpPr>
      <xdr:spPr bwMode="auto">
        <a:xfrm>
          <a:off x="4404360" y="64390905"/>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68580</xdr:colOff>
      <xdr:row>355</xdr:row>
      <xdr:rowOff>160020</xdr:rowOff>
    </xdr:from>
    <xdr:ext cx="18531" cy="208690"/>
    <xdr:sp macro="" textlink="">
      <xdr:nvSpPr>
        <xdr:cNvPr id="20" name="正方形/長方形 20">
          <a:extLst>
            <a:ext uri="{FF2B5EF4-FFF2-40B4-BE49-F238E27FC236}">
              <a16:creationId xmlns:a16="http://schemas.microsoft.com/office/drawing/2014/main" id="{BF2D4B58-B7BE-4388-9787-5774C211E986}"/>
            </a:ext>
          </a:extLst>
        </xdr:cNvPr>
        <xdr:cNvSpPr>
          <a:spLocks noChangeArrowheads="1"/>
        </xdr:cNvSpPr>
      </xdr:nvSpPr>
      <xdr:spPr bwMode="auto">
        <a:xfrm>
          <a:off x="5459730" y="64406145"/>
          <a:ext cx="18531" cy="20869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114300</xdr:colOff>
      <xdr:row>398</xdr:row>
      <xdr:rowOff>175260</xdr:rowOff>
    </xdr:from>
    <xdr:ext cx="20848" cy="210820"/>
    <xdr:sp macro="" textlink="">
      <xdr:nvSpPr>
        <xdr:cNvPr id="21" name="正方形/長方形 24">
          <a:extLst>
            <a:ext uri="{FF2B5EF4-FFF2-40B4-BE49-F238E27FC236}">
              <a16:creationId xmlns:a16="http://schemas.microsoft.com/office/drawing/2014/main" id="{AFCAD091-DB3A-4127-B64D-AA947EAAA788}"/>
            </a:ext>
          </a:extLst>
        </xdr:cNvPr>
        <xdr:cNvSpPr>
          <a:spLocks noChangeArrowheads="1"/>
        </xdr:cNvSpPr>
      </xdr:nvSpPr>
      <xdr:spPr bwMode="auto">
        <a:xfrm>
          <a:off x="5505450" y="72203310"/>
          <a:ext cx="20848"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11</xdr:col>
      <xdr:colOff>220980</xdr:colOff>
      <xdr:row>403</xdr:row>
      <xdr:rowOff>160020</xdr:rowOff>
    </xdr:from>
    <xdr:ext cx="18531" cy="209085"/>
    <xdr:sp macro="" textlink="">
      <xdr:nvSpPr>
        <xdr:cNvPr id="22" name="正方形/長方形 25">
          <a:extLst>
            <a:ext uri="{FF2B5EF4-FFF2-40B4-BE49-F238E27FC236}">
              <a16:creationId xmlns:a16="http://schemas.microsoft.com/office/drawing/2014/main" id="{6C0508CE-1132-4655-B567-B973CCBFF1D4}"/>
            </a:ext>
          </a:extLst>
        </xdr:cNvPr>
        <xdr:cNvSpPr>
          <a:spLocks noChangeArrowheads="1"/>
        </xdr:cNvSpPr>
      </xdr:nvSpPr>
      <xdr:spPr bwMode="auto">
        <a:xfrm>
          <a:off x="6850380" y="73092945"/>
          <a:ext cx="18531"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406</xdr:row>
      <xdr:rowOff>144780</xdr:rowOff>
    </xdr:from>
    <xdr:ext cx="18531" cy="210820"/>
    <xdr:sp macro="" textlink="">
      <xdr:nvSpPr>
        <xdr:cNvPr id="23" name="正方形/長方形 28">
          <a:extLst>
            <a:ext uri="{FF2B5EF4-FFF2-40B4-BE49-F238E27FC236}">
              <a16:creationId xmlns:a16="http://schemas.microsoft.com/office/drawing/2014/main" id="{547630C7-1D66-4A23-BF7B-DF42CE859952}"/>
            </a:ext>
          </a:extLst>
        </xdr:cNvPr>
        <xdr:cNvSpPr>
          <a:spLocks noChangeArrowheads="1"/>
        </xdr:cNvSpPr>
      </xdr:nvSpPr>
      <xdr:spPr bwMode="auto">
        <a:xfrm>
          <a:off x="7393305" y="7362063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411480</xdr:colOff>
      <xdr:row>408</xdr:row>
      <xdr:rowOff>106680</xdr:rowOff>
    </xdr:from>
    <xdr:ext cx="18531" cy="156518"/>
    <xdr:sp macro="" textlink="">
      <xdr:nvSpPr>
        <xdr:cNvPr id="24" name="正方形/長方形 29">
          <a:extLst>
            <a:ext uri="{FF2B5EF4-FFF2-40B4-BE49-F238E27FC236}">
              <a16:creationId xmlns:a16="http://schemas.microsoft.com/office/drawing/2014/main" id="{D8249FAA-A136-4B5E-B121-EB57DEBD990C}"/>
            </a:ext>
          </a:extLst>
        </xdr:cNvPr>
        <xdr:cNvSpPr>
          <a:spLocks noChangeArrowheads="1"/>
        </xdr:cNvSpPr>
      </xdr:nvSpPr>
      <xdr:spPr bwMode="auto">
        <a:xfrm>
          <a:off x="7660005" y="7394448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twoCellAnchor editAs="oneCell">
    <xdr:from>
      <xdr:col>0</xdr:col>
      <xdr:colOff>0</xdr:colOff>
      <xdr:row>0</xdr:row>
      <xdr:rowOff>0</xdr:rowOff>
    </xdr:from>
    <xdr:to>
      <xdr:col>18</xdr:col>
      <xdr:colOff>4429</xdr:colOff>
      <xdr:row>24</xdr:row>
      <xdr:rowOff>20791</xdr:rowOff>
    </xdr:to>
    <xdr:pic>
      <xdr:nvPicPr>
        <xdr:cNvPr id="25" name="図 24">
          <a:extLst>
            <a:ext uri="{FF2B5EF4-FFF2-40B4-BE49-F238E27FC236}">
              <a16:creationId xmlns:a16="http://schemas.microsoft.com/office/drawing/2014/main" id="{3884013F-AAAD-4EA9-B7E4-13E1977C187A}"/>
            </a:ext>
          </a:extLst>
        </xdr:cNvPr>
        <xdr:cNvPicPr>
          <a:picLocks noChangeAspect="1"/>
        </xdr:cNvPicPr>
      </xdr:nvPicPr>
      <xdr:blipFill>
        <a:blip xmlns:r="http://schemas.openxmlformats.org/officeDocument/2006/relationships" r:embed="rId1"/>
        <a:stretch>
          <a:fillRect/>
        </a:stretch>
      </xdr:blipFill>
      <xdr:spPr>
        <a:xfrm>
          <a:off x="0" y="0"/>
          <a:ext cx="10958179" cy="4307041"/>
        </a:xfrm>
        <a:prstGeom prst="rect">
          <a:avLst/>
        </a:prstGeom>
      </xdr:spPr>
    </xdr:pic>
    <xdr:clientData/>
  </xdr:twoCellAnchor>
  <xdr:twoCellAnchor editAs="oneCell">
    <xdr:from>
      <xdr:col>0</xdr:col>
      <xdr:colOff>0</xdr:colOff>
      <xdr:row>24</xdr:row>
      <xdr:rowOff>0</xdr:rowOff>
    </xdr:from>
    <xdr:to>
      <xdr:col>18</xdr:col>
      <xdr:colOff>7330</xdr:colOff>
      <xdr:row>48</xdr:row>
      <xdr:rowOff>21931</xdr:rowOff>
    </xdr:to>
    <xdr:pic>
      <xdr:nvPicPr>
        <xdr:cNvPr id="26" name="図 25">
          <a:extLst>
            <a:ext uri="{FF2B5EF4-FFF2-40B4-BE49-F238E27FC236}">
              <a16:creationId xmlns:a16="http://schemas.microsoft.com/office/drawing/2014/main" id="{AD0742D6-601A-4A2F-B450-607E0C641620}"/>
            </a:ext>
          </a:extLst>
        </xdr:cNvPr>
        <xdr:cNvPicPr>
          <a:picLocks noChangeAspect="1"/>
        </xdr:cNvPicPr>
      </xdr:nvPicPr>
      <xdr:blipFill>
        <a:blip xmlns:r="http://schemas.openxmlformats.org/officeDocument/2006/relationships" r:embed="rId2"/>
        <a:stretch>
          <a:fillRect/>
        </a:stretch>
      </xdr:blipFill>
      <xdr:spPr>
        <a:xfrm>
          <a:off x="0" y="4286250"/>
          <a:ext cx="10961080" cy="4308181"/>
        </a:xfrm>
        <a:prstGeom prst="rect">
          <a:avLst/>
        </a:prstGeom>
      </xdr:spPr>
    </xdr:pic>
    <xdr:clientData/>
  </xdr:twoCellAnchor>
  <xdr:twoCellAnchor editAs="oneCell">
    <xdr:from>
      <xdr:col>0</xdr:col>
      <xdr:colOff>0</xdr:colOff>
      <xdr:row>48</xdr:row>
      <xdr:rowOff>0</xdr:rowOff>
    </xdr:from>
    <xdr:to>
      <xdr:col>18</xdr:col>
      <xdr:colOff>4429</xdr:colOff>
      <xdr:row>72</xdr:row>
      <xdr:rowOff>20791</xdr:rowOff>
    </xdr:to>
    <xdr:pic>
      <xdr:nvPicPr>
        <xdr:cNvPr id="27" name="図 26">
          <a:extLst>
            <a:ext uri="{FF2B5EF4-FFF2-40B4-BE49-F238E27FC236}">
              <a16:creationId xmlns:a16="http://schemas.microsoft.com/office/drawing/2014/main" id="{790F071E-DDDB-4962-8BCC-A9028EB0D422}"/>
            </a:ext>
          </a:extLst>
        </xdr:cNvPr>
        <xdr:cNvPicPr>
          <a:picLocks noChangeAspect="1"/>
        </xdr:cNvPicPr>
      </xdr:nvPicPr>
      <xdr:blipFill>
        <a:blip xmlns:r="http://schemas.openxmlformats.org/officeDocument/2006/relationships" r:embed="rId3"/>
        <a:stretch>
          <a:fillRect/>
        </a:stretch>
      </xdr:blipFill>
      <xdr:spPr>
        <a:xfrm>
          <a:off x="0" y="8572500"/>
          <a:ext cx="10958179" cy="4307041"/>
        </a:xfrm>
        <a:prstGeom prst="rect">
          <a:avLst/>
        </a:prstGeom>
      </xdr:spPr>
    </xdr:pic>
    <xdr:clientData/>
  </xdr:twoCellAnchor>
  <xdr:twoCellAnchor editAs="oneCell">
    <xdr:from>
      <xdr:col>0</xdr:col>
      <xdr:colOff>0</xdr:colOff>
      <xdr:row>72</xdr:row>
      <xdr:rowOff>0</xdr:rowOff>
    </xdr:from>
    <xdr:to>
      <xdr:col>18</xdr:col>
      <xdr:colOff>4429</xdr:colOff>
      <xdr:row>96</xdr:row>
      <xdr:rowOff>20791</xdr:rowOff>
    </xdr:to>
    <xdr:pic>
      <xdr:nvPicPr>
        <xdr:cNvPr id="28" name="図 27">
          <a:extLst>
            <a:ext uri="{FF2B5EF4-FFF2-40B4-BE49-F238E27FC236}">
              <a16:creationId xmlns:a16="http://schemas.microsoft.com/office/drawing/2014/main" id="{A9A327B0-77AE-4050-AD1E-1F24A4EFB107}"/>
            </a:ext>
          </a:extLst>
        </xdr:cNvPr>
        <xdr:cNvPicPr>
          <a:picLocks noChangeAspect="1"/>
        </xdr:cNvPicPr>
      </xdr:nvPicPr>
      <xdr:blipFill>
        <a:blip xmlns:r="http://schemas.openxmlformats.org/officeDocument/2006/relationships" r:embed="rId4"/>
        <a:stretch>
          <a:fillRect/>
        </a:stretch>
      </xdr:blipFill>
      <xdr:spPr>
        <a:xfrm>
          <a:off x="0" y="12858750"/>
          <a:ext cx="10958179" cy="4307041"/>
        </a:xfrm>
        <a:prstGeom prst="rect">
          <a:avLst/>
        </a:prstGeom>
      </xdr:spPr>
    </xdr:pic>
    <xdr:clientData/>
  </xdr:twoCellAnchor>
  <xdr:twoCellAnchor editAs="oneCell">
    <xdr:from>
      <xdr:col>0</xdr:col>
      <xdr:colOff>0</xdr:colOff>
      <xdr:row>96</xdr:row>
      <xdr:rowOff>0</xdr:rowOff>
    </xdr:from>
    <xdr:to>
      <xdr:col>18</xdr:col>
      <xdr:colOff>4429</xdr:colOff>
      <xdr:row>120</xdr:row>
      <xdr:rowOff>20791</xdr:rowOff>
    </xdr:to>
    <xdr:pic>
      <xdr:nvPicPr>
        <xdr:cNvPr id="29" name="図 28">
          <a:extLst>
            <a:ext uri="{FF2B5EF4-FFF2-40B4-BE49-F238E27FC236}">
              <a16:creationId xmlns:a16="http://schemas.microsoft.com/office/drawing/2014/main" id="{ECA7076B-1075-4B8A-9719-88214A9239C7}"/>
            </a:ext>
          </a:extLst>
        </xdr:cNvPr>
        <xdr:cNvPicPr>
          <a:picLocks noChangeAspect="1"/>
        </xdr:cNvPicPr>
      </xdr:nvPicPr>
      <xdr:blipFill>
        <a:blip xmlns:r="http://schemas.openxmlformats.org/officeDocument/2006/relationships" r:embed="rId5"/>
        <a:stretch>
          <a:fillRect/>
        </a:stretch>
      </xdr:blipFill>
      <xdr:spPr>
        <a:xfrm>
          <a:off x="0" y="17145000"/>
          <a:ext cx="10958179" cy="4307041"/>
        </a:xfrm>
        <a:prstGeom prst="rect">
          <a:avLst/>
        </a:prstGeom>
      </xdr:spPr>
    </xdr:pic>
    <xdr:clientData/>
  </xdr:twoCellAnchor>
  <xdr:twoCellAnchor editAs="oneCell">
    <xdr:from>
      <xdr:col>0</xdr:col>
      <xdr:colOff>0</xdr:colOff>
      <xdr:row>120</xdr:row>
      <xdr:rowOff>0</xdr:rowOff>
    </xdr:from>
    <xdr:to>
      <xdr:col>18</xdr:col>
      <xdr:colOff>4429</xdr:colOff>
      <xdr:row>144</xdr:row>
      <xdr:rowOff>20791</xdr:rowOff>
    </xdr:to>
    <xdr:pic>
      <xdr:nvPicPr>
        <xdr:cNvPr id="30" name="図 29">
          <a:extLst>
            <a:ext uri="{FF2B5EF4-FFF2-40B4-BE49-F238E27FC236}">
              <a16:creationId xmlns:a16="http://schemas.microsoft.com/office/drawing/2014/main" id="{8C71D795-DD2F-4BF2-848A-C0CCFF33DC55}"/>
            </a:ext>
          </a:extLst>
        </xdr:cNvPr>
        <xdr:cNvPicPr>
          <a:picLocks noChangeAspect="1"/>
        </xdr:cNvPicPr>
      </xdr:nvPicPr>
      <xdr:blipFill>
        <a:blip xmlns:r="http://schemas.openxmlformats.org/officeDocument/2006/relationships" r:embed="rId6"/>
        <a:stretch>
          <a:fillRect/>
        </a:stretch>
      </xdr:blipFill>
      <xdr:spPr>
        <a:xfrm>
          <a:off x="0" y="21431250"/>
          <a:ext cx="10958179" cy="4307041"/>
        </a:xfrm>
        <a:prstGeom prst="rect">
          <a:avLst/>
        </a:prstGeom>
      </xdr:spPr>
    </xdr:pic>
    <xdr:clientData/>
  </xdr:twoCellAnchor>
  <xdr:twoCellAnchor editAs="oneCell">
    <xdr:from>
      <xdr:col>0</xdr:col>
      <xdr:colOff>0</xdr:colOff>
      <xdr:row>144</xdr:row>
      <xdr:rowOff>0</xdr:rowOff>
    </xdr:from>
    <xdr:to>
      <xdr:col>18</xdr:col>
      <xdr:colOff>4429</xdr:colOff>
      <xdr:row>168</xdr:row>
      <xdr:rowOff>20791</xdr:rowOff>
    </xdr:to>
    <xdr:pic>
      <xdr:nvPicPr>
        <xdr:cNvPr id="31" name="図 30">
          <a:extLst>
            <a:ext uri="{FF2B5EF4-FFF2-40B4-BE49-F238E27FC236}">
              <a16:creationId xmlns:a16="http://schemas.microsoft.com/office/drawing/2014/main" id="{07D3EA39-A66B-4B20-84FB-94E3C360AC20}"/>
            </a:ext>
          </a:extLst>
        </xdr:cNvPr>
        <xdr:cNvPicPr>
          <a:picLocks noChangeAspect="1"/>
        </xdr:cNvPicPr>
      </xdr:nvPicPr>
      <xdr:blipFill>
        <a:blip xmlns:r="http://schemas.openxmlformats.org/officeDocument/2006/relationships" r:embed="rId7"/>
        <a:stretch>
          <a:fillRect/>
        </a:stretch>
      </xdr:blipFill>
      <xdr:spPr>
        <a:xfrm>
          <a:off x="0" y="25717500"/>
          <a:ext cx="10958179" cy="4307041"/>
        </a:xfrm>
        <a:prstGeom prst="rect">
          <a:avLst/>
        </a:prstGeom>
      </xdr:spPr>
    </xdr:pic>
    <xdr:clientData/>
  </xdr:twoCellAnchor>
  <xdr:twoCellAnchor editAs="oneCell">
    <xdr:from>
      <xdr:col>0</xdr:col>
      <xdr:colOff>0</xdr:colOff>
      <xdr:row>168</xdr:row>
      <xdr:rowOff>0</xdr:rowOff>
    </xdr:from>
    <xdr:to>
      <xdr:col>18</xdr:col>
      <xdr:colOff>4429</xdr:colOff>
      <xdr:row>192</xdr:row>
      <xdr:rowOff>20791</xdr:rowOff>
    </xdr:to>
    <xdr:pic>
      <xdr:nvPicPr>
        <xdr:cNvPr id="32" name="図 31">
          <a:extLst>
            <a:ext uri="{FF2B5EF4-FFF2-40B4-BE49-F238E27FC236}">
              <a16:creationId xmlns:a16="http://schemas.microsoft.com/office/drawing/2014/main" id="{DB5C859A-6FD2-4EEF-86B9-C5CA99442DAB}"/>
            </a:ext>
          </a:extLst>
        </xdr:cNvPr>
        <xdr:cNvPicPr>
          <a:picLocks noChangeAspect="1"/>
        </xdr:cNvPicPr>
      </xdr:nvPicPr>
      <xdr:blipFill>
        <a:blip xmlns:r="http://schemas.openxmlformats.org/officeDocument/2006/relationships" r:embed="rId8"/>
        <a:stretch>
          <a:fillRect/>
        </a:stretch>
      </xdr:blipFill>
      <xdr:spPr>
        <a:xfrm>
          <a:off x="0" y="30003750"/>
          <a:ext cx="10958179" cy="4307041"/>
        </a:xfrm>
        <a:prstGeom prst="rect">
          <a:avLst/>
        </a:prstGeom>
      </xdr:spPr>
    </xdr:pic>
    <xdr:clientData/>
  </xdr:twoCellAnchor>
  <xdr:twoCellAnchor editAs="oneCell">
    <xdr:from>
      <xdr:col>0</xdr:col>
      <xdr:colOff>0</xdr:colOff>
      <xdr:row>192</xdr:row>
      <xdr:rowOff>0</xdr:rowOff>
    </xdr:from>
    <xdr:to>
      <xdr:col>18</xdr:col>
      <xdr:colOff>4429</xdr:colOff>
      <xdr:row>216</xdr:row>
      <xdr:rowOff>20791</xdr:rowOff>
    </xdr:to>
    <xdr:pic>
      <xdr:nvPicPr>
        <xdr:cNvPr id="33" name="図 32">
          <a:extLst>
            <a:ext uri="{FF2B5EF4-FFF2-40B4-BE49-F238E27FC236}">
              <a16:creationId xmlns:a16="http://schemas.microsoft.com/office/drawing/2014/main" id="{11DB3EA4-2295-4783-8A03-3188FA02BA5A}"/>
            </a:ext>
          </a:extLst>
        </xdr:cNvPr>
        <xdr:cNvPicPr>
          <a:picLocks noChangeAspect="1"/>
        </xdr:cNvPicPr>
      </xdr:nvPicPr>
      <xdr:blipFill>
        <a:blip xmlns:r="http://schemas.openxmlformats.org/officeDocument/2006/relationships" r:embed="rId9"/>
        <a:stretch>
          <a:fillRect/>
        </a:stretch>
      </xdr:blipFill>
      <xdr:spPr>
        <a:xfrm>
          <a:off x="0" y="34290000"/>
          <a:ext cx="10958179" cy="4307041"/>
        </a:xfrm>
        <a:prstGeom prst="rect">
          <a:avLst/>
        </a:prstGeom>
      </xdr:spPr>
    </xdr:pic>
    <xdr:clientData/>
  </xdr:twoCellAnchor>
  <xdr:twoCellAnchor editAs="oneCell">
    <xdr:from>
      <xdr:col>0</xdr:col>
      <xdr:colOff>0</xdr:colOff>
      <xdr:row>216</xdr:row>
      <xdr:rowOff>0</xdr:rowOff>
    </xdr:from>
    <xdr:to>
      <xdr:col>18</xdr:col>
      <xdr:colOff>4429</xdr:colOff>
      <xdr:row>240</xdr:row>
      <xdr:rowOff>20791</xdr:rowOff>
    </xdr:to>
    <xdr:pic>
      <xdr:nvPicPr>
        <xdr:cNvPr id="34" name="図 33">
          <a:extLst>
            <a:ext uri="{FF2B5EF4-FFF2-40B4-BE49-F238E27FC236}">
              <a16:creationId xmlns:a16="http://schemas.microsoft.com/office/drawing/2014/main" id="{7CFFC313-393D-453E-83B1-D7B89A1EDF12}"/>
            </a:ext>
          </a:extLst>
        </xdr:cNvPr>
        <xdr:cNvPicPr>
          <a:picLocks noChangeAspect="1"/>
        </xdr:cNvPicPr>
      </xdr:nvPicPr>
      <xdr:blipFill>
        <a:blip xmlns:r="http://schemas.openxmlformats.org/officeDocument/2006/relationships" r:embed="rId10"/>
        <a:stretch>
          <a:fillRect/>
        </a:stretch>
      </xdr:blipFill>
      <xdr:spPr>
        <a:xfrm>
          <a:off x="0" y="38576250"/>
          <a:ext cx="10958179" cy="4307041"/>
        </a:xfrm>
        <a:prstGeom prst="rect">
          <a:avLst/>
        </a:prstGeom>
      </xdr:spPr>
    </xdr:pic>
    <xdr:clientData/>
  </xdr:twoCellAnchor>
  <xdr:twoCellAnchor editAs="oneCell">
    <xdr:from>
      <xdr:col>0</xdr:col>
      <xdr:colOff>0</xdr:colOff>
      <xdr:row>240</xdr:row>
      <xdr:rowOff>0</xdr:rowOff>
    </xdr:from>
    <xdr:to>
      <xdr:col>18</xdr:col>
      <xdr:colOff>4429</xdr:colOff>
      <xdr:row>264</xdr:row>
      <xdr:rowOff>20791</xdr:rowOff>
    </xdr:to>
    <xdr:pic>
      <xdr:nvPicPr>
        <xdr:cNvPr id="35" name="図 34">
          <a:extLst>
            <a:ext uri="{FF2B5EF4-FFF2-40B4-BE49-F238E27FC236}">
              <a16:creationId xmlns:a16="http://schemas.microsoft.com/office/drawing/2014/main" id="{D9E8102E-3D91-4BC6-8206-D985E2FA2157}"/>
            </a:ext>
          </a:extLst>
        </xdr:cNvPr>
        <xdr:cNvPicPr>
          <a:picLocks noChangeAspect="1"/>
        </xdr:cNvPicPr>
      </xdr:nvPicPr>
      <xdr:blipFill>
        <a:blip xmlns:r="http://schemas.openxmlformats.org/officeDocument/2006/relationships" r:embed="rId11"/>
        <a:stretch>
          <a:fillRect/>
        </a:stretch>
      </xdr:blipFill>
      <xdr:spPr>
        <a:xfrm>
          <a:off x="0" y="42862500"/>
          <a:ext cx="10958179" cy="4307041"/>
        </a:xfrm>
        <a:prstGeom prst="rect">
          <a:avLst/>
        </a:prstGeom>
      </xdr:spPr>
    </xdr:pic>
    <xdr:clientData/>
  </xdr:twoCellAnchor>
  <xdr:twoCellAnchor editAs="oneCell">
    <xdr:from>
      <xdr:col>0</xdr:col>
      <xdr:colOff>0</xdr:colOff>
      <xdr:row>264</xdr:row>
      <xdr:rowOff>0</xdr:rowOff>
    </xdr:from>
    <xdr:to>
      <xdr:col>18</xdr:col>
      <xdr:colOff>4429</xdr:colOff>
      <xdr:row>288</xdr:row>
      <xdr:rowOff>20791</xdr:rowOff>
    </xdr:to>
    <xdr:pic>
      <xdr:nvPicPr>
        <xdr:cNvPr id="36" name="図 35">
          <a:extLst>
            <a:ext uri="{FF2B5EF4-FFF2-40B4-BE49-F238E27FC236}">
              <a16:creationId xmlns:a16="http://schemas.microsoft.com/office/drawing/2014/main" id="{6ABAC8C4-0C65-4C07-BE2D-4CEC3DBF8D6F}"/>
            </a:ext>
          </a:extLst>
        </xdr:cNvPr>
        <xdr:cNvPicPr>
          <a:picLocks noChangeAspect="1"/>
        </xdr:cNvPicPr>
      </xdr:nvPicPr>
      <xdr:blipFill>
        <a:blip xmlns:r="http://schemas.openxmlformats.org/officeDocument/2006/relationships" r:embed="rId12"/>
        <a:stretch>
          <a:fillRect/>
        </a:stretch>
      </xdr:blipFill>
      <xdr:spPr>
        <a:xfrm>
          <a:off x="0" y="47148750"/>
          <a:ext cx="10958179" cy="4307041"/>
        </a:xfrm>
        <a:prstGeom prst="rect">
          <a:avLst/>
        </a:prstGeom>
      </xdr:spPr>
    </xdr:pic>
    <xdr:clientData/>
  </xdr:twoCellAnchor>
  <xdr:twoCellAnchor editAs="oneCell">
    <xdr:from>
      <xdr:col>0</xdr:col>
      <xdr:colOff>0</xdr:colOff>
      <xdr:row>288</xdr:row>
      <xdr:rowOff>0</xdr:rowOff>
    </xdr:from>
    <xdr:to>
      <xdr:col>18</xdr:col>
      <xdr:colOff>4429</xdr:colOff>
      <xdr:row>312</xdr:row>
      <xdr:rowOff>20791</xdr:rowOff>
    </xdr:to>
    <xdr:pic>
      <xdr:nvPicPr>
        <xdr:cNvPr id="37" name="図 36">
          <a:extLst>
            <a:ext uri="{FF2B5EF4-FFF2-40B4-BE49-F238E27FC236}">
              <a16:creationId xmlns:a16="http://schemas.microsoft.com/office/drawing/2014/main" id="{801076E4-AEBB-4212-A3F1-9C080275E587}"/>
            </a:ext>
          </a:extLst>
        </xdr:cNvPr>
        <xdr:cNvPicPr>
          <a:picLocks noChangeAspect="1"/>
        </xdr:cNvPicPr>
      </xdr:nvPicPr>
      <xdr:blipFill>
        <a:blip xmlns:r="http://schemas.openxmlformats.org/officeDocument/2006/relationships" r:embed="rId13"/>
        <a:stretch>
          <a:fillRect/>
        </a:stretch>
      </xdr:blipFill>
      <xdr:spPr>
        <a:xfrm>
          <a:off x="0" y="51435000"/>
          <a:ext cx="10958179" cy="4307041"/>
        </a:xfrm>
        <a:prstGeom prst="rect">
          <a:avLst/>
        </a:prstGeom>
      </xdr:spPr>
    </xdr:pic>
    <xdr:clientData/>
  </xdr:twoCellAnchor>
  <xdr:twoCellAnchor editAs="oneCell">
    <xdr:from>
      <xdr:col>0</xdr:col>
      <xdr:colOff>0</xdr:colOff>
      <xdr:row>312</xdr:row>
      <xdr:rowOff>0</xdr:rowOff>
    </xdr:from>
    <xdr:to>
      <xdr:col>18</xdr:col>
      <xdr:colOff>4429</xdr:colOff>
      <xdr:row>336</xdr:row>
      <xdr:rowOff>20791</xdr:rowOff>
    </xdr:to>
    <xdr:pic>
      <xdr:nvPicPr>
        <xdr:cNvPr id="38" name="図 37">
          <a:extLst>
            <a:ext uri="{FF2B5EF4-FFF2-40B4-BE49-F238E27FC236}">
              <a16:creationId xmlns:a16="http://schemas.microsoft.com/office/drawing/2014/main" id="{5EDF29DE-2397-4134-A53F-C1EC33D575D7}"/>
            </a:ext>
          </a:extLst>
        </xdr:cNvPr>
        <xdr:cNvPicPr>
          <a:picLocks noChangeAspect="1"/>
        </xdr:cNvPicPr>
      </xdr:nvPicPr>
      <xdr:blipFill>
        <a:blip xmlns:r="http://schemas.openxmlformats.org/officeDocument/2006/relationships" r:embed="rId14"/>
        <a:stretch>
          <a:fillRect/>
        </a:stretch>
      </xdr:blipFill>
      <xdr:spPr>
        <a:xfrm>
          <a:off x="0" y="55721250"/>
          <a:ext cx="10958179" cy="4307041"/>
        </a:xfrm>
        <a:prstGeom prst="rect">
          <a:avLst/>
        </a:prstGeom>
      </xdr:spPr>
    </xdr:pic>
    <xdr:clientData/>
  </xdr:twoCellAnchor>
  <xdr:twoCellAnchor editAs="oneCell">
    <xdr:from>
      <xdr:col>0</xdr:col>
      <xdr:colOff>0</xdr:colOff>
      <xdr:row>337</xdr:row>
      <xdr:rowOff>0</xdr:rowOff>
    </xdr:from>
    <xdr:to>
      <xdr:col>18</xdr:col>
      <xdr:colOff>4429</xdr:colOff>
      <xdr:row>361</xdr:row>
      <xdr:rowOff>20791</xdr:rowOff>
    </xdr:to>
    <xdr:pic>
      <xdr:nvPicPr>
        <xdr:cNvPr id="39" name="図 38">
          <a:extLst>
            <a:ext uri="{FF2B5EF4-FFF2-40B4-BE49-F238E27FC236}">
              <a16:creationId xmlns:a16="http://schemas.microsoft.com/office/drawing/2014/main" id="{EF0E02FA-0347-47DE-ACFD-89AB0FA9E00B}"/>
            </a:ext>
          </a:extLst>
        </xdr:cNvPr>
        <xdr:cNvPicPr>
          <a:picLocks noChangeAspect="1"/>
        </xdr:cNvPicPr>
      </xdr:nvPicPr>
      <xdr:blipFill>
        <a:blip xmlns:r="http://schemas.openxmlformats.org/officeDocument/2006/relationships" r:embed="rId15"/>
        <a:stretch>
          <a:fillRect/>
        </a:stretch>
      </xdr:blipFill>
      <xdr:spPr>
        <a:xfrm>
          <a:off x="0" y="60186094"/>
          <a:ext cx="10958179" cy="4307041"/>
        </a:xfrm>
        <a:prstGeom prst="rect">
          <a:avLst/>
        </a:prstGeom>
      </xdr:spPr>
    </xdr:pic>
    <xdr:clientData/>
  </xdr:twoCellAnchor>
  <xdr:twoCellAnchor editAs="oneCell">
    <xdr:from>
      <xdr:col>0</xdr:col>
      <xdr:colOff>0</xdr:colOff>
      <xdr:row>361</xdr:row>
      <xdr:rowOff>0</xdr:rowOff>
    </xdr:from>
    <xdr:to>
      <xdr:col>18</xdr:col>
      <xdr:colOff>4429</xdr:colOff>
      <xdr:row>385</xdr:row>
      <xdr:rowOff>20791</xdr:rowOff>
    </xdr:to>
    <xdr:pic>
      <xdr:nvPicPr>
        <xdr:cNvPr id="40" name="図 39">
          <a:extLst>
            <a:ext uri="{FF2B5EF4-FFF2-40B4-BE49-F238E27FC236}">
              <a16:creationId xmlns:a16="http://schemas.microsoft.com/office/drawing/2014/main" id="{A41ACFF8-2595-4EE3-ABC2-5D4A92EE087A}"/>
            </a:ext>
          </a:extLst>
        </xdr:cNvPr>
        <xdr:cNvPicPr>
          <a:picLocks noChangeAspect="1"/>
        </xdr:cNvPicPr>
      </xdr:nvPicPr>
      <xdr:blipFill>
        <a:blip xmlns:r="http://schemas.openxmlformats.org/officeDocument/2006/relationships" r:embed="rId16"/>
        <a:stretch>
          <a:fillRect/>
        </a:stretch>
      </xdr:blipFill>
      <xdr:spPr>
        <a:xfrm>
          <a:off x="0" y="64472344"/>
          <a:ext cx="10958179" cy="4307041"/>
        </a:xfrm>
        <a:prstGeom prst="rect">
          <a:avLst/>
        </a:prstGeom>
      </xdr:spPr>
    </xdr:pic>
    <xdr:clientData/>
  </xdr:twoCellAnchor>
  <xdr:twoCellAnchor editAs="oneCell">
    <xdr:from>
      <xdr:col>0</xdr:col>
      <xdr:colOff>0</xdr:colOff>
      <xdr:row>385</xdr:row>
      <xdr:rowOff>0</xdr:rowOff>
    </xdr:from>
    <xdr:to>
      <xdr:col>18</xdr:col>
      <xdr:colOff>4429</xdr:colOff>
      <xdr:row>409</xdr:row>
      <xdr:rowOff>20791</xdr:rowOff>
    </xdr:to>
    <xdr:pic>
      <xdr:nvPicPr>
        <xdr:cNvPr id="41" name="図 40">
          <a:extLst>
            <a:ext uri="{FF2B5EF4-FFF2-40B4-BE49-F238E27FC236}">
              <a16:creationId xmlns:a16="http://schemas.microsoft.com/office/drawing/2014/main" id="{A2F17F36-BE8B-46C5-B73F-35FD1D10D05C}"/>
            </a:ext>
          </a:extLst>
        </xdr:cNvPr>
        <xdr:cNvPicPr>
          <a:picLocks noChangeAspect="1"/>
        </xdr:cNvPicPr>
      </xdr:nvPicPr>
      <xdr:blipFill>
        <a:blip xmlns:r="http://schemas.openxmlformats.org/officeDocument/2006/relationships" r:embed="rId17"/>
        <a:stretch>
          <a:fillRect/>
        </a:stretch>
      </xdr:blipFill>
      <xdr:spPr>
        <a:xfrm>
          <a:off x="0" y="68758594"/>
          <a:ext cx="10958179" cy="4307041"/>
        </a:xfrm>
        <a:prstGeom prst="rect">
          <a:avLst/>
        </a:prstGeom>
      </xdr:spPr>
    </xdr:pic>
    <xdr:clientData/>
  </xdr:twoCellAnchor>
  <xdr:twoCellAnchor editAs="oneCell">
    <xdr:from>
      <xdr:col>0</xdr:col>
      <xdr:colOff>0</xdr:colOff>
      <xdr:row>409</xdr:row>
      <xdr:rowOff>0</xdr:rowOff>
    </xdr:from>
    <xdr:to>
      <xdr:col>18</xdr:col>
      <xdr:colOff>4429</xdr:colOff>
      <xdr:row>433</xdr:row>
      <xdr:rowOff>20791</xdr:rowOff>
    </xdr:to>
    <xdr:pic>
      <xdr:nvPicPr>
        <xdr:cNvPr id="42" name="図 41">
          <a:extLst>
            <a:ext uri="{FF2B5EF4-FFF2-40B4-BE49-F238E27FC236}">
              <a16:creationId xmlns:a16="http://schemas.microsoft.com/office/drawing/2014/main" id="{9ACE36EC-9091-40B5-ACC6-A1E390799A90}"/>
            </a:ext>
          </a:extLst>
        </xdr:cNvPr>
        <xdr:cNvPicPr>
          <a:picLocks noChangeAspect="1"/>
        </xdr:cNvPicPr>
      </xdr:nvPicPr>
      <xdr:blipFill>
        <a:blip xmlns:r="http://schemas.openxmlformats.org/officeDocument/2006/relationships" r:embed="rId18"/>
        <a:stretch>
          <a:fillRect/>
        </a:stretch>
      </xdr:blipFill>
      <xdr:spPr>
        <a:xfrm>
          <a:off x="0" y="73044844"/>
          <a:ext cx="10958179" cy="4307041"/>
        </a:xfrm>
        <a:prstGeom prst="rect">
          <a:avLst/>
        </a:prstGeom>
      </xdr:spPr>
    </xdr:pic>
    <xdr:clientData/>
  </xdr:twoCellAnchor>
  <xdr:twoCellAnchor editAs="oneCell">
    <xdr:from>
      <xdr:col>0</xdr:col>
      <xdr:colOff>0</xdr:colOff>
      <xdr:row>433</xdr:row>
      <xdr:rowOff>0</xdr:rowOff>
    </xdr:from>
    <xdr:to>
      <xdr:col>18</xdr:col>
      <xdr:colOff>4429</xdr:colOff>
      <xdr:row>457</xdr:row>
      <xdr:rowOff>20791</xdr:rowOff>
    </xdr:to>
    <xdr:pic>
      <xdr:nvPicPr>
        <xdr:cNvPr id="43" name="図 42">
          <a:extLst>
            <a:ext uri="{FF2B5EF4-FFF2-40B4-BE49-F238E27FC236}">
              <a16:creationId xmlns:a16="http://schemas.microsoft.com/office/drawing/2014/main" id="{15AECB61-D6E4-4BC2-B8E1-76EC4B47935D}"/>
            </a:ext>
          </a:extLst>
        </xdr:cNvPr>
        <xdr:cNvPicPr>
          <a:picLocks noChangeAspect="1"/>
        </xdr:cNvPicPr>
      </xdr:nvPicPr>
      <xdr:blipFill>
        <a:blip xmlns:r="http://schemas.openxmlformats.org/officeDocument/2006/relationships" r:embed="rId19"/>
        <a:stretch>
          <a:fillRect/>
        </a:stretch>
      </xdr:blipFill>
      <xdr:spPr>
        <a:xfrm>
          <a:off x="0" y="77331094"/>
          <a:ext cx="10958179" cy="4307041"/>
        </a:xfrm>
        <a:prstGeom prst="rect">
          <a:avLst/>
        </a:prstGeom>
      </xdr:spPr>
    </xdr:pic>
    <xdr:clientData/>
  </xdr:twoCellAnchor>
  <xdr:twoCellAnchor editAs="oneCell">
    <xdr:from>
      <xdr:col>0</xdr:col>
      <xdr:colOff>0</xdr:colOff>
      <xdr:row>457</xdr:row>
      <xdr:rowOff>0</xdr:rowOff>
    </xdr:from>
    <xdr:to>
      <xdr:col>18</xdr:col>
      <xdr:colOff>4429</xdr:colOff>
      <xdr:row>481</xdr:row>
      <xdr:rowOff>20791</xdr:rowOff>
    </xdr:to>
    <xdr:pic>
      <xdr:nvPicPr>
        <xdr:cNvPr id="44" name="図 43">
          <a:extLst>
            <a:ext uri="{FF2B5EF4-FFF2-40B4-BE49-F238E27FC236}">
              <a16:creationId xmlns:a16="http://schemas.microsoft.com/office/drawing/2014/main" id="{062B7CA3-B85E-45AB-976C-45FECCAF19C5}"/>
            </a:ext>
          </a:extLst>
        </xdr:cNvPr>
        <xdr:cNvPicPr>
          <a:picLocks noChangeAspect="1"/>
        </xdr:cNvPicPr>
      </xdr:nvPicPr>
      <xdr:blipFill>
        <a:blip xmlns:r="http://schemas.openxmlformats.org/officeDocument/2006/relationships" r:embed="rId20"/>
        <a:stretch>
          <a:fillRect/>
        </a:stretch>
      </xdr:blipFill>
      <xdr:spPr>
        <a:xfrm>
          <a:off x="0" y="81617344"/>
          <a:ext cx="10958179" cy="430704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601980</xdr:colOff>
      <xdr:row>13</xdr:row>
      <xdr:rowOff>76200</xdr:rowOff>
    </xdr:from>
    <xdr:to>
      <xdr:col>9</xdr:col>
      <xdr:colOff>510540</xdr:colOff>
      <xdr:row>18</xdr:row>
      <xdr:rowOff>99060</xdr:rowOff>
    </xdr:to>
    <xdr:sp macro="" textlink="">
      <xdr:nvSpPr>
        <xdr:cNvPr id="2" name="正方形/長方形 2">
          <a:extLst>
            <a:ext uri="{FF2B5EF4-FFF2-40B4-BE49-F238E27FC236}">
              <a16:creationId xmlns:a16="http://schemas.microsoft.com/office/drawing/2014/main" id="{410B0738-C46A-48CE-8302-9E52FF6E6ADA}"/>
            </a:ext>
          </a:extLst>
        </xdr:cNvPr>
        <xdr:cNvSpPr>
          <a:spLocks noChangeArrowheads="1"/>
        </xdr:cNvSpPr>
      </xdr:nvSpPr>
      <xdr:spPr bwMode="auto">
        <a:xfrm rot="856518">
          <a:off x="5374005" y="2428875"/>
          <a:ext cx="527685" cy="927735"/>
        </a:xfrm>
        <a:prstGeom prst="rect">
          <a:avLst/>
        </a:prstGeom>
        <a:noFill/>
        <a:ln>
          <a:noFill/>
        </a:ln>
      </xdr:spPr>
      <xdr:txBody>
        <a:bodyPr vertOverflow="clip" wrap="square" lIns="18288" tIns="0" rIns="0" bIns="0" anchor="t" upright="1"/>
        <a:lstStyle/>
        <a:p>
          <a:pPr algn="ctr" rtl="0">
            <a:defRPr sz="1000"/>
          </a:pPr>
          <a:endParaRPr lang="ja-JP" altLang="en-US"/>
        </a:p>
      </xdr:txBody>
    </xdr:sp>
    <xdr:clientData/>
  </xdr:twoCellAnchor>
  <xdr:oneCellAnchor>
    <xdr:from>
      <xdr:col>10</xdr:col>
      <xdr:colOff>45720</xdr:colOff>
      <xdr:row>60</xdr:row>
      <xdr:rowOff>106680</xdr:rowOff>
    </xdr:from>
    <xdr:ext cx="20848" cy="209085"/>
    <xdr:sp macro="" textlink="">
      <xdr:nvSpPr>
        <xdr:cNvPr id="3" name="正方形/長方形 7">
          <a:extLst>
            <a:ext uri="{FF2B5EF4-FFF2-40B4-BE49-F238E27FC236}">
              <a16:creationId xmlns:a16="http://schemas.microsoft.com/office/drawing/2014/main" id="{60A8DB4D-66D9-4657-AECC-BB47F1CD2D03}"/>
            </a:ext>
          </a:extLst>
        </xdr:cNvPr>
        <xdr:cNvSpPr>
          <a:spLocks noChangeArrowheads="1"/>
        </xdr:cNvSpPr>
      </xdr:nvSpPr>
      <xdr:spPr bwMode="auto">
        <a:xfrm>
          <a:off x="6055995" y="1096518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10</xdr:col>
      <xdr:colOff>266700</xdr:colOff>
      <xdr:row>31</xdr:row>
      <xdr:rowOff>30480</xdr:rowOff>
    </xdr:from>
    <xdr:ext cx="20848" cy="209085"/>
    <xdr:sp macro="" textlink="">
      <xdr:nvSpPr>
        <xdr:cNvPr id="4" name="正方形/長方形 1">
          <a:extLst>
            <a:ext uri="{FF2B5EF4-FFF2-40B4-BE49-F238E27FC236}">
              <a16:creationId xmlns:a16="http://schemas.microsoft.com/office/drawing/2014/main" id="{CB65B43F-CBF0-4C13-BB38-4E61EB982AC2}"/>
            </a:ext>
          </a:extLst>
        </xdr:cNvPr>
        <xdr:cNvSpPr>
          <a:spLocks noChangeArrowheads="1"/>
        </xdr:cNvSpPr>
      </xdr:nvSpPr>
      <xdr:spPr bwMode="auto">
        <a:xfrm>
          <a:off x="6276975" y="5640705"/>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13</xdr:col>
      <xdr:colOff>327660</xdr:colOff>
      <xdr:row>77</xdr:row>
      <xdr:rowOff>68580</xdr:rowOff>
    </xdr:from>
    <xdr:ext cx="18531" cy="156518"/>
    <xdr:sp macro="" textlink="">
      <xdr:nvSpPr>
        <xdr:cNvPr id="5" name="正方形/長方形 3">
          <a:extLst>
            <a:ext uri="{FF2B5EF4-FFF2-40B4-BE49-F238E27FC236}">
              <a16:creationId xmlns:a16="http://schemas.microsoft.com/office/drawing/2014/main" id="{E630ECE3-5F44-408B-95B5-9F8AA2910F96}"/>
            </a:ext>
          </a:extLst>
        </xdr:cNvPr>
        <xdr:cNvSpPr>
          <a:spLocks noChangeArrowheads="1"/>
        </xdr:cNvSpPr>
      </xdr:nvSpPr>
      <xdr:spPr bwMode="auto">
        <a:xfrm>
          <a:off x="8195310" y="14003655"/>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6</xdr:col>
      <xdr:colOff>304800</xdr:colOff>
      <xdr:row>136</xdr:row>
      <xdr:rowOff>175260</xdr:rowOff>
    </xdr:from>
    <xdr:ext cx="20848" cy="209122"/>
    <xdr:sp macro="" textlink="">
      <xdr:nvSpPr>
        <xdr:cNvPr id="6" name="正方形/長方形 5">
          <a:extLst>
            <a:ext uri="{FF2B5EF4-FFF2-40B4-BE49-F238E27FC236}">
              <a16:creationId xmlns:a16="http://schemas.microsoft.com/office/drawing/2014/main" id="{F0BB2939-9B7A-487B-97DD-215434C47E53}"/>
            </a:ext>
          </a:extLst>
        </xdr:cNvPr>
        <xdr:cNvSpPr>
          <a:spLocks noChangeArrowheads="1"/>
        </xdr:cNvSpPr>
      </xdr:nvSpPr>
      <xdr:spPr bwMode="auto">
        <a:xfrm>
          <a:off x="3838575" y="24787860"/>
          <a:ext cx="20848" cy="209122"/>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198120</xdr:colOff>
      <xdr:row>135</xdr:row>
      <xdr:rowOff>30480</xdr:rowOff>
    </xdr:from>
    <xdr:ext cx="20848" cy="209085"/>
    <xdr:sp macro="" textlink="">
      <xdr:nvSpPr>
        <xdr:cNvPr id="7" name="正方形/長方形 6">
          <a:extLst>
            <a:ext uri="{FF2B5EF4-FFF2-40B4-BE49-F238E27FC236}">
              <a16:creationId xmlns:a16="http://schemas.microsoft.com/office/drawing/2014/main" id="{E236FE80-3B6B-4098-9B5A-47C75FD44E47}"/>
            </a:ext>
          </a:extLst>
        </xdr:cNvPr>
        <xdr:cNvSpPr>
          <a:spLocks noChangeArrowheads="1"/>
        </xdr:cNvSpPr>
      </xdr:nvSpPr>
      <xdr:spPr bwMode="auto">
        <a:xfrm>
          <a:off x="4351020" y="24462105"/>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612866</xdr:colOff>
      <xdr:row>134</xdr:row>
      <xdr:rowOff>22860</xdr:rowOff>
    </xdr:from>
    <xdr:ext cx="18531" cy="156518"/>
    <xdr:sp macro="" textlink="">
      <xdr:nvSpPr>
        <xdr:cNvPr id="8" name="正方形/長方形 14">
          <a:extLst>
            <a:ext uri="{FF2B5EF4-FFF2-40B4-BE49-F238E27FC236}">
              <a16:creationId xmlns:a16="http://schemas.microsoft.com/office/drawing/2014/main" id="{1404FE49-A005-4F57-82D4-0E3220825CC1}"/>
            </a:ext>
          </a:extLst>
        </xdr:cNvPr>
        <xdr:cNvSpPr>
          <a:spLocks noChangeArrowheads="1"/>
        </xdr:cNvSpPr>
      </xdr:nvSpPr>
      <xdr:spPr bwMode="auto">
        <a:xfrm>
          <a:off x="4765766" y="2427351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144780</xdr:colOff>
      <xdr:row>105</xdr:row>
      <xdr:rowOff>22860</xdr:rowOff>
    </xdr:from>
    <xdr:ext cx="18531" cy="201237"/>
    <xdr:sp macro="" textlink="">
      <xdr:nvSpPr>
        <xdr:cNvPr id="9" name="正方形/長方形 17">
          <a:extLst>
            <a:ext uri="{FF2B5EF4-FFF2-40B4-BE49-F238E27FC236}">
              <a16:creationId xmlns:a16="http://schemas.microsoft.com/office/drawing/2014/main" id="{06FD7D5D-7DBE-4E9C-8587-573438D3560E}"/>
            </a:ext>
          </a:extLst>
        </xdr:cNvPr>
        <xdr:cNvSpPr>
          <a:spLocks noChangeArrowheads="1"/>
        </xdr:cNvSpPr>
      </xdr:nvSpPr>
      <xdr:spPr bwMode="auto">
        <a:xfrm>
          <a:off x="4916805" y="19025235"/>
          <a:ext cx="18531" cy="201237"/>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342900</xdr:colOff>
      <xdr:row>102</xdr:row>
      <xdr:rowOff>175260</xdr:rowOff>
    </xdr:from>
    <xdr:ext cx="20848" cy="210820"/>
    <xdr:sp macro="" textlink="">
      <xdr:nvSpPr>
        <xdr:cNvPr id="10" name="正方形/長方形 10">
          <a:extLst>
            <a:ext uri="{FF2B5EF4-FFF2-40B4-BE49-F238E27FC236}">
              <a16:creationId xmlns:a16="http://schemas.microsoft.com/office/drawing/2014/main" id="{18441763-A421-4AA3-B031-FDE82714E11D}"/>
            </a:ext>
          </a:extLst>
        </xdr:cNvPr>
        <xdr:cNvSpPr>
          <a:spLocks noChangeArrowheads="1"/>
        </xdr:cNvSpPr>
      </xdr:nvSpPr>
      <xdr:spPr bwMode="auto">
        <a:xfrm>
          <a:off x="5734050" y="18634710"/>
          <a:ext cx="20848"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449580</xdr:colOff>
      <xdr:row>178</xdr:row>
      <xdr:rowOff>144780</xdr:rowOff>
    </xdr:from>
    <xdr:ext cx="18531" cy="210820"/>
    <xdr:sp macro="" textlink="">
      <xdr:nvSpPr>
        <xdr:cNvPr id="11" name="正方形/長方形 22">
          <a:extLst>
            <a:ext uri="{FF2B5EF4-FFF2-40B4-BE49-F238E27FC236}">
              <a16:creationId xmlns:a16="http://schemas.microsoft.com/office/drawing/2014/main" id="{7CE01C16-2444-46F3-906B-B5EF01A89A40}"/>
            </a:ext>
          </a:extLst>
        </xdr:cNvPr>
        <xdr:cNvSpPr>
          <a:spLocks noChangeArrowheads="1"/>
        </xdr:cNvSpPr>
      </xdr:nvSpPr>
      <xdr:spPr bwMode="auto">
        <a:xfrm>
          <a:off x="7698105" y="3235833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480060</xdr:colOff>
      <xdr:row>180</xdr:row>
      <xdr:rowOff>22860</xdr:rowOff>
    </xdr:from>
    <xdr:ext cx="18531" cy="156518"/>
    <xdr:sp macro="" textlink="">
      <xdr:nvSpPr>
        <xdr:cNvPr id="12" name="正方形/長方形 23">
          <a:extLst>
            <a:ext uri="{FF2B5EF4-FFF2-40B4-BE49-F238E27FC236}">
              <a16:creationId xmlns:a16="http://schemas.microsoft.com/office/drawing/2014/main" id="{6EC59A4F-1284-4A10-BAFF-56BC83E69259}"/>
            </a:ext>
          </a:extLst>
        </xdr:cNvPr>
        <xdr:cNvSpPr>
          <a:spLocks noChangeArrowheads="1"/>
        </xdr:cNvSpPr>
      </xdr:nvSpPr>
      <xdr:spPr bwMode="auto">
        <a:xfrm>
          <a:off x="9585960" y="3259836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190500</xdr:colOff>
      <xdr:row>223</xdr:row>
      <xdr:rowOff>68580</xdr:rowOff>
    </xdr:from>
    <xdr:ext cx="20848" cy="209122"/>
    <xdr:sp macro="" textlink="">
      <xdr:nvSpPr>
        <xdr:cNvPr id="13" name="正方形/長方形 27">
          <a:extLst>
            <a:ext uri="{FF2B5EF4-FFF2-40B4-BE49-F238E27FC236}">
              <a16:creationId xmlns:a16="http://schemas.microsoft.com/office/drawing/2014/main" id="{6C70F98E-D736-4756-9A07-388655F318EF}"/>
            </a:ext>
          </a:extLst>
        </xdr:cNvPr>
        <xdr:cNvSpPr>
          <a:spLocks noChangeArrowheads="1"/>
        </xdr:cNvSpPr>
      </xdr:nvSpPr>
      <xdr:spPr bwMode="auto">
        <a:xfrm>
          <a:off x="9296400" y="40426005"/>
          <a:ext cx="20848" cy="209122"/>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381000</xdr:colOff>
      <xdr:row>274</xdr:row>
      <xdr:rowOff>175260</xdr:rowOff>
    </xdr:from>
    <xdr:ext cx="20848" cy="210384"/>
    <xdr:sp macro="" textlink="">
      <xdr:nvSpPr>
        <xdr:cNvPr id="14" name="正方形/長方形 9">
          <a:extLst>
            <a:ext uri="{FF2B5EF4-FFF2-40B4-BE49-F238E27FC236}">
              <a16:creationId xmlns:a16="http://schemas.microsoft.com/office/drawing/2014/main" id="{21F93776-AACF-4D9F-B7DF-A97478689D95}"/>
            </a:ext>
          </a:extLst>
        </xdr:cNvPr>
        <xdr:cNvSpPr>
          <a:spLocks noChangeArrowheads="1"/>
        </xdr:cNvSpPr>
      </xdr:nvSpPr>
      <xdr:spPr bwMode="auto">
        <a:xfrm>
          <a:off x="5153025" y="49762410"/>
          <a:ext cx="20848" cy="210384"/>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266</xdr:row>
      <xdr:rowOff>175260</xdr:rowOff>
    </xdr:from>
    <xdr:ext cx="18531" cy="210820"/>
    <xdr:sp macro="" textlink="">
      <xdr:nvSpPr>
        <xdr:cNvPr id="15" name="正方形/長方形 11">
          <a:extLst>
            <a:ext uri="{FF2B5EF4-FFF2-40B4-BE49-F238E27FC236}">
              <a16:creationId xmlns:a16="http://schemas.microsoft.com/office/drawing/2014/main" id="{52084937-971D-4A66-9EA2-5FD130ACA98D}"/>
            </a:ext>
          </a:extLst>
        </xdr:cNvPr>
        <xdr:cNvSpPr>
          <a:spLocks noChangeArrowheads="1"/>
        </xdr:cNvSpPr>
      </xdr:nvSpPr>
      <xdr:spPr bwMode="auto">
        <a:xfrm>
          <a:off x="7393305" y="4831461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612866</xdr:colOff>
      <xdr:row>314</xdr:row>
      <xdr:rowOff>68580</xdr:rowOff>
    </xdr:from>
    <xdr:ext cx="18531" cy="156518"/>
    <xdr:sp macro="" textlink="">
      <xdr:nvSpPr>
        <xdr:cNvPr id="16" name="正方形/長方形 13">
          <a:extLst>
            <a:ext uri="{FF2B5EF4-FFF2-40B4-BE49-F238E27FC236}">
              <a16:creationId xmlns:a16="http://schemas.microsoft.com/office/drawing/2014/main" id="{10D92A96-7E18-434D-8F58-C4AD22CB604A}"/>
            </a:ext>
          </a:extLst>
        </xdr:cNvPr>
        <xdr:cNvSpPr>
          <a:spLocks noChangeArrowheads="1"/>
        </xdr:cNvSpPr>
      </xdr:nvSpPr>
      <xdr:spPr bwMode="auto">
        <a:xfrm>
          <a:off x="6004016" y="5689473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247795</xdr:colOff>
      <xdr:row>329</xdr:row>
      <xdr:rowOff>104775</xdr:rowOff>
    </xdr:from>
    <xdr:ext cx="184731" cy="264560"/>
    <xdr:sp macro="" textlink="">
      <xdr:nvSpPr>
        <xdr:cNvPr id="17" name="テキスト ボックス 15">
          <a:extLst>
            <a:ext uri="{FF2B5EF4-FFF2-40B4-BE49-F238E27FC236}">
              <a16:creationId xmlns:a16="http://schemas.microsoft.com/office/drawing/2014/main" id="{44625B3A-36C9-46EF-9B1B-628B09032BF7}"/>
            </a:ext>
          </a:extLst>
        </xdr:cNvPr>
        <xdr:cNvSpPr txBox="1"/>
      </xdr:nvSpPr>
      <xdr:spPr>
        <a:xfrm>
          <a:off x="7496320" y="5964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556260</xdr:colOff>
      <xdr:row>307</xdr:row>
      <xdr:rowOff>68580</xdr:rowOff>
    </xdr:from>
    <xdr:ext cx="18531" cy="156518"/>
    <xdr:sp macro="" textlink="">
      <xdr:nvSpPr>
        <xdr:cNvPr id="18" name="正方形/長方形 16">
          <a:extLst>
            <a:ext uri="{FF2B5EF4-FFF2-40B4-BE49-F238E27FC236}">
              <a16:creationId xmlns:a16="http://schemas.microsoft.com/office/drawing/2014/main" id="{590E2F9E-CBFF-4737-A70B-8EEBB9B08830}"/>
            </a:ext>
          </a:extLst>
        </xdr:cNvPr>
        <xdr:cNvSpPr>
          <a:spLocks noChangeArrowheads="1"/>
        </xdr:cNvSpPr>
      </xdr:nvSpPr>
      <xdr:spPr bwMode="auto">
        <a:xfrm>
          <a:off x="9043035" y="55627905"/>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251460</xdr:colOff>
      <xdr:row>355</xdr:row>
      <xdr:rowOff>144780</xdr:rowOff>
    </xdr:from>
    <xdr:ext cx="18531" cy="156518"/>
    <xdr:sp macro="" textlink="">
      <xdr:nvSpPr>
        <xdr:cNvPr id="19" name="正方形/長方形 19">
          <a:extLst>
            <a:ext uri="{FF2B5EF4-FFF2-40B4-BE49-F238E27FC236}">
              <a16:creationId xmlns:a16="http://schemas.microsoft.com/office/drawing/2014/main" id="{4E6F5312-2AE7-41A3-AD23-7C9AC6F3C250}"/>
            </a:ext>
          </a:extLst>
        </xdr:cNvPr>
        <xdr:cNvSpPr>
          <a:spLocks noChangeArrowheads="1"/>
        </xdr:cNvSpPr>
      </xdr:nvSpPr>
      <xdr:spPr bwMode="auto">
        <a:xfrm>
          <a:off x="4404360" y="64390905"/>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68580</xdr:colOff>
      <xdr:row>355</xdr:row>
      <xdr:rowOff>160020</xdr:rowOff>
    </xdr:from>
    <xdr:ext cx="18531" cy="208690"/>
    <xdr:sp macro="" textlink="">
      <xdr:nvSpPr>
        <xdr:cNvPr id="20" name="正方形/長方形 20">
          <a:extLst>
            <a:ext uri="{FF2B5EF4-FFF2-40B4-BE49-F238E27FC236}">
              <a16:creationId xmlns:a16="http://schemas.microsoft.com/office/drawing/2014/main" id="{BBA90608-4E01-48AC-9AF3-E67D709D4769}"/>
            </a:ext>
          </a:extLst>
        </xdr:cNvPr>
        <xdr:cNvSpPr>
          <a:spLocks noChangeArrowheads="1"/>
        </xdr:cNvSpPr>
      </xdr:nvSpPr>
      <xdr:spPr bwMode="auto">
        <a:xfrm>
          <a:off x="5459730" y="64406145"/>
          <a:ext cx="18531" cy="20869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114300</xdr:colOff>
      <xdr:row>398</xdr:row>
      <xdr:rowOff>175260</xdr:rowOff>
    </xdr:from>
    <xdr:ext cx="20848" cy="210820"/>
    <xdr:sp macro="" textlink="">
      <xdr:nvSpPr>
        <xdr:cNvPr id="21" name="正方形/長方形 24">
          <a:extLst>
            <a:ext uri="{FF2B5EF4-FFF2-40B4-BE49-F238E27FC236}">
              <a16:creationId xmlns:a16="http://schemas.microsoft.com/office/drawing/2014/main" id="{B492BEB2-90F6-418D-B306-53FC7FD0C978}"/>
            </a:ext>
          </a:extLst>
        </xdr:cNvPr>
        <xdr:cNvSpPr>
          <a:spLocks noChangeArrowheads="1"/>
        </xdr:cNvSpPr>
      </xdr:nvSpPr>
      <xdr:spPr bwMode="auto">
        <a:xfrm>
          <a:off x="5505450" y="72203310"/>
          <a:ext cx="20848"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11</xdr:col>
      <xdr:colOff>220980</xdr:colOff>
      <xdr:row>403</xdr:row>
      <xdr:rowOff>160020</xdr:rowOff>
    </xdr:from>
    <xdr:ext cx="18531" cy="209085"/>
    <xdr:sp macro="" textlink="">
      <xdr:nvSpPr>
        <xdr:cNvPr id="22" name="正方形/長方形 25">
          <a:extLst>
            <a:ext uri="{FF2B5EF4-FFF2-40B4-BE49-F238E27FC236}">
              <a16:creationId xmlns:a16="http://schemas.microsoft.com/office/drawing/2014/main" id="{CFF687C5-C0E4-49FE-A4D2-9F7ABB1A0333}"/>
            </a:ext>
          </a:extLst>
        </xdr:cNvPr>
        <xdr:cNvSpPr>
          <a:spLocks noChangeArrowheads="1"/>
        </xdr:cNvSpPr>
      </xdr:nvSpPr>
      <xdr:spPr bwMode="auto">
        <a:xfrm>
          <a:off x="6850380" y="73092945"/>
          <a:ext cx="18531"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406</xdr:row>
      <xdr:rowOff>144780</xdr:rowOff>
    </xdr:from>
    <xdr:ext cx="18531" cy="210820"/>
    <xdr:sp macro="" textlink="">
      <xdr:nvSpPr>
        <xdr:cNvPr id="23" name="正方形/長方形 28">
          <a:extLst>
            <a:ext uri="{FF2B5EF4-FFF2-40B4-BE49-F238E27FC236}">
              <a16:creationId xmlns:a16="http://schemas.microsoft.com/office/drawing/2014/main" id="{CEC25A14-9711-4C3F-B758-E2F2063163C2}"/>
            </a:ext>
          </a:extLst>
        </xdr:cNvPr>
        <xdr:cNvSpPr>
          <a:spLocks noChangeArrowheads="1"/>
        </xdr:cNvSpPr>
      </xdr:nvSpPr>
      <xdr:spPr bwMode="auto">
        <a:xfrm>
          <a:off x="7393305" y="7362063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411480</xdr:colOff>
      <xdr:row>408</xdr:row>
      <xdr:rowOff>106680</xdr:rowOff>
    </xdr:from>
    <xdr:ext cx="18531" cy="156518"/>
    <xdr:sp macro="" textlink="">
      <xdr:nvSpPr>
        <xdr:cNvPr id="24" name="正方形/長方形 29">
          <a:extLst>
            <a:ext uri="{FF2B5EF4-FFF2-40B4-BE49-F238E27FC236}">
              <a16:creationId xmlns:a16="http://schemas.microsoft.com/office/drawing/2014/main" id="{EE3560F0-477D-4D8C-A7BE-C28CB7B4BC14}"/>
            </a:ext>
          </a:extLst>
        </xdr:cNvPr>
        <xdr:cNvSpPr>
          <a:spLocks noChangeArrowheads="1"/>
        </xdr:cNvSpPr>
      </xdr:nvSpPr>
      <xdr:spPr bwMode="auto">
        <a:xfrm>
          <a:off x="7660005" y="7394448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twoCellAnchor editAs="oneCell">
    <xdr:from>
      <xdr:col>0</xdr:col>
      <xdr:colOff>0</xdr:colOff>
      <xdr:row>0</xdr:row>
      <xdr:rowOff>0</xdr:rowOff>
    </xdr:from>
    <xdr:to>
      <xdr:col>18</xdr:col>
      <xdr:colOff>280766</xdr:colOff>
      <xdr:row>24</xdr:row>
      <xdr:rowOff>20791</xdr:rowOff>
    </xdr:to>
    <xdr:pic>
      <xdr:nvPicPr>
        <xdr:cNvPr id="25" name="図 24">
          <a:extLst>
            <a:ext uri="{FF2B5EF4-FFF2-40B4-BE49-F238E27FC236}">
              <a16:creationId xmlns:a16="http://schemas.microsoft.com/office/drawing/2014/main" id="{1679DE02-A960-40FE-84C2-2A39CE0F544E}"/>
            </a:ext>
          </a:extLst>
        </xdr:cNvPr>
        <xdr:cNvPicPr>
          <a:picLocks noChangeAspect="1"/>
        </xdr:cNvPicPr>
      </xdr:nvPicPr>
      <xdr:blipFill>
        <a:blip xmlns:r="http://schemas.openxmlformats.org/officeDocument/2006/relationships" r:embed="rId1"/>
        <a:stretch>
          <a:fillRect/>
        </a:stretch>
      </xdr:blipFill>
      <xdr:spPr>
        <a:xfrm>
          <a:off x="0" y="0"/>
          <a:ext cx="11234516" cy="4307041"/>
        </a:xfrm>
        <a:prstGeom prst="rect">
          <a:avLst/>
        </a:prstGeom>
      </xdr:spPr>
    </xdr:pic>
    <xdr:clientData/>
  </xdr:twoCellAnchor>
  <xdr:twoCellAnchor editAs="oneCell">
    <xdr:from>
      <xdr:col>0</xdr:col>
      <xdr:colOff>0</xdr:colOff>
      <xdr:row>24</xdr:row>
      <xdr:rowOff>0</xdr:rowOff>
    </xdr:from>
    <xdr:to>
      <xdr:col>18</xdr:col>
      <xdr:colOff>280766</xdr:colOff>
      <xdr:row>48</xdr:row>
      <xdr:rowOff>20791</xdr:rowOff>
    </xdr:to>
    <xdr:pic>
      <xdr:nvPicPr>
        <xdr:cNvPr id="26" name="図 25">
          <a:extLst>
            <a:ext uri="{FF2B5EF4-FFF2-40B4-BE49-F238E27FC236}">
              <a16:creationId xmlns:a16="http://schemas.microsoft.com/office/drawing/2014/main" id="{8B828377-CBA1-41B6-B015-C46B7C632F28}"/>
            </a:ext>
          </a:extLst>
        </xdr:cNvPr>
        <xdr:cNvPicPr>
          <a:picLocks noChangeAspect="1"/>
        </xdr:cNvPicPr>
      </xdr:nvPicPr>
      <xdr:blipFill>
        <a:blip xmlns:r="http://schemas.openxmlformats.org/officeDocument/2006/relationships" r:embed="rId2"/>
        <a:stretch>
          <a:fillRect/>
        </a:stretch>
      </xdr:blipFill>
      <xdr:spPr>
        <a:xfrm>
          <a:off x="0" y="4286250"/>
          <a:ext cx="11234516" cy="4307041"/>
        </a:xfrm>
        <a:prstGeom prst="rect">
          <a:avLst/>
        </a:prstGeom>
      </xdr:spPr>
    </xdr:pic>
    <xdr:clientData/>
  </xdr:twoCellAnchor>
  <xdr:twoCellAnchor editAs="oneCell">
    <xdr:from>
      <xdr:col>0</xdr:col>
      <xdr:colOff>0</xdr:colOff>
      <xdr:row>49</xdr:row>
      <xdr:rowOff>0</xdr:rowOff>
    </xdr:from>
    <xdr:to>
      <xdr:col>18</xdr:col>
      <xdr:colOff>280766</xdr:colOff>
      <xdr:row>73</xdr:row>
      <xdr:rowOff>20791</xdr:rowOff>
    </xdr:to>
    <xdr:pic>
      <xdr:nvPicPr>
        <xdr:cNvPr id="27" name="図 26">
          <a:extLst>
            <a:ext uri="{FF2B5EF4-FFF2-40B4-BE49-F238E27FC236}">
              <a16:creationId xmlns:a16="http://schemas.microsoft.com/office/drawing/2014/main" id="{FFA3F338-E66D-41AF-B628-E2FB7396FFDB}"/>
            </a:ext>
          </a:extLst>
        </xdr:cNvPr>
        <xdr:cNvPicPr>
          <a:picLocks noChangeAspect="1"/>
        </xdr:cNvPicPr>
      </xdr:nvPicPr>
      <xdr:blipFill>
        <a:blip xmlns:r="http://schemas.openxmlformats.org/officeDocument/2006/relationships" r:embed="rId3"/>
        <a:stretch>
          <a:fillRect/>
        </a:stretch>
      </xdr:blipFill>
      <xdr:spPr>
        <a:xfrm>
          <a:off x="0" y="8751094"/>
          <a:ext cx="11234516" cy="4307041"/>
        </a:xfrm>
        <a:prstGeom prst="rect">
          <a:avLst/>
        </a:prstGeom>
      </xdr:spPr>
    </xdr:pic>
    <xdr:clientData/>
  </xdr:twoCellAnchor>
  <xdr:twoCellAnchor editAs="oneCell">
    <xdr:from>
      <xdr:col>0</xdr:col>
      <xdr:colOff>0</xdr:colOff>
      <xdr:row>74</xdr:row>
      <xdr:rowOff>0</xdr:rowOff>
    </xdr:from>
    <xdr:to>
      <xdr:col>18</xdr:col>
      <xdr:colOff>280766</xdr:colOff>
      <xdr:row>98</xdr:row>
      <xdr:rowOff>20791</xdr:rowOff>
    </xdr:to>
    <xdr:pic>
      <xdr:nvPicPr>
        <xdr:cNvPr id="28" name="図 27">
          <a:extLst>
            <a:ext uri="{FF2B5EF4-FFF2-40B4-BE49-F238E27FC236}">
              <a16:creationId xmlns:a16="http://schemas.microsoft.com/office/drawing/2014/main" id="{54EF002D-0318-4319-A2EB-099453C17B90}"/>
            </a:ext>
          </a:extLst>
        </xdr:cNvPr>
        <xdr:cNvPicPr>
          <a:picLocks noChangeAspect="1"/>
        </xdr:cNvPicPr>
      </xdr:nvPicPr>
      <xdr:blipFill>
        <a:blip xmlns:r="http://schemas.openxmlformats.org/officeDocument/2006/relationships" r:embed="rId4"/>
        <a:stretch>
          <a:fillRect/>
        </a:stretch>
      </xdr:blipFill>
      <xdr:spPr>
        <a:xfrm>
          <a:off x="0" y="13215938"/>
          <a:ext cx="11234516" cy="4307041"/>
        </a:xfrm>
        <a:prstGeom prst="rect">
          <a:avLst/>
        </a:prstGeom>
      </xdr:spPr>
    </xdr:pic>
    <xdr:clientData/>
  </xdr:twoCellAnchor>
  <xdr:twoCellAnchor editAs="oneCell">
    <xdr:from>
      <xdr:col>19</xdr:col>
      <xdr:colOff>0</xdr:colOff>
      <xdr:row>74</xdr:row>
      <xdr:rowOff>0</xdr:rowOff>
    </xdr:from>
    <xdr:to>
      <xdr:col>37</xdr:col>
      <xdr:colOff>90266</xdr:colOff>
      <xdr:row>98</xdr:row>
      <xdr:rowOff>20791</xdr:rowOff>
    </xdr:to>
    <xdr:pic>
      <xdr:nvPicPr>
        <xdr:cNvPr id="29" name="図 28">
          <a:extLst>
            <a:ext uri="{FF2B5EF4-FFF2-40B4-BE49-F238E27FC236}">
              <a16:creationId xmlns:a16="http://schemas.microsoft.com/office/drawing/2014/main" id="{EA68EA58-F707-4CCF-BD81-822577E89CCF}"/>
            </a:ext>
          </a:extLst>
        </xdr:cNvPr>
        <xdr:cNvPicPr>
          <a:picLocks noChangeAspect="1"/>
        </xdr:cNvPicPr>
      </xdr:nvPicPr>
      <xdr:blipFill>
        <a:blip xmlns:r="http://schemas.openxmlformats.org/officeDocument/2006/relationships" r:embed="rId5"/>
        <a:stretch>
          <a:fillRect/>
        </a:stretch>
      </xdr:blipFill>
      <xdr:spPr>
        <a:xfrm>
          <a:off x="11572875" y="13215938"/>
          <a:ext cx="11234516" cy="4307041"/>
        </a:xfrm>
        <a:prstGeom prst="rect">
          <a:avLst/>
        </a:prstGeom>
      </xdr:spPr>
    </xdr:pic>
    <xdr:clientData/>
  </xdr:twoCellAnchor>
  <xdr:twoCellAnchor editAs="oneCell">
    <xdr:from>
      <xdr:col>0</xdr:col>
      <xdr:colOff>0</xdr:colOff>
      <xdr:row>99</xdr:row>
      <xdr:rowOff>0</xdr:rowOff>
    </xdr:from>
    <xdr:to>
      <xdr:col>18</xdr:col>
      <xdr:colOff>280766</xdr:colOff>
      <xdr:row>123</xdr:row>
      <xdr:rowOff>20791</xdr:rowOff>
    </xdr:to>
    <xdr:pic>
      <xdr:nvPicPr>
        <xdr:cNvPr id="30" name="図 29">
          <a:extLst>
            <a:ext uri="{FF2B5EF4-FFF2-40B4-BE49-F238E27FC236}">
              <a16:creationId xmlns:a16="http://schemas.microsoft.com/office/drawing/2014/main" id="{C2C3FF40-57A5-4312-8BDF-38FA0EC13435}"/>
            </a:ext>
          </a:extLst>
        </xdr:cNvPr>
        <xdr:cNvPicPr>
          <a:picLocks noChangeAspect="1"/>
        </xdr:cNvPicPr>
      </xdr:nvPicPr>
      <xdr:blipFill>
        <a:blip xmlns:r="http://schemas.openxmlformats.org/officeDocument/2006/relationships" r:embed="rId6"/>
        <a:stretch>
          <a:fillRect/>
        </a:stretch>
      </xdr:blipFill>
      <xdr:spPr>
        <a:xfrm>
          <a:off x="0" y="17680781"/>
          <a:ext cx="11234516" cy="4307041"/>
        </a:xfrm>
        <a:prstGeom prst="rect">
          <a:avLst/>
        </a:prstGeom>
      </xdr:spPr>
    </xdr:pic>
    <xdr:clientData/>
  </xdr:twoCellAnchor>
  <xdr:twoCellAnchor editAs="oneCell">
    <xdr:from>
      <xdr:col>0</xdr:col>
      <xdr:colOff>0</xdr:colOff>
      <xdr:row>123</xdr:row>
      <xdr:rowOff>0</xdr:rowOff>
    </xdr:from>
    <xdr:to>
      <xdr:col>18</xdr:col>
      <xdr:colOff>280766</xdr:colOff>
      <xdr:row>147</xdr:row>
      <xdr:rowOff>20791</xdr:rowOff>
    </xdr:to>
    <xdr:pic>
      <xdr:nvPicPr>
        <xdr:cNvPr id="31" name="図 30">
          <a:extLst>
            <a:ext uri="{FF2B5EF4-FFF2-40B4-BE49-F238E27FC236}">
              <a16:creationId xmlns:a16="http://schemas.microsoft.com/office/drawing/2014/main" id="{C14F02BC-BAC1-47DC-868E-E7B1C09670A4}"/>
            </a:ext>
          </a:extLst>
        </xdr:cNvPr>
        <xdr:cNvPicPr>
          <a:picLocks noChangeAspect="1"/>
        </xdr:cNvPicPr>
      </xdr:nvPicPr>
      <xdr:blipFill>
        <a:blip xmlns:r="http://schemas.openxmlformats.org/officeDocument/2006/relationships" r:embed="rId7"/>
        <a:stretch>
          <a:fillRect/>
        </a:stretch>
      </xdr:blipFill>
      <xdr:spPr>
        <a:xfrm>
          <a:off x="0" y="21967031"/>
          <a:ext cx="11234516" cy="4307041"/>
        </a:xfrm>
        <a:prstGeom prst="rect">
          <a:avLst/>
        </a:prstGeom>
      </xdr:spPr>
    </xdr:pic>
    <xdr:clientData/>
  </xdr:twoCellAnchor>
  <xdr:twoCellAnchor editAs="oneCell">
    <xdr:from>
      <xdr:col>0</xdr:col>
      <xdr:colOff>0</xdr:colOff>
      <xdr:row>147</xdr:row>
      <xdr:rowOff>0</xdr:rowOff>
    </xdr:from>
    <xdr:to>
      <xdr:col>18</xdr:col>
      <xdr:colOff>280766</xdr:colOff>
      <xdr:row>171</xdr:row>
      <xdr:rowOff>20791</xdr:rowOff>
    </xdr:to>
    <xdr:pic>
      <xdr:nvPicPr>
        <xdr:cNvPr id="32" name="図 31">
          <a:extLst>
            <a:ext uri="{FF2B5EF4-FFF2-40B4-BE49-F238E27FC236}">
              <a16:creationId xmlns:a16="http://schemas.microsoft.com/office/drawing/2014/main" id="{97D1F441-10EE-4E49-AD97-9112D52C712B}"/>
            </a:ext>
          </a:extLst>
        </xdr:cNvPr>
        <xdr:cNvPicPr>
          <a:picLocks noChangeAspect="1"/>
        </xdr:cNvPicPr>
      </xdr:nvPicPr>
      <xdr:blipFill>
        <a:blip xmlns:r="http://schemas.openxmlformats.org/officeDocument/2006/relationships" r:embed="rId8"/>
        <a:stretch>
          <a:fillRect/>
        </a:stretch>
      </xdr:blipFill>
      <xdr:spPr>
        <a:xfrm>
          <a:off x="0" y="26253281"/>
          <a:ext cx="11234516" cy="4307041"/>
        </a:xfrm>
        <a:prstGeom prst="rect">
          <a:avLst/>
        </a:prstGeom>
      </xdr:spPr>
    </xdr:pic>
    <xdr:clientData/>
  </xdr:twoCellAnchor>
  <xdr:twoCellAnchor editAs="oneCell">
    <xdr:from>
      <xdr:col>0</xdr:col>
      <xdr:colOff>0</xdr:colOff>
      <xdr:row>171</xdr:row>
      <xdr:rowOff>0</xdr:rowOff>
    </xdr:from>
    <xdr:to>
      <xdr:col>18</xdr:col>
      <xdr:colOff>280766</xdr:colOff>
      <xdr:row>195</xdr:row>
      <xdr:rowOff>20791</xdr:rowOff>
    </xdr:to>
    <xdr:pic>
      <xdr:nvPicPr>
        <xdr:cNvPr id="33" name="図 32">
          <a:extLst>
            <a:ext uri="{FF2B5EF4-FFF2-40B4-BE49-F238E27FC236}">
              <a16:creationId xmlns:a16="http://schemas.microsoft.com/office/drawing/2014/main" id="{4A16862E-95B2-4CC7-AA86-9D994AA11979}"/>
            </a:ext>
          </a:extLst>
        </xdr:cNvPr>
        <xdr:cNvPicPr>
          <a:picLocks noChangeAspect="1"/>
        </xdr:cNvPicPr>
      </xdr:nvPicPr>
      <xdr:blipFill>
        <a:blip xmlns:r="http://schemas.openxmlformats.org/officeDocument/2006/relationships" r:embed="rId9"/>
        <a:stretch>
          <a:fillRect/>
        </a:stretch>
      </xdr:blipFill>
      <xdr:spPr>
        <a:xfrm>
          <a:off x="0" y="30539531"/>
          <a:ext cx="11234516" cy="4307041"/>
        </a:xfrm>
        <a:prstGeom prst="rect">
          <a:avLst/>
        </a:prstGeom>
      </xdr:spPr>
    </xdr:pic>
    <xdr:clientData/>
  </xdr:twoCellAnchor>
  <xdr:twoCellAnchor editAs="oneCell">
    <xdr:from>
      <xdr:col>0</xdr:col>
      <xdr:colOff>0</xdr:colOff>
      <xdr:row>195</xdr:row>
      <xdr:rowOff>0</xdr:rowOff>
    </xdr:from>
    <xdr:to>
      <xdr:col>18</xdr:col>
      <xdr:colOff>280766</xdr:colOff>
      <xdr:row>219</xdr:row>
      <xdr:rowOff>20791</xdr:rowOff>
    </xdr:to>
    <xdr:pic>
      <xdr:nvPicPr>
        <xdr:cNvPr id="34" name="図 33">
          <a:extLst>
            <a:ext uri="{FF2B5EF4-FFF2-40B4-BE49-F238E27FC236}">
              <a16:creationId xmlns:a16="http://schemas.microsoft.com/office/drawing/2014/main" id="{2A2E3598-B9E3-4981-8F65-E379F6E8D8E3}"/>
            </a:ext>
          </a:extLst>
        </xdr:cNvPr>
        <xdr:cNvPicPr>
          <a:picLocks noChangeAspect="1"/>
        </xdr:cNvPicPr>
      </xdr:nvPicPr>
      <xdr:blipFill>
        <a:blip xmlns:r="http://schemas.openxmlformats.org/officeDocument/2006/relationships" r:embed="rId10"/>
        <a:stretch>
          <a:fillRect/>
        </a:stretch>
      </xdr:blipFill>
      <xdr:spPr>
        <a:xfrm>
          <a:off x="0" y="34825781"/>
          <a:ext cx="11234516" cy="4307041"/>
        </a:xfrm>
        <a:prstGeom prst="rect">
          <a:avLst/>
        </a:prstGeom>
      </xdr:spPr>
    </xdr:pic>
    <xdr:clientData/>
  </xdr:twoCellAnchor>
  <xdr:twoCellAnchor editAs="oneCell">
    <xdr:from>
      <xdr:col>0</xdr:col>
      <xdr:colOff>0</xdr:colOff>
      <xdr:row>219</xdr:row>
      <xdr:rowOff>0</xdr:rowOff>
    </xdr:from>
    <xdr:to>
      <xdr:col>18</xdr:col>
      <xdr:colOff>280766</xdr:colOff>
      <xdr:row>243</xdr:row>
      <xdr:rowOff>20791</xdr:rowOff>
    </xdr:to>
    <xdr:pic>
      <xdr:nvPicPr>
        <xdr:cNvPr id="35" name="図 34">
          <a:extLst>
            <a:ext uri="{FF2B5EF4-FFF2-40B4-BE49-F238E27FC236}">
              <a16:creationId xmlns:a16="http://schemas.microsoft.com/office/drawing/2014/main" id="{FEA97987-6782-4E75-9BCC-85416A5A54E4}"/>
            </a:ext>
          </a:extLst>
        </xdr:cNvPr>
        <xdr:cNvPicPr>
          <a:picLocks noChangeAspect="1"/>
        </xdr:cNvPicPr>
      </xdr:nvPicPr>
      <xdr:blipFill>
        <a:blip xmlns:r="http://schemas.openxmlformats.org/officeDocument/2006/relationships" r:embed="rId11"/>
        <a:stretch>
          <a:fillRect/>
        </a:stretch>
      </xdr:blipFill>
      <xdr:spPr>
        <a:xfrm>
          <a:off x="0" y="39112031"/>
          <a:ext cx="11234516" cy="4307041"/>
        </a:xfrm>
        <a:prstGeom prst="rect">
          <a:avLst/>
        </a:prstGeom>
      </xdr:spPr>
    </xdr:pic>
    <xdr:clientData/>
  </xdr:twoCellAnchor>
  <xdr:twoCellAnchor editAs="oneCell">
    <xdr:from>
      <xdr:col>0</xdr:col>
      <xdr:colOff>0</xdr:colOff>
      <xdr:row>243</xdr:row>
      <xdr:rowOff>0</xdr:rowOff>
    </xdr:from>
    <xdr:to>
      <xdr:col>18</xdr:col>
      <xdr:colOff>280766</xdr:colOff>
      <xdr:row>267</xdr:row>
      <xdr:rowOff>20791</xdr:rowOff>
    </xdr:to>
    <xdr:pic>
      <xdr:nvPicPr>
        <xdr:cNvPr id="36" name="図 35">
          <a:extLst>
            <a:ext uri="{FF2B5EF4-FFF2-40B4-BE49-F238E27FC236}">
              <a16:creationId xmlns:a16="http://schemas.microsoft.com/office/drawing/2014/main" id="{CCBB4418-FA22-4D5A-8123-73B7C4ADACBB}"/>
            </a:ext>
          </a:extLst>
        </xdr:cNvPr>
        <xdr:cNvPicPr>
          <a:picLocks noChangeAspect="1"/>
        </xdr:cNvPicPr>
      </xdr:nvPicPr>
      <xdr:blipFill>
        <a:blip xmlns:r="http://schemas.openxmlformats.org/officeDocument/2006/relationships" r:embed="rId12"/>
        <a:stretch>
          <a:fillRect/>
        </a:stretch>
      </xdr:blipFill>
      <xdr:spPr>
        <a:xfrm>
          <a:off x="0" y="43398281"/>
          <a:ext cx="11234516" cy="4307041"/>
        </a:xfrm>
        <a:prstGeom prst="rect">
          <a:avLst/>
        </a:prstGeom>
      </xdr:spPr>
    </xdr:pic>
    <xdr:clientData/>
  </xdr:twoCellAnchor>
  <xdr:twoCellAnchor editAs="oneCell">
    <xdr:from>
      <xdr:col>0</xdr:col>
      <xdr:colOff>0</xdr:colOff>
      <xdr:row>267</xdr:row>
      <xdr:rowOff>0</xdr:rowOff>
    </xdr:from>
    <xdr:to>
      <xdr:col>18</xdr:col>
      <xdr:colOff>280766</xdr:colOff>
      <xdr:row>291</xdr:row>
      <xdr:rowOff>20791</xdr:rowOff>
    </xdr:to>
    <xdr:pic>
      <xdr:nvPicPr>
        <xdr:cNvPr id="37" name="図 36">
          <a:extLst>
            <a:ext uri="{FF2B5EF4-FFF2-40B4-BE49-F238E27FC236}">
              <a16:creationId xmlns:a16="http://schemas.microsoft.com/office/drawing/2014/main" id="{816EB3A0-D7A6-40E7-9950-8E717064A40E}"/>
            </a:ext>
          </a:extLst>
        </xdr:cNvPr>
        <xdr:cNvPicPr>
          <a:picLocks noChangeAspect="1"/>
        </xdr:cNvPicPr>
      </xdr:nvPicPr>
      <xdr:blipFill>
        <a:blip xmlns:r="http://schemas.openxmlformats.org/officeDocument/2006/relationships" r:embed="rId13"/>
        <a:stretch>
          <a:fillRect/>
        </a:stretch>
      </xdr:blipFill>
      <xdr:spPr>
        <a:xfrm>
          <a:off x="0" y="47684531"/>
          <a:ext cx="11234516" cy="4307041"/>
        </a:xfrm>
        <a:prstGeom prst="rect">
          <a:avLst/>
        </a:prstGeom>
      </xdr:spPr>
    </xdr:pic>
    <xdr:clientData/>
  </xdr:twoCellAnchor>
  <xdr:twoCellAnchor editAs="oneCell">
    <xdr:from>
      <xdr:col>0</xdr:col>
      <xdr:colOff>0</xdr:colOff>
      <xdr:row>291</xdr:row>
      <xdr:rowOff>0</xdr:rowOff>
    </xdr:from>
    <xdr:to>
      <xdr:col>18</xdr:col>
      <xdr:colOff>280766</xdr:colOff>
      <xdr:row>315</xdr:row>
      <xdr:rowOff>20791</xdr:rowOff>
    </xdr:to>
    <xdr:pic>
      <xdr:nvPicPr>
        <xdr:cNvPr id="38" name="図 37">
          <a:extLst>
            <a:ext uri="{FF2B5EF4-FFF2-40B4-BE49-F238E27FC236}">
              <a16:creationId xmlns:a16="http://schemas.microsoft.com/office/drawing/2014/main" id="{B161DF4C-4062-4046-8C54-FE7A4E61113E}"/>
            </a:ext>
          </a:extLst>
        </xdr:cNvPr>
        <xdr:cNvPicPr>
          <a:picLocks noChangeAspect="1"/>
        </xdr:cNvPicPr>
      </xdr:nvPicPr>
      <xdr:blipFill>
        <a:blip xmlns:r="http://schemas.openxmlformats.org/officeDocument/2006/relationships" r:embed="rId14"/>
        <a:stretch>
          <a:fillRect/>
        </a:stretch>
      </xdr:blipFill>
      <xdr:spPr>
        <a:xfrm>
          <a:off x="0" y="51970781"/>
          <a:ext cx="11234516" cy="4307041"/>
        </a:xfrm>
        <a:prstGeom prst="rect">
          <a:avLst/>
        </a:prstGeom>
      </xdr:spPr>
    </xdr:pic>
    <xdr:clientData/>
  </xdr:twoCellAnchor>
  <xdr:twoCellAnchor editAs="oneCell">
    <xdr:from>
      <xdr:col>0</xdr:col>
      <xdr:colOff>0</xdr:colOff>
      <xdr:row>315</xdr:row>
      <xdr:rowOff>0</xdr:rowOff>
    </xdr:from>
    <xdr:to>
      <xdr:col>18</xdr:col>
      <xdr:colOff>280766</xdr:colOff>
      <xdr:row>339</xdr:row>
      <xdr:rowOff>20791</xdr:rowOff>
    </xdr:to>
    <xdr:pic>
      <xdr:nvPicPr>
        <xdr:cNvPr id="39" name="図 38">
          <a:extLst>
            <a:ext uri="{FF2B5EF4-FFF2-40B4-BE49-F238E27FC236}">
              <a16:creationId xmlns:a16="http://schemas.microsoft.com/office/drawing/2014/main" id="{34A4CFE6-557A-47A1-8628-5561C990498E}"/>
            </a:ext>
          </a:extLst>
        </xdr:cNvPr>
        <xdr:cNvPicPr>
          <a:picLocks noChangeAspect="1"/>
        </xdr:cNvPicPr>
      </xdr:nvPicPr>
      <xdr:blipFill>
        <a:blip xmlns:r="http://schemas.openxmlformats.org/officeDocument/2006/relationships" r:embed="rId15"/>
        <a:stretch>
          <a:fillRect/>
        </a:stretch>
      </xdr:blipFill>
      <xdr:spPr>
        <a:xfrm>
          <a:off x="0" y="56257031"/>
          <a:ext cx="11234516" cy="4307041"/>
        </a:xfrm>
        <a:prstGeom prst="rect">
          <a:avLst/>
        </a:prstGeom>
      </xdr:spPr>
    </xdr:pic>
    <xdr:clientData/>
  </xdr:twoCellAnchor>
  <xdr:twoCellAnchor editAs="oneCell">
    <xdr:from>
      <xdr:col>0</xdr:col>
      <xdr:colOff>0</xdr:colOff>
      <xdr:row>339</xdr:row>
      <xdr:rowOff>0</xdr:rowOff>
    </xdr:from>
    <xdr:to>
      <xdr:col>18</xdr:col>
      <xdr:colOff>280766</xdr:colOff>
      <xdr:row>363</xdr:row>
      <xdr:rowOff>20791</xdr:rowOff>
    </xdr:to>
    <xdr:pic>
      <xdr:nvPicPr>
        <xdr:cNvPr id="40" name="図 39">
          <a:extLst>
            <a:ext uri="{FF2B5EF4-FFF2-40B4-BE49-F238E27FC236}">
              <a16:creationId xmlns:a16="http://schemas.microsoft.com/office/drawing/2014/main" id="{A386881D-A343-4BE4-B901-266E4A2DE223}"/>
            </a:ext>
          </a:extLst>
        </xdr:cNvPr>
        <xdr:cNvPicPr>
          <a:picLocks noChangeAspect="1"/>
        </xdr:cNvPicPr>
      </xdr:nvPicPr>
      <xdr:blipFill>
        <a:blip xmlns:r="http://schemas.openxmlformats.org/officeDocument/2006/relationships" r:embed="rId16"/>
        <a:stretch>
          <a:fillRect/>
        </a:stretch>
      </xdr:blipFill>
      <xdr:spPr>
        <a:xfrm>
          <a:off x="0" y="60543281"/>
          <a:ext cx="11234516" cy="4307041"/>
        </a:xfrm>
        <a:prstGeom prst="rect">
          <a:avLst/>
        </a:prstGeom>
      </xdr:spPr>
    </xdr:pic>
    <xdr:clientData/>
  </xdr:twoCellAnchor>
  <xdr:twoCellAnchor editAs="oneCell">
    <xdr:from>
      <xdr:col>0</xdr:col>
      <xdr:colOff>0</xdr:colOff>
      <xdr:row>363</xdr:row>
      <xdr:rowOff>0</xdr:rowOff>
    </xdr:from>
    <xdr:to>
      <xdr:col>18</xdr:col>
      <xdr:colOff>280766</xdr:colOff>
      <xdr:row>387</xdr:row>
      <xdr:rowOff>20791</xdr:rowOff>
    </xdr:to>
    <xdr:pic>
      <xdr:nvPicPr>
        <xdr:cNvPr id="41" name="図 40">
          <a:extLst>
            <a:ext uri="{FF2B5EF4-FFF2-40B4-BE49-F238E27FC236}">
              <a16:creationId xmlns:a16="http://schemas.microsoft.com/office/drawing/2014/main" id="{7F748BFF-8D37-43C1-B873-4550B9B3B4B0}"/>
            </a:ext>
          </a:extLst>
        </xdr:cNvPr>
        <xdr:cNvPicPr>
          <a:picLocks noChangeAspect="1"/>
        </xdr:cNvPicPr>
      </xdr:nvPicPr>
      <xdr:blipFill>
        <a:blip xmlns:r="http://schemas.openxmlformats.org/officeDocument/2006/relationships" r:embed="rId17"/>
        <a:stretch>
          <a:fillRect/>
        </a:stretch>
      </xdr:blipFill>
      <xdr:spPr>
        <a:xfrm>
          <a:off x="0" y="64829531"/>
          <a:ext cx="11234516" cy="4307041"/>
        </a:xfrm>
        <a:prstGeom prst="rect">
          <a:avLst/>
        </a:prstGeom>
      </xdr:spPr>
    </xdr:pic>
    <xdr:clientData/>
  </xdr:twoCellAnchor>
  <xdr:twoCellAnchor editAs="oneCell">
    <xdr:from>
      <xdr:col>0</xdr:col>
      <xdr:colOff>0</xdr:colOff>
      <xdr:row>387</xdr:row>
      <xdr:rowOff>0</xdr:rowOff>
    </xdr:from>
    <xdr:to>
      <xdr:col>18</xdr:col>
      <xdr:colOff>280766</xdr:colOff>
      <xdr:row>411</xdr:row>
      <xdr:rowOff>20791</xdr:rowOff>
    </xdr:to>
    <xdr:pic>
      <xdr:nvPicPr>
        <xdr:cNvPr id="42" name="図 41">
          <a:extLst>
            <a:ext uri="{FF2B5EF4-FFF2-40B4-BE49-F238E27FC236}">
              <a16:creationId xmlns:a16="http://schemas.microsoft.com/office/drawing/2014/main" id="{5E737C56-62A6-4DCC-AF9B-5A9CC9544BD2}"/>
            </a:ext>
          </a:extLst>
        </xdr:cNvPr>
        <xdr:cNvPicPr>
          <a:picLocks noChangeAspect="1"/>
        </xdr:cNvPicPr>
      </xdr:nvPicPr>
      <xdr:blipFill>
        <a:blip xmlns:r="http://schemas.openxmlformats.org/officeDocument/2006/relationships" r:embed="rId18"/>
        <a:stretch>
          <a:fillRect/>
        </a:stretch>
      </xdr:blipFill>
      <xdr:spPr>
        <a:xfrm>
          <a:off x="0" y="69115781"/>
          <a:ext cx="11234516" cy="4307041"/>
        </a:xfrm>
        <a:prstGeom prst="rect">
          <a:avLst/>
        </a:prstGeom>
      </xdr:spPr>
    </xdr:pic>
    <xdr:clientData/>
  </xdr:twoCellAnchor>
  <xdr:twoCellAnchor editAs="oneCell">
    <xdr:from>
      <xdr:col>0</xdr:col>
      <xdr:colOff>0</xdr:colOff>
      <xdr:row>412</xdr:row>
      <xdr:rowOff>0</xdr:rowOff>
    </xdr:from>
    <xdr:to>
      <xdr:col>18</xdr:col>
      <xdr:colOff>280766</xdr:colOff>
      <xdr:row>436</xdr:row>
      <xdr:rowOff>20791</xdr:rowOff>
    </xdr:to>
    <xdr:pic>
      <xdr:nvPicPr>
        <xdr:cNvPr id="43" name="図 42">
          <a:extLst>
            <a:ext uri="{FF2B5EF4-FFF2-40B4-BE49-F238E27FC236}">
              <a16:creationId xmlns:a16="http://schemas.microsoft.com/office/drawing/2014/main" id="{FEAF825B-54B3-4520-974C-5FFA62794EDF}"/>
            </a:ext>
          </a:extLst>
        </xdr:cNvPr>
        <xdr:cNvPicPr>
          <a:picLocks noChangeAspect="1"/>
        </xdr:cNvPicPr>
      </xdr:nvPicPr>
      <xdr:blipFill>
        <a:blip xmlns:r="http://schemas.openxmlformats.org/officeDocument/2006/relationships" r:embed="rId19"/>
        <a:stretch>
          <a:fillRect/>
        </a:stretch>
      </xdr:blipFill>
      <xdr:spPr>
        <a:xfrm>
          <a:off x="0" y="73580625"/>
          <a:ext cx="11234516" cy="4307041"/>
        </a:xfrm>
        <a:prstGeom prst="rect">
          <a:avLst/>
        </a:prstGeom>
      </xdr:spPr>
    </xdr:pic>
    <xdr:clientData/>
  </xdr:twoCellAnchor>
  <xdr:twoCellAnchor editAs="oneCell">
    <xdr:from>
      <xdr:col>0</xdr:col>
      <xdr:colOff>0</xdr:colOff>
      <xdr:row>436</xdr:row>
      <xdr:rowOff>0</xdr:rowOff>
    </xdr:from>
    <xdr:to>
      <xdr:col>18</xdr:col>
      <xdr:colOff>280766</xdr:colOff>
      <xdr:row>460</xdr:row>
      <xdr:rowOff>20791</xdr:rowOff>
    </xdr:to>
    <xdr:pic>
      <xdr:nvPicPr>
        <xdr:cNvPr id="44" name="図 43">
          <a:extLst>
            <a:ext uri="{FF2B5EF4-FFF2-40B4-BE49-F238E27FC236}">
              <a16:creationId xmlns:a16="http://schemas.microsoft.com/office/drawing/2014/main" id="{5B1AA2B8-3B09-47C6-89F3-3C95D4C6D52A}"/>
            </a:ext>
          </a:extLst>
        </xdr:cNvPr>
        <xdr:cNvPicPr>
          <a:picLocks noChangeAspect="1"/>
        </xdr:cNvPicPr>
      </xdr:nvPicPr>
      <xdr:blipFill>
        <a:blip xmlns:r="http://schemas.openxmlformats.org/officeDocument/2006/relationships" r:embed="rId20"/>
        <a:stretch>
          <a:fillRect/>
        </a:stretch>
      </xdr:blipFill>
      <xdr:spPr>
        <a:xfrm>
          <a:off x="0" y="77866875"/>
          <a:ext cx="11234516" cy="4307041"/>
        </a:xfrm>
        <a:prstGeom prst="rect">
          <a:avLst/>
        </a:prstGeom>
      </xdr:spPr>
    </xdr:pic>
    <xdr:clientData/>
  </xdr:twoCellAnchor>
  <xdr:twoCellAnchor editAs="oneCell">
    <xdr:from>
      <xdr:col>0</xdr:col>
      <xdr:colOff>0</xdr:colOff>
      <xdr:row>460</xdr:row>
      <xdr:rowOff>0</xdr:rowOff>
    </xdr:from>
    <xdr:to>
      <xdr:col>18</xdr:col>
      <xdr:colOff>280766</xdr:colOff>
      <xdr:row>484</xdr:row>
      <xdr:rowOff>20791</xdr:rowOff>
    </xdr:to>
    <xdr:pic>
      <xdr:nvPicPr>
        <xdr:cNvPr id="45" name="図 44">
          <a:extLst>
            <a:ext uri="{FF2B5EF4-FFF2-40B4-BE49-F238E27FC236}">
              <a16:creationId xmlns:a16="http://schemas.microsoft.com/office/drawing/2014/main" id="{9B53F634-FF47-442A-BCDB-4D8C3A82E95B}"/>
            </a:ext>
          </a:extLst>
        </xdr:cNvPr>
        <xdr:cNvPicPr>
          <a:picLocks noChangeAspect="1"/>
        </xdr:cNvPicPr>
      </xdr:nvPicPr>
      <xdr:blipFill>
        <a:blip xmlns:r="http://schemas.openxmlformats.org/officeDocument/2006/relationships" r:embed="rId21"/>
        <a:stretch>
          <a:fillRect/>
        </a:stretch>
      </xdr:blipFill>
      <xdr:spPr>
        <a:xfrm>
          <a:off x="0" y="82153125"/>
          <a:ext cx="11234516" cy="4307041"/>
        </a:xfrm>
        <a:prstGeom prst="rect">
          <a:avLst/>
        </a:prstGeom>
      </xdr:spPr>
    </xdr:pic>
    <xdr:clientData/>
  </xdr:twoCellAnchor>
  <xdr:twoCellAnchor editAs="oneCell">
    <xdr:from>
      <xdr:col>19</xdr:col>
      <xdr:colOff>0</xdr:colOff>
      <xdr:row>460</xdr:row>
      <xdr:rowOff>0</xdr:rowOff>
    </xdr:from>
    <xdr:to>
      <xdr:col>37</xdr:col>
      <xdr:colOff>90266</xdr:colOff>
      <xdr:row>484</xdr:row>
      <xdr:rowOff>20791</xdr:rowOff>
    </xdr:to>
    <xdr:pic>
      <xdr:nvPicPr>
        <xdr:cNvPr id="46" name="図 45">
          <a:extLst>
            <a:ext uri="{FF2B5EF4-FFF2-40B4-BE49-F238E27FC236}">
              <a16:creationId xmlns:a16="http://schemas.microsoft.com/office/drawing/2014/main" id="{75A24F18-CD95-48B7-B05B-32ADAEDD0486}"/>
            </a:ext>
          </a:extLst>
        </xdr:cNvPr>
        <xdr:cNvPicPr>
          <a:picLocks noChangeAspect="1"/>
        </xdr:cNvPicPr>
      </xdr:nvPicPr>
      <xdr:blipFill>
        <a:blip xmlns:r="http://schemas.openxmlformats.org/officeDocument/2006/relationships" r:embed="rId22"/>
        <a:stretch>
          <a:fillRect/>
        </a:stretch>
      </xdr:blipFill>
      <xdr:spPr>
        <a:xfrm>
          <a:off x="11572875" y="82153125"/>
          <a:ext cx="11234516" cy="4307041"/>
        </a:xfrm>
        <a:prstGeom prst="rect">
          <a:avLst/>
        </a:prstGeom>
      </xdr:spPr>
    </xdr:pic>
    <xdr:clientData/>
  </xdr:twoCellAnchor>
  <xdr:twoCellAnchor editAs="oneCell">
    <xdr:from>
      <xdr:col>0</xdr:col>
      <xdr:colOff>0</xdr:colOff>
      <xdr:row>484</xdr:row>
      <xdr:rowOff>0</xdr:rowOff>
    </xdr:from>
    <xdr:to>
      <xdr:col>18</xdr:col>
      <xdr:colOff>280766</xdr:colOff>
      <xdr:row>508</xdr:row>
      <xdr:rowOff>20791</xdr:rowOff>
    </xdr:to>
    <xdr:pic>
      <xdr:nvPicPr>
        <xdr:cNvPr id="47" name="図 46">
          <a:extLst>
            <a:ext uri="{FF2B5EF4-FFF2-40B4-BE49-F238E27FC236}">
              <a16:creationId xmlns:a16="http://schemas.microsoft.com/office/drawing/2014/main" id="{C697B869-140C-4ED3-B160-F711AD88879A}"/>
            </a:ext>
          </a:extLst>
        </xdr:cNvPr>
        <xdr:cNvPicPr>
          <a:picLocks noChangeAspect="1"/>
        </xdr:cNvPicPr>
      </xdr:nvPicPr>
      <xdr:blipFill>
        <a:blip xmlns:r="http://schemas.openxmlformats.org/officeDocument/2006/relationships" r:embed="rId23"/>
        <a:stretch>
          <a:fillRect/>
        </a:stretch>
      </xdr:blipFill>
      <xdr:spPr>
        <a:xfrm>
          <a:off x="0" y="86439375"/>
          <a:ext cx="11234516" cy="4307041"/>
        </a:xfrm>
        <a:prstGeom prst="rect">
          <a:avLst/>
        </a:prstGeom>
      </xdr:spPr>
    </xdr:pic>
    <xdr:clientData/>
  </xdr:twoCellAnchor>
  <xdr:twoCellAnchor editAs="oneCell">
    <xdr:from>
      <xdr:col>0</xdr:col>
      <xdr:colOff>0</xdr:colOff>
      <xdr:row>508</xdr:row>
      <xdr:rowOff>0</xdr:rowOff>
    </xdr:from>
    <xdr:to>
      <xdr:col>18</xdr:col>
      <xdr:colOff>280766</xdr:colOff>
      <xdr:row>532</xdr:row>
      <xdr:rowOff>20791</xdr:rowOff>
    </xdr:to>
    <xdr:pic>
      <xdr:nvPicPr>
        <xdr:cNvPr id="48" name="図 47">
          <a:extLst>
            <a:ext uri="{FF2B5EF4-FFF2-40B4-BE49-F238E27FC236}">
              <a16:creationId xmlns:a16="http://schemas.microsoft.com/office/drawing/2014/main" id="{84D3F843-55DF-42F5-832A-492ACDBFAD4E}"/>
            </a:ext>
          </a:extLst>
        </xdr:cNvPr>
        <xdr:cNvPicPr>
          <a:picLocks noChangeAspect="1"/>
        </xdr:cNvPicPr>
      </xdr:nvPicPr>
      <xdr:blipFill>
        <a:blip xmlns:r="http://schemas.openxmlformats.org/officeDocument/2006/relationships" r:embed="rId24"/>
        <a:stretch>
          <a:fillRect/>
        </a:stretch>
      </xdr:blipFill>
      <xdr:spPr>
        <a:xfrm>
          <a:off x="0" y="90725625"/>
          <a:ext cx="11234516" cy="4307041"/>
        </a:xfrm>
        <a:prstGeom prst="rect">
          <a:avLst/>
        </a:prstGeom>
      </xdr:spPr>
    </xdr:pic>
    <xdr:clientData/>
  </xdr:twoCellAnchor>
  <xdr:twoCellAnchor editAs="oneCell">
    <xdr:from>
      <xdr:col>0</xdr:col>
      <xdr:colOff>0</xdr:colOff>
      <xdr:row>532</xdr:row>
      <xdr:rowOff>0</xdr:rowOff>
    </xdr:from>
    <xdr:to>
      <xdr:col>18</xdr:col>
      <xdr:colOff>280766</xdr:colOff>
      <xdr:row>556</xdr:row>
      <xdr:rowOff>20791</xdr:rowOff>
    </xdr:to>
    <xdr:pic>
      <xdr:nvPicPr>
        <xdr:cNvPr id="49" name="図 48">
          <a:extLst>
            <a:ext uri="{FF2B5EF4-FFF2-40B4-BE49-F238E27FC236}">
              <a16:creationId xmlns:a16="http://schemas.microsoft.com/office/drawing/2014/main" id="{1F8449CC-CC31-4F60-887F-4643906336E1}"/>
            </a:ext>
          </a:extLst>
        </xdr:cNvPr>
        <xdr:cNvPicPr>
          <a:picLocks noChangeAspect="1"/>
        </xdr:cNvPicPr>
      </xdr:nvPicPr>
      <xdr:blipFill>
        <a:blip xmlns:r="http://schemas.openxmlformats.org/officeDocument/2006/relationships" r:embed="rId25"/>
        <a:stretch>
          <a:fillRect/>
        </a:stretch>
      </xdr:blipFill>
      <xdr:spPr>
        <a:xfrm>
          <a:off x="0" y="95011875"/>
          <a:ext cx="11234516" cy="4307041"/>
        </a:xfrm>
        <a:prstGeom prst="rect">
          <a:avLst/>
        </a:prstGeom>
      </xdr:spPr>
    </xdr:pic>
    <xdr:clientData/>
  </xdr:twoCellAnchor>
  <xdr:twoCellAnchor editAs="oneCell">
    <xdr:from>
      <xdr:col>0</xdr:col>
      <xdr:colOff>0</xdr:colOff>
      <xdr:row>557</xdr:row>
      <xdr:rowOff>0</xdr:rowOff>
    </xdr:from>
    <xdr:to>
      <xdr:col>18</xdr:col>
      <xdr:colOff>280766</xdr:colOff>
      <xdr:row>581</xdr:row>
      <xdr:rowOff>20791</xdr:rowOff>
    </xdr:to>
    <xdr:pic>
      <xdr:nvPicPr>
        <xdr:cNvPr id="50" name="図 49">
          <a:extLst>
            <a:ext uri="{FF2B5EF4-FFF2-40B4-BE49-F238E27FC236}">
              <a16:creationId xmlns:a16="http://schemas.microsoft.com/office/drawing/2014/main" id="{953CBCA3-DF5C-4BF4-B184-A2E1A28D34B8}"/>
            </a:ext>
          </a:extLst>
        </xdr:cNvPr>
        <xdr:cNvPicPr>
          <a:picLocks noChangeAspect="1"/>
        </xdr:cNvPicPr>
      </xdr:nvPicPr>
      <xdr:blipFill>
        <a:blip xmlns:r="http://schemas.openxmlformats.org/officeDocument/2006/relationships" r:embed="rId26"/>
        <a:stretch>
          <a:fillRect/>
        </a:stretch>
      </xdr:blipFill>
      <xdr:spPr>
        <a:xfrm>
          <a:off x="0" y="99476719"/>
          <a:ext cx="11234516" cy="4307041"/>
        </a:xfrm>
        <a:prstGeom prst="rect">
          <a:avLst/>
        </a:prstGeom>
      </xdr:spPr>
    </xdr:pic>
    <xdr:clientData/>
  </xdr:twoCellAnchor>
  <xdr:twoCellAnchor editAs="oneCell">
    <xdr:from>
      <xdr:col>0</xdr:col>
      <xdr:colOff>0</xdr:colOff>
      <xdr:row>581</xdr:row>
      <xdr:rowOff>0</xdr:rowOff>
    </xdr:from>
    <xdr:to>
      <xdr:col>18</xdr:col>
      <xdr:colOff>280766</xdr:colOff>
      <xdr:row>605</xdr:row>
      <xdr:rowOff>20791</xdr:rowOff>
    </xdr:to>
    <xdr:pic>
      <xdr:nvPicPr>
        <xdr:cNvPr id="51" name="図 50">
          <a:extLst>
            <a:ext uri="{FF2B5EF4-FFF2-40B4-BE49-F238E27FC236}">
              <a16:creationId xmlns:a16="http://schemas.microsoft.com/office/drawing/2014/main" id="{BEEBB6C5-6DB1-4D8F-84C6-467DF3AC0032}"/>
            </a:ext>
          </a:extLst>
        </xdr:cNvPr>
        <xdr:cNvPicPr>
          <a:picLocks noChangeAspect="1"/>
        </xdr:cNvPicPr>
      </xdr:nvPicPr>
      <xdr:blipFill>
        <a:blip xmlns:r="http://schemas.openxmlformats.org/officeDocument/2006/relationships" r:embed="rId27"/>
        <a:stretch>
          <a:fillRect/>
        </a:stretch>
      </xdr:blipFill>
      <xdr:spPr>
        <a:xfrm>
          <a:off x="0" y="103762969"/>
          <a:ext cx="11234516" cy="4307041"/>
        </a:xfrm>
        <a:prstGeom prst="rect">
          <a:avLst/>
        </a:prstGeom>
      </xdr:spPr>
    </xdr:pic>
    <xdr:clientData/>
  </xdr:twoCellAnchor>
  <xdr:twoCellAnchor editAs="oneCell">
    <xdr:from>
      <xdr:col>0</xdr:col>
      <xdr:colOff>0</xdr:colOff>
      <xdr:row>605</xdr:row>
      <xdr:rowOff>0</xdr:rowOff>
    </xdr:from>
    <xdr:to>
      <xdr:col>18</xdr:col>
      <xdr:colOff>80660</xdr:colOff>
      <xdr:row>629</xdr:row>
      <xdr:rowOff>20791</xdr:rowOff>
    </xdr:to>
    <xdr:pic>
      <xdr:nvPicPr>
        <xdr:cNvPr id="52" name="図 51">
          <a:extLst>
            <a:ext uri="{FF2B5EF4-FFF2-40B4-BE49-F238E27FC236}">
              <a16:creationId xmlns:a16="http://schemas.microsoft.com/office/drawing/2014/main" id="{33491246-F67F-4EBF-B002-B4FBEEBEDABE}"/>
            </a:ext>
          </a:extLst>
        </xdr:cNvPr>
        <xdr:cNvPicPr>
          <a:picLocks noChangeAspect="1"/>
        </xdr:cNvPicPr>
      </xdr:nvPicPr>
      <xdr:blipFill>
        <a:blip xmlns:r="http://schemas.openxmlformats.org/officeDocument/2006/relationships" r:embed="rId28"/>
        <a:stretch>
          <a:fillRect/>
        </a:stretch>
      </xdr:blipFill>
      <xdr:spPr>
        <a:xfrm>
          <a:off x="0" y="108049219"/>
          <a:ext cx="11034410" cy="4307041"/>
        </a:xfrm>
        <a:prstGeom prst="rect">
          <a:avLst/>
        </a:prstGeom>
      </xdr:spPr>
    </xdr:pic>
    <xdr:clientData/>
  </xdr:twoCellAnchor>
  <xdr:twoCellAnchor editAs="oneCell">
    <xdr:from>
      <xdr:col>0</xdr:col>
      <xdr:colOff>0</xdr:colOff>
      <xdr:row>629</xdr:row>
      <xdr:rowOff>0</xdr:rowOff>
    </xdr:from>
    <xdr:to>
      <xdr:col>18</xdr:col>
      <xdr:colOff>80660</xdr:colOff>
      <xdr:row>653</xdr:row>
      <xdr:rowOff>20791</xdr:rowOff>
    </xdr:to>
    <xdr:pic>
      <xdr:nvPicPr>
        <xdr:cNvPr id="53" name="図 52">
          <a:extLst>
            <a:ext uri="{FF2B5EF4-FFF2-40B4-BE49-F238E27FC236}">
              <a16:creationId xmlns:a16="http://schemas.microsoft.com/office/drawing/2014/main" id="{2F73C896-C43B-4741-92E8-F6DC0E8C53A8}"/>
            </a:ext>
          </a:extLst>
        </xdr:cNvPr>
        <xdr:cNvPicPr>
          <a:picLocks noChangeAspect="1"/>
        </xdr:cNvPicPr>
      </xdr:nvPicPr>
      <xdr:blipFill>
        <a:blip xmlns:r="http://schemas.openxmlformats.org/officeDocument/2006/relationships" r:embed="rId29"/>
        <a:stretch>
          <a:fillRect/>
        </a:stretch>
      </xdr:blipFill>
      <xdr:spPr>
        <a:xfrm>
          <a:off x="0" y="112335469"/>
          <a:ext cx="11034410" cy="4307041"/>
        </a:xfrm>
        <a:prstGeom prst="rect">
          <a:avLst/>
        </a:prstGeom>
      </xdr:spPr>
    </xdr:pic>
    <xdr:clientData/>
  </xdr:twoCellAnchor>
  <xdr:twoCellAnchor editAs="oneCell">
    <xdr:from>
      <xdr:col>0</xdr:col>
      <xdr:colOff>0</xdr:colOff>
      <xdr:row>653</xdr:row>
      <xdr:rowOff>0</xdr:rowOff>
    </xdr:from>
    <xdr:to>
      <xdr:col>18</xdr:col>
      <xdr:colOff>80660</xdr:colOff>
      <xdr:row>677</xdr:row>
      <xdr:rowOff>20791</xdr:rowOff>
    </xdr:to>
    <xdr:pic>
      <xdr:nvPicPr>
        <xdr:cNvPr id="54" name="図 53">
          <a:extLst>
            <a:ext uri="{FF2B5EF4-FFF2-40B4-BE49-F238E27FC236}">
              <a16:creationId xmlns:a16="http://schemas.microsoft.com/office/drawing/2014/main" id="{4B1CFC84-B208-4166-A2D1-AA8E988C56F5}"/>
            </a:ext>
          </a:extLst>
        </xdr:cNvPr>
        <xdr:cNvPicPr>
          <a:picLocks noChangeAspect="1"/>
        </xdr:cNvPicPr>
      </xdr:nvPicPr>
      <xdr:blipFill>
        <a:blip xmlns:r="http://schemas.openxmlformats.org/officeDocument/2006/relationships" r:embed="rId30"/>
        <a:stretch>
          <a:fillRect/>
        </a:stretch>
      </xdr:blipFill>
      <xdr:spPr>
        <a:xfrm>
          <a:off x="0" y="116621719"/>
          <a:ext cx="11034410" cy="4307041"/>
        </a:xfrm>
        <a:prstGeom prst="rect">
          <a:avLst/>
        </a:prstGeom>
      </xdr:spPr>
    </xdr:pic>
    <xdr:clientData/>
  </xdr:twoCellAnchor>
  <xdr:twoCellAnchor editAs="oneCell">
    <xdr:from>
      <xdr:col>0</xdr:col>
      <xdr:colOff>0</xdr:colOff>
      <xdr:row>677</xdr:row>
      <xdr:rowOff>0</xdr:rowOff>
    </xdr:from>
    <xdr:to>
      <xdr:col>18</xdr:col>
      <xdr:colOff>80660</xdr:colOff>
      <xdr:row>701</xdr:row>
      <xdr:rowOff>20791</xdr:rowOff>
    </xdr:to>
    <xdr:pic>
      <xdr:nvPicPr>
        <xdr:cNvPr id="55" name="図 54">
          <a:extLst>
            <a:ext uri="{FF2B5EF4-FFF2-40B4-BE49-F238E27FC236}">
              <a16:creationId xmlns:a16="http://schemas.microsoft.com/office/drawing/2014/main" id="{BC914161-C05B-4A92-A05C-4659878AE2DF}"/>
            </a:ext>
          </a:extLst>
        </xdr:cNvPr>
        <xdr:cNvPicPr>
          <a:picLocks noChangeAspect="1"/>
        </xdr:cNvPicPr>
      </xdr:nvPicPr>
      <xdr:blipFill>
        <a:blip xmlns:r="http://schemas.openxmlformats.org/officeDocument/2006/relationships" r:embed="rId31"/>
        <a:stretch>
          <a:fillRect/>
        </a:stretch>
      </xdr:blipFill>
      <xdr:spPr>
        <a:xfrm>
          <a:off x="0" y="120907969"/>
          <a:ext cx="11034410" cy="4307041"/>
        </a:xfrm>
        <a:prstGeom prst="rect">
          <a:avLst/>
        </a:prstGeom>
      </xdr:spPr>
    </xdr:pic>
    <xdr:clientData/>
  </xdr:twoCellAnchor>
  <xdr:twoCellAnchor editAs="oneCell">
    <xdr:from>
      <xdr:col>0</xdr:col>
      <xdr:colOff>0</xdr:colOff>
      <xdr:row>701</xdr:row>
      <xdr:rowOff>0</xdr:rowOff>
    </xdr:from>
    <xdr:to>
      <xdr:col>18</xdr:col>
      <xdr:colOff>80660</xdr:colOff>
      <xdr:row>725</xdr:row>
      <xdr:rowOff>20791</xdr:rowOff>
    </xdr:to>
    <xdr:pic>
      <xdr:nvPicPr>
        <xdr:cNvPr id="56" name="図 55">
          <a:extLst>
            <a:ext uri="{FF2B5EF4-FFF2-40B4-BE49-F238E27FC236}">
              <a16:creationId xmlns:a16="http://schemas.microsoft.com/office/drawing/2014/main" id="{AB14E763-4995-43E5-9A88-A01503E92875}"/>
            </a:ext>
          </a:extLst>
        </xdr:cNvPr>
        <xdr:cNvPicPr>
          <a:picLocks noChangeAspect="1"/>
        </xdr:cNvPicPr>
      </xdr:nvPicPr>
      <xdr:blipFill>
        <a:blip xmlns:r="http://schemas.openxmlformats.org/officeDocument/2006/relationships" r:embed="rId32"/>
        <a:stretch>
          <a:fillRect/>
        </a:stretch>
      </xdr:blipFill>
      <xdr:spPr>
        <a:xfrm>
          <a:off x="0" y="125194219"/>
          <a:ext cx="11034410" cy="4307041"/>
        </a:xfrm>
        <a:prstGeom prst="rect">
          <a:avLst/>
        </a:prstGeom>
      </xdr:spPr>
    </xdr:pic>
    <xdr:clientData/>
  </xdr:twoCellAnchor>
  <xdr:twoCellAnchor editAs="oneCell">
    <xdr:from>
      <xdr:col>0</xdr:col>
      <xdr:colOff>0</xdr:colOff>
      <xdr:row>725</xdr:row>
      <xdr:rowOff>0</xdr:rowOff>
    </xdr:from>
    <xdr:to>
      <xdr:col>18</xdr:col>
      <xdr:colOff>80660</xdr:colOff>
      <xdr:row>749</xdr:row>
      <xdr:rowOff>20791</xdr:rowOff>
    </xdr:to>
    <xdr:pic>
      <xdr:nvPicPr>
        <xdr:cNvPr id="57" name="図 56">
          <a:extLst>
            <a:ext uri="{FF2B5EF4-FFF2-40B4-BE49-F238E27FC236}">
              <a16:creationId xmlns:a16="http://schemas.microsoft.com/office/drawing/2014/main" id="{E90DD047-D058-4210-9C50-47F5CD11D01C}"/>
            </a:ext>
          </a:extLst>
        </xdr:cNvPr>
        <xdr:cNvPicPr>
          <a:picLocks noChangeAspect="1"/>
        </xdr:cNvPicPr>
      </xdr:nvPicPr>
      <xdr:blipFill>
        <a:blip xmlns:r="http://schemas.openxmlformats.org/officeDocument/2006/relationships" r:embed="rId33"/>
        <a:stretch>
          <a:fillRect/>
        </a:stretch>
      </xdr:blipFill>
      <xdr:spPr>
        <a:xfrm>
          <a:off x="0" y="129480469"/>
          <a:ext cx="11034410" cy="4307041"/>
        </a:xfrm>
        <a:prstGeom prst="rect">
          <a:avLst/>
        </a:prstGeom>
      </xdr:spPr>
    </xdr:pic>
    <xdr:clientData/>
  </xdr:twoCellAnchor>
  <xdr:twoCellAnchor editAs="oneCell">
    <xdr:from>
      <xdr:col>18</xdr:col>
      <xdr:colOff>0</xdr:colOff>
      <xdr:row>725</xdr:row>
      <xdr:rowOff>0</xdr:rowOff>
    </xdr:from>
    <xdr:to>
      <xdr:col>35</xdr:col>
      <xdr:colOff>509285</xdr:colOff>
      <xdr:row>749</xdr:row>
      <xdr:rowOff>20791</xdr:rowOff>
    </xdr:to>
    <xdr:pic>
      <xdr:nvPicPr>
        <xdr:cNvPr id="58" name="図 57">
          <a:extLst>
            <a:ext uri="{FF2B5EF4-FFF2-40B4-BE49-F238E27FC236}">
              <a16:creationId xmlns:a16="http://schemas.microsoft.com/office/drawing/2014/main" id="{3C7C95B0-049B-4057-9D35-082BB542C89D}"/>
            </a:ext>
          </a:extLst>
        </xdr:cNvPr>
        <xdr:cNvPicPr>
          <a:picLocks noChangeAspect="1"/>
        </xdr:cNvPicPr>
      </xdr:nvPicPr>
      <xdr:blipFill>
        <a:blip xmlns:r="http://schemas.openxmlformats.org/officeDocument/2006/relationships" r:embed="rId34"/>
        <a:stretch>
          <a:fillRect/>
        </a:stretch>
      </xdr:blipFill>
      <xdr:spPr>
        <a:xfrm>
          <a:off x="10953750" y="129480469"/>
          <a:ext cx="11034410" cy="430704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600075</xdr:colOff>
      <xdr:row>13</xdr:row>
      <xdr:rowOff>76200</xdr:rowOff>
    </xdr:from>
    <xdr:to>
      <xdr:col>9</xdr:col>
      <xdr:colOff>504825</xdr:colOff>
      <xdr:row>17</xdr:row>
      <xdr:rowOff>47625</xdr:rowOff>
    </xdr:to>
    <xdr:sp macro="" textlink="">
      <xdr:nvSpPr>
        <xdr:cNvPr id="2049" name="正方形/長方形 2">
          <a:extLst>
            <a:ext uri="{FF2B5EF4-FFF2-40B4-BE49-F238E27FC236}">
              <a16:creationId xmlns:a16="http://schemas.microsoft.com/office/drawing/2014/main" id="{9BACA2B3-46B7-43EA-BA05-F3D344DF3D57}"/>
            </a:ext>
          </a:extLst>
        </xdr:cNvPr>
        <xdr:cNvSpPr>
          <a:spLocks noChangeArrowheads="1"/>
        </xdr:cNvSpPr>
      </xdr:nvSpPr>
      <xdr:spPr bwMode="auto">
        <a:xfrm rot="840000">
          <a:off x="5372100" y="2428875"/>
          <a:ext cx="5238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38100</xdr:colOff>
      <xdr:row>60</xdr:row>
      <xdr:rowOff>104775</xdr:rowOff>
    </xdr:from>
    <xdr:to>
      <xdr:col>10</xdr:col>
      <xdr:colOff>57150</xdr:colOff>
      <xdr:row>61</xdr:row>
      <xdr:rowOff>76200</xdr:rowOff>
    </xdr:to>
    <xdr:sp macro="" textlink="">
      <xdr:nvSpPr>
        <xdr:cNvPr id="2050" name="正方形/長方形 7">
          <a:extLst>
            <a:ext uri="{FF2B5EF4-FFF2-40B4-BE49-F238E27FC236}">
              <a16:creationId xmlns:a16="http://schemas.microsoft.com/office/drawing/2014/main" id="{4542983F-2174-4404-8A5F-0F9BDF131742}"/>
            </a:ext>
          </a:extLst>
        </xdr:cNvPr>
        <xdr:cNvSpPr>
          <a:spLocks noChangeArrowheads="1"/>
        </xdr:cNvSpPr>
      </xdr:nvSpPr>
      <xdr:spPr bwMode="auto">
        <a:xfrm>
          <a:off x="6048375" y="10963275"/>
          <a:ext cx="190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266700</xdr:colOff>
      <xdr:row>31</xdr:row>
      <xdr:rowOff>28575</xdr:rowOff>
    </xdr:from>
    <xdr:to>
      <xdr:col>10</xdr:col>
      <xdr:colOff>285750</xdr:colOff>
      <xdr:row>32</xdr:row>
      <xdr:rowOff>0</xdr:rowOff>
    </xdr:to>
    <xdr:sp macro="" textlink="">
      <xdr:nvSpPr>
        <xdr:cNvPr id="2051" name="正方形/長方形 1">
          <a:extLst>
            <a:ext uri="{FF2B5EF4-FFF2-40B4-BE49-F238E27FC236}">
              <a16:creationId xmlns:a16="http://schemas.microsoft.com/office/drawing/2014/main" id="{5D332116-4016-4BE6-A112-9734A000A8BB}"/>
            </a:ext>
          </a:extLst>
        </xdr:cNvPr>
        <xdr:cNvSpPr>
          <a:spLocks noChangeArrowheads="1"/>
        </xdr:cNvSpPr>
      </xdr:nvSpPr>
      <xdr:spPr bwMode="auto">
        <a:xfrm>
          <a:off x="6276975" y="5638800"/>
          <a:ext cx="190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323850</xdr:colOff>
      <xdr:row>77</xdr:row>
      <xdr:rowOff>66675</xdr:rowOff>
    </xdr:from>
    <xdr:to>
      <xdr:col>13</xdr:col>
      <xdr:colOff>342900</xdr:colOff>
      <xdr:row>77</xdr:row>
      <xdr:rowOff>219075</xdr:rowOff>
    </xdr:to>
    <xdr:sp macro="" textlink="">
      <xdr:nvSpPr>
        <xdr:cNvPr id="2052" name="正方形/長方形 3">
          <a:extLst>
            <a:ext uri="{FF2B5EF4-FFF2-40B4-BE49-F238E27FC236}">
              <a16:creationId xmlns:a16="http://schemas.microsoft.com/office/drawing/2014/main" id="{DD52CD73-5D0F-47F9-BDAA-DAECF5F557E1}"/>
            </a:ext>
          </a:extLst>
        </xdr:cNvPr>
        <xdr:cNvSpPr>
          <a:spLocks noChangeArrowheads="1"/>
        </xdr:cNvSpPr>
      </xdr:nvSpPr>
      <xdr:spPr bwMode="auto">
        <a:xfrm>
          <a:off x="8191500" y="14001750"/>
          <a:ext cx="19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304800</xdr:colOff>
      <xdr:row>136</xdr:row>
      <xdr:rowOff>171450</xdr:rowOff>
    </xdr:from>
    <xdr:to>
      <xdr:col>6</xdr:col>
      <xdr:colOff>323850</xdr:colOff>
      <xdr:row>137</xdr:row>
      <xdr:rowOff>142875</xdr:rowOff>
    </xdr:to>
    <xdr:sp macro="" textlink="">
      <xdr:nvSpPr>
        <xdr:cNvPr id="2053" name="正方形/長方形 5">
          <a:extLst>
            <a:ext uri="{FF2B5EF4-FFF2-40B4-BE49-F238E27FC236}">
              <a16:creationId xmlns:a16="http://schemas.microsoft.com/office/drawing/2014/main" id="{D345CE0F-ACDF-4633-AA62-E5AB826402D4}"/>
            </a:ext>
          </a:extLst>
        </xdr:cNvPr>
        <xdr:cNvSpPr>
          <a:spLocks noChangeArrowheads="1"/>
        </xdr:cNvSpPr>
      </xdr:nvSpPr>
      <xdr:spPr bwMode="auto">
        <a:xfrm>
          <a:off x="3838575" y="24784050"/>
          <a:ext cx="190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190500</xdr:colOff>
      <xdr:row>135</xdr:row>
      <xdr:rowOff>28575</xdr:rowOff>
    </xdr:from>
    <xdr:to>
      <xdr:col>7</xdr:col>
      <xdr:colOff>209550</xdr:colOff>
      <xdr:row>136</xdr:row>
      <xdr:rowOff>0</xdr:rowOff>
    </xdr:to>
    <xdr:sp macro="" textlink="">
      <xdr:nvSpPr>
        <xdr:cNvPr id="2054" name="正方形/長方形 6">
          <a:extLst>
            <a:ext uri="{FF2B5EF4-FFF2-40B4-BE49-F238E27FC236}">
              <a16:creationId xmlns:a16="http://schemas.microsoft.com/office/drawing/2014/main" id="{500F3092-26BE-40DA-8EC2-6AD0355A2C07}"/>
            </a:ext>
          </a:extLst>
        </xdr:cNvPr>
        <xdr:cNvSpPr>
          <a:spLocks noChangeArrowheads="1"/>
        </xdr:cNvSpPr>
      </xdr:nvSpPr>
      <xdr:spPr bwMode="auto">
        <a:xfrm>
          <a:off x="4343400" y="24460200"/>
          <a:ext cx="190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609600</xdr:colOff>
      <xdr:row>134</xdr:row>
      <xdr:rowOff>19050</xdr:rowOff>
    </xdr:from>
    <xdr:to>
      <xdr:col>8</xdr:col>
      <xdr:colOff>9525</xdr:colOff>
      <xdr:row>134</xdr:row>
      <xdr:rowOff>171450</xdr:rowOff>
    </xdr:to>
    <xdr:sp macro="" textlink="">
      <xdr:nvSpPr>
        <xdr:cNvPr id="2055" name="正方形/長方形 14">
          <a:extLst>
            <a:ext uri="{FF2B5EF4-FFF2-40B4-BE49-F238E27FC236}">
              <a16:creationId xmlns:a16="http://schemas.microsoft.com/office/drawing/2014/main" id="{7CC123E3-63A5-4954-9961-266683290D56}"/>
            </a:ext>
          </a:extLst>
        </xdr:cNvPr>
        <xdr:cNvSpPr>
          <a:spLocks noChangeArrowheads="1"/>
        </xdr:cNvSpPr>
      </xdr:nvSpPr>
      <xdr:spPr bwMode="auto">
        <a:xfrm>
          <a:off x="4762500" y="24269700"/>
          <a:ext cx="190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142875</xdr:colOff>
      <xdr:row>105</xdr:row>
      <xdr:rowOff>19050</xdr:rowOff>
    </xdr:from>
    <xdr:to>
      <xdr:col>8</xdr:col>
      <xdr:colOff>161925</xdr:colOff>
      <xdr:row>105</xdr:row>
      <xdr:rowOff>219075</xdr:rowOff>
    </xdr:to>
    <xdr:sp macro="" textlink="">
      <xdr:nvSpPr>
        <xdr:cNvPr id="2056" name="正方形/長方形 17">
          <a:extLst>
            <a:ext uri="{FF2B5EF4-FFF2-40B4-BE49-F238E27FC236}">
              <a16:creationId xmlns:a16="http://schemas.microsoft.com/office/drawing/2014/main" id="{9D08D6B2-7BFD-45DC-9CDE-CE4260F2FB9E}"/>
            </a:ext>
          </a:extLst>
        </xdr:cNvPr>
        <xdr:cNvSpPr>
          <a:spLocks noChangeArrowheads="1"/>
        </xdr:cNvSpPr>
      </xdr:nvSpPr>
      <xdr:spPr bwMode="auto">
        <a:xfrm>
          <a:off x="4914900" y="19021425"/>
          <a:ext cx="190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342900</xdr:colOff>
      <xdr:row>102</xdr:row>
      <xdr:rowOff>171450</xdr:rowOff>
    </xdr:from>
    <xdr:to>
      <xdr:col>9</xdr:col>
      <xdr:colOff>361950</xdr:colOff>
      <xdr:row>103</xdr:row>
      <xdr:rowOff>142875</xdr:rowOff>
    </xdr:to>
    <xdr:sp macro="" textlink="">
      <xdr:nvSpPr>
        <xdr:cNvPr id="2057" name="正方形/長方形 10">
          <a:extLst>
            <a:ext uri="{FF2B5EF4-FFF2-40B4-BE49-F238E27FC236}">
              <a16:creationId xmlns:a16="http://schemas.microsoft.com/office/drawing/2014/main" id="{368815F8-BC48-4EE8-89FE-E1229508D52E}"/>
            </a:ext>
          </a:extLst>
        </xdr:cNvPr>
        <xdr:cNvSpPr>
          <a:spLocks noChangeArrowheads="1"/>
        </xdr:cNvSpPr>
      </xdr:nvSpPr>
      <xdr:spPr bwMode="auto">
        <a:xfrm>
          <a:off x="5734050" y="18630900"/>
          <a:ext cx="190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447675</xdr:colOff>
      <xdr:row>178</xdr:row>
      <xdr:rowOff>142875</xdr:rowOff>
    </xdr:from>
    <xdr:to>
      <xdr:col>12</xdr:col>
      <xdr:colOff>466725</xdr:colOff>
      <xdr:row>179</xdr:row>
      <xdr:rowOff>114300</xdr:rowOff>
    </xdr:to>
    <xdr:sp macro="" textlink="">
      <xdr:nvSpPr>
        <xdr:cNvPr id="2058" name="正方形/長方形 22">
          <a:extLst>
            <a:ext uri="{FF2B5EF4-FFF2-40B4-BE49-F238E27FC236}">
              <a16:creationId xmlns:a16="http://schemas.microsoft.com/office/drawing/2014/main" id="{62D13CEA-D152-45A9-9848-4D5FD8FA8E77}"/>
            </a:ext>
          </a:extLst>
        </xdr:cNvPr>
        <xdr:cNvSpPr>
          <a:spLocks noChangeArrowheads="1"/>
        </xdr:cNvSpPr>
      </xdr:nvSpPr>
      <xdr:spPr bwMode="auto">
        <a:xfrm>
          <a:off x="7696200" y="32356425"/>
          <a:ext cx="190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476250</xdr:colOff>
      <xdr:row>180</xdr:row>
      <xdr:rowOff>19050</xdr:rowOff>
    </xdr:from>
    <xdr:to>
      <xdr:col>15</xdr:col>
      <xdr:colOff>495300</xdr:colOff>
      <xdr:row>180</xdr:row>
      <xdr:rowOff>171450</xdr:rowOff>
    </xdr:to>
    <xdr:sp macro="" textlink="">
      <xdr:nvSpPr>
        <xdr:cNvPr id="2059" name="正方形/長方形 23">
          <a:extLst>
            <a:ext uri="{FF2B5EF4-FFF2-40B4-BE49-F238E27FC236}">
              <a16:creationId xmlns:a16="http://schemas.microsoft.com/office/drawing/2014/main" id="{F6F6E42B-FE02-46EE-85DB-1DAE56AD1A0F}"/>
            </a:ext>
          </a:extLst>
        </xdr:cNvPr>
        <xdr:cNvSpPr>
          <a:spLocks noChangeArrowheads="1"/>
        </xdr:cNvSpPr>
      </xdr:nvSpPr>
      <xdr:spPr bwMode="auto">
        <a:xfrm>
          <a:off x="9582150" y="32594550"/>
          <a:ext cx="190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190500</xdr:colOff>
      <xdr:row>223</xdr:row>
      <xdr:rowOff>66675</xdr:rowOff>
    </xdr:from>
    <xdr:to>
      <xdr:col>15</xdr:col>
      <xdr:colOff>209550</xdr:colOff>
      <xdr:row>224</xdr:row>
      <xdr:rowOff>38100</xdr:rowOff>
    </xdr:to>
    <xdr:sp macro="" textlink="">
      <xdr:nvSpPr>
        <xdr:cNvPr id="2060" name="正方形/長方形 27">
          <a:extLst>
            <a:ext uri="{FF2B5EF4-FFF2-40B4-BE49-F238E27FC236}">
              <a16:creationId xmlns:a16="http://schemas.microsoft.com/office/drawing/2014/main" id="{8A9543AB-17A5-4269-BE1A-8C8F0C67CCE8}"/>
            </a:ext>
          </a:extLst>
        </xdr:cNvPr>
        <xdr:cNvSpPr>
          <a:spLocks noChangeArrowheads="1"/>
        </xdr:cNvSpPr>
      </xdr:nvSpPr>
      <xdr:spPr bwMode="auto">
        <a:xfrm>
          <a:off x="9296400" y="40424100"/>
          <a:ext cx="190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381000</xdr:colOff>
      <xdr:row>274</xdr:row>
      <xdr:rowOff>171450</xdr:rowOff>
    </xdr:from>
    <xdr:to>
      <xdr:col>8</xdr:col>
      <xdr:colOff>400050</xdr:colOff>
      <xdr:row>275</xdr:row>
      <xdr:rowOff>142875</xdr:rowOff>
    </xdr:to>
    <xdr:sp macro="" textlink="">
      <xdr:nvSpPr>
        <xdr:cNvPr id="2061" name="正方形/長方形 9">
          <a:extLst>
            <a:ext uri="{FF2B5EF4-FFF2-40B4-BE49-F238E27FC236}">
              <a16:creationId xmlns:a16="http://schemas.microsoft.com/office/drawing/2014/main" id="{3919A893-F81E-46A1-8115-A23FD45D74FB}"/>
            </a:ext>
          </a:extLst>
        </xdr:cNvPr>
        <xdr:cNvSpPr>
          <a:spLocks noChangeArrowheads="1"/>
        </xdr:cNvSpPr>
      </xdr:nvSpPr>
      <xdr:spPr bwMode="auto">
        <a:xfrm>
          <a:off x="5153025" y="49758600"/>
          <a:ext cx="190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142875</xdr:colOff>
      <xdr:row>266</xdr:row>
      <xdr:rowOff>171450</xdr:rowOff>
    </xdr:from>
    <xdr:to>
      <xdr:col>12</xdr:col>
      <xdr:colOff>161925</xdr:colOff>
      <xdr:row>267</xdr:row>
      <xdr:rowOff>142875</xdr:rowOff>
    </xdr:to>
    <xdr:sp macro="" textlink="">
      <xdr:nvSpPr>
        <xdr:cNvPr id="2062" name="正方形/長方形 11">
          <a:extLst>
            <a:ext uri="{FF2B5EF4-FFF2-40B4-BE49-F238E27FC236}">
              <a16:creationId xmlns:a16="http://schemas.microsoft.com/office/drawing/2014/main" id="{95E870F7-D39C-4C79-A8AF-0A4200508D2A}"/>
            </a:ext>
          </a:extLst>
        </xdr:cNvPr>
        <xdr:cNvSpPr>
          <a:spLocks noChangeArrowheads="1"/>
        </xdr:cNvSpPr>
      </xdr:nvSpPr>
      <xdr:spPr bwMode="auto">
        <a:xfrm>
          <a:off x="7391400" y="48310800"/>
          <a:ext cx="190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609600</xdr:colOff>
      <xdr:row>314</xdr:row>
      <xdr:rowOff>66675</xdr:rowOff>
    </xdr:from>
    <xdr:to>
      <xdr:col>10</xdr:col>
      <xdr:colOff>9525</xdr:colOff>
      <xdr:row>314</xdr:row>
      <xdr:rowOff>219075</xdr:rowOff>
    </xdr:to>
    <xdr:sp macro="" textlink="">
      <xdr:nvSpPr>
        <xdr:cNvPr id="2063" name="正方形/長方形 13">
          <a:extLst>
            <a:ext uri="{FF2B5EF4-FFF2-40B4-BE49-F238E27FC236}">
              <a16:creationId xmlns:a16="http://schemas.microsoft.com/office/drawing/2014/main" id="{568979D1-C71E-4C93-8D75-68ED3110E8DE}"/>
            </a:ext>
          </a:extLst>
        </xdr:cNvPr>
        <xdr:cNvSpPr>
          <a:spLocks noChangeArrowheads="1"/>
        </xdr:cNvSpPr>
      </xdr:nvSpPr>
      <xdr:spPr bwMode="auto">
        <a:xfrm>
          <a:off x="6000750" y="56892825"/>
          <a:ext cx="19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247650</xdr:colOff>
      <xdr:row>329</xdr:row>
      <xdr:rowOff>104775</xdr:rowOff>
    </xdr:from>
    <xdr:to>
      <xdr:col>12</xdr:col>
      <xdr:colOff>428625</xdr:colOff>
      <xdr:row>330</xdr:row>
      <xdr:rowOff>123825</xdr:rowOff>
    </xdr:to>
    <xdr:sp macro="" textlink="">
      <xdr:nvSpPr>
        <xdr:cNvPr id="2064" name="テキスト ボックス 15">
          <a:extLst>
            <a:ext uri="{FF2B5EF4-FFF2-40B4-BE49-F238E27FC236}">
              <a16:creationId xmlns:a16="http://schemas.microsoft.com/office/drawing/2014/main" id="{5BE57D33-273E-49B4-80C4-4D0C215D6D53}"/>
            </a:ext>
          </a:extLst>
        </xdr:cNvPr>
        <xdr:cNvSpPr txBox="1">
          <a:spLocks noChangeArrowheads="1"/>
        </xdr:cNvSpPr>
      </xdr:nvSpPr>
      <xdr:spPr bwMode="auto">
        <a:xfrm>
          <a:off x="7496175" y="59645550"/>
          <a:ext cx="1809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552450</xdr:colOff>
      <xdr:row>307</xdr:row>
      <xdr:rowOff>66675</xdr:rowOff>
    </xdr:from>
    <xdr:to>
      <xdr:col>14</xdr:col>
      <xdr:colOff>571500</xdr:colOff>
      <xdr:row>307</xdr:row>
      <xdr:rowOff>219075</xdr:rowOff>
    </xdr:to>
    <xdr:sp macro="" textlink="">
      <xdr:nvSpPr>
        <xdr:cNvPr id="2065" name="正方形/長方形 16">
          <a:extLst>
            <a:ext uri="{FF2B5EF4-FFF2-40B4-BE49-F238E27FC236}">
              <a16:creationId xmlns:a16="http://schemas.microsoft.com/office/drawing/2014/main" id="{0D08ACFA-6E94-47DA-9406-2B5B1234C03D}"/>
            </a:ext>
          </a:extLst>
        </xdr:cNvPr>
        <xdr:cNvSpPr>
          <a:spLocks noChangeArrowheads="1"/>
        </xdr:cNvSpPr>
      </xdr:nvSpPr>
      <xdr:spPr bwMode="auto">
        <a:xfrm>
          <a:off x="9039225" y="55626000"/>
          <a:ext cx="19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247650</xdr:colOff>
      <xdr:row>355</xdr:row>
      <xdr:rowOff>142875</xdr:rowOff>
    </xdr:from>
    <xdr:to>
      <xdr:col>7</xdr:col>
      <xdr:colOff>266700</xdr:colOff>
      <xdr:row>356</xdr:row>
      <xdr:rowOff>57150</xdr:rowOff>
    </xdr:to>
    <xdr:sp macro="" textlink="">
      <xdr:nvSpPr>
        <xdr:cNvPr id="2066" name="正方形/長方形 19">
          <a:extLst>
            <a:ext uri="{FF2B5EF4-FFF2-40B4-BE49-F238E27FC236}">
              <a16:creationId xmlns:a16="http://schemas.microsoft.com/office/drawing/2014/main" id="{23868A28-F24F-450F-B4EF-77E8BFF281B6}"/>
            </a:ext>
          </a:extLst>
        </xdr:cNvPr>
        <xdr:cNvSpPr>
          <a:spLocks noChangeArrowheads="1"/>
        </xdr:cNvSpPr>
      </xdr:nvSpPr>
      <xdr:spPr bwMode="auto">
        <a:xfrm>
          <a:off x="4400550" y="64389000"/>
          <a:ext cx="190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66675</xdr:colOff>
      <xdr:row>355</xdr:row>
      <xdr:rowOff>152400</xdr:rowOff>
    </xdr:from>
    <xdr:to>
      <xdr:col>9</xdr:col>
      <xdr:colOff>85725</xdr:colOff>
      <xdr:row>356</xdr:row>
      <xdr:rowOff>123825</xdr:rowOff>
    </xdr:to>
    <xdr:sp macro="" textlink="">
      <xdr:nvSpPr>
        <xdr:cNvPr id="2067" name="正方形/長方形 20">
          <a:extLst>
            <a:ext uri="{FF2B5EF4-FFF2-40B4-BE49-F238E27FC236}">
              <a16:creationId xmlns:a16="http://schemas.microsoft.com/office/drawing/2014/main" id="{2E140BA9-28CC-44FA-B7DB-A5C3B7FF89C2}"/>
            </a:ext>
          </a:extLst>
        </xdr:cNvPr>
        <xdr:cNvSpPr>
          <a:spLocks noChangeArrowheads="1"/>
        </xdr:cNvSpPr>
      </xdr:nvSpPr>
      <xdr:spPr bwMode="auto">
        <a:xfrm>
          <a:off x="5457825" y="64398525"/>
          <a:ext cx="190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114300</xdr:colOff>
      <xdr:row>398</xdr:row>
      <xdr:rowOff>171450</xdr:rowOff>
    </xdr:from>
    <xdr:to>
      <xdr:col>9</xdr:col>
      <xdr:colOff>133350</xdr:colOff>
      <xdr:row>399</xdr:row>
      <xdr:rowOff>142875</xdr:rowOff>
    </xdr:to>
    <xdr:sp macro="" textlink="">
      <xdr:nvSpPr>
        <xdr:cNvPr id="2068" name="正方形/長方形 24">
          <a:extLst>
            <a:ext uri="{FF2B5EF4-FFF2-40B4-BE49-F238E27FC236}">
              <a16:creationId xmlns:a16="http://schemas.microsoft.com/office/drawing/2014/main" id="{72C4EB05-4CB6-4979-9A1C-84609869A9EB}"/>
            </a:ext>
          </a:extLst>
        </xdr:cNvPr>
        <xdr:cNvSpPr>
          <a:spLocks noChangeArrowheads="1"/>
        </xdr:cNvSpPr>
      </xdr:nvSpPr>
      <xdr:spPr bwMode="auto">
        <a:xfrm>
          <a:off x="5505450" y="72199500"/>
          <a:ext cx="190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219075</xdr:colOff>
      <xdr:row>403</xdr:row>
      <xdr:rowOff>152400</xdr:rowOff>
    </xdr:from>
    <xdr:to>
      <xdr:col>11</xdr:col>
      <xdr:colOff>238125</xdr:colOff>
      <xdr:row>404</xdr:row>
      <xdr:rowOff>123825</xdr:rowOff>
    </xdr:to>
    <xdr:sp macro="" textlink="">
      <xdr:nvSpPr>
        <xdr:cNvPr id="2069" name="正方形/長方形 25">
          <a:extLst>
            <a:ext uri="{FF2B5EF4-FFF2-40B4-BE49-F238E27FC236}">
              <a16:creationId xmlns:a16="http://schemas.microsoft.com/office/drawing/2014/main" id="{92AA53BF-C04E-488F-AB79-345072DC4BB9}"/>
            </a:ext>
          </a:extLst>
        </xdr:cNvPr>
        <xdr:cNvSpPr>
          <a:spLocks noChangeArrowheads="1"/>
        </xdr:cNvSpPr>
      </xdr:nvSpPr>
      <xdr:spPr bwMode="auto">
        <a:xfrm>
          <a:off x="6848475" y="73085325"/>
          <a:ext cx="190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142875</xdr:colOff>
      <xdr:row>406</xdr:row>
      <xdr:rowOff>142875</xdr:rowOff>
    </xdr:from>
    <xdr:to>
      <xdr:col>12</xdr:col>
      <xdr:colOff>161925</xdr:colOff>
      <xdr:row>407</xdr:row>
      <xdr:rowOff>114300</xdr:rowOff>
    </xdr:to>
    <xdr:sp macro="" textlink="">
      <xdr:nvSpPr>
        <xdr:cNvPr id="2070" name="正方形/長方形 28">
          <a:extLst>
            <a:ext uri="{FF2B5EF4-FFF2-40B4-BE49-F238E27FC236}">
              <a16:creationId xmlns:a16="http://schemas.microsoft.com/office/drawing/2014/main" id="{7DEF3757-5060-41D9-B535-FEE4470B72CE}"/>
            </a:ext>
          </a:extLst>
        </xdr:cNvPr>
        <xdr:cNvSpPr>
          <a:spLocks noChangeArrowheads="1"/>
        </xdr:cNvSpPr>
      </xdr:nvSpPr>
      <xdr:spPr bwMode="auto">
        <a:xfrm>
          <a:off x="7391400" y="73618725"/>
          <a:ext cx="190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409575</xdr:colOff>
      <xdr:row>408</xdr:row>
      <xdr:rowOff>104775</xdr:rowOff>
    </xdr:from>
    <xdr:to>
      <xdr:col>12</xdr:col>
      <xdr:colOff>428625</xdr:colOff>
      <xdr:row>409</xdr:row>
      <xdr:rowOff>19050</xdr:rowOff>
    </xdr:to>
    <xdr:sp macro="" textlink="">
      <xdr:nvSpPr>
        <xdr:cNvPr id="2071" name="正方形/長方形 29">
          <a:extLst>
            <a:ext uri="{FF2B5EF4-FFF2-40B4-BE49-F238E27FC236}">
              <a16:creationId xmlns:a16="http://schemas.microsoft.com/office/drawing/2014/main" id="{266F54A5-66B9-4160-97A0-C780D88F44B4}"/>
            </a:ext>
          </a:extLst>
        </xdr:cNvPr>
        <xdr:cNvSpPr>
          <a:spLocks noChangeArrowheads="1"/>
        </xdr:cNvSpPr>
      </xdr:nvSpPr>
      <xdr:spPr bwMode="auto">
        <a:xfrm>
          <a:off x="7658100" y="73942575"/>
          <a:ext cx="190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48</xdr:row>
      <xdr:rowOff>0</xdr:rowOff>
    </xdr:from>
    <xdr:to>
      <xdr:col>11</xdr:col>
      <xdr:colOff>19050</xdr:colOff>
      <xdr:row>71</xdr:row>
      <xdr:rowOff>142875</xdr:rowOff>
    </xdr:to>
    <xdr:pic>
      <xdr:nvPicPr>
        <xdr:cNvPr id="2074" name="図の枠 26">
          <a:extLst>
            <a:ext uri="{FF2B5EF4-FFF2-40B4-BE49-F238E27FC236}">
              <a16:creationId xmlns:a16="http://schemas.microsoft.com/office/drawing/2014/main" id="{DB38A004-72AB-4E3A-92D6-02CDE3D8AB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686800"/>
          <a:ext cx="6648450" cy="430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96</xdr:row>
      <xdr:rowOff>0</xdr:rowOff>
    </xdr:from>
    <xdr:to>
      <xdr:col>11</xdr:col>
      <xdr:colOff>19050</xdr:colOff>
      <xdr:row>119</xdr:row>
      <xdr:rowOff>142875</xdr:rowOff>
    </xdr:to>
    <xdr:pic>
      <xdr:nvPicPr>
        <xdr:cNvPr id="2077" name="図の枠 29">
          <a:extLst>
            <a:ext uri="{FF2B5EF4-FFF2-40B4-BE49-F238E27FC236}">
              <a16:creationId xmlns:a16="http://schemas.microsoft.com/office/drawing/2014/main" id="{0BDFB430-A237-435C-A545-2379FFA94E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373600"/>
          <a:ext cx="6648450" cy="430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144</xdr:row>
      <xdr:rowOff>0</xdr:rowOff>
    </xdr:from>
    <xdr:to>
      <xdr:col>11</xdr:col>
      <xdr:colOff>19050</xdr:colOff>
      <xdr:row>167</xdr:row>
      <xdr:rowOff>142875</xdr:rowOff>
    </xdr:to>
    <xdr:pic>
      <xdr:nvPicPr>
        <xdr:cNvPr id="2079" name="図の枠 31">
          <a:extLst>
            <a:ext uri="{FF2B5EF4-FFF2-40B4-BE49-F238E27FC236}">
              <a16:creationId xmlns:a16="http://schemas.microsoft.com/office/drawing/2014/main" id="{57DA3B81-C6CA-4619-868A-75830A3DC52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6060400"/>
          <a:ext cx="6648450" cy="430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168</xdr:row>
      <xdr:rowOff>0</xdr:rowOff>
    </xdr:from>
    <xdr:to>
      <xdr:col>11</xdr:col>
      <xdr:colOff>19050</xdr:colOff>
      <xdr:row>191</xdr:row>
      <xdr:rowOff>142875</xdr:rowOff>
    </xdr:to>
    <xdr:pic>
      <xdr:nvPicPr>
        <xdr:cNvPr id="2080" name="図の枠 32">
          <a:extLst>
            <a:ext uri="{FF2B5EF4-FFF2-40B4-BE49-F238E27FC236}">
              <a16:creationId xmlns:a16="http://schemas.microsoft.com/office/drawing/2014/main" id="{EE954591-B186-467E-BF36-68F36FA4F3F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0403800"/>
          <a:ext cx="6648450" cy="430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192</xdr:row>
      <xdr:rowOff>0</xdr:rowOff>
    </xdr:from>
    <xdr:to>
      <xdr:col>11</xdr:col>
      <xdr:colOff>19050</xdr:colOff>
      <xdr:row>215</xdr:row>
      <xdr:rowOff>142875</xdr:rowOff>
    </xdr:to>
    <xdr:pic>
      <xdr:nvPicPr>
        <xdr:cNvPr id="2081" name="図の枠 33">
          <a:extLst>
            <a:ext uri="{FF2B5EF4-FFF2-40B4-BE49-F238E27FC236}">
              <a16:creationId xmlns:a16="http://schemas.microsoft.com/office/drawing/2014/main" id="{08EAA7DB-3838-4676-8EA9-DEB1A3AD94B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34747200"/>
          <a:ext cx="6648450" cy="430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240</xdr:row>
      <xdr:rowOff>0</xdr:rowOff>
    </xdr:from>
    <xdr:to>
      <xdr:col>11</xdr:col>
      <xdr:colOff>19050</xdr:colOff>
      <xdr:row>263</xdr:row>
      <xdr:rowOff>142875</xdr:rowOff>
    </xdr:to>
    <xdr:pic>
      <xdr:nvPicPr>
        <xdr:cNvPr id="2083" name="図の枠 35">
          <a:extLst>
            <a:ext uri="{FF2B5EF4-FFF2-40B4-BE49-F238E27FC236}">
              <a16:creationId xmlns:a16="http://schemas.microsoft.com/office/drawing/2014/main" id="{D7B5D352-612F-4334-99D5-CD2A4E77B4A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43434000"/>
          <a:ext cx="6648450" cy="430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264</xdr:row>
      <xdr:rowOff>0</xdr:rowOff>
    </xdr:from>
    <xdr:to>
      <xdr:col>11</xdr:col>
      <xdr:colOff>19050</xdr:colOff>
      <xdr:row>287</xdr:row>
      <xdr:rowOff>142875</xdr:rowOff>
    </xdr:to>
    <xdr:pic>
      <xdr:nvPicPr>
        <xdr:cNvPr id="2084" name="図の枠 36">
          <a:extLst>
            <a:ext uri="{FF2B5EF4-FFF2-40B4-BE49-F238E27FC236}">
              <a16:creationId xmlns:a16="http://schemas.microsoft.com/office/drawing/2014/main" id="{7E7612D7-8802-4B45-8562-DB7BEF7D91C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47777400"/>
          <a:ext cx="6648450" cy="430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288</xdr:row>
      <xdr:rowOff>0</xdr:rowOff>
    </xdr:from>
    <xdr:to>
      <xdr:col>11</xdr:col>
      <xdr:colOff>19050</xdr:colOff>
      <xdr:row>311</xdr:row>
      <xdr:rowOff>142875</xdr:rowOff>
    </xdr:to>
    <xdr:pic>
      <xdr:nvPicPr>
        <xdr:cNvPr id="2085" name="図の枠 37">
          <a:extLst>
            <a:ext uri="{FF2B5EF4-FFF2-40B4-BE49-F238E27FC236}">
              <a16:creationId xmlns:a16="http://schemas.microsoft.com/office/drawing/2014/main" id="{95222303-B044-4E46-BD0D-90BC24C4EA63}"/>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52120800"/>
          <a:ext cx="6648450" cy="430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336</xdr:row>
      <xdr:rowOff>0</xdr:rowOff>
    </xdr:from>
    <xdr:to>
      <xdr:col>11</xdr:col>
      <xdr:colOff>19050</xdr:colOff>
      <xdr:row>359</xdr:row>
      <xdr:rowOff>142875</xdr:rowOff>
    </xdr:to>
    <xdr:pic>
      <xdr:nvPicPr>
        <xdr:cNvPr id="2087" name="図の枠 39">
          <a:extLst>
            <a:ext uri="{FF2B5EF4-FFF2-40B4-BE49-F238E27FC236}">
              <a16:creationId xmlns:a16="http://schemas.microsoft.com/office/drawing/2014/main" id="{E640BD68-D1F4-4EED-96A7-BEC727AA411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60807600"/>
          <a:ext cx="6648450" cy="430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360</xdr:row>
      <xdr:rowOff>0</xdr:rowOff>
    </xdr:from>
    <xdr:to>
      <xdr:col>11</xdr:col>
      <xdr:colOff>19050</xdr:colOff>
      <xdr:row>383</xdr:row>
      <xdr:rowOff>142875</xdr:rowOff>
    </xdr:to>
    <xdr:pic>
      <xdr:nvPicPr>
        <xdr:cNvPr id="2088" name="図の枠 40">
          <a:extLst>
            <a:ext uri="{FF2B5EF4-FFF2-40B4-BE49-F238E27FC236}">
              <a16:creationId xmlns:a16="http://schemas.microsoft.com/office/drawing/2014/main" id="{BEA6B557-55DF-44BF-8910-ACF36969DB5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65151000"/>
          <a:ext cx="6648450" cy="430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408</xdr:row>
      <xdr:rowOff>0</xdr:rowOff>
    </xdr:from>
    <xdr:to>
      <xdr:col>11</xdr:col>
      <xdr:colOff>19050</xdr:colOff>
      <xdr:row>431</xdr:row>
      <xdr:rowOff>142875</xdr:rowOff>
    </xdr:to>
    <xdr:pic>
      <xdr:nvPicPr>
        <xdr:cNvPr id="2090" name="図の枠 42">
          <a:extLst>
            <a:ext uri="{FF2B5EF4-FFF2-40B4-BE49-F238E27FC236}">
              <a16:creationId xmlns:a16="http://schemas.microsoft.com/office/drawing/2014/main" id="{843BEAEB-3B86-45F6-9E9D-A84FA0238117}"/>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73837800"/>
          <a:ext cx="6648450" cy="430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456</xdr:row>
      <xdr:rowOff>0</xdr:rowOff>
    </xdr:from>
    <xdr:to>
      <xdr:col>11</xdr:col>
      <xdr:colOff>19050</xdr:colOff>
      <xdr:row>479</xdr:row>
      <xdr:rowOff>142875</xdr:rowOff>
    </xdr:to>
    <xdr:pic>
      <xdr:nvPicPr>
        <xdr:cNvPr id="2092" name="図の枠 44">
          <a:extLst>
            <a:ext uri="{FF2B5EF4-FFF2-40B4-BE49-F238E27FC236}">
              <a16:creationId xmlns:a16="http://schemas.microsoft.com/office/drawing/2014/main" id="{9CC6A782-AD7E-4F94-9E0E-1CC851197EDA}"/>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2524600"/>
          <a:ext cx="6648450" cy="430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528</xdr:row>
      <xdr:rowOff>0</xdr:rowOff>
    </xdr:from>
    <xdr:to>
      <xdr:col>11</xdr:col>
      <xdr:colOff>19050</xdr:colOff>
      <xdr:row>551</xdr:row>
      <xdr:rowOff>142875</xdr:rowOff>
    </xdr:to>
    <xdr:pic>
      <xdr:nvPicPr>
        <xdr:cNvPr id="2095" name="図の枠 47">
          <a:extLst>
            <a:ext uri="{FF2B5EF4-FFF2-40B4-BE49-F238E27FC236}">
              <a16:creationId xmlns:a16="http://schemas.microsoft.com/office/drawing/2014/main" id="{515B8166-D8BE-492F-9525-DBDFEC0C772B}"/>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95554800"/>
          <a:ext cx="6648450" cy="430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576</xdr:row>
      <xdr:rowOff>0</xdr:rowOff>
    </xdr:from>
    <xdr:to>
      <xdr:col>11</xdr:col>
      <xdr:colOff>19050</xdr:colOff>
      <xdr:row>599</xdr:row>
      <xdr:rowOff>142875</xdr:rowOff>
    </xdr:to>
    <xdr:pic>
      <xdr:nvPicPr>
        <xdr:cNvPr id="2097" name="図の枠 49">
          <a:extLst>
            <a:ext uri="{FF2B5EF4-FFF2-40B4-BE49-F238E27FC236}">
              <a16:creationId xmlns:a16="http://schemas.microsoft.com/office/drawing/2014/main" id="{42B3734B-B98F-4F24-9BD2-1B4A05858AEB}"/>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0" y="104241600"/>
          <a:ext cx="6648450" cy="430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600</xdr:row>
      <xdr:rowOff>0</xdr:rowOff>
    </xdr:from>
    <xdr:to>
      <xdr:col>11</xdr:col>
      <xdr:colOff>19050</xdr:colOff>
      <xdr:row>623</xdr:row>
      <xdr:rowOff>142875</xdr:rowOff>
    </xdr:to>
    <xdr:pic>
      <xdr:nvPicPr>
        <xdr:cNvPr id="2098" name="図の枠 50">
          <a:extLst>
            <a:ext uri="{FF2B5EF4-FFF2-40B4-BE49-F238E27FC236}">
              <a16:creationId xmlns:a16="http://schemas.microsoft.com/office/drawing/2014/main" id="{8285B765-19C3-4077-B8CA-7D6521CA832F}"/>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08585000"/>
          <a:ext cx="6648450" cy="430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648</xdr:row>
      <xdr:rowOff>0</xdr:rowOff>
    </xdr:from>
    <xdr:to>
      <xdr:col>11</xdr:col>
      <xdr:colOff>19050</xdr:colOff>
      <xdr:row>671</xdr:row>
      <xdr:rowOff>142875</xdr:rowOff>
    </xdr:to>
    <xdr:pic>
      <xdr:nvPicPr>
        <xdr:cNvPr id="2100" name="図の枠 52">
          <a:extLst>
            <a:ext uri="{FF2B5EF4-FFF2-40B4-BE49-F238E27FC236}">
              <a16:creationId xmlns:a16="http://schemas.microsoft.com/office/drawing/2014/main" id="{B7F74AD5-7C78-4DBF-95EC-DFBA5DA9021B}"/>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17271800"/>
          <a:ext cx="6648450" cy="430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648</xdr:row>
      <xdr:rowOff>0</xdr:rowOff>
    </xdr:from>
    <xdr:to>
      <xdr:col>21</xdr:col>
      <xdr:colOff>457200</xdr:colOff>
      <xdr:row>671</xdr:row>
      <xdr:rowOff>142875</xdr:rowOff>
    </xdr:to>
    <xdr:pic>
      <xdr:nvPicPr>
        <xdr:cNvPr id="2101" name="図の枠 53">
          <a:extLst>
            <a:ext uri="{FF2B5EF4-FFF2-40B4-BE49-F238E27FC236}">
              <a16:creationId xmlns:a16="http://schemas.microsoft.com/office/drawing/2014/main" id="{8E539049-5151-4224-A259-C0A746754F1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6629400" y="117271800"/>
          <a:ext cx="6648450" cy="430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720</xdr:row>
      <xdr:rowOff>0</xdr:rowOff>
    </xdr:from>
    <xdr:to>
      <xdr:col>11</xdr:col>
      <xdr:colOff>19050</xdr:colOff>
      <xdr:row>743</xdr:row>
      <xdr:rowOff>142875</xdr:rowOff>
    </xdr:to>
    <xdr:pic>
      <xdr:nvPicPr>
        <xdr:cNvPr id="2104" name="図の枠 56">
          <a:extLst>
            <a:ext uri="{FF2B5EF4-FFF2-40B4-BE49-F238E27FC236}">
              <a16:creationId xmlns:a16="http://schemas.microsoft.com/office/drawing/2014/main" id="{0D904491-4E25-46F9-BE2B-961CB1795C15}"/>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30302000"/>
          <a:ext cx="6648450" cy="430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719</xdr:row>
      <xdr:rowOff>171450</xdr:rowOff>
    </xdr:from>
    <xdr:to>
      <xdr:col>11</xdr:col>
      <xdr:colOff>352425</xdr:colOff>
      <xdr:row>743</xdr:row>
      <xdr:rowOff>57150</xdr:rowOff>
    </xdr:to>
    <xdr:pic>
      <xdr:nvPicPr>
        <xdr:cNvPr id="2106" name="図の枠 58">
          <a:extLst>
            <a:ext uri="{FF2B5EF4-FFF2-40B4-BE49-F238E27FC236}">
              <a16:creationId xmlns:a16="http://schemas.microsoft.com/office/drawing/2014/main" id="{F3E72FB1-8C28-4B6F-86B1-99DCA6590977}"/>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130292475"/>
          <a:ext cx="6981825" cy="422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768</xdr:row>
      <xdr:rowOff>0</xdr:rowOff>
    </xdr:from>
    <xdr:to>
      <xdr:col>11</xdr:col>
      <xdr:colOff>352425</xdr:colOff>
      <xdr:row>791</xdr:row>
      <xdr:rowOff>123825</xdr:rowOff>
    </xdr:to>
    <xdr:pic>
      <xdr:nvPicPr>
        <xdr:cNvPr id="2108" name="図の枠 60">
          <a:extLst>
            <a:ext uri="{FF2B5EF4-FFF2-40B4-BE49-F238E27FC236}">
              <a16:creationId xmlns:a16="http://schemas.microsoft.com/office/drawing/2014/main" id="{320AE986-029F-4AC4-BC93-607438D5C424}"/>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0" y="138988800"/>
          <a:ext cx="6981825" cy="428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792</xdr:row>
      <xdr:rowOff>0</xdr:rowOff>
    </xdr:from>
    <xdr:to>
      <xdr:col>11</xdr:col>
      <xdr:colOff>352425</xdr:colOff>
      <xdr:row>815</xdr:row>
      <xdr:rowOff>123825</xdr:rowOff>
    </xdr:to>
    <xdr:pic>
      <xdr:nvPicPr>
        <xdr:cNvPr id="2109" name="図の枠 61">
          <a:extLst>
            <a:ext uri="{FF2B5EF4-FFF2-40B4-BE49-F238E27FC236}">
              <a16:creationId xmlns:a16="http://schemas.microsoft.com/office/drawing/2014/main" id="{47773ED8-CEB7-4976-A4B2-B0415806F767}"/>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0" y="143332200"/>
          <a:ext cx="6981825" cy="428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816</xdr:row>
      <xdr:rowOff>0</xdr:rowOff>
    </xdr:from>
    <xdr:to>
      <xdr:col>11</xdr:col>
      <xdr:colOff>352425</xdr:colOff>
      <xdr:row>839</xdr:row>
      <xdr:rowOff>123825</xdr:rowOff>
    </xdr:to>
    <xdr:pic>
      <xdr:nvPicPr>
        <xdr:cNvPr id="2110" name="図の枠 62">
          <a:extLst>
            <a:ext uri="{FF2B5EF4-FFF2-40B4-BE49-F238E27FC236}">
              <a16:creationId xmlns:a16="http://schemas.microsoft.com/office/drawing/2014/main" id="{D80B6654-9ADF-49D7-A61E-3FC97CD11B55}"/>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0" y="147675600"/>
          <a:ext cx="6981825" cy="428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840</xdr:row>
      <xdr:rowOff>0</xdr:rowOff>
    </xdr:from>
    <xdr:to>
      <xdr:col>11</xdr:col>
      <xdr:colOff>352425</xdr:colOff>
      <xdr:row>863</xdr:row>
      <xdr:rowOff>123825</xdr:rowOff>
    </xdr:to>
    <xdr:pic>
      <xdr:nvPicPr>
        <xdr:cNvPr id="2111" name="図の枠 63">
          <a:extLst>
            <a:ext uri="{FF2B5EF4-FFF2-40B4-BE49-F238E27FC236}">
              <a16:creationId xmlns:a16="http://schemas.microsoft.com/office/drawing/2014/main" id="{8E83E7B1-DA2B-4B91-A101-AC72ACCE1FDC}"/>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0" y="152019000"/>
          <a:ext cx="6981825" cy="428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936</xdr:row>
      <xdr:rowOff>0</xdr:rowOff>
    </xdr:from>
    <xdr:to>
      <xdr:col>11</xdr:col>
      <xdr:colOff>352425</xdr:colOff>
      <xdr:row>959</xdr:row>
      <xdr:rowOff>123825</xdr:rowOff>
    </xdr:to>
    <xdr:pic>
      <xdr:nvPicPr>
        <xdr:cNvPr id="2115" name="図の枠 67">
          <a:extLst>
            <a:ext uri="{FF2B5EF4-FFF2-40B4-BE49-F238E27FC236}">
              <a16:creationId xmlns:a16="http://schemas.microsoft.com/office/drawing/2014/main" id="{1B689F57-DC71-427D-B0D6-F419E63CFAA3}"/>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0" y="169392600"/>
          <a:ext cx="6981825" cy="428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960</xdr:row>
      <xdr:rowOff>0</xdr:rowOff>
    </xdr:from>
    <xdr:to>
      <xdr:col>11</xdr:col>
      <xdr:colOff>352425</xdr:colOff>
      <xdr:row>983</xdr:row>
      <xdr:rowOff>123825</xdr:rowOff>
    </xdr:to>
    <xdr:pic>
      <xdr:nvPicPr>
        <xdr:cNvPr id="2116" name="図の枠 68">
          <a:extLst>
            <a:ext uri="{FF2B5EF4-FFF2-40B4-BE49-F238E27FC236}">
              <a16:creationId xmlns:a16="http://schemas.microsoft.com/office/drawing/2014/main" id="{F469AF08-1CF2-4770-BD1E-AE821C7A8E27}"/>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173736000"/>
          <a:ext cx="6981825" cy="428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960</xdr:row>
      <xdr:rowOff>0</xdr:rowOff>
    </xdr:from>
    <xdr:to>
      <xdr:col>23</xdr:col>
      <xdr:colOff>171450</xdr:colOff>
      <xdr:row>983</xdr:row>
      <xdr:rowOff>123825</xdr:rowOff>
    </xdr:to>
    <xdr:pic>
      <xdr:nvPicPr>
        <xdr:cNvPr id="2117" name="図の枠 69">
          <a:extLst>
            <a:ext uri="{FF2B5EF4-FFF2-40B4-BE49-F238E27FC236}">
              <a16:creationId xmlns:a16="http://schemas.microsoft.com/office/drawing/2014/main" id="{F47195DF-3510-4B8E-98C5-91746A98ADCE}"/>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7248525" y="173736000"/>
          <a:ext cx="6981825" cy="428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984</xdr:row>
      <xdr:rowOff>0</xdr:rowOff>
    </xdr:from>
    <xdr:to>
      <xdr:col>11</xdr:col>
      <xdr:colOff>352425</xdr:colOff>
      <xdr:row>1007</xdr:row>
      <xdr:rowOff>123825</xdr:rowOff>
    </xdr:to>
    <xdr:pic>
      <xdr:nvPicPr>
        <xdr:cNvPr id="2118" name="図の枠 70">
          <a:extLst>
            <a:ext uri="{FF2B5EF4-FFF2-40B4-BE49-F238E27FC236}">
              <a16:creationId xmlns:a16="http://schemas.microsoft.com/office/drawing/2014/main" id="{CB09286D-53C3-4F4A-9B9C-AB1A38991E54}"/>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78079400"/>
          <a:ext cx="6981825" cy="428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1008</xdr:row>
      <xdr:rowOff>0</xdr:rowOff>
    </xdr:from>
    <xdr:to>
      <xdr:col>11</xdr:col>
      <xdr:colOff>352425</xdr:colOff>
      <xdr:row>1031</xdr:row>
      <xdr:rowOff>123825</xdr:rowOff>
    </xdr:to>
    <xdr:pic>
      <xdr:nvPicPr>
        <xdr:cNvPr id="2119" name="図の枠 71">
          <a:extLst>
            <a:ext uri="{FF2B5EF4-FFF2-40B4-BE49-F238E27FC236}">
              <a16:creationId xmlns:a16="http://schemas.microsoft.com/office/drawing/2014/main" id="{86C68E96-7CC7-48C6-AFB1-160E7EB74941}"/>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0" y="182422800"/>
          <a:ext cx="6981825" cy="428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1032</xdr:row>
      <xdr:rowOff>0</xdr:rowOff>
    </xdr:from>
    <xdr:to>
      <xdr:col>11</xdr:col>
      <xdr:colOff>352425</xdr:colOff>
      <xdr:row>1055</xdr:row>
      <xdr:rowOff>123825</xdr:rowOff>
    </xdr:to>
    <xdr:pic>
      <xdr:nvPicPr>
        <xdr:cNvPr id="2120" name="図の枠 72">
          <a:extLst>
            <a:ext uri="{FF2B5EF4-FFF2-40B4-BE49-F238E27FC236}">
              <a16:creationId xmlns:a16="http://schemas.microsoft.com/office/drawing/2014/main" id="{DECD7081-6552-4F62-A123-1087D2674533}"/>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0" y="186766200"/>
          <a:ext cx="6981825" cy="428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1056</xdr:row>
      <xdr:rowOff>0</xdr:rowOff>
    </xdr:from>
    <xdr:to>
      <xdr:col>11</xdr:col>
      <xdr:colOff>352425</xdr:colOff>
      <xdr:row>1079</xdr:row>
      <xdr:rowOff>123825</xdr:rowOff>
    </xdr:to>
    <xdr:pic>
      <xdr:nvPicPr>
        <xdr:cNvPr id="2121" name="図の枠 73">
          <a:extLst>
            <a:ext uri="{FF2B5EF4-FFF2-40B4-BE49-F238E27FC236}">
              <a16:creationId xmlns:a16="http://schemas.microsoft.com/office/drawing/2014/main" id="{B7AA7F17-6FE2-4937-BDFA-2D339737EF02}"/>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0" y="191109600"/>
          <a:ext cx="6981825" cy="428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1080</xdr:row>
      <xdr:rowOff>0</xdr:rowOff>
    </xdr:from>
    <xdr:to>
      <xdr:col>11</xdr:col>
      <xdr:colOff>352425</xdr:colOff>
      <xdr:row>1103</xdr:row>
      <xdr:rowOff>123825</xdr:rowOff>
    </xdr:to>
    <xdr:pic>
      <xdr:nvPicPr>
        <xdr:cNvPr id="2122" name="図の枠 74">
          <a:extLst>
            <a:ext uri="{FF2B5EF4-FFF2-40B4-BE49-F238E27FC236}">
              <a16:creationId xmlns:a16="http://schemas.microsoft.com/office/drawing/2014/main" id="{6B2196BB-25A6-4A4C-B9B6-AA12EB235DA7}"/>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0" y="195453000"/>
          <a:ext cx="6981825" cy="428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1128</xdr:row>
      <xdr:rowOff>0</xdr:rowOff>
    </xdr:from>
    <xdr:to>
      <xdr:col>11</xdr:col>
      <xdr:colOff>352425</xdr:colOff>
      <xdr:row>1151</xdr:row>
      <xdr:rowOff>123825</xdr:rowOff>
    </xdr:to>
    <xdr:pic>
      <xdr:nvPicPr>
        <xdr:cNvPr id="2125" name="図の枠 77">
          <a:extLst>
            <a:ext uri="{FF2B5EF4-FFF2-40B4-BE49-F238E27FC236}">
              <a16:creationId xmlns:a16="http://schemas.microsoft.com/office/drawing/2014/main" id="{26210E92-96B6-4DFF-BC43-56081BF6E2B9}"/>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0" y="204139800"/>
          <a:ext cx="6981825" cy="428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1152</xdr:row>
      <xdr:rowOff>0</xdr:rowOff>
    </xdr:from>
    <xdr:to>
      <xdr:col>11</xdr:col>
      <xdr:colOff>352425</xdr:colOff>
      <xdr:row>1175</xdr:row>
      <xdr:rowOff>123825</xdr:rowOff>
    </xdr:to>
    <xdr:pic>
      <xdr:nvPicPr>
        <xdr:cNvPr id="2126" name="図の枠 78">
          <a:extLst>
            <a:ext uri="{FF2B5EF4-FFF2-40B4-BE49-F238E27FC236}">
              <a16:creationId xmlns:a16="http://schemas.microsoft.com/office/drawing/2014/main" id="{891849BB-2263-4409-ACCC-08AC287D7371}"/>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0" y="208483200"/>
          <a:ext cx="6981825" cy="428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1200</xdr:row>
      <xdr:rowOff>0</xdr:rowOff>
    </xdr:from>
    <xdr:to>
      <xdr:col>11</xdr:col>
      <xdr:colOff>352425</xdr:colOff>
      <xdr:row>1223</xdr:row>
      <xdr:rowOff>123825</xdr:rowOff>
    </xdr:to>
    <xdr:pic>
      <xdr:nvPicPr>
        <xdr:cNvPr id="2128" name="図の枠 80">
          <a:extLst>
            <a:ext uri="{FF2B5EF4-FFF2-40B4-BE49-F238E27FC236}">
              <a16:creationId xmlns:a16="http://schemas.microsoft.com/office/drawing/2014/main" id="{36DF53D6-06B6-4ADC-A2F9-FFA4F1FDEE63}"/>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217170000"/>
          <a:ext cx="6981825" cy="428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1248</xdr:row>
      <xdr:rowOff>0</xdr:rowOff>
    </xdr:from>
    <xdr:to>
      <xdr:col>11</xdr:col>
      <xdr:colOff>352425</xdr:colOff>
      <xdr:row>1271</xdr:row>
      <xdr:rowOff>123825</xdr:rowOff>
    </xdr:to>
    <xdr:pic>
      <xdr:nvPicPr>
        <xdr:cNvPr id="2130" name="図の枠 82">
          <a:extLst>
            <a:ext uri="{FF2B5EF4-FFF2-40B4-BE49-F238E27FC236}">
              <a16:creationId xmlns:a16="http://schemas.microsoft.com/office/drawing/2014/main" id="{B3AB926E-7E55-4382-93D8-8E6875AC5432}"/>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0" y="225856800"/>
          <a:ext cx="6981825" cy="428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1272</xdr:row>
      <xdr:rowOff>0</xdr:rowOff>
    </xdr:from>
    <xdr:to>
      <xdr:col>11</xdr:col>
      <xdr:colOff>352425</xdr:colOff>
      <xdr:row>1295</xdr:row>
      <xdr:rowOff>123825</xdr:rowOff>
    </xdr:to>
    <xdr:pic>
      <xdr:nvPicPr>
        <xdr:cNvPr id="2131" name="図の枠 83">
          <a:extLst>
            <a:ext uri="{FF2B5EF4-FFF2-40B4-BE49-F238E27FC236}">
              <a16:creationId xmlns:a16="http://schemas.microsoft.com/office/drawing/2014/main" id="{884DD5AA-7F78-41DE-8732-17B10A57DB0B}"/>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0" y="230200200"/>
          <a:ext cx="6981825" cy="428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1296</xdr:row>
      <xdr:rowOff>0</xdr:rowOff>
    </xdr:from>
    <xdr:to>
      <xdr:col>11</xdr:col>
      <xdr:colOff>352425</xdr:colOff>
      <xdr:row>1319</xdr:row>
      <xdr:rowOff>123825</xdr:rowOff>
    </xdr:to>
    <xdr:pic>
      <xdr:nvPicPr>
        <xdr:cNvPr id="2132" name="図の枠 84">
          <a:extLst>
            <a:ext uri="{FF2B5EF4-FFF2-40B4-BE49-F238E27FC236}">
              <a16:creationId xmlns:a16="http://schemas.microsoft.com/office/drawing/2014/main" id="{B0868738-D4E9-4ED4-B880-FA5E4BFC4C54}"/>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0" y="234543600"/>
          <a:ext cx="6981825" cy="428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1320</xdr:row>
      <xdr:rowOff>0</xdr:rowOff>
    </xdr:from>
    <xdr:to>
      <xdr:col>11</xdr:col>
      <xdr:colOff>352425</xdr:colOff>
      <xdr:row>1343</xdr:row>
      <xdr:rowOff>123825</xdr:rowOff>
    </xdr:to>
    <xdr:pic>
      <xdr:nvPicPr>
        <xdr:cNvPr id="2133" name="図の枠 85">
          <a:extLst>
            <a:ext uri="{FF2B5EF4-FFF2-40B4-BE49-F238E27FC236}">
              <a16:creationId xmlns:a16="http://schemas.microsoft.com/office/drawing/2014/main" id="{3A3A199D-BF34-43F1-A7AC-9172C0D4DF26}"/>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0" y="238887000"/>
          <a:ext cx="6981825" cy="428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1344</xdr:row>
      <xdr:rowOff>0</xdr:rowOff>
    </xdr:from>
    <xdr:to>
      <xdr:col>11</xdr:col>
      <xdr:colOff>352425</xdr:colOff>
      <xdr:row>1367</xdr:row>
      <xdr:rowOff>123825</xdr:rowOff>
    </xdr:to>
    <xdr:pic>
      <xdr:nvPicPr>
        <xdr:cNvPr id="2134" name="図の枠 86">
          <a:extLst>
            <a:ext uri="{FF2B5EF4-FFF2-40B4-BE49-F238E27FC236}">
              <a16:creationId xmlns:a16="http://schemas.microsoft.com/office/drawing/2014/main" id="{552E2365-A969-452C-BE6D-20737798C545}"/>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0" y="243230400"/>
          <a:ext cx="6981825" cy="428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1368</xdr:row>
      <xdr:rowOff>0</xdr:rowOff>
    </xdr:from>
    <xdr:to>
      <xdr:col>11</xdr:col>
      <xdr:colOff>352425</xdr:colOff>
      <xdr:row>1391</xdr:row>
      <xdr:rowOff>123825</xdr:rowOff>
    </xdr:to>
    <xdr:pic>
      <xdr:nvPicPr>
        <xdr:cNvPr id="2135" name="図の枠 87">
          <a:extLst>
            <a:ext uri="{FF2B5EF4-FFF2-40B4-BE49-F238E27FC236}">
              <a16:creationId xmlns:a16="http://schemas.microsoft.com/office/drawing/2014/main" id="{8199CF09-489E-4B35-80BE-4BA0495F123C}"/>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0" y="247573800"/>
          <a:ext cx="6981825" cy="428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1392</xdr:row>
      <xdr:rowOff>0</xdr:rowOff>
    </xdr:from>
    <xdr:to>
      <xdr:col>11</xdr:col>
      <xdr:colOff>352425</xdr:colOff>
      <xdr:row>1415</xdr:row>
      <xdr:rowOff>123825</xdr:rowOff>
    </xdr:to>
    <xdr:pic>
      <xdr:nvPicPr>
        <xdr:cNvPr id="2136" name="図の枠 88">
          <a:extLst>
            <a:ext uri="{FF2B5EF4-FFF2-40B4-BE49-F238E27FC236}">
              <a16:creationId xmlns:a16="http://schemas.microsoft.com/office/drawing/2014/main" id="{DF3C0A0F-68F3-4C94-AD57-A3E21263E44B}"/>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0" y="251917200"/>
          <a:ext cx="6981825" cy="428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1464</xdr:row>
      <xdr:rowOff>0</xdr:rowOff>
    </xdr:from>
    <xdr:to>
      <xdr:col>11</xdr:col>
      <xdr:colOff>352425</xdr:colOff>
      <xdr:row>1487</xdr:row>
      <xdr:rowOff>123825</xdr:rowOff>
    </xdr:to>
    <xdr:pic>
      <xdr:nvPicPr>
        <xdr:cNvPr id="2139" name="図の枠 91">
          <a:extLst>
            <a:ext uri="{FF2B5EF4-FFF2-40B4-BE49-F238E27FC236}">
              <a16:creationId xmlns:a16="http://schemas.microsoft.com/office/drawing/2014/main" id="{FDA75976-4426-47B2-A7C7-A41974732B50}"/>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264947400"/>
          <a:ext cx="6981825" cy="428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1488</xdr:row>
      <xdr:rowOff>0</xdr:rowOff>
    </xdr:from>
    <xdr:to>
      <xdr:col>11</xdr:col>
      <xdr:colOff>352425</xdr:colOff>
      <xdr:row>1511</xdr:row>
      <xdr:rowOff>123825</xdr:rowOff>
    </xdr:to>
    <xdr:pic>
      <xdr:nvPicPr>
        <xdr:cNvPr id="2140" name="図の枠 92">
          <a:extLst>
            <a:ext uri="{FF2B5EF4-FFF2-40B4-BE49-F238E27FC236}">
              <a16:creationId xmlns:a16="http://schemas.microsoft.com/office/drawing/2014/main" id="{1393D407-8397-419E-96D9-21BF6570C68B}"/>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0" y="269290800"/>
          <a:ext cx="6981825" cy="428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1512</xdr:row>
      <xdr:rowOff>0</xdr:rowOff>
    </xdr:from>
    <xdr:to>
      <xdr:col>11</xdr:col>
      <xdr:colOff>352425</xdr:colOff>
      <xdr:row>1535</xdr:row>
      <xdr:rowOff>123825</xdr:rowOff>
    </xdr:to>
    <xdr:pic>
      <xdr:nvPicPr>
        <xdr:cNvPr id="2141" name="図の枠 93">
          <a:extLst>
            <a:ext uri="{FF2B5EF4-FFF2-40B4-BE49-F238E27FC236}">
              <a16:creationId xmlns:a16="http://schemas.microsoft.com/office/drawing/2014/main" id="{2F7E3579-00CF-4956-9746-35CA151DA901}"/>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0" y="273634200"/>
          <a:ext cx="6981825" cy="428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1584</xdr:row>
      <xdr:rowOff>0</xdr:rowOff>
    </xdr:from>
    <xdr:to>
      <xdr:col>11</xdr:col>
      <xdr:colOff>352425</xdr:colOff>
      <xdr:row>1607</xdr:row>
      <xdr:rowOff>123825</xdr:rowOff>
    </xdr:to>
    <xdr:pic>
      <xdr:nvPicPr>
        <xdr:cNvPr id="2144" name="図の枠 96">
          <a:extLst>
            <a:ext uri="{FF2B5EF4-FFF2-40B4-BE49-F238E27FC236}">
              <a16:creationId xmlns:a16="http://schemas.microsoft.com/office/drawing/2014/main" id="{C63F0EC8-5C66-499A-9A6F-367A6C97D9FB}"/>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0" y="286664400"/>
          <a:ext cx="6981825" cy="428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1608</xdr:row>
      <xdr:rowOff>0</xdr:rowOff>
    </xdr:from>
    <xdr:to>
      <xdr:col>11</xdr:col>
      <xdr:colOff>352425</xdr:colOff>
      <xdr:row>1631</xdr:row>
      <xdr:rowOff>123825</xdr:rowOff>
    </xdr:to>
    <xdr:pic>
      <xdr:nvPicPr>
        <xdr:cNvPr id="2145" name="図の枠 97">
          <a:extLst>
            <a:ext uri="{FF2B5EF4-FFF2-40B4-BE49-F238E27FC236}">
              <a16:creationId xmlns:a16="http://schemas.microsoft.com/office/drawing/2014/main" id="{53EE404E-E95E-44F4-A976-E6F6FD2B53E5}"/>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0" y="291007800"/>
          <a:ext cx="6981825" cy="428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1680</xdr:row>
      <xdr:rowOff>0</xdr:rowOff>
    </xdr:from>
    <xdr:to>
      <xdr:col>11</xdr:col>
      <xdr:colOff>352425</xdr:colOff>
      <xdr:row>1703</xdr:row>
      <xdr:rowOff>123825</xdr:rowOff>
    </xdr:to>
    <xdr:pic>
      <xdr:nvPicPr>
        <xdr:cNvPr id="2151" name="図の枠 103">
          <a:extLst>
            <a:ext uri="{FF2B5EF4-FFF2-40B4-BE49-F238E27FC236}">
              <a16:creationId xmlns:a16="http://schemas.microsoft.com/office/drawing/2014/main" id="{87832559-E51F-4FF9-8A19-816E8F02BF57}"/>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0" y="304038000"/>
          <a:ext cx="6981825" cy="428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1704</xdr:row>
      <xdr:rowOff>0</xdr:rowOff>
    </xdr:from>
    <xdr:to>
      <xdr:col>11</xdr:col>
      <xdr:colOff>352425</xdr:colOff>
      <xdr:row>1727</xdr:row>
      <xdr:rowOff>123825</xdr:rowOff>
    </xdr:to>
    <xdr:pic>
      <xdr:nvPicPr>
        <xdr:cNvPr id="2152" name="図の枠 104">
          <a:extLst>
            <a:ext uri="{FF2B5EF4-FFF2-40B4-BE49-F238E27FC236}">
              <a16:creationId xmlns:a16="http://schemas.microsoft.com/office/drawing/2014/main" id="{F4D765CE-EFF4-4AB4-8EC1-5422523EEF1B}"/>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0" y="308381400"/>
          <a:ext cx="6981825" cy="428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1728</xdr:row>
      <xdr:rowOff>0</xdr:rowOff>
    </xdr:from>
    <xdr:to>
      <xdr:col>10</xdr:col>
      <xdr:colOff>190500</xdr:colOff>
      <xdr:row>1751</xdr:row>
      <xdr:rowOff>38100</xdr:rowOff>
    </xdr:to>
    <xdr:pic>
      <xdr:nvPicPr>
        <xdr:cNvPr id="2153" name="図の枠 105">
          <a:extLst>
            <a:ext uri="{FF2B5EF4-FFF2-40B4-BE49-F238E27FC236}">
              <a16:creationId xmlns:a16="http://schemas.microsoft.com/office/drawing/2014/main" id="{4C58018C-FFCF-4615-BF6B-F4B98A8795C9}"/>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0" y="312724800"/>
          <a:ext cx="6200775" cy="420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1752</xdr:row>
      <xdr:rowOff>0</xdr:rowOff>
    </xdr:from>
    <xdr:to>
      <xdr:col>10</xdr:col>
      <xdr:colOff>190500</xdr:colOff>
      <xdr:row>1775</xdr:row>
      <xdr:rowOff>38100</xdr:rowOff>
    </xdr:to>
    <xdr:pic>
      <xdr:nvPicPr>
        <xdr:cNvPr id="2154" name="図の枠 106">
          <a:extLst>
            <a:ext uri="{FF2B5EF4-FFF2-40B4-BE49-F238E27FC236}">
              <a16:creationId xmlns:a16="http://schemas.microsoft.com/office/drawing/2014/main" id="{0926067D-A0CC-4D39-B0F5-5D5084DB853D}"/>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0" y="317068200"/>
          <a:ext cx="6200775" cy="420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1776</xdr:row>
      <xdr:rowOff>0</xdr:rowOff>
    </xdr:from>
    <xdr:to>
      <xdr:col>10</xdr:col>
      <xdr:colOff>190500</xdr:colOff>
      <xdr:row>1799</xdr:row>
      <xdr:rowOff>38100</xdr:rowOff>
    </xdr:to>
    <xdr:pic>
      <xdr:nvPicPr>
        <xdr:cNvPr id="2155" name="図の枠 107">
          <a:extLst>
            <a:ext uri="{FF2B5EF4-FFF2-40B4-BE49-F238E27FC236}">
              <a16:creationId xmlns:a16="http://schemas.microsoft.com/office/drawing/2014/main" id="{40D8A0D6-C31D-4DEC-A83E-117A24077939}"/>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0" y="321411600"/>
          <a:ext cx="6200775" cy="420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1800</xdr:row>
      <xdr:rowOff>0</xdr:rowOff>
    </xdr:from>
    <xdr:to>
      <xdr:col>10</xdr:col>
      <xdr:colOff>190500</xdr:colOff>
      <xdr:row>1823</xdr:row>
      <xdr:rowOff>38100</xdr:rowOff>
    </xdr:to>
    <xdr:pic>
      <xdr:nvPicPr>
        <xdr:cNvPr id="2156" name="図の枠 108">
          <a:extLst>
            <a:ext uri="{FF2B5EF4-FFF2-40B4-BE49-F238E27FC236}">
              <a16:creationId xmlns:a16="http://schemas.microsoft.com/office/drawing/2014/main" id="{91F5FB06-74A3-429F-A24B-1E06CC7B47B3}"/>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0" y="325755000"/>
          <a:ext cx="6200775" cy="420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1824</xdr:row>
      <xdr:rowOff>0</xdr:rowOff>
    </xdr:from>
    <xdr:to>
      <xdr:col>10</xdr:col>
      <xdr:colOff>190500</xdr:colOff>
      <xdr:row>1847</xdr:row>
      <xdr:rowOff>38100</xdr:rowOff>
    </xdr:to>
    <xdr:pic>
      <xdr:nvPicPr>
        <xdr:cNvPr id="2157" name="図の枠 109">
          <a:extLst>
            <a:ext uri="{FF2B5EF4-FFF2-40B4-BE49-F238E27FC236}">
              <a16:creationId xmlns:a16="http://schemas.microsoft.com/office/drawing/2014/main" id="{730B70D4-6002-493B-A8B8-88A40C549363}"/>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0" y="330098400"/>
          <a:ext cx="6200775" cy="420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1848</xdr:row>
      <xdr:rowOff>0</xdr:rowOff>
    </xdr:from>
    <xdr:to>
      <xdr:col>10</xdr:col>
      <xdr:colOff>190500</xdr:colOff>
      <xdr:row>1871</xdr:row>
      <xdr:rowOff>38100</xdr:rowOff>
    </xdr:to>
    <xdr:pic>
      <xdr:nvPicPr>
        <xdr:cNvPr id="2158" name="図の枠 110">
          <a:extLst>
            <a:ext uri="{FF2B5EF4-FFF2-40B4-BE49-F238E27FC236}">
              <a16:creationId xmlns:a16="http://schemas.microsoft.com/office/drawing/2014/main" id="{961D4840-7B5C-4A6D-86F3-23DCEE9F6B04}"/>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0" y="334441800"/>
          <a:ext cx="6200775" cy="420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1872</xdr:row>
      <xdr:rowOff>0</xdr:rowOff>
    </xdr:from>
    <xdr:to>
      <xdr:col>10</xdr:col>
      <xdr:colOff>190500</xdr:colOff>
      <xdr:row>1895</xdr:row>
      <xdr:rowOff>38100</xdr:rowOff>
    </xdr:to>
    <xdr:pic>
      <xdr:nvPicPr>
        <xdr:cNvPr id="2159" name="図の枠 111">
          <a:extLst>
            <a:ext uri="{FF2B5EF4-FFF2-40B4-BE49-F238E27FC236}">
              <a16:creationId xmlns:a16="http://schemas.microsoft.com/office/drawing/2014/main" id="{9B89439C-0F8E-4828-8E77-4071C02AB721}"/>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0" y="338785200"/>
          <a:ext cx="6200775" cy="420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1896</xdr:row>
      <xdr:rowOff>0</xdr:rowOff>
    </xdr:from>
    <xdr:to>
      <xdr:col>10</xdr:col>
      <xdr:colOff>190500</xdr:colOff>
      <xdr:row>1919</xdr:row>
      <xdr:rowOff>38100</xdr:rowOff>
    </xdr:to>
    <xdr:pic>
      <xdr:nvPicPr>
        <xdr:cNvPr id="2160" name="図の枠 112">
          <a:extLst>
            <a:ext uri="{FF2B5EF4-FFF2-40B4-BE49-F238E27FC236}">
              <a16:creationId xmlns:a16="http://schemas.microsoft.com/office/drawing/2014/main" id="{AE912A3F-1B63-4B00-887D-F1EA6AC3FA6A}"/>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0" y="343128600"/>
          <a:ext cx="6200775" cy="420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1920</xdr:row>
      <xdr:rowOff>0</xdr:rowOff>
    </xdr:from>
    <xdr:to>
      <xdr:col>10</xdr:col>
      <xdr:colOff>190500</xdr:colOff>
      <xdr:row>1943</xdr:row>
      <xdr:rowOff>38100</xdr:rowOff>
    </xdr:to>
    <xdr:pic>
      <xdr:nvPicPr>
        <xdr:cNvPr id="2161" name="図の枠 113">
          <a:extLst>
            <a:ext uri="{FF2B5EF4-FFF2-40B4-BE49-F238E27FC236}">
              <a16:creationId xmlns:a16="http://schemas.microsoft.com/office/drawing/2014/main" id="{879BDC5F-C95D-4B73-B0F8-ED0EC0945166}"/>
            </a:ext>
          </a:extLst>
        </xdr:cNvPr>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0" y="347472000"/>
          <a:ext cx="6200775" cy="420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1944</xdr:row>
      <xdr:rowOff>0</xdr:rowOff>
    </xdr:from>
    <xdr:to>
      <xdr:col>10</xdr:col>
      <xdr:colOff>190500</xdr:colOff>
      <xdr:row>1967</xdr:row>
      <xdr:rowOff>38100</xdr:rowOff>
    </xdr:to>
    <xdr:pic>
      <xdr:nvPicPr>
        <xdr:cNvPr id="2162" name="図の枠 114">
          <a:extLst>
            <a:ext uri="{FF2B5EF4-FFF2-40B4-BE49-F238E27FC236}">
              <a16:creationId xmlns:a16="http://schemas.microsoft.com/office/drawing/2014/main" id="{2FFA03E7-EA54-4E22-BA9D-341F5E659C95}"/>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0" y="351815400"/>
          <a:ext cx="6200775" cy="420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1968</xdr:row>
      <xdr:rowOff>0</xdr:rowOff>
    </xdr:from>
    <xdr:to>
      <xdr:col>21</xdr:col>
      <xdr:colOff>171450</xdr:colOff>
      <xdr:row>1991</xdr:row>
      <xdr:rowOff>57150</xdr:rowOff>
    </xdr:to>
    <xdr:pic>
      <xdr:nvPicPr>
        <xdr:cNvPr id="2164" name="図の枠 116">
          <a:extLst>
            <a:ext uri="{FF2B5EF4-FFF2-40B4-BE49-F238E27FC236}">
              <a16:creationId xmlns:a16="http://schemas.microsoft.com/office/drawing/2014/main" id="{2D92C29C-1236-49F5-A5AB-5570D672CBE7}"/>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0" y="356158800"/>
          <a:ext cx="12992100" cy="421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0</xdr:colOff>
      <xdr:row>1968</xdr:row>
      <xdr:rowOff>0</xdr:rowOff>
    </xdr:from>
    <xdr:to>
      <xdr:col>32</xdr:col>
      <xdr:colOff>38100</xdr:colOff>
      <xdr:row>1990</xdr:row>
      <xdr:rowOff>200025</xdr:rowOff>
    </xdr:to>
    <xdr:pic>
      <xdr:nvPicPr>
        <xdr:cNvPr id="2165" name="図の枠 117">
          <a:extLst>
            <a:ext uri="{FF2B5EF4-FFF2-40B4-BE49-F238E27FC236}">
              <a16:creationId xmlns:a16="http://schemas.microsoft.com/office/drawing/2014/main" id="{0EF7E00E-D2D4-4D88-925E-7D106740EAEB}"/>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13439775" y="356158800"/>
          <a:ext cx="6229350" cy="416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1992</xdr:row>
      <xdr:rowOff>0</xdr:rowOff>
    </xdr:from>
    <xdr:to>
      <xdr:col>10</xdr:col>
      <xdr:colOff>219075</xdr:colOff>
      <xdr:row>2014</xdr:row>
      <xdr:rowOff>200025</xdr:rowOff>
    </xdr:to>
    <xdr:pic>
      <xdr:nvPicPr>
        <xdr:cNvPr id="2166" name="図の枠 118">
          <a:extLst>
            <a:ext uri="{FF2B5EF4-FFF2-40B4-BE49-F238E27FC236}">
              <a16:creationId xmlns:a16="http://schemas.microsoft.com/office/drawing/2014/main" id="{BD4EB1BA-34A6-4633-925E-6E1FB268560A}"/>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0" y="360502200"/>
          <a:ext cx="6229350" cy="416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2015</xdr:row>
      <xdr:rowOff>0</xdr:rowOff>
    </xdr:from>
    <xdr:to>
      <xdr:col>11</xdr:col>
      <xdr:colOff>590550</xdr:colOff>
      <xdr:row>2037</xdr:row>
      <xdr:rowOff>200025</xdr:rowOff>
    </xdr:to>
    <xdr:pic>
      <xdr:nvPicPr>
        <xdr:cNvPr id="2167" name="図の枠 119">
          <a:extLst>
            <a:ext uri="{FF2B5EF4-FFF2-40B4-BE49-F238E27FC236}">
              <a16:creationId xmlns:a16="http://schemas.microsoft.com/office/drawing/2014/main" id="{E2E9FED0-9B55-45CC-8803-DE107BE68B9D}"/>
            </a:ext>
          </a:extLst>
        </xdr:cNvPr>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0" y="364664625"/>
          <a:ext cx="7219950" cy="416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2038</xdr:row>
      <xdr:rowOff>0</xdr:rowOff>
    </xdr:from>
    <xdr:to>
      <xdr:col>11</xdr:col>
      <xdr:colOff>590550</xdr:colOff>
      <xdr:row>2060</xdr:row>
      <xdr:rowOff>200025</xdr:rowOff>
    </xdr:to>
    <xdr:pic>
      <xdr:nvPicPr>
        <xdr:cNvPr id="2168" name="図の枠 120">
          <a:extLst>
            <a:ext uri="{FF2B5EF4-FFF2-40B4-BE49-F238E27FC236}">
              <a16:creationId xmlns:a16="http://schemas.microsoft.com/office/drawing/2014/main" id="{50D2BBA8-14B9-495B-B56E-C336E3E08544}"/>
            </a:ext>
          </a:extLst>
        </xdr:cNvPr>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0" y="368827050"/>
          <a:ext cx="7219950" cy="416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2061</xdr:row>
      <xdr:rowOff>0</xdr:rowOff>
    </xdr:from>
    <xdr:to>
      <xdr:col>11</xdr:col>
      <xdr:colOff>590550</xdr:colOff>
      <xdr:row>2083</xdr:row>
      <xdr:rowOff>200025</xdr:rowOff>
    </xdr:to>
    <xdr:pic>
      <xdr:nvPicPr>
        <xdr:cNvPr id="2169" name="図の枠 121">
          <a:extLst>
            <a:ext uri="{FF2B5EF4-FFF2-40B4-BE49-F238E27FC236}">
              <a16:creationId xmlns:a16="http://schemas.microsoft.com/office/drawing/2014/main" id="{DA1A1127-A972-4D33-99CA-38BACBCF05FF}"/>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0" y="372989475"/>
          <a:ext cx="7219950" cy="416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2084</xdr:row>
      <xdr:rowOff>0</xdr:rowOff>
    </xdr:from>
    <xdr:to>
      <xdr:col>11</xdr:col>
      <xdr:colOff>590550</xdr:colOff>
      <xdr:row>2106</xdr:row>
      <xdr:rowOff>200025</xdr:rowOff>
    </xdr:to>
    <xdr:pic>
      <xdr:nvPicPr>
        <xdr:cNvPr id="2170" name="図の枠 122">
          <a:extLst>
            <a:ext uri="{FF2B5EF4-FFF2-40B4-BE49-F238E27FC236}">
              <a16:creationId xmlns:a16="http://schemas.microsoft.com/office/drawing/2014/main" id="{A3D5DFF3-40A8-433F-879A-1E9C9D7B6E7A}"/>
            </a:ext>
          </a:extLst>
        </xdr:cNvPr>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0" y="377151900"/>
          <a:ext cx="7219950" cy="416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2107</xdr:row>
      <xdr:rowOff>0</xdr:rowOff>
    </xdr:from>
    <xdr:to>
      <xdr:col>11</xdr:col>
      <xdr:colOff>590550</xdr:colOff>
      <xdr:row>2129</xdr:row>
      <xdr:rowOff>200025</xdr:rowOff>
    </xdr:to>
    <xdr:pic>
      <xdr:nvPicPr>
        <xdr:cNvPr id="2171" name="図の枠 123">
          <a:extLst>
            <a:ext uri="{FF2B5EF4-FFF2-40B4-BE49-F238E27FC236}">
              <a16:creationId xmlns:a16="http://schemas.microsoft.com/office/drawing/2014/main" id="{C0E240F4-90C2-49D0-B567-9691CD3C4764}"/>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0" y="381314325"/>
          <a:ext cx="7219950" cy="416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2130</xdr:row>
      <xdr:rowOff>0</xdr:rowOff>
    </xdr:from>
    <xdr:to>
      <xdr:col>11</xdr:col>
      <xdr:colOff>590550</xdr:colOff>
      <xdr:row>2152</xdr:row>
      <xdr:rowOff>200025</xdr:rowOff>
    </xdr:to>
    <xdr:pic>
      <xdr:nvPicPr>
        <xdr:cNvPr id="2172" name="図の枠 124">
          <a:extLst>
            <a:ext uri="{FF2B5EF4-FFF2-40B4-BE49-F238E27FC236}">
              <a16:creationId xmlns:a16="http://schemas.microsoft.com/office/drawing/2014/main" id="{21BA12D9-3CA1-4E98-B813-E2EAF1A70ED9}"/>
            </a:ext>
          </a:extLst>
        </xdr:cNvPr>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0" y="385476750"/>
          <a:ext cx="7219950" cy="416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2153</xdr:row>
      <xdr:rowOff>0</xdr:rowOff>
    </xdr:from>
    <xdr:to>
      <xdr:col>11</xdr:col>
      <xdr:colOff>590550</xdr:colOff>
      <xdr:row>2175</xdr:row>
      <xdr:rowOff>200025</xdr:rowOff>
    </xdr:to>
    <xdr:pic>
      <xdr:nvPicPr>
        <xdr:cNvPr id="2173" name="図の枠 125">
          <a:extLst>
            <a:ext uri="{FF2B5EF4-FFF2-40B4-BE49-F238E27FC236}">
              <a16:creationId xmlns:a16="http://schemas.microsoft.com/office/drawing/2014/main" id="{7FCEEB1D-D46D-4589-BFC1-D38C3A3E1BBE}"/>
            </a:ext>
          </a:extLst>
        </xdr:cNvPr>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0" y="389639175"/>
          <a:ext cx="7219950" cy="416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2176</xdr:row>
      <xdr:rowOff>0</xdr:rowOff>
    </xdr:from>
    <xdr:to>
      <xdr:col>11</xdr:col>
      <xdr:colOff>590550</xdr:colOff>
      <xdr:row>2198</xdr:row>
      <xdr:rowOff>200025</xdr:rowOff>
    </xdr:to>
    <xdr:pic>
      <xdr:nvPicPr>
        <xdr:cNvPr id="2174" name="図の枠 126">
          <a:extLst>
            <a:ext uri="{FF2B5EF4-FFF2-40B4-BE49-F238E27FC236}">
              <a16:creationId xmlns:a16="http://schemas.microsoft.com/office/drawing/2014/main" id="{2712D02E-B592-487F-80BF-B70F70CF3AAD}"/>
            </a:ext>
          </a:extLst>
        </xdr:cNvPr>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0" y="393801600"/>
          <a:ext cx="7219950" cy="416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2199</xdr:row>
      <xdr:rowOff>0</xdr:rowOff>
    </xdr:from>
    <xdr:to>
      <xdr:col>11</xdr:col>
      <xdr:colOff>590550</xdr:colOff>
      <xdr:row>2221</xdr:row>
      <xdr:rowOff>200025</xdr:rowOff>
    </xdr:to>
    <xdr:pic>
      <xdr:nvPicPr>
        <xdr:cNvPr id="2175" name="図の枠 127">
          <a:extLst>
            <a:ext uri="{FF2B5EF4-FFF2-40B4-BE49-F238E27FC236}">
              <a16:creationId xmlns:a16="http://schemas.microsoft.com/office/drawing/2014/main" id="{F536A746-B5D8-49C2-BE05-EBA9656B9EBE}"/>
            </a:ext>
          </a:extLst>
        </xdr:cNvPr>
        <xdr:cNvPicPr>
          <a:picLocks noChangeAspect="1" noChangeArrowheads="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0" y="397964025"/>
          <a:ext cx="7219950" cy="416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2222</xdr:row>
      <xdr:rowOff>0</xdr:rowOff>
    </xdr:from>
    <xdr:to>
      <xdr:col>11</xdr:col>
      <xdr:colOff>590550</xdr:colOff>
      <xdr:row>2244</xdr:row>
      <xdr:rowOff>200025</xdr:rowOff>
    </xdr:to>
    <xdr:pic>
      <xdr:nvPicPr>
        <xdr:cNvPr id="2176" name="図の枠 128">
          <a:extLst>
            <a:ext uri="{FF2B5EF4-FFF2-40B4-BE49-F238E27FC236}">
              <a16:creationId xmlns:a16="http://schemas.microsoft.com/office/drawing/2014/main" id="{0B7A7751-C946-4E6A-9ECA-91BE909A811B}"/>
            </a:ext>
          </a:extLst>
        </xdr:cNvPr>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0" y="402126450"/>
          <a:ext cx="7219950" cy="416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2245</xdr:row>
      <xdr:rowOff>0</xdr:rowOff>
    </xdr:from>
    <xdr:to>
      <xdr:col>11</xdr:col>
      <xdr:colOff>590550</xdr:colOff>
      <xdr:row>2267</xdr:row>
      <xdr:rowOff>200025</xdr:rowOff>
    </xdr:to>
    <xdr:pic>
      <xdr:nvPicPr>
        <xdr:cNvPr id="2178" name="図の枠 130">
          <a:extLst>
            <a:ext uri="{FF2B5EF4-FFF2-40B4-BE49-F238E27FC236}">
              <a16:creationId xmlns:a16="http://schemas.microsoft.com/office/drawing/2014/main" id="{169F4809-C26F-4E71-9888-61D5839D8634}"/>
            </a:ext>
          </a:extLst>
        </xdr:cNvPr>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0" y="406288875"/>
          <a:ext cx="7219950" cy="416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2268</xdr:row>
      <xdr:rowOff>0</xdr:rowOff>
    </xdr:from>
    <xdr:to>
      <xdr:col>11</xdr:col>
      <xdr:colOff>590550</xdr:colOff>
      <xdr:row>2290</xdr:row>
      <xdr:rowOff>200025</xdr:rowOff>
    </xdr:to>
    <xdr:pic>
      <xdr:nvPicPr>
        <xdr:cNvPr id="2179" name="図の枠 131">
          <a:extLst>
            <a:ext uri="{FF2B5EF4-FFF2-40B4-BE49-F238E27FC236}">
              <a16:creationId xmlns:a16="http://schemas.microsoft.com/office/drawing/2014/main" id="{51B22F7A-BE55-49C5-BCF8-DC4FB8B9DA86}"/>
            </a:ext>
          </a:extLst>
        </xdr:cNvPr>
        <xdr:cNvPicPr>
          <a:picLocks noChangeAspect="1" noChangeArrowheads="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0" y="410451300"/>
          <a:ext cx="7219950" cy="416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2291</xdr:row>
      <xdr:rowOff>0</xdr:rowOff>
    </xdr:from>
    <xdr:to>
      <xdr:col>11</xdr:col>
      <xdr:colOff>590550</xdr:colOff>
      <xdr:row>2313</xdr:row>
      <xdr:rowOff>200025</xdr:rowOff>
    </xdr:to>
    <xdr:pic>
      <xdr:nvPicPr>
        <xdr:cNvPr id="2180" name="図の枠 132">
          <a:extLst>
            <a:ext uri="{FF2B5EF4-FFF2-40B4-BE49-F238E27FC236}">
              <a16:creationId xmlns:a16="http://schemas.microsoft.com/office/drawing/2014/main" id="{CFEE6E6C-B309-45C1-A13A-45B38F5D5565}"/>
            </a:ext>
          </a:extLst>
        </xdr:cNvPr>
        <xdr:cNvPicPr>
          <a:picLocks noChangeAspect="1" noChangeArrowheads="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0" y="414613725"/>
          <a:ext cx="7219950" cy="416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2291</xdr:row>
      <xdr:rowOff>0</xdr:rowOff>
    </xdr:from>
    <xdr:to>
      <xdr:col>23</xdr:col>
      <xdr:colOff>409575</xdr:colOff>
      <xdr:row>2313</xdr:row>
      <xdr:rowOff>200025</xdr:rowOff>
    </xdr:to>
    <xdr:pic>
      <xdr:nvPicPr>
        <xdr:cNvPr id="2181" name="図の枠 133">
          <a:extLst>
            <a:ext uri="{FF2B5EF4-FFF2-40B4-BE49-F238E27FC236}">
              <a16:creationId xmlns:a16="http://schemas.microsoft.com/office/drawing/2014/main" id="{0D94A78C-F4BA-4CFE-9E20-3D9FAD739546}"/>
            </a:ext>
          </a:extLst>
        </xdr:cNvPr>
        <xdr:cNvPicPr>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7248525" y="414613725"/>
          <a:ext cx="7219950" cy="416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2314</xdr:row>
      <xdr:rowOff>0</xdr:rowOff>
    </xdr:from>
    <xdr:to>
      <xdr:col>11</xdr:col>
      <xdr:colOff>590550</xdr:colOff>
      <xdr:row>2336</xdr:row>
      <xdr:rowOff>200025</xdr:rowOff>
    </xdr:to>
    <xdr:pic>
      <xdr:nvPicPr>
        <xdr:cNvPr id="2182" name="図の枠 134">
          <a:extLst>
            <a:ext uri="{FF2B5EF4-FFF2-40B4-BE49-F238E27FC236}">
              <a16:creationId xmlns:a16="http://schemas.microsoft.com/office/drawing/2014/main" id="{0B839799-A580-409E-BD93-8E52936BB752}"/>
            </a:ext>
          </a:extLst>
        </xdr:cNvPr>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0" y="418776150"/>
          <a:ext cx="7219950" cy="416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2337</xdr:row>
      <xdr:rowOff>0</xdr:rowOff>
    </xdr:from>
    <xdr:to>
      <xdr:col>11</xdr:col>
      <xdr:colOff>590550</xdr:colOff>
      <xdr:row>2359</xdr:row>
      <xdr:rowOff>200025</xdr:rowOff>
    </xdr:to>
    <xdr:pic>
      <xdr:nvPicPr>
        <xdr:cNvPr id="2183" name="図の枠 135">
          <a:extLst>
            <a:ext uri="{FF2B5EF4-FFF2-40B4-BE49-F238E27FC236}">
              <a16:creationId xmlns:a16="http://schemas.microsoft.com/office/drawing/2014/main" id="{683522C0-C9CF-405D-8D21-45A153077128}"/>
            </a:ext>
          </a:extLst>
        </xdr:cNvPr>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0" y="422938575"/>
          <a:ext cx="7219950" cy="416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2360</xdr:row>
      <xdr:rowOff>0</xdr:rowOff>
    </xdr:from>
    <xdr:to>
      <xdr:col>11</xdr:col>
      <xdr:colOff>590550</xdr:colOff>
      <xdr:row>2382</xdr:row>
      <xdr:rowOff>200025</xdr:rowOff>
    </xdr:to>
    <xdr:pic>
      <xdr:nvPicPr>
        <xdr:cNvPr id="2184" name="図の枠 136">
          <a:extLst>
            <a:ext uri="{FF2B5EF4-FFF2-40B4-BE49-F238E27FC236}">
              <a16:creationId xmlns:a16="http://schemas.microsoft.com/office/drawing/2014/main" id="{27E46A3B-3822-443D-B5C8-4A1BBBA69470}"/>
            </a:ext>
          </a:extLst>
        </xdr:cNvPr>
        <xdr:cNvPicPr>
          <a:picLocks noChangeAspect="1" noChangeArrowheads="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0" y="427101000"/>
          <a:ext cx="7219950" cy="416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Times New Roman"/>
        <a:font script="Jpan" typeface="ＭＳ Ｐゴシック"/>
        <a:font script="Khmr" typeface="MoolBoran"/>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Times New Roman"/>
        <a:font script="Yiii" typeface="Microsoft Yi Baiti"/>
      </a:majorFont>
      <a:minorFont>
        <a:latin typeface="Calibri"/>
        <a:ea typeface=""/>
        <a:cs typeface=""/>
        <a:font script="Arab" typeface="Arial"/>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Arial"/>
        <a:font script="Jpan" typeface="ＭＳ Ｐゴシック"/>
        <a:font script="Khmr" typeface="DaunPenh"/>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Arial"/>
        <a:font script="Yiii" typeface="Microsoft Yi Baiti"/>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17"/>
  <sheetViews>
    <sheetView tabSelected="1" zoomScale="80" zoomScaleNormal="80" workbookViewId="0">
      <selection activeCell="I12" sqref="I12"/>
    </sheetView>
  </sheetViews>
  <sheetFormatPr defaultColWidth="9" defaultRowHeight="18.75" x14ac:dyDescent="0.4"/>
  <cols>
    <col min="1" max="1" width="14" customWidth="1"/>
    <col min="2" max="2" width="13.25" customWidth="1"/>
    <col min="4" max="4" width="14.75" customWidth="1"/>
    <col min="6" max="6" width="16" customWidth="1"/>
    <col min="8" max="8" width="15.625" customWidth="1"/>
  </cols>
  <sheetData>
    <row r="1" spans="1:8" x14ac:dyDescent="0.4">
      <c r="A1" s="70" t="s">
        <v>34</v>
      </c>
      <c r="B1" s="71"/>
      <c r="C1" s="72"/>
      <c r="D1" s="73"/>
      <c r="E1" s="72"/>
      <c r="F1" s="73"/>
      <c r="G1" s="72"/>
      <c r="H1" s="73"/>
    </row>
    <row r="2" spans="1:8" x14ac:dyDescent="0.4">
      <c r="A2" s="74"/>
      <c r="B2" s="72"/>
      <c r="C2" s="72"/>
      <c r="D2" s="73"/>
      <c r="E2" s="72"/>
      <c r="F2" s="73"/>
      <c r="G2" s="72"/>
      <c r="H2" s="73"/>
    </row>
    <row r="3" spans="1:8" x14ac:dyDescent="0.4">
      <c r="A3" s="75" t="s">
        <v>35</v>
      </c>
      <c r="B3" s="75" t="s">
        <v>0</v>
      </c>
      <c r="C3" s="75" t="s">
        <v>36</v>
      </c>
      <c r="D3" s="76" t="s">
        <v>37</v>
      </c>
      <c r="E3" s="75" t="s">
        <v>38</v>
      </c>
      <c r="F3" s="76" t="s">
        <v>37</v>
      </c>
      <c r="G3" s="75" t="s">
        <v>39</v>
      </c>
      <c r="H3" s="76" t="s">
        <v>37</v>
      </c>
    </row>
    <row r="4" spans="1:8" x14ac:dyDescent="0.4">
      <c r="A4" s="77" t="s">
        <v>40</v>
      </c>
      <c r="B4" s="77" t="s">
        <v>41</v>
      </c>
      <c r="C4" s="77"/>
      <c r="D4" s="78"/>
      <c r="E4" s="77">
        <v>20</v>
      </c>
      <c r="F4" s="78">
        <v>44180</v>
      </c>
      <c r="G4" s="300">
        <v>30</v>
      </c>
      <c r="H4" s="78">
        <v>44188</v>
      </c>
    </row>
    <row r="5" spans="1:8" x14ac:dyDescent="0.4">
      <c r="A5" s="77" t="s">
        <v>40</v>
      </c>
      <c r="B5" s="77" t="s">
        <v>41</v>
      </c>
      <c r="C5" s="77"/>
      <c r="D5" s="79"/>
      <c r="E5" s="77"/>
      <c r="F5" s="79"/>
      <c r="G5" s="300">
        <v>18</v>
      </c>
      <c r="H5" s="78">
        <v>44230</v>
      </c>
    </row>
    <row r="6" spans="1:8" x14ac:dyDescent="0.4">
      <c r="A6" s="77" t="s">
        <v>40</v>
      </c>
      <c r="B6" s="77" t="s">
        <v>41</v>
      </c>
      <c r="C6" s="77"/>
      <c r="D6" s="79"/>
      <c r="E6" s="77"/>
      <c r="F6" s="79"/>
      <c r="G6" s="300">
        <v>25</v>
      </c>
      <c r="H6" s="78">
        <v>44232</v>
      </c>
    </row>
    <row r="7" spans="1:8" x14ac:dyDescent="0.4">
      <c r="A7" s="77" t="s">
        <v>40</v>
      </c>
      <c r="B7" s="77" t="s">
        <v>41</v>
      </c>
      <c r="C7" s="77"/>
      <c r="D7" s="79"/>
      <c r="E7" s="77"/>
      <c r="F7" s="79"/>
      <c r="G7" s="300">
        <v>27</v>
      </c>
      <c r="H7" s="78">
        <v>44234</v>
      </c>
    </row>
    <row r="8" spans="1:8" x14ac:dyDescent="0.4">
      <c r="A8" s="77" t="s">
        <v>40</v>
      </c>
      <c r="B8" s="154" t="s">
        <v>84</v>
      </c>
      <c r="C8" s="77"/>
      <c r="D8" s="79"/>
      <c r="E8" s="292">
        <v>20</v>
      </c>
      <c r="F8" s="78">
        <v>44258</v>
      </c>
      <c r="G8" s="291">
        <v>31</v>
      </c>
      <c r="H8" s="78">
        <v>44257</v>
      </c>
    </row>
    <row r="9" spans="1:8" x14ac:dyDescent="0.4">
      <c r="A9" s="154" t="s">
        <v>99</v>
      </c>
      <c r="B9" s="154" t="s">
        <v>100</v>
      </c>
      <c r="C9" s="77"/>
      <c r="D9" s="79"/>
      <c r="E9" s="300">
        <v>24</v>
      </c>
      <c r="F9" s="78">
        <v>44259</v>
      </c>
      <c r="G9" s="292">
        <v>13</v>
      </c>
      <c r="H9" s="78">
        <v>44259</v>
      </c>
    </row>
    <row r="10" spans="1:8" x14ac:dyDescent="0.4">
      <c r="A10" s="154" t="s">
        <v>99</v>
      </c>
      <c r="B10" s="154" t="s">
        <v>100</v>
      </c>
      <c r="C10" s="77"/>
      <c r="D10" s="79"/>
      <c r="E10" s="300">
        <v>26</v>
      </c>
      <c r="F10" s="78">
        <v>44260</v>
      </c>
      <c r="G10" s="77"/>
      <c r="H10" s="79"/>
    </row>
    <row r="11" spans="1:8" x14ac:dyDescent="0.4">
      <c r="A11" s="154" t="s">
        <v>99</v>
      </c>
      <c r="B11" s="77"/>
      <c r="C11" s="77"/>
      <c r="D11" s="79"/>
      <c r="E11" s="77"/>
      <c r="F11" s="79"/>
      <c r="G11" s="77"/>
      <c r="H11" s="79"/>
    </row>
    <row r="12" spans="1:8" x14ac:dyDescent="0.4">
      <c r="A12" s="154" t="s">
        <v>99</v>
      </c>
      <c r="B12" s="77"/>
      <c r="C12" s="77"/>
      <c r="D12" s="79"/>
      <c r="E12" s="77"/>
      <c r="F12" s="79"/>
      <c r="G12" s="77"/>
      <c r="H12" s="79"/>
    </row>
    <row r="13" spans="1:8" x14ac:dyDescent="0.4">
      <c r="A13" s="154" t="s">
        <v>99</v>
      </c>
      <c r="B13" s="77"/>
      <c r="C13" s="77"/>
      <c r="D13" s="79"/>
      <c r="E13" s="77"/>
      <c r="F13" s="79"/>
      <c r="G13" s="77"/>
      <c r="H13" s="79"/>
    </row>
    <row r="14" spans="1:8" x14ac:dyDescent="0.4">
      <c r="A14" s="154" t="s">
        <v>99</v>
      </c>
      <c r="B14" s="77"/>
      <c r="C14" s="77"/>
      <c r="D14" s="79"/>
      <c r="E14" s="77"/>
      <c r="F14" s="79"/>
      <c r="G14" s="77"/>
      <c r="H14" s="79"/>
    </row>
    <row r="15" spans="1:8" x14ac:dyDescent="0.4">
      <c r="A15" s="154" t="s">
        <v>99</v>
      </c>
      <c r="B15" s="77"/>
      <c r="C15" s="77"/>
      <c r="D15" s="79"/>
      <c r="E15" s="77"/>
      <c r="F15" s="79"/>
      <c r="G15" s="77"/>
      <c r="H15" s="79"/>
    </row>
    <row r="16" spans="1:8" x14ac:dyDescent="0.4">
      <c r="A16" s="154" t="s">
        <v>99</v>
      </c>
      <c r="B16" s="77"/>
      <c r="C16" s="77"/>
      <c r="D16" s="79"/>
      <c r="E16" s="77"/>
      <c r="F16" s="79"/>
      <c r="G16" s="77"/>
      <c r="H16" s="79"/>
    </row>
    <row r="17" spans="1:8" x14ac:dyDescent="0.4">
      <c r="A17" s="154" t="s">
        <v>99</v>
      </c>
      <c r="B17" s="77"/>
      <c r="C17" s="77"/>
      <c r="D17" s="79"/>
      <c r="E17" s="77"/>
      <c r="F17" s="79"/>
      <c r="G17" s="77"/>
      <c r="H17" s="79"/>
    </row>
  </sheetData>
  <phoneticPr fontId="16"/>
  <pageMargins left="0.69930555555555596" right="0.69930555555555596"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9FC96-6973-4975-81DA-0AA057F73002}">
  <dimension ref="A1:J29"/>
  <sheetViews>
    <sheetView topLeftCell="A5" zoomScale="145" zoomScaleSheetLayoutView="100" workbookViewId="0">
      <selection activeCell="A20" sqref="A20"/>
    </sheetView>
  </sheetViews>
  <sheetFormatPr defaultColWidth="8.125" defaultRowHeight="13.5" x14ac:dyDescent="0.4"/>
  <cols>
    <col min="1" max="16384" width="8.125" style="153"/>
  </cols>
  <sheetData>
    <row r="1" spans="1:10" x14ac:dyDescent="0.4">
      <c r="A1" s="153" t="s">
        <v>28</v>
      </c>
    </row>
    <row r="2" spans="1:10" x14ac:dyDescent="0.4">
      <c r="A2" s="311"/>
      <c r="B2" s="312"/>
      <c r="C2" s="312"/>
      <c r="D2" s="312"/>
      <c r="E2" s="312"/>
      <c r="F2" s="312"/>
      <c r="G2" s="312"/>
      <c r="H2" s="312"/>
      <c r="I2" s="312"/>
      <c r="J2" s="312"/>
    </row>
    <row r="3" spans="1:10" x14ac:dyDescent="0.4">
      <c r="A3" s="312"/>
      <c r="B3" s="312"/>
      <c r="C3" s="312"/>
      <c r="D3" s="312"/>
      <c r="E3" s="312"/>
      <c r="F3" s="312"/>
      <c r="G3" s="312"/>
      <c r="H3" s="312"/>
      <c r="I3" s="312"/>
      <c r="J3" s="312"/>
    </row>
    <row r="4" spans="1:10" x14ac:dyDescent="0.4">
      <c r="A4" s="312"/>
      <c r="B4" s="312"/>
      <c r="C4" s="312"/>
      <c r="D4" s="312"/>
      <c r="E4" s="312"/>
      <c r="F4" s="312"/>
      <c r="G4" s="312"/>
      <c r="H4" s="312"/>
      <c r="I4" s="312"/>
      <c r="J4" s="312"/>
    </row>
    <row r="5" spans="1:10" x14ac:dyDescent="0.4">
      <c r="A5" s="312"/>
      <c r="B5" s="312"/>
      <c r="C5" s="312"/>
      <c r="D5" s="312"/>
      <c r="E5" s="312"/>
      <c r="F5" s="312"/>
      <c r="G5" s="312"/>
      <c r="H5" s="312"/>
      <c r="I5" s="312"/>
      <c r="J5" s="312"/>
    </row>
    <row r="6" spans="1:10" x14ac:dyDescent="0.4">
      <c r="A6" s="312"/>
      <c r="B6" s="312"/>
      <c r="C6" s="312"/>
      <c r="D6" s="312"/>
      <c r="E6" s="312"/>
      <c r="F6" s="312"/>
      <c r="G6" s="312"/>
      <c r="H6" s="312"/>
      <c r="I6" s="312"/>
      <c r="J6" s="312"/>
    </row>
    <row r="7" spans="1:10" x14ac:dyDescent="0.4">
      <c r="A7" s="312"/>
      <c r="B7" s="312"/>
      <c r="C7" s="312"/>
      <c r="D7" s="312"/>
      <c r="E7" s="312"/>
      <c r="F7" s="312"/>
      <c r="G7" s="312"/>
      <c r="H7" s="312"/>
      <c r="I7" s="312"/>
      <c r="J7" s="312"/>
    </row>
    <row r="8" spans="1:10" x14ac:dyDescent="0.4">
      <c r="A8" s="312"/>
      <c r="B8" s="312"/>
      <c r="C8" s="312"/>
      <c r="D8" s="312"/>
      <c r="E8" s="312"/>
      <c r="F8" s="312"/>
      <c r="G8" s="312"/>
      <c r="H8" s="312"/>
      <c r="I8" s="312"/>
      <c r="J8" s="312"/>
    </row>
    <row r="9" spans="1:10" x14ac:dyDescent="0.4">
      <c r="A9" s="312"/>
      <c r="B9" s="312"/>
      <c r="C9" s="312"/>
      <c r="D9" s="312"/>
      <c r="E9" s="312"/>
      <c r="F9" s="312"/>
      <c r="G9" s="312"/>
      <c r="H9" s="312"/>
      <c r="I9" s="312"/>
      <c r="J9" s="312"/>
    </row>
    <row r="11" spans="1:10" x14ac:dyDescent="0.4">
      <c r="A11" s="153" t="s">
        <v>30</v>
      </c>
    </row>
    <row r="12" spans="1:10" x14ac:dyDescent="0.4">
      <c r="A12" s="313" t="s">
        <v>96</v>
      </c>
      <c r="B12" s="314"/>
      <c r="C12" s="314"/>
      <c r="D12" s="314"/>
      <c r="E12" s="314"/>
      <c r="F12" s="314"/>
      <c r="G12" s="314"/>
      <c r="H12" s="314"/>
      <c r="I12" s="314"/>
      <c r="J12" s="314"/>
    </row>
    <row r="13" spans="1:10" x14ac:dyDescent="0.4">
      <c r="A13" s="314"/>
      <c r="B13" s="314"/>
      <c r="C13" s="314"/>
      <c r="D13" s="314"/>
      <c r="E13" s="314"/>
      <c r="F13" s="314"/>
      <c r="G13" s="314"/>
      <c r="H13" s="314"/>
      <c r="I13" s="314"/>
      <c r="J13" s="314"/>
    </row>
    <row r="14" spans="1:10" x14ac:dyDescent="0.4">
      <c r="A14" s="314"/>
      <c r="B14" s="314"/>
      <c r="C14" s="314"/>
      <c r="D14" s="314"/>
      <c r="E14" s="314"/>
      <c r="F14" s="314"/>
      <c r="G14" s="314"/>
      <c r="H14" s="314"/>
      <c r="I14" s="314"/>
      <c r="J14" s="314"/>
    </row>
    <row r="15" spans="1:10" x14ac:dyDescent="0.4">
      <c r="A15" s="314"/>
      <c r="B15" s="314"/>
      <c r="C15" s="314"/>
      <c r="D15" s="314"/>
      <c r="E15" s="314"/>
      <c r="F15" s="314"/>
      <c r="G15" s="314"/>
      <c r="H15" s="314"/>
      <c r="I15" s="314"/>
      <c r="J15" s="314"/>
    </row>
    <row r="16" spans="1:10" x14ac:dyDescent="0.4">
      <c r="A16" s="314"/>
      <c r="B16" s="314"/>
      <c r="C16" s="314"/>
      <c r="D16" s="314"/>
      <c r="E16" s="314"/>
      <c r="F16" s="314"/>
      <c r="G16" s="314"/>
      <c r="H16" s="314"/>
      <c r="I16" s="314"/>
      <c r="J16" s="314"/>
    </row>
    <row r="17" spans="1:10" x14ac:dyDescent="0.4">
      <c r="A17" s="314"/>
      <c r="B17" s="314"/>
      <c r="C17" s="314"/>
      <c r="D17" s="314"/>
      <c r="E17" s="314"/>
      <c r="F17" s="314"/>
      <c r="G17" s="314"/>
      <c r="H17" s="314"/>
      <c r="I17" s="314"/>
      <c r="J17" s="314"/>
    </row>
    <row r="18" spans="1:10" x14ac:dyDescent="0.4">
      <c r="A18" s="314"/>
      <c r="B18" s="314"/>
      <c r="C18" s="314"/>
      <c r="D18" s="314"/>
      <c r="E18" s="314"/>
      <c r="F18" s="314"/>
      <c r="G18" s="314"/>
      <c r="H18" s="314"/>
      <c r="I18" s="314"/>
      <c r="J18" s="314"/>
    </row>
    <row r="19" spans="1:10" x14ac:dyDescent="0.4">
      <c r="A19" s="314"/>
      <c r="B19" s="314"/>
      <c r="C19" s="314"/>
      <c r="D19" s="314"/>
      <c r="E19" s="314"/>
      <c r="F19" s="314"/>
      <c r="G19" s="314"/>
      <c r="H19" s="314"/>
      <c r="I19" s="314"/>
      <c r="J19" s="314"/>
    </row>
    <row r="21" spans="1:10" x14ac:dyDescent="0.4">
      <c r="A21" s="153" t="s">
        <v>32</v>
      </c>
    </row>
    <row r="22" spans="1:10" x14ac:dyDescent="0.4">
      <c r="A22" s="313"/>
      <c r="B22" s="313"/>
      <c r="C22" s="313"/>
      <c r="D22" s="313"/>
      <c r="E22" s="313"/>
      <c r="F22" s="313"/>
      <c r="G22" s="313"/>
      <c r="H22" s="313"/>
      <c r="I22" s="313"/>
      <c r="J22" s="313"/>
    </row>
    <row r="23" spans="1:10" x14ac:dyDescent="0.4">
      <c r="A23" s="313"/>
      <c r="B23" s="313"/>
      <c r="C23" s="313"/>
      <c r="D23" s="313"/>
      <c r="E23" s="313"/>
      <c r="F23" s="313"/>
      <c r="G23" s="313"/>
      <c r="H23" s="313"/>
      <c r="I23" s="313"/>
      <c r="J23" s="313"/>
    </row>
    <row r="24" spans="1:10" x14ac:dyDescent="0.4">
      <c r="A24" s="313"/>
      <c r="B24" s="313"/>
      <c r="C24" s="313"/>
      <c r="D24" s="313"/>
      <c r="E24" s="313"/>
      <c r="F24" s="313"/>
      <c r="G24" s="313"/>
      <c r="H24" s="313"/>
      <c r="I24" s="313"/>
      <c r="J24" s="313"/>
    </row>
    <row r="25" spans="1:10" x14ac:dyDescent="0.4">
      <c r="A25" s="313"/>
      <c r="B25" s="313"/>
      <c r="C25" s="313"/>
      <c r="D25" s="313"/>
      <c r="E25" s="313"/>
      <c r="F25" s="313"/>
      <c r="G25" s="313"/>
      <c r="H25" s="313"/>
      <c r="I25" s="313"/>
      <c r="J25" s="313"/>
    </row>
    <row r="26" spans="1:10" x14ac:dyDescent="0.4">
      <c r="A26" s="313"/>
      <c r="B26" s="313"/>
      <c r="C26" s="313"/>
      <c r="D26" s="313"/>
      <c r="E26" s="313"/>
      <c r="F26" s="313"/>
      <c r="G26" s="313"/>
      <c r="H26" s="313"/>
      <c r="I26" s="313"/>
      <c r="J26" s="313"/>
    </row>
    <row r="27" spans="1:10" x14ac:dyDescent="0.4">
      <c r="A27" s="313"/>
      <c r="B27" s="313"/>
      <c r="C27" s="313"/>
      <c r="D27" s="313"/>
      <c r="E27" s="313"/>
      <c r="F27" s="313"/>
      <c r="G27" s="313"/>
      <c r="H27" s="313"/>
      <c r="I27" s="313"/>
      <c r="J27" s="313"/>
    </row>
    <row r="28" spans="1:10" x14ac:dyDescent="0.4">
      <c r="A28" s="313"/>
      <c r="B28" s="313"/>
      <c r="C28" s="313"/>
      <c r="D28" s="313"/>
      <c r="E28" s="313"/>
      <c r="F28" s="313"/>
      <c r="G28" s="313"/>
      <c r="H28" s="313"/>
      <c r="I28" s="313"/>
      <c r="J28" s="313"/>
    </row>
    <row r="29" spans="1:10" x14ac:dyDescent="0.4">
      <c r="A29" s="313"/>
      <c r="B29" s="313"/>
      <c r="C29" s="313"/>
      <c r="D29" s="313"/>
      <c r="E29" s="313"/>
      <c r="F29" s="313"/>
      <c r="G29" s="313"/>
      <c r="H29" s="313"/>
      <c r="I29" s="313"/>
      <c r="J29" s="313"/>
    </row>
  </sheetData>
  <mergeCells count="3">
    <mergeCell ref="A2:J9"/>
    <mergeCell ref="A12:J19"/>
    <mergeCell ref="A22:J29"/>
  </mergeCells>
  <phoneticPr fontId="16"/>
  <pageMargins left="0.75" right="0.75" top="1" bottom="1" header="0.51111111111111107" footer="0.51111111111111107"/>
  <pageSetup paperSize="9" orientation="portrait"/>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EE38E-8763-4B43-A496-B305A8391213}">
  <dimension ref="A1:R64"/>
  <sheetViews>
    <sheetView zoomScaleNormal="100" workbookViewId="0">
      <pane xSplit="1" ySplit="8" topLeftCell="B51" activePane="bottomRight" state="frozen"/>
      <selection pane="topRight" activeCell="B1" sqref="B1"/>
      <selection pane="bottomLeft" activeCell="A9" sqref="A9"/>
      <selection pane="bottomRight" activeCell="G59" sqref="G59"/>
    </sheetView>
  </sheetViews>
  <sheetFormatPr defaultRowHeight="13.5" x14ac:dyDescent="0.4"/>
  <cols>
    <col min="1" max="1" width="4.875" style="87" customWidth="1"/>
    <col min="2" max="2" width="12" style="87" customWidth="1"/>
    <col min="3" max="3" width="10.625" style="87" customWidth="1"/>
    <col min="4" max="6" width="8.25" style="87" customWidth="1"/>
    <col min="7" max="7" width="9.875" style="87" customWidth="1"/>
    <col min="8" max="9" width="9" style="87"/>
    <col min="10" max="15" width="7.75" style="87" customWidth="1"/>
    <col min="16" max="16384" width="9" style="87"/>
  </cols>
  <sheetData>
    <row r="1" spans="1:18" x14ac:dyDescent="0.4">
      <c r="A1" s="86" t="s">
        <v>43</v>
      </c>
      <c r="C1" s="87" t="s">
        <v>44</v>
      </c>
    </row>
    <row r="2" spans="1:18" x14ac:dyDescent="0.4">
      <c r="A2" s="86" t="s">
        <v>45</v>
      </c>
      <c r="C2" s="87" t="s">
        <v>68</v>
      </c>
    </row>
    <row r="3" spans="1:18" x14ac:dyDescent="0.4">
      <c r="A3" s="86" t="s">
        <v>47</v>
      </c>
      <c r="C3" s="88">
        <v>100000</v>
      </c>
    </row>
    <row r="4" spans="1:18" x14ac:dyDescent="0.4">
      <c r="A4" s="86" t="s">
        <v>48</v>
      </c>
      <c r="C4" s="88" t="s">
        <v>42</v>
      </c>
    </row>
    <row r="5" spans="1:18" ht="14.25" thickBot="1" x14ac:dyDescent="0.45">
      <c r="A5" s="86" t="s">
        <v>49</v>
      </c>
      <c r="C5" s="88" t="s">
        <v>50</v>
      </c>
    </row>
    <row r="6" spans="1:18" ht="14.25" thickBot="1" x14ac:dyDescent="0.45">
      <c r="A6" s="89" t="s">
        <v>51</v>
      </c>
      <c r="B6" s="89" t="s">
        <v>52</v>
      </c>
      <c r="C6" s="89" t="s">
        <v>52</v>
      </c>
      <c r="D6" s="90" t="s">
        <v>53</v>
      </c>
      <c r="E6" s="91"/>
      <c r="F6" s="92"/>
      <c r="G6" s="327" t="s">
        <v>54</v>
      </c>
      <c r="H6" s="328"/>
      <c r="I6" s="329"/>
      <c r="J6" s="327" t="s">
        <v>55</v>
      </c>
      <c r="K6" s="328"/>
      <c r="L6" s="329"/>
      <c r="M6" s="327" t="s">
        <v>56</v>
      </c>
      <c r="N6" s="328"/>
      <c r="O6" s="329"/>
    </row>
    <row r="7" spans="1:18" ht="14.25" thickBot="1" x14ac:dyDescent="0.45">
      <c r="A7" s="93"/>
      <c r="B7" s="93" t="s">
        <v>57</v>
      </c>
      <c r="C7" s="94" t="s">
        <v>58</v>
      </c>
      <c r="D7" s="95">
        <v>1.27</v>
      </c>
      <c r="E7" s="96">
        <v>1.5</v>
      </c>
      <c r="F7" s="97">
        <v>2</v>
      </c>
      <c r="G7" s="95">
        <v>1.27</v>
      </c>
      <c r="H7" s="96">
        <v>1.5</v>
      </c>
      <c r="I7" s="97">
        <v>2</v>
      </c>
      <c r="J7" s="95">
        <v>1.27</v>
      </c>
      <c r="K7" s="96">
        <v>1.5</v>
      </c>
      <c r="L7" s="97">
        <v>2</v>
      </c>
      <c r="M7" s="95">
        <v>1.27</v>
      </c>
      <c r="N7" s="96">
        <v>1.5</v>
      </c>
      <c r="O7" s="97">
        <v>2</v>
      </c>
    </row>
    <row r="8" spans="1:18" ht="14.25" thickBot="1" x14ac:dyDescent="0.45">
      <c r="A8" s="98" t="s">
        <v>59</v>
      </c>
      <c r="B8" s="99"/>
      <c r="C8" s="100"/>
      <c r="D8" s="101"/>
      <c r="E8" s="102"/>
      <c r="F8" s="103"/>
      <c r="G8" s="104">
        <f>C3</f>
        <v>100000</v>
      </c>
      <c r="H8" s="105">
        <f>C3</f>
        <v>100000</v>
      </c>
      <c r="I8" s="106">
        <f>C3</f>
        <v>100000</v>
      </c>
      <c r="J8" s="332" t="s">
        <v>55</v>
      </c>
      <c r="K8" s="333"/>
      <c r="L8" s="334"/>
      <c r="M8" s="332"/>
      <c r="N8" s="333"/>
      <c r="O8" s="334"/>
    </row>
    <row r="9" spans="1:18" ht="18.75" x14ac:dyDescent="0.4">
      <c r="A9" s="107">
        <v>1</v>
      </c>
      <c r="B9" s="108">
        <v>43025</v>
      </c>
      <c r="C9" s="109">
        <v>2</v>
      </c>
      <c r="D9" s="110">
        <v>-1</v>
      </c>
      <c r="E9" s="111">
        <v>-1</v>
      </c>
      <c r="F9" s="112">
        <v>-1</v>
      </c>
      <c r="G9" s="113">
        <f t="shared" ref="G9:G25" si="0">IF(D9="","",G8+M9)</f>
        <v>97000</v>
      </c>
      <c r="H9" s="113">
        <f t="shared" ref="H9:I24" si="1">IF(E9="","",H8+N9)</f>
        <v>97000</v>
      </c>
      <c r="I9" s="113">
        <f t="shared" si="1"/>
        <v>97000</v>
      </c>
      <c r="J9" s="114">
        <f>IF(G8="","",G8*0.03)</f>
        <v>3000</v>
      </c>
      <c r="K9" s="115">
        <f>IF(H8="","",H8*0.03)</f>
        <v>3000</v>
      </c>
      <c r="L9" s="116">
        <f>IF(I8="","",I8*0.03)</f>
        <v>3000</v>
      </c>
      <c r="M9" s="114">
        <f>IF(D9="","",J9*D9)</f>
        <v>-3000</v>
      </c>
      <c r="N9" s="115">
        <f>IF(E9="","",K9*E9)</f>
        <v>-3000</v>
      </c>
      <c r="O9" s="116">
        <f>IF(F9="","",L9*F9)</f>
        <v>-3000</v>
      </c>
      <c r="P9" s="113"/>
      <c r="Q9" s="113"/>
      <c r="R9" s="113"/>
    </row>
    <row r="10" spans="1:18" ht="18.75" x14ac:dyDescent="0.4">
      <c r="A10" s="107">
        <v>2</v>
      </c>
      <c r="B10" s="117">
        <v>43027</v>
      </c>
      <c r="C10" s="118">
        <v>1</v>
      </c>
      <c r="D10" s="119">
        <v>-1</v>
      </c>
      <c r="E10" s="120">
        <v>-1</v>
      </c>
      <c r="F10" s="121">
        <v>-1</v>
      </c>
      <c r="G10" s="113">
        <f t="shared" si="0"/>
        <v>94090</v>
      </c>
      <c r="H10" s="113">
        <f t="shared" si="1"/>
        <v>94090</v>
      </c>
      <c r="I10" s="113">
        <f t="shared" si="1"/>
        <v>94090</v>
      </c>
      <c r="J10" s="122">
        <f t="shared" ref="J10:L25" si="2">IF(G9="","",G9*0.03)</f>
        <v>2910</v>
      </c>
      <c r="K10" s="123">
        <f t="shared" si="2"/>
        <v>2910</v>
      </c>
      <c r="L10" s="124">
        <f t="shared" si="2"/>
        <v>2910</v>
      </c>
      <c r="M10" s="122">
        <f t="shared" ref="M10:O25" si="3">IF(D10="","",J10*D10)</f>
        <v>-2910</v>
      </c>
      <c r="N10" s="123">
        <f t="shared" si="3"/>
        <v>-2910</v>
      </c>
      <c r="O10" s="124">
        <f t="shared" si="3"/>
        <v>-2910</v>
      </c>
      <c r="P10" s="113"/>
      <c r="Q10" s="113"/>
      <c r="R10" s="113"/>
    </row>
    <row r="11" spans="1:18" ht="18.75" x14ac:dyDescent="0.4">
      <c r="A11" s="107">
        <v>3</v>
      </c>
      <c r="B11" s="117">
        <v>43035</v>
      </c>
      <c r="C11" s="118">
        <v>2</v>
      </c>
      <c r="D11" s="119">
        <v>-1</v>
      </c>
      <c r="E11" s="120">
        <v>-1</v>
      </c>
      <c r="F11" s="125">
        <v>-1</v>
      </c>
      <c r="G11" s="113">
        <f t="shared" si="0"/>
        <v>91267.3</v>
      </c>
      <c r="H11" s="113">
        <f t="shared" si="1"/>
        <v>91267.3</v>
      </c>
      <c r="I11" s="113">
        <f t="shared" si="1"/>
        <v>91267.3</v>
      </c>
      <c r="J11" s="122">
        <f t="shared" si="2"/>
        <v>2822.7</v>
      </c>
      <c r="K11" s="123">
        <f t="shared" si="2"/>
        <v>2822.7</v>
      </c>
      <c r="L11" s="124">
        <f t="shared" si="2"/>
        <v>2822.7</v>
      </c>
      <c r="M11" s="122">
        <f t="shared" si="3"/>
        <v>-2822.7</v>
      </c>
      <c r="N11" s="123">
        <f t="shared" si="3"/>
        <v>-2822.7</v>
      </c>
      <c r="O11" s="124">
        <f t="shared" si="3"/>
        <v>-2822.7</v>
      </c>
      <c r="P11" s="113"/>
      <c r="Q11" s="113"/>
      <c r="R11" s="113"/>
    </row>
    <row r="12" spans="1:18" ht="18.75" x14ac:dyDescent="0.4">
      <c r="A12" s="107">
        <v>4</v>
      </c>
      <c r="B12" s="117">
        <v>43038</v>
      </c>
      <c r="C12" s="118">
        <v>1</v>
      </c>
      <c r="D12" s="119">
        <v>1.27</v>
      </c>
      <c r="E12" s="120">
        <v>1.5</v>
      </c>
      <c r="F12" s="121">
        <v>2</v>
      </c>
      <c r="G12" s="113">
        <f t="shared" si="0"/>
        <v>94744.584130000003</v>
      </c>
      <c r="H12" s="113">
        <f t="shared" si="1"/>
        <v>95374.328500000003</v>
      </c>
      <c r="I12" s="113">
        <f t="shared" si="1"/>
        <v>96743.338000000003</v>
      </c>
      <c r="J12" s="122">
        <f t="shared" si="2"/>
        <v>2738.0189999999998</v>
      </c>
      <c r="K12" s="123">
        <f t="shared" si="2"/>
        <v>2738.0189999999998</v>
      </c>
      <c r="L12" s="124">
        <f t="shared" si="2"/>
        <v>2738.0189999999998</v>
      </c>
      <c r="M12" s="122">
        <f t="shared" si="3"/>
        <v>3477.2841299999995</v>
      </c>
      <c r="N12" s="123">
        <f t="shared" si="3"/>
        <v>4107.0284999999994</v>
      </c>
      <c r="O12" s="124">
        <f t="shared" si="3"/>
        <v>5476.0379999999996</v>
      </c>
      <c r="P12" s="113"/>
      <c r="Q12" s="113"/>
      <c r="R12" s="113"/>
    </row>
    <row r="13" spans="1:18" ht="18.75" x14ac:dyDescent="0.4">
      <c r="A13" s="107">
        <v>5</v>
      </c>
      <c r="B13" s="117">
        <v>43039</v>
      </c>
      <c r="C13" s="118">
        <v>1</v>
      </c>
      <c r="D13" s="119">
        <v>-1</v>
      </c>
      <c r="E13" s="120">
        <v>-1</v>
      </c>
      <c r="F13" s="125">
        <v>-1</v>
      </c>
      <c r="G13" s="113">
        <f t="shared" si="0"/>
        <v>91902.246606100001</v>
      </c>
      <c r="H13" s="113">
        <f t="shared" si="1"/>
        <v>92513.098645000005</v>
      </c>
      <c r="I13" s="113">
        <f t="shared" si="1"/>
        <v>93841.037859999997</v>
      </c>
      <c r="J13" s="122">
        <f t="shared" si="2"/>
        <v>2842.3375239000002</v>
      </c>
      <c r="K13" s="123">
        <f t="shared" si="2"/>
        <v>2861.229855</v>
      </c>
      <c r="L13" s="124">
        <f t="shared" si="2"/>
        <v>2902.3001399999998</v>
      </c>
      <c r="M13" s="122">
        <f t="shared" si="3"/>
        <v>-2842.3375239000002</v>
      </c>
      <c r="N13" s="123">
        <f t="shared" si="3"/>
        <v>-2861.229855</v>
      </c>
      <c r="O13" s="124">
        <f t="shared" si="3"/>
        <v>-2902.3001399999998</v>
      </c>
      <c r="P13" s="113" t="s">
        <v>69</v>
      </c>
      <c r="Q13" s="113"/>
      <c r="R13" s="113"/>
    </row>
    <row r="14" spans="1:18" ht="18.75" x14ac:dyDescent="0.4">
      <c r="A14" s="107">
        <v>6</v>
      </c>
      <c r="B14" s="117">
        <v>43040</v>
      </c>
      <c r="C14" s="118">
        <v>1</v>
      </c>
      <c r="D14" s="119">
        <v>-1</v>
      </c>
      <c r="E14" s="120">
        <v>-1</v>
      </c>
      <c r="F14" s="121">
        <v>-1</v>
      </c>
      <c r="G14" s="113">
        <f t="shared" si="0"/>
        <v>89145.179207916997</v>
      </c>
      <c r="H14" s="113">
        <f t="shared" si="1"/>
        <v>89737.705685649998</v>
      </c>
      <c r="I14" s="113">
        <f t="shared" si="1"/>
        <v>91025.806724199996</v>
      </c>
      <c r="J14" s="122">
        <f t="shared" si="2"/>
        <v>2757.067398183</v>
      </c>
      <c r="K14" s="123">
        <f t="shared" si="2"/>
        <v>2775.3929593500002</v>
      </c>
      <c r="L14" s="124">
        <f t="shared" si="2"/>
        <v>2815.2311357999997</v>
      </c>
      <c r="M14" s="122">
        <f t="shared" si="3"/>
        <v>-2757.067398183</v>
      </c>
      <c r="N14" s="123">
        <f t="shared" si="3"/>
        <v>-2775.3929593500002</v>
      </c>
      <c r="O14" s="124">
        <f t="shared" si="3"/>
        <v>-2815.2311357999997</v>
      </c>
      <c r="P14" s="113" t="s">
        <v>70</v>
      </c>
      <c r="Q14" s="113"/>
      <c r="R14" s="113"/>
    </row>
    <row r="15" spans="1:18" ht="18.75" x14ac:dyDescent="0.4">
      <c r="A15" s="107">
        <v>7</v>
      </c>
      <c r="B15" s="117">
        <v>43040</v>
      </c>
      <c r="C15" s="118">
        <v>2</v>
      </c>
      <c r="D15" s="119">
        <v>-1</v>
      </c>
      <c r="E15" s="120">
        <v>-1</v>
      </c>
      <c r="F15" s="121">
        <v>-1</v>
      </c>
      <c r="G15" s="113">
        <f t="shared" si="0"/>
        <v>86470.823831679489</v>
      </c>
      <c r="H15" s="113">
        <f t="shared" si="1"/>
        <v>87045.574515080501</v>
      </c>
      <c r="I15" s="113">
        <f t="shared" si="1"/>
        <v>88295.032522473994</v>
      </c>
      <c r="J15" s="122">
        <f t="shared" si="2"/>
        <v>2674.35537623751</v>
      </c>
      <c r="K15" s="123">
        <f t="shared" si="2"/>
        <v>2692.1311705694998</v>
      </c>
      <c r="L15" s="124">
        <f t="shared" si="2"/>
        <v>2730.7742017259998</v>
      </c>
      <c r="M15" s="122">
        <f t="shared" si="3"/>
        <v>-2674.35537623751</v>
      </c>
      <c r="N15" s="123">
        <f t="shared" si="3"/>
        <v>-2692.1311705694998</v>
      </c>
      <c r="O15" s="124">
        <f t="shared" si="3"/>
        <v>-2730.7742017259998</v>
      </c>
      <c r="P15" s="113" t="s">
        <v>70</v>
      </c>
      <c r="Q15" s="113"/>
      <c r="R15" s="113"/>
    </row>
    <row r="16" spans="1:18" ht="18.75" x14ac:dyDescent="0.4">
      <c r="A16" s="107">
        <v>8</v>
      </c>
      <c r="B16" s="117">
        <v>43040</v>
      </c>
      <c r="C16" s="118">
        <v>2</v>
      </c>
      <c r="D16" s="119">
        <v>-1</v>
      </c>
      <c r="E16" s="120">
        <v>-1</v>
      </c>
      <c r="F16" s="121">
        <v>-1</v>
      </c>
      <c r="G16" s="113">
        <f t="shared" si="0"/>
        <v>83876.699116729098</v>
      </c>
      <c r="H16" s="113">
        <f t="shared" si="1"/>
        <v>84434.207279628085</v>
      </c>
      <c r="I16" s="113">
        <f t="shared" si="1"/>
        <v>85646.18154679978</v>
      </c>
      <c r="J16" s="122">
        <f t="shared" si="2"/>
        <v>2594.1247149503847</v>
      </c>
      <c r="K16" s="123">
        <f t="shared" si="2"/>
        <v>2611.3672354524151</v>
      </c>
      <c r="L16" s="124">
        <f t="shared" si="2"/>
        <v>2648.8509756742196</v>
      </c>
      <c r="M16" s="122">
        <f t="shared" si="3"/>
        <v>-2594.1247149503847</v>
      </c>
      <c r="N16" s="123">
        <f t="shared" si="3"/>
        <v>-2611.3672354524151</v>
      </c>
      <c r="O16" s="124">
        <f t="shared" si="3"/>
        <v>-2648.8509756742196</v>
      </c>
      <c r="P16" s="113" t="s">
        <v>70</v>
      </c>
      <c r="Q16" s="113"/>
      <c r="R16" s="113"/>
    </row>
    <row r="17" spans="1:18" ht="18.75" x14ac:dyDescent="0.4">
      <c r="A17" s="107">
        <v>9</v>
      </c>
      <c r="B17" s="117">
        <v>43041</v>
      </c>
      <c r="C17" s="118">
        <v>1</v>
      </c>
      <c r="D17" s="119">
        <v>1.27</v>
      </c>
      <c r="E17" s="120">
        <v>1.5</v>
      </c>
      <c r="F17" s="121">
        <v>2</v>
      </c>
      <c r="G17" s="113">
        <f t="shared" si="0"/>
        <v>87072.401353076479</v>
      </c>
      <c r="H17" s="113">
        <f t="shared" si="1"/>
        <v>88233.746607211346</v>
      </c>
      <c r="I17" s="113">
        <f t="shared" si="1"/>
        <v>90784.952439607761</v>
      </c>
      <c r="J17" s="122">
        <f t="shared" si="2"/>
        <v>2516.3009735018727</v>
      </c>
      <c r="K17" s="123">
        <f t="shared" si="2"/>
        <v>2533.0262183888426</v>
      </c>
      <c r="L17" s="124">
        <f t="shared" si="2"/>
        <v>2569.3854464039932</v>
      </c>
      <c r="M17" s="122">
        <f t="shared" si="3"/>
        <v>3195.7022363473784</v>
      </c>
      <c r="N17" s="123">
        <f t="shared" si="3"/>
        <v>3799.5393275832639</v>
      </c>
      <c r="O17" s="124">
        <f t="shared" si="3"/>
        <v>5138.7708928079865</v>
      </c>
      <c r="P17" s="113" t="s">
        <v>70</v>
      </c>
      <c r="Q17" s="113"/>
      <c r="R17" s="113"/>
    </row>
    <row r="18" spans="1:18" ht="18.75" x14ac:dyDescent="0.4">
      <c r="A18" s="107">
        <v>10</v>
      </c>
      <c r="B18" s="117">
        <v>43041</v>
      </c>
      <c r="C18" s="118">
        <v>1</v>
      </c>
      <c r="D18" s="119">
        <v>-1</v>
      </c>
      <c r="E18" s="120">
        <v>-1</v>
      </c>
      <c r="F18" s="121">
        <v>-1</v>
      </c>
      <c r="G18" s="113">
        <f t="shared" si="0"/>
        <v>84460.229312484182</v>
      </c>
      <c r="H18" s="113">
        <f t="shared" si="1"/>
        <v>85586.734208995011</v>
      </c>
      <c r="I18" s="113">
        <f t="shared" si="1"/>
        <v>88061.403866419525</v>
      </c>
      <c r="J18" s="122">
        <f t="shared" si="2"/>
        <v>2612.1720405922943</v>
      </c>
      <c r="K18" s="123">
        <f t="shared" si="2"/>
        <v>2647.0123982163404</v>
      </c>
      <c r="L18" s="124">
        <f t="shared" si="2"/>
        <v>2723.5485731882327</v>
      </c>
      <c r="M18" s="122">
        <f t="shared" si="3"/>
        <v>-2612.1720405922943</v>
      </c>
      <c r="N18" s="123">
        <f t="shared" si="3"/>
        <v>-2647.0123982163404</v>
      </c>
      <c r="O18" s="124">
        <f t="shared" si="3"/>
        <v>-2723.5485731882327</v>
      </c>
      <c r="P18" s="113" t="s">
        <v>70</v>
      </c>
      <c r="Q18" s="113"/>
      <c r="R18" s="113"/>
    </row>
    <row r="19" spans="1:18" ht="18.75" x14ac:dyDescent="0.4">
      <c r="A19" s="107">
        <v>11</v>
      </c>
      <c r="B19" s="117">
        <v>43049</v>
      </c>
      <c r="C19" s="118">
        <v>1</v>
      </c>
      <c r="D19" s="119">
        <v>1.27</v>
      </c>
      <c r="E19" s="120">
        <v>1.5</v>
      </c>
      <c r="F19" s="121">
        <v>-1</v>
      </c>
      <c r="G19" s="113">
        <f t="shared" si="0"/>
        <v>87678.16404928983</v>
      </c>
      <c r="H19" s="113">
        <f t="shared" si="1"/>
        <v>89438.137248399784</v>
      </c>
      <c r="I19" s="113">
        <f t="shared" si="1"/>
        <v>85419.561750426947</v>
      </c>
      <c r="J19" s="122">
        <f t="shared" si="2"/>
        <v>2533.8068793745256</v>
      </c>
      <c r="K19" s="123">
        <f t="shared" si="2"/>
        <v>2567.6020262698503</v>
      </c>
      <c r="L19" s="124">
        <f t="shared" si="2"/>
        <v>2641.8421159925856</v>
      </c>
      <c r="M19" s="122">
        <f t="shared" si="3"/>
        <v>3217.9347368056474</v>
      </c>
      <c r="N19" s="123">
        <f t="shared" si="3"/>
        <v>3851.4030394047754</v>
      </c>
      <c r="O19" s="124">
        <f t="shared" si="3"/>
        <v>-2641.8421159925856</v>
      </c>
      <c r="P19" s="113" t="s">
        <v>70</v>
      </c>
      <c r="Q19" s="113"/>
      <c r="R19" s="113"/>
    </row>
    <row r="20" spans="1:18" ht="18.75" x14ac:dyDescent="0.4">
      <c r="A20" s="107">
        <v>12</v>
      </c>
      <c r="B20" s="117">
        <v>43053</v>
      </c>
      <c r="C20" s="118">
        <v>1</v>
      </c>
      <c r="D20" s="119">
        <v>1.27</v>
      </c>
      <c r="E20" s="120">
        <v>1.5</v>
      </c>
      <c r="F20" s="121">
        <v>2</v>
      </c>
      <c r="G20" s="113">
        <f t="shared" si="0"/>
        <v>91018.702099567774</v>
      </c>
      <c r="H20" s="113">
        <f t="shared" si="1"/>
        <v>93462.85342457777</v>
      </c>
      <c r="I20" s="113">
        <f t="shared" si="1"/>
        <v>90544.735455452566</v>
      </c>
      <c r="J20" s="122">
        <f t="shared" si="2"/>
        <v>2630.3449214786947</v>
      </c>
      <c r="K20" s="123">
        <f t="shared" si="2"/>
        <v>2683.1441174519932</v>
      </c>
      <c r="L20" s="124">
        <f t="shared" si="2"/>
        <v>2562.5868525128085</v>
      </c>
      <c r="M20" s="122">
        <f t="shared" si="3"/>
        <v>3340.5380502779421</v>
      </c>
      <c r="N20" s="123">
        <f t="shared" si="3"/>
        <v>4024.7161761779898</v>
      </c>
      <c r="O20" s="124">
        <f t="shared" si="3"/>
        <v>5125.173705025617</v>
      </c>
      <c r="P20" s="113" t="s">
        <v>70</v>
      </c>
      <c r="Q20" s="113"/>
      <c r="R20" s="113"/>
    </row>
    <row r="21" spans="1:18" ht="18.75" x14ac:dyDescent="0.4">
      <c r="A21" s="107">
        <v>13</v>
      </c>
      <c r="B21" s="117">
        <v>43062</v>
      </c>
      <c r="C21" s="118">
        <v>1</v>
      </c>
      <c r="D21" s="119">
        <v>-1</v>
      </c>
      <c r="E21" s="120">
        <v>-1</v>
      </c>
      <c r="F21" s="121">
        <v>-1</v>
      </c>
      <c r="G21" s="113">
        <f t="shared" si="0"/>
        <v>88288.141036580739</v>
      </c>
      <c r="H21" s="113">
        <f t="shared" si="1"/>
        <v>90658.96782184043</v>
      </c>
      <c r="I21" s="113">
        <f t="shared" si="1"/>
        <v>87828.393391788995</v>
      </c>
      <c r="J21" s="122">
        <f t="shared" si="2"/>
        <v>2730.561062987033</v>
      </c>
      <c r="K21" s="123">
        <f t="shared" si="2"/>
        <v>2803.8856027373331</v>
      </c>
      <c r="L21" s="124">
        <f t="shared" si="2"/>
        <v>2716.3420636635769</v>
      </c>
      <c r="M21" s="122">
        <f t="shared" si="3"/>
        <v>-2730.561062987033</v>
      </c>
      <c r="N21" s="123">
        <f t="shared" si="3"/>
        <v>-2803.8856027373331</v>
      </c>
      <c r="O21" s="124">
        <f t="shared" si="3"/>
        <v>-2716.3420636635769</v>
      </c>
      <c r="P21" s="113" t="s">
        <v>70</v>
      </c>
      <c r="Q21" s="113"/>
      <c r="R21" s="113"/>
    </row>
    <row r="22" spans="1:18" ht="18.75" x14ac:dyDescent="0.4">
      <c r="A22" s="107">
        <v>14</v>
      </c>
      <c r="B22" s="117">
        <v>43070</v>
      </c>
      <c r="C22" s="118">
        <v>1</v>
      </c>
      <c r="D22" s="119">
        <v>1.27</v>
      </c>
      <c r="E22" s="120">
        <v>1.5</v>
      </c>
      <c r="F22" s="121">
        <v>2</v>
      </c>
      <c r="G22" s="113">
        <f t="shared" si="0"/>
        <v>91651.919210074469</v>
      </c>
      <c r="H22" s="113">
        <f t="shared" si="1"/>
        <v>94738.621373823247</v>
      </c>
      <c r="I22" s="113">
        <f t="shared" si="1"/>
        <v>93098.096995296335</v>
      </c>
      <c r="J22" s="122">
        <f t="shared" si="2"/>
        <v>2648.6442310974221</v>
      </c>
      <c r="K22" s="123">
        <f t="shared" si="2"/>
        <v>2719.7690346552126</v>
      </c>
      <c r="L22" s="124">
        <f t="shared" si="2"/>
        <v>2634.8518017536699</v>
      </c>
      <c r="M22" s="122">
        <f t="shared" si="3"/>
        <v>3363.7781734937262</v>
      </c>
      <c r="N22" s="123">
        <f t="shared" si="3"/>
        <v>4079.653551982819</v>
      </c>
      <c r="O22" s="124">
        <f t="shared" si="3"/>
        <v>5269.7036035073397</v>
      </c>
      <c r="P22" s="113" t="s">
        <v>71</v>
      </c>
      <c r="Q22" s="113"/>
      <c r="R22" s="113"/>
    </row>
    <row r="23" spans="1:18" ht="18.75" x14ac:dyDescent="0.4">
      <c r="A23" s="107">
        <v>15</v>
      </c>
      <c r="B23" s="117">
        <v>43073</v>
      </c>
      <c r="C23" s="118">
        <v>2</v>
      </c>
      <c r="D23" s="119">
        <v>-1</v>
      </c>
      <c r="E23" s="120">
        <v>-1</v>
      </c>
      <c r="F23" s="125">
        <v>-1</v>
      </c>
      <c r="G23" s="113">
        <f t="shared" si="0"/>
        <v>88902.361633772234</v>
      </c>
      <c r="H23" s="113">
        <f t="shared" si="1"/>
        <v>91896.462732608547</v>
      </c>
      <c r="I23" s="113">
        <f t="shared" si="1"/>
        <v>90305.154085437447</v>
      </c>
      <c r="J23" s="122">
        <f t="shared" si="2"/>
        <v>2749.5575763022339</v>
      </c>
      <c r="K23" s="123">
        <f t="shared" si="2"/>
        <v>2842.1586412146971</v>
      </c>
      <c r="L23" s="124">
        <f t="shared" si="2"/>
        <v>2792.9429098588898</v>
      </c>
      <c r="M23" s="122">
        <f t="shared" si="3"/>
        <v>-2749.5575763022339</v>
      </c>
      <c r="N23" s="123">
        <f t="shared" si="3"/>
        <v>-2842.1586412146971</v>
      </c>
      <c r="O23" s="124">
        <f t="shared" si="3"/>
        <v>-2792.9429098588898</v>
      </c>
      <c r="P23" s="113" t="s">
        <v>72</v>
      </c>
      <c r="Q23" s="113"/>
      <c r="R23" s="113"/>
    </row>
    <row r="24" spans="1:18" ht="18.75" x14ac:dyDescent="0.4">
      <c r="A24" s="107">
        <v>16</v>
      </c>
      <c r="B24" s="117">
        <v>43084</v>
      </c>
      <c r="C24" s="118">
        <v>1</v>
      </c>
      <c r="D24" s="119">
        <v>-1</v>
      </c>
      <c r="E24" s="120">
        <v>-1</v>
      </c>
      <c r="F24" s="121">
        <v>-1</v>
      </c>
      <c r="G24" s="113">
        <f t="shared" si="0"/>
        <v>86235.290784759069</v>
      </c>
      <c r="H24" s="113">
        <f t="shared" si="1"/>
        <v>89139.568850630283</v>
      </c>
      <c r="I24" s="113">
        <f t="shared" si="1"/>
        <v>87595.99946287433</v>
      </c>
      <c r="J24" s="122">
        <f t="shared" si="2"/>
        <v>2667.0708490131669</v>
      </c>
      <c r="K24" s="123">
        <f t="shared" si="2"/>
        <v>2756.8938819782561</v>
      </c>
      <c r="L24" s="124">
        <f t="shared" si="2"/>
        <v>2709.1546225631232</v>
      </c>
      <c r="M24" s="122">
        <f t="shared" si="3"/>
        <v>-2667.0708490131669</v>
      </c>
      <c r="N24" s="123">
        <f t="shared" si="3"/>
        <v>-2756.8938819782561</v>
      </c>
      <c r="O24" s="124">
        <f t="shared" si="3"/>
        <v>-2709.1546225631232</v>
      </c>
      <c r="P24" s="113" t="s">
        <v>72</v>
      </c>
      <c r="Q24" s="113"/>
      <c r="R24" s="113"/>
    </row>
    <row r="25" spans="1:18" ht="18.75" x14ac:dyDescent="0.4">
      <c r="A25" s="107">
        <v>17</v>
      </c>
      <c r="B25" s="117">
        <v>43088</v>
      </c>
      <c r="C25" s="118">
        <v>1</v>
      </c>
      <c r="D25" s="119">
        <v>1.27</v>
      </c>
      <c r="E25" s="120">
        <v>1.5</v>
      </c>
      <c r="F25" s="121">
        <v>2</v>
      </c>
      <c r="G25" s="113">
        <f t="shared" si="0"/>
        <v>89520.855363658397</v>
      </c>
      <c r="H25" s="113">
        <f>IF(E25="","",H24+N25)</f>
        <v>93150.849448908644</v>
      </c>
      <c r="I25" s="113">
        <f>IF(F25="","",I24+O25)</f>
        <v>92851.759430646794</v>
      </c>
      <c r="J25" s="122">
        <f t="shared" si="2"/>
        <v>2587.058723542772</v>
      </c>
      <c r="K25" s="123">
        <f t="shared" si="2"/>
        <v>2674.1870655189082</v>
      </c>
      <c r="L25" s="124">
        <f t="shared" si="2"/>
        <v>2627.8799838862296</v>
      </c>
      <c r="M25" s="122">
        <f t="shared" si="3"/>
        <v>3285.5645788993206</v>
      </c>
      <c r="N25" s="123">
        <f t="shared" si="3"/>
        <v>4011.280598278362</v>
      </c>
      <c r="O25" s="124">
        <f t="shared" si="3"/>
        <v>5255.7599677724593</v>
      </c>
      <c r="P25" s="113" t="s">
        <v>73</v>
      </c>
      <c r="Q25" s="113"/>
      <c r="R25" s="113"/>
    </row>
    <row r="26" spans="1:18" ht="18.75" x14ac:dyDescent="0.4">
      <c r="A26" s="107">
        <v>18</v>
      </c>
      <c r="B26" s="117">
        <v>43097</v>
      </c>
      <c r="C26" s="118">
        <v>1</v>
      </c>
      <c r="D26" s="119">
        <v>1.27</v>
      </c>
      <c r="E26" s="120">
        <v>1.5</v>
      </c>
      <c r="F26" s="121">
        <v>2</v>
      </c>
      <c r="G26" s="113">
        <f t="shared" ref="G26:I41" si="4">IF(D26="","",G25+M26)</f>
        <v>92931.599953013778</v>
      </c>
      <c r="H26" s="113">
        <f t="shared" si="4"/>
        <v>97342.63767410953</v>
      </c>
      <c r="I26" s="113">
        <f t="shared" si="4"/>
        <v>98422.864996485601</v>
      </c>
      <c r="J26" s="122">
        <f t="shared" ref="J26:L58" si="5">IF(G25="","",G25*0.03)</f>
        <v>2685.6256609097518</v>
      </c>
      <c r="K26" s="123">
        <f t="shared" si="5"/>
        <v>2794.5254834672592</v>
      </c>
      <c r="L26" s="124">
        <f t="shared" si="5"/>
        <v>2785.5527829194039</v>
      </c>
      <c r="M26" s="122">
        <f t="shared" ref="M26:O58" si="6">IF(D26="","",J26*D26)</f>
        <v>3410.744589355385</v>
      </c>
      <c r="N26" s="123">
        <f t="shared" si="6"/>
        <v>4191.7882252008885</v>
      </c>
      <c r="O26" s="124">
        <f t="shared" si="6"/>
        <v>5571.1055658388077</v>
      </c>
      <c r="P26" s="113" t="s">
        <v>74</v>
      </c>
      <c r="Q26" s="113"/>
      <c r="R26" s="113"/>
    </row>
    <row r="27" spans="1:18" ht="18.75" x14ac:dyDescent="0.4">
      <c r="A27" s="107">
        <v>19</v>
      </c>
      <c r="B27" s="117">
        <v>43103</v>
      </c>
      <c r="C27" s="118">
        <v>2</v>
      </c>
      <c r="D27" s="119">
        <v>-1</v>
      </c>
      <c r="E27" s="120">
        <v>-1</v>
      </c>
      <c r="F27" s="121">
        <v>-1</v>
      </c>
      <c r="G27" s="113">
        <f t="shared" si="4"/>
        <v>90143.65195442336</v>
      </c>
      <c r="H27" s="113">
        <f t="shared" si="4"/>
        <v>94422.35854388625</v>
      </c>
      <c r="I27" s="113">
        <f t="shared" si="4"/>
        <v>95470.179046591031</v>
      </c>
      <c r="J27" s="122">
        <f t="shared" si="5"/>
        <v>2787.9479985904131</v>
      </c>
      <c r="K27" s="123">
        <f t="shared" si="5"/>
        <v>2920.2791302232858</v>
      </c>
      <c r="L27" s="124">
        <f t="shared" si="5"/>
        <v>2952.6859498945678</v>
      </c>
      <c r="M27" s="122">
        <f t="shared" si="6"/>
        <v>-2787.9479985904131</v>
      </c>
      <c r="N27" s="123">
        <f t="shared" si="6"/>
        <v>-2920.2791302232858</v>
      </c>
      <c r="O27" s="124">
        <f t="shared" si="6"/>
        <v>-2952.6859498945678</v>
      </c>
      <c r="P27" s="113" t="s">
        <v>75</v>
      </c>
      <c r="Q27" s="113"/>
      <c r="R27" s="113"/>
    </row>
    <row r="28" spans="1:18" ht="18.75" x14ac:dyDescent="0.4">
      <c r="A28" s="107">
        <v>20</v>
      </c>
      <c r="B28" s="117">
        <v>43105</v>
      </c>
      <c r="C28" s="118">
        <v>2</v>
      </c>
      <c r="D28" s="119">
        <v>1.27</v>
      </c>
      <c r="E28" s="120">
        <v>1.5</v>
      </c>
      <c r="F28" s="121">
        <v>2</v>
      </c>
      <c r="G28" s="113">
        <f t="shared" si="4"/>
        <v>93578.125093886891</v>
      </c>
      <c r="H28" s="113">
        <f t="shared" si="4"/>
        <v>98671.364678361133</v>
      </c>
      <c r="I28" s="113">
        <f t="shared" si="4"/>
        <v>101198.38978938649</v>
      </c>
      <c r="J28" s="122">
        <f t="shared" si="5"/>
        <v>2704.3095586327008</v>
      </c>
      <c r="K28" s="123">
        <f t="shared" si="5"/>
        <v>2832.6707563165874</v>
      </c>
      <c r="L28" s="124">
        <f t="shared" si="5"/>
        <v>2864.1053713977308</v>
      </c>
      <c r="M28" s="122">
        <f t="shared" si="6"/>
        <v>3434.4731394635301</v>
      </c>
      <c r="N28" s="123">
        <f t="shared" si="6"/>
        <v>4249.006134474881</v>
      </c>
      <c r="O28" s="124">
        <f t="shared" si="6"/>
        <v>5728.2107427954616</v>
      </c>
      <c r="P28" s="113" t="s">
        <v>76</v>
      </c>
      <c r="Q28" s="113"/>
      <c r="R28" s="113"/>
    </row>
    <row r="29" spans="1:18" ht="18.75" x14ac:dyDescent="0.4">
      <c r="A29" s="107">
        <v>21</v>
      </c>
      <c r="B29" s="117">
        <v>43109</v>
      </c>
      <c r="C29" s="118">
        <v>2</v>
      </c>
      <c r="D29" s="119">
        <v>1.27</v>
      </c>
      <c r="E29" s="120">
        <v>1.5</v>
      </c>
      <c r="F29" s="125">
        <v>-1</v>
      </c>
      <c r="G29" s="113">
        <f t="shared" si="4"/>
        <v>97143.451659963976</v>
      </c>
      <c r="H29" s="113">
        <f t="shared" si="4"/>
        <v>103111.57608888738</v>
      </c>
      <c r="I29" s="113">
        <f t="shared" si="4"/>
        <v>98162.4380957049</v>
      </c>
      <c r="J29" s="122">
        <f t="shared" si="5"/>
        <v>2807.3437528166064</v>
      </c>
      <c r="K29" s="123">
        <f t="shared" si="5"/>
        <v>2960.1409403508337</v>
      </c>
      <c r="L29" s="124">
        <f t="shared" si="5"/>
        <v>3035.9516936815949</v>
      </c>
      <c r="M29" s="122">
        <f t="shared" si="6"/>
        <v>3565.3265660770903</v>
      </c>
      <c r="N29" s="123">
        <f t="shared" si="6"/>
        <v>4440.2114105262508</v>
      </c>
      <c r="O29" s="124">
        <f t="shared" si="6"/>
        <v>-3035.9516936815949</v>
      </c>
      <c r="P29" s="113" t="s">
        <v>75</v>
      </c>
      <c r="Q29" s="113"/>
      <c r="R29" s="113"/>
    </row>
    <row r="30" spans="1:18" ht="18.75" x14ac:dyDescent="0.4">
      <c r="A30" s="107">
        <v>22</v>
      </c>
      <c r="B30" s="117">
        <v>43117</v>
      </c>
      <c r="C30" s="118">
        <v>2</v>
      </c>
      <c r="D30" s="119">
        <v>1.27</v>
      </c>
      <c r="E30" s="120">
        <v>1.5</v>
      </c>
      <c r="F30" s="125">
        <v>2</v>
      </c>
      <c r="G30" s="113">
        <f t="shared" si="4"/>
        <v>100844.6171682086</v>
      </c>
      <c r="H30" s="113">
        <f t="shared" si="4"/>
        <v>107751.5970128873</v>
      </c>
      <c r="I30" s="113">
        <f t="shared" si="4"/>
        <v>104052.18438144719</v>
      </c>
      <c r="J30" s="122">
        <f t="shared" si="5"/>
        <v>2914.303549798919</v>
      </c>
      <c r="K30" s="123">
        <f t="shared" si="5"/>
        <v>3093.3472826666211</v>
      </c>
      <c r="L30" s="124">
        <f t="shared" si="5"/>
        <v>2944.8731428711467</v>
      </c>
      <c r="M30" s="122">
        <f t="shared" si="6"/>
        <v>3701.1655082446273</v>
      </c>
      <c r="N30" s="123">
        <f t="shared" si="6"/>
        <v>4640.0209239999313</v>
      </c>
      <c r="O30" s="124">
        <f t="shared" si="6"/>
        <v>5889.7462857422934</v>
      </c>
      <c r="P30" s="113" t="s">
        <v>77</v>
      </c>
      <c r="Q30" s="113"/>
      <c r="R30" s="113"/>
    </row>
    <row r="31" spans="1:18" ht="18.75" x14ac:dyDescent="0.4">
      <c r="A31" s="107">
        <v>23</v>
      </c>
      <c r="B31" s="117">
        <v>43131</v>
      </c>
      <c r="C31" s="118">
        <v>1</v>
      </c>
      <c r="D31" s="119">
        <v>-1</v>
      </c>
      <c r="E31" s="120">
        <v>-1</v>
      </c>
      <c r="F31" s="121">
        <v>-1</v>
      </c>
      <c r="G31" s="113">
        <f t="shared" si="4"/>
        <v>97819.278653162342</v>
      </c>
      <c r="H31" s="113">
        <f t="shared" si="4"/>
        <v>104519.04910250068</v>
      </c>
      <c r="I31" s="113">
        <f t="shared" si="4"/>
        <v>100930.61885000378</v>
      </c>
      <c r="J31" s="122">
        <f t="shared" si="5"/>
        <v>3025.3385150462577</v>
      </c>
      <c r="K31" s="123">
        <f t="shared" si="5"/>
        <v>3232.5479103866187</v>
      </c>
      <c r="L31" s="124">
        <f t="shared" si="5"/>
        <v>3121.5655314434157</v>
      </c>
      <c r="M31" s="122">
        <f t="shared" si="6"/>
        <v>-3025.3385150462577</v>
      </c>
      <c r="N31" s="123">
        <f t="shared" si="6"/>
        <v>-3232.5479103866187</v>
      </c>
      <c r="O31" s="124">
        <f t="shared" si="6"/>
        <v>-3121.5655314434157</v>
      </c>
      <c r="P31" s="113" t="s">
        <v>78</v>
      </c>
      <c r="Q31" s="113"/>
      <c r="R31" s="113"/>
    </row>
    <row r="32" spans="1:18" ht="18.75" x14ac:dyDescent="0.4">
      <c r="A32" s="107">
        <v>24</v>
      </c>
      <c r="B32" s="117">
        <v>43133</v>
      </c>
      <c r="C32" s="118">
        <v>2</v>
      </c>
      <c r="D32" s="119">
        <v>1.27</v>
      </c>
      <c r="E32" s="120">
        <v>1.5</v>
      </c>
      <c r="F32" s="121">
        <v>2</v>
      </c>
      <c r="G32" s="113">
        <f t="shared" si="4"/>
        <v>101546.19316984783</v>
      </c>
      <c r="H32" s="113">
        <f t="shared" si="4"/>
        <v>109222.40631211321</v>
      </c>
      <c r="I32" s="113">
        <f t="shared" si="4"/>
        <v>106986.45598100401</v>
      </c>
      <c r="J32" s="122">
        <f t="shared" si="5"/>
        <v>2934.5783595948701</v>
      </c>
      <c r="K32" s="123">
        <f t="shared" si="5"/>
        <v>3135.5714730750201</v>
      </c>
      <c r="L32" s="124">
        <f t="shared" si="5"/>
        <v>3027.9185655001133</v>
      </c>
      <c r="M32" s="122">
        <f t="shared" si="6"/>
        <v>3726.9145166854851</v>
      </c>
      <c r="N32" s="123">
        <f t="shared" si="6"/>
        <v>4703.3572096125299</v>
      </c>
      <c r="O32" s="124">
        <f t="shared" si="6"/>
        <v>6055.8371310002267</v>
      </c>
      <c r="P32" s="113" t="s">
        <v>79</v>
      </c>
      <c r="Q32" s="113"/>
      <c r="R32" s="113"/>
    </row>
    <row r="33" spans="1:18" ht="18.75" x14ac:dyDescent="0.4">
      <c r="A33" s="107">
        <v>25</v>
      </c>
      <c r="B33" s="117">
        <v>43140</v>
      </c>
      <c r="C33" s="118">
        <v>1</v>
      </c>
      <c r="D33" s="119">
        <v>1.27</v>
      </c>
      <c r="E33" s="120">
        <v>1.5</v>
      </c>
      <c r="F33" s="121">
        <v>2</v>
      </c>
      <c r="G33" s="113">
        <f t="shared" si="4"/>
        <v>105415.10312961903</v>
      </c>
      <c r="H33" s="113">
        <f t="shared" si="4"/>
        <v>114137.4145961583</v>
      </c>
      <c r="I33" s="113">
        <f t="shared" si="4"/>
        <v>113405.64333986425</v>
      </c>
      <c r="J33" s="122">
        <f t="shared" si="5"/>
        <v>3046.3857950954348</v>
      </c>
      <c r="K33" s="123">
        <f t="shared" si="5"/>
        <v>3276.6721893633962</v>
      </c>
      <c r="L33" s="124">
        <f t="shared" si="5"/>
        <v>3209.5936794301201</v>
      </c>
      <c r="M33" s="122">
        <f t="shared" si="6"/>
        <v>3868.909959771202</v>
      </c>
      <c r="N33" s="123">
        <f t="shared" si="6"/>
        <v>4915.0082840450941</v>
      </c>
      <c r="O33" s="124">
        <f t="shared" si="6"/>
        <v>6419.1873588602402</v>
      </c>
      <c r="P33" s="113" t="s">
        <v>80</v>
      </c>
      <c r="Q33" s="113"/>
      <c r="R33" s="113"/>
    </row>
    <row r="34" spans="1:18" ht="18.75" x14ac:dyDescent="0.4">
      <c r="A34" s="107">
        <v>26</v>
      </c>
      <c r="B34" s="117">
        <v>43152</v>
      </c>
      <c r="C34" s="118">
        <v>2</v>
      </c>
      <c r="D34" s="119">
        <v>1.27</v>
      </c>
      <c r="E34" s="120">
        <v>1.5</v>
      </c>
      <c r="F34" s="125">
        <v>2</v>
      </c>
      <c r="G34" s="113">
        <f t="shared" si="4"/>
        <v>109431.41855885752</v>
      </c>
      <c r="H34" s="113">
        <f t="shared" si="4"/>
        <v>119273.59825298542</v>
      </c>
      <c r="I34" s="113">
        <f t="shared" si="4"/>
        <v>120209.98194025611</v>
      </c>
      <c r="J34" s="122">
        <f t="shared" si="5"/>
        <v>3162.4530938885709</v>
      </c>
      <c r="K34" s="123">
        <f t="shared" si="5"/>
        <v>3424.1224378847487</v>
      </c>
      <c r="L34" s="124">
        <f t="shared" si="5"/>
        <v>3402.1693001959275</v>
      </c>
      <c r="M34" s="122">
        <f t="shared" si="6"/>
        <v>4016.3154292384852</v>
      </c>
      <c r="N34" s="123">
        <f t="shared" si="6"/>
        <v>5136.1836568271228</v>
      </c>
      <c r="O34" s="124">
        <f t="shared" si="6"/>
        <v>6804.3386003918549</v>
      </c>
      <c r="P34" s="113" t="s">
        <v>81</v>
      </c>
      <c r="Q34" s="113"/>
      <c r="R34" s="113"/>
    </row>
    <row r="35" spans="1:18" ht="18.75" x14ac:dyDescent="0.4">
      <c r="A35" s="107">
        <v>27</v>
      </c>
      <c r="B35" s="117">
        <v>43152</v>
      </c>
      <c r="C35" s="118">
        <v>2</v>
      </c>
      <c r="D35" s="119">
        <v>-1</v>
      </c>
      <c r="E35" s="120">
        <v>-1</v>
      </c>
      <c r="F35" s="125">
        <v>-1</v>
      </c>
      <c r="G35" s="113">
        <f t="shared" si="4"/>
        <v>106148.47600209179</v>
      </c>
      <c r="H35" s="113">
        <f t="shared" si="4"/>
        <v>115695.39030539586</v>
      </c>
      <c r="I35" s="113">
        <f t="shared" si="4"/>
        <v>116603.68248204843</v>
      </c>
      <c r="J35" s="122">
        <f t="shared" si="5"/>
        <v>3282.9425567657254</v>
      </c>
      <c r="K35" s="123">
        <f t="shared" si="5"/>
        <v>3578.2079475895625</v>
      </c>
      <c r="L35" s="124">
        <f t="shared" si="5"/>
        <v>3606.2994582076831</v>
      </c>
      <c r="M35" s="122">
        <f t="shared" si="6"/>
        <v>-3282.9425567657254</v>
      </c>
      <c r="N35" s="123">
        <f t="shared" si="6"/>
        <v>-3578.2079475895625</v>
      </c>
      <c r="O35" s="124">
        <f t="shared" si="6"/>
        <v>-3606.2994582076831</v>
      </c>
      <c r="P35" s="113" t="s">
        <v>81</v>
      </c>
      <c r="Q35" s="113"/>
      <c r="R35" s="113"/>
    </row>
    <row r="36" spans="1:18" ht="18.75" x14ac:dyDescent="0.4">
      <c r="A36" s="107">
        <v>28</v>
      </c>
      <c r="B36" s="117">
        <v>43154</v>
      </c>
      <c r="C36" s="118">
        <v>1</v>
      </c>
      <c r="D36" s="119">
        <v>-1</v>
      </c>
      <c r="E36" s="120">
        <v>-1</v>
      </c>
      <c r="F36" s="121">
        <v>-1</v>
      </c>
      <c r="G36" s="113">
        <f t="shared" si="4"/>
        <v>102964.02172202904</v>
      </c>
      <c r="H36" s="113">
        <f t="shared" si="4"/>
        <v>112224.52859623398</v>
      </c>
      <c r="I36" s="113">
        <f t="shared" si="4"/>
        <v>113105.57200758698</v>
      </c>
      <c r="J36" s="122">
        <f t="shared" si="5"/>
        <v>3184.4542800627537</v>
      </c>
      <c r="K36" s="123">
        <f t="shared" si="5"/>
        <v>3470.8617091618758</v>
      </c>
      <c r="L36" s="124">
        <f t="shared" si="5"/>
        <v>3498.1104744614527</v>
      </c>
      <c r="M36" s="122">
        <f t="shared" si="6"/>
        <v>-3184.4542800627537</v>
      </c>
      <c r="N36" s="123">
        <f t="shared" si="6"/>
        <v>-3470.8617091618758</v>
      </c>
      <c r="O36" s="124">
        <f t="shared" si="6"/>
        <v>-3498.1104744614527</v>
      </c>
      <c r="P36" s="113" t="s">
        <v>82</v>
      </c>
      <c r="Q36" s="113"/>
      <c r="R36" s="113"/>
    </row>
    <row r="37" spans="1:18" ht="18.75" x14ac:dyDescent="0.4">
      <c r="A37" s="107">
        <v>29</v>
      </c>
      <c r="B37" s="117">
        <v>43154</v>
      </c>
      <c r="C37" s="118">
        <v>2</v>
      </c>
      <c r="D37" s="119">
        <v>-1</v>
      </c>
      <c r="E37" s="120">
        <v>-1</v>
      </c>
      <c r="F37" s="121">
        <v>-1</v>
      </c>
      <c r="G37" s="113">
        <f t="shared" si="4"/>
        <v>99875.101070368168</v>
      </c>
      <c r="H37" s="113">
        <f t="shared" si="4"/>
        <v>108857.79273834697</v>
      </c>
      <c r="I37" s="113">
        <f t="shared" si="4"/>
        <v>109712.40484735937</v>
      </c>
      <c r="J37" s="122">
        <f t="shared" si="5"/>
        <v>3088.920651660871</v>
      </c>
      <c r="K37" s="123">
        <f t="shared" si="5"/>
        <v>3366.7358578870194</v>
      </c>
      <c r="L37" s="124">
        <f t="shared" si="5"/>
        <v>3393.1671602276092</v>
      </c>
      <c r="M37" s="122">
        <f t="shared" si="6"/>
        <v>-3088.920651660871</v>
      </c>
      <c r="N37" s="123">
        <f t="shared" si="6"/>
        <v>-3366.7358578870194</v>
      </c>
      <c r="O37" s="124">
        <f t="shared" si="6"/>
        <v>-3393.1671602276092</v>
      </c>
      <c r="P37" s="113" t="s">
        <v>82</v>
      </c>
      <c r="Q37" s="113"/>
      <c r="R37" s="113"/>
    </row>
    <row r="38" spans="1:18" ht="18.75" x14ac:dyDescent="0.4">
      <c r="A38" s="107">
        <v>30</v>
      </c>
      <c r="B38" s="117">
        <v>43159</v>
      </c>
      <c r="C38" s="118">
        <v>2</v>
      </c>
      <c r="D38" s="119">
        <v>1.27</v>
      </c>
      <c r="E38" s="120">
        <v>1.5</v>
      </c>
      <c r="F38" s="121">
        <v>2</v>
      </c>
      <c r="G38" s="113">
        <f t="shared" si="4"/>
        <v>103680.34242114919</v>
      </c>
      <c r="H38" s="113">
        <f t="shared" si="4"/>
        <v>113756.39341157259</v>
      </c>
      <c r="I38" s="113">
        <f t="shared" si="4"/>
        <v>116295.14913820094</v>
      </c>
      <c r="J38" s="122">
        <f t="shared" si="5"/>
        <v>2996.2530321110448</v>
      </c>
      <c r="K38" s="123">
        <f t="shared" si="5"/>
        <v>3265.7337821504088</v>
      </c>
      <c r="L38" s="124">
        <f t="shared" si="5"/>
        <v>3291.3721454207812</v>
      </c>
      <c r="M38" s="122">
        <f t="shared" si="6"/>
        <v>3805.241350781027</v>
      </c>
      <c r="N38" s="123">
        <f t="shared" si="6"/>
        <v>4898.6006732256137</v>
      </c>
      <c r="O38" s="124">
        <f t="shared" si="6"/>
        <v>6582.7442908415624</v>
      </c>
      <c r="P38" s="113" t="s">
        <v>72</v>
      </c>
      <c r="Q38" s="113"/>
      <c r="R38" s="113"/>
    </row>
    <row r="39" spans="1:18" ht="18.75" x14ac:dyDescent="0.4">
      <c r="A39" s="107">
        <v>31</v>
      </c>
      <c r="B39" s="117">
        <v>43172</v>
      </c>
      <c r="C39" s="118">
        <v>1</v>
      </c>
      <c r="D39" s="119">
        <v>-1</v>
      </c>
      <c r="E39" s="120">
        <v>-1</v>
      </c>
      <c r="F39" s="121">
        <v>-1</v>
      </c>
      <c r="G39" s="113">
        <f t="shared" si="4"/>
        <v>100569.93214851472</v>
      </c>
      <c r="H39" s="113">
        <f t="shared" si="4"/>
        <v>110343.70160922541</v>
      </c>
      <c r="I39" s="113">
        <f t="shared" si="4"/>
        <v>112806.29466405491</v>
      </c>
      <c r="J39" s="122">
        <f t="shared" si="5"/>
        <v>3110.4102726344759</v>
      </c>
      <c r="K39" s="123">
        <f t="shared" si="5"/>
        <v>3412.6918023471776</v>
      </c>
      <c r="L39" s="124">
        <f t="shared" si="5"/>
        <v>3488.8544741460282</v>
      </c>
      <c r="M39" s="122">
        <f t="shared" si="6"/>
        <v>-3110.4102726344759</v>
      </c>
      <c r="N39" s="123">
        <f t="shared" si="6"/>
        <v>-3412.6918023471776</v>
      </c>
      <c r="O39" s="124">
        <f t="shared" si="6"/>
        <v>-3488.8544741460282</v>
      </c>
      <c r="P39" s="113" t="s">
        <v>83</v>
      </c>
      <c r="Q39" s="113"/>
      <c r="R39" s="113"/>
    </row>
    <row r="40" spans="1:18" ht="18.75" x14ac:dyDescent="0.4">
      <c r="A40" s="107">
        <v>32</v>
      </c>
      <c r="B40" s="117"/>
      <c r="C40" s="118"/>
      <c r="D40" s="119"/>
      <c r="E40" s="120"/>
      <c r="F40" s="121"/>
      <c r="G40" s="113" t="str">
        <f t="shared" si="4"/>
        <v/>
      </c>
      <c r="H40" s="113" t="str">
        <f t="shared" si="4"/>
        <v/>
      </c>
      <c r="I40" s="113" t="str">
        <f t="shared" si="4"/>
        <v/>
      </c>
      <c r="J40" s="122">
        <f t="shared" si="5"/>
        <v>3017.0979644554418</v>
      </c>
      <c r="K40" s="123">
        <f t="shared" si="5"/>
        <v>3310.311048276762</v>
      </c>
      <c r="L40" s="124">
        <f t="shared" si="5"/>
        <v>3384.1888399216468</v>
      </c>
      <c r="M40" s="122" t="str">
        <f t="shared" si="6"/>
        <v/>
      </c>
      <c r="N40" s="123" t="str">
        <f t="shared" si="6"/>
        <v/>
      </c>
      <c r="O40" s="124" t="str">
        <f t="shared" si="6"/>
        <v/>
      </c>
      <c r="P40" s="113"/>
      <c r="Q40" s="113"/>
      <c r="R40" s="113"/>
    </row>
    <row r="41" spans="1:18" ht="18.75" x14ac:dyDescent="0.4">
      <c r="A41" s="107">
        <v>33</v>
      </c>
      <c r="B41" s="117"/>
      <c r="C41" s="118"/>
      <c r="D41" s="119"/>
      <c r="E41" s="120"/>
      <c r="F41" s="125"/>
      <c r="G41" s="113" t="str">
        <f t="shared" si="4"/>
        <v/>
      </c>
      <c r="H41" s="113" t="str">
        <f t="shared" si="4"/>
        <v/>
      </c>
      <c r="I41" s="113" t="str">
        <f t="shared" si="4"/>
        <v/>
      </c>
      <c r="J41" s="122" t="str">
        <f t="shared" si="5"/>
        <v/>
      </c>
      <c r="K41" s="123" t="str">
        <f t="shared" si="5"/>
        <v/>
      </c>
      <c r="L41" s="124" t="str">
        <f t="shared" si="5"/>
        <v/>
      </c>
      <c r="M41" s="122" t="str">
        <f t="shared" si="6"/>
        <v/>
      </c>
      <c r="N41" s="123" t="str">
        <f t="shared" si="6"/>
        <v/>
      </c>
      <c r="O41" s="124" t="str">
        <f t="shared" si="6"/>
        <v/>
      </c>
      <c r="P41" s="113"/>
      <c r="Q41" s="113"/>
      <c r="R41" s="113"/>
    </row>
    <row r="42" spans="1:18" ht="18.75" x14ac:dyDescent="0.4">
      <c r="A42" s="107">
        <v>34</v>
      </c>
      <c r="B42" s="117"/>
      <c r="C42" s="118"/>
      <c r="D42" s="119"/>
      <c r="E42" s="120"/>
      <c r="F42" s="125"/>
      <c r="G42" s="113" t="str">
        <f t="shared" ref="G42:I57" si="7">IF(D42="","",G41+M42)</f>
        <v/>
      </c>
      <c r="H42" s="113" t="str">
        <f t="shared" si="7"/>
        <v/>
      </c>
      <c r="I42" s="113" t="str">
        <f t="shared" si="7"/>
        <v/>
      </c>
      <c r="J42" s="122" t="str">
        <f t="shared" si="5"/>
        <v/>
      </c>
      <c r="K42" s="123" t="str">
        <f t="shared" si="5"/>
        <v/>
      </c>
      <c r="L42" s="124" t="str">
        <f t="shared" si="5"/>
        <v/>
      </c>
      <c r="M42" s="122" t="str">
        <f>IF(D42="","",J42*D42)</f>
        <v/>
      </c>
      <c r="N42" s="123" t="str">
        <f t="shared" si="6"/>
        <v/>
      </c>
      <c r="O42" s="124" t="str">
        <f t="shared" si="6"/>
        <v/>
      </c>
      <c r="P42" s="113"/>
      <c r="Q42" s="113"/>
      <c r="R42" s="113"/>
    </row>
    <row r="43" spans="1:18" ht="18.75" x14ac:dyDescent="0.4">
      <c r="A43" s="87">
        <v>35</v>
      </c>
      <c r="B43" s="117"/>
      <c r="C43" s="118"/>
      <c r="D43" s="119"/>
      <c r="E43" s="120"/>
      <c r="F43" s="121"/>
      <c r="G43" s="113" t="str">
        <f t="shared" ref="G43:G58" si="8">IF(D43="","",G42+M43)</f>
        <v/>
      </c>
      <c r="H43" s="113" t="str">
        <f t="shared" si="7"/>
        <v/>
      </c>
      <c r="I43" s="113" t="str">
        <f t="shared" si="7"/>
        <v/>
      </c>
      <c r="J43" s="122" t="str">
        <f t="shared" si="5"/>
        <v/>
      </c>
      <c r="K43" s="123" t="str">
        <f t="shared" si="5"/>
        <v/>
      </c>
      <c r="L43" s="124" t="str">
        <f t="shared" si="5"/>
        <v/>
      </c>
      <c r="M43" s="122" t="str">
        <f t="shared" si="6"/>
        <v/>
      </c>
      <c r="N43" s="123" t="str">
        <f t="shared" si="6"/>
        <v/>
      </c>
      <c r="O43" s="124" t="str">
        <f t="shared" si="6"/>
        <v/>
      </c>
    </row>
    <row r="44" spans="1:18" ht="18.75" x14ac:dyDescent="0.4">
      <c r="A44" s="107">
        <v>36</v>
      </c>
      <c r="B44" s="117"/>
      <c r="C44" s="118"/>
      <c r="D44" s="119"/>
      <c r="E44" s="120"/>
      <c r="F44" s="121"/>
      <c r="G44" s="113" t="str">
        <f t="shared" si="8"/>
        <v/>
      </c>
      <c r="H44" s="113" t="str">
        <f t="shared" si="7"/>
        <v/>
      </c>
      <c r="I44" s="113" t="str">
        <f t="shared" si="7"/>
        <v/>
      </c>
      <c r="J44" s="122" t="str">
        <f>IF(G43="","",G43*0.03)</f>
        <v/>
      </c>
      <c r="K44" s="123" t="str">
        <f t="shared" si="5"/>
        <v/>
      </c>
      <c r="L44" s="124" t="str">
        <f t="shared" si="5"/>
        <v/>
      </c>
      <c r="M44" s="122" t="str">
        <f>IF(D44="","",J44*D44)</f>
        <v/>
      </c>
      <c r="N44" s="123" t="str">
        <f t="shared" si="6"/>
        <v/>
      </c>
      <c r="O44" s="124" t="str">
        <f t="shared" si="6"/>
        <v/>
      </c>
    </row>
    <row r="45" spans="1:18" ht="18.75" x14ac:dyDescent="0.4">
      <c r="A45" s="107">
        <v>37</v>
      </c>
      <c r="B45" s="117"/>
      <c r="C45" s="118"/>
      <c r="D45" s="119"/>
      <c r="E45" s="120"/>
      <c r="F45" s="121"/>
      <c r="G45" s="113" t="str">
        <f t="shared" si="8"/>
        <v/>
      </c>
      <c r="H45" s="113" t="str">
        <f t="shared" si="7"/>
        <v/>
      </c>
      <c r="I45" s="113" t="str">
        <f t="shared" si="7"/>
        <v/>
      </c>
      <c r="J45" s="122" t="str">
        <f t="shared" si="5"/>
        <v/>
      </c>
      <c r="K45" s="123" t="str">
        <f t="shared" si="5"/>
        <v/>
      </c>
      <c r="L45" s="124" t="str">
        <f t="shared" si="5"/>
        <v/>
      </c>
      <c r="M45" s="122" t="str">
        <f t="shared" si="6"/>
        <v/>
      </c>
      <c r="N45" s="123" t="str">
        <f t="shared" si="6"/>
        <v/>
      </c>
      <c r="O45" s="124" t="str">
        <f t="shared" si="6"/>
        <v/>
      </c>
    </row>
    <row r="46" spans="1:18" ht="18.75" x14ac:dyDescent="0.4">
      <c r="A46" s="107">
        <v>38</v>
      </c>
      <c r="B46" s="117"/>
      <c r="C46" s="118"/>
      <c r="D46" s="119"/>
      <c r="E46" s="120"/>
      <c r="F46" s="121"/>
      <c r="G46" s="113" t="str">
        <f t="shared" si="8"/>
        <v/>
      </c>
      <c r="H46" s="113" t="str">
        <f t="shared" si="7"/>
        <v/>
      </c>
      <c r="I46" s="113" t="str">
        <f t="shared" si="7"/>
        <v/>
      </c>
      <c r="J46" s="122" t="str">
        <f t="shared" si="5"/>
        <v/>
      </c>
      <c r="K46" s="123" t="str">
        <f t="shared" si="5"/>
        <v/>
      </c>
      <c r="L46" s="124" t="str">
        <f t="shared" si="5"/>
        <v/>
      </c>
      <c r="M46" s="122" t="str">
        <f t="shared" si="6"/>
        <v/>
      </c>
      <c r="N46" s="123" t="str">
        <f t="shared" si="6"/>
        <v/>
      </c>
      <c r="O46" s="124" t="str">
        <f t="shared" si="6"/>
        <v/>
      </c>
    </row>
    <row r="47" spans="1:18" ht="18.75" x14ac:dyDescent="0.4">
      <c r="A47" s="107">
        <v>39</v>
      </c>
      <c r="B47" s="117"/>
      <c r="C47" s="118"/>
      <c r="D47" s="119"/>
      <c r="E47" s="120"/>
      <c r="F47" s="121"/>
      <c r="G47" s="113" t="str">
        <f t="shared" si="8"/>
        <v/>
      </c>
      <c r="H47" s="113" t="str">
        <f t="shared" si="7"/>
        <v/>
      </c>
      <c r="I47" s="113" t="str">
        <f t="shared" si="7"/>
        <v/>
      </c>
      <c r="J47" s="122" t="str">
        <f t="shared" si="5"/>
        <v/>
      </c>
      <c r="K47" s="123" t="str">
        <f t="shared" si="5"/>
        <v/>
      </c>
      <c r="L47" s="124" t="str">
        <f t="shared" si="5"/>
        <v/>
      </c>
      <c r="M47" s="122" t="str">
        <f t="shared" si="6"/>
        <v/>
      </c>
      <c r="N47" s="123" t="str">
        <f t="shared" si="6"/>
        <v/>
      </c>
      <c r="O47" s="124" t="str">
        <f t="shared" si="6"/>
        <v/>
      </c>
    </row>
    <row r="48" spans="1:18" ht="18.75" x14ac:dyDescent="0.4">
      <c r="A48" s="107">
        <v>40</v>
      </c>
      <c r="B48" s="117"/>
      <c r="C48" s="118"/>
      <c r="D48" s="119"/>
      <c r="E48" s="120"/>
      <c r="F48" s="121"/>
      <c r="G48" s="113" t="str">
        <f t="shared" si="8"/>
        <v/>
      </c>
      <c r="H48" s="113" t="str">
        <f t="shared" si="7"/>
        <v/>
      </c>
      <c r="I48" s="113" t="str">
        <f t="shared" si="7"/>
        <v/>
      </c>
      <c r="J48" s="122" t="str">
        <f t="shared" si="5"/>
        <v/>
      </c>
      <c r="K48" s="123" t="str">
        <f t="shared" si="5"/>
        <v/>
      </c>
      <c r="L48" s="124" t="str">
        <f t="shared" si="5"/>
        <v/>
      </c>
      <c r="M48" s="122" t="str">
        <f t="shared" si="6"/>
        <v/>
      </c>
      <c r="N48" s="123" t="str">
        <f t="shared" si="6"/>
        <v/>
      </c>
      <c r="O48" s="124" t="str">
        <f t="shared" si="6"/>
        <v/>
      </c>
    </row>
    <row r="49" spans="1:15" ht="18.75" x14ac:dyDescent="0.4">
      <c r="A49" s="107">
        <v>41</v>
      </c>
      <c r="B49" s="117"/>
      <c r="C49" s="118"/>
      <c r="D49" s="119"/>
      <c r="E49" s="120"/>
      <c r="F49" s="121"/>
      <c r="G49" s="113" t="str">
        <f t="shared" si="8"/>
        <v/>
      </c>
      <c r="H49" s="113" t="str">
        <f t="shared" si="7"/>
        <v/>
      </c>
      <c r="I49" s="113" t="str">
        <f t="shared" si="7"/>
        <v/>
      </c>
      <c r="J49" s="122" t="str">
        <f t="shared" si="5"/>
        <v/>
      </c>
      <c r="K49" s="123" t="str">
        <f t="shared" si="5"/>
        <v/>
      </c>
      <c r="L49" s="124" t="str">
        <f t="shared" si="5"/>
        <v/>
      </c>
      <c r="M49" s="122" t="str">
        <f t="shared" si="6"/>
        <v/>
      </c>
      <c r="N49" s="123" t="str">
        <f t="shared" si="6"/>
        <v/>
      </c>
      <c r="O49" s="124" t="str">
        <f t="shared" si="6"/>
        <v/>
      </c>
    </row>
    <row r="50" spans="1:15" ht="18.75" x14ac:dyDescent="0.4">
      <c r="A50" s="107">
        <v>42</v>
      </c>
      <c r="B50" s="117"/>
      <c r="C50" s="118"/>
      <c r="D50" s="119"/>
      <c r="E50" s="120"/>
      <c r="F50" s="121"/>
      <c r="G50" s="113" t="str">
        <f t="shared" si="8"/>
        <v/>
      </c>
      <c r="H50" s="113" t="str">
        <f t="shared" si="7"/>
        <v/>
      </c>
      <c r="I50" s="113" t="str">
        <f t="shared" si="7"/>
        <v/>
      </c>
      <c r="J50" s="122" t="str">
        <f t="shared" si="5"/>
        <v/>
      </c>
      <c r="K50" s="123" t="str">
        <f t="shared" si="5"/>
        <v/>
      </c>
      <c r="L50" s="124" t="str">
        <f t="shared" si="5"/>
        <v/>
      </c>
      <c r="M50" s="122" t="str">
        <f t="shared" si="6"/>
        <v/>
      </c>
      <c r="N50" s="123" t="str">
        <f t="shared" si="6"/>
        <v/>
      </c>
      <c r="O50" s="124" t="str">
        <f t="shared" si="6"/>
        <v/>
      </c>
    </row>
    <row r="51" spans="1:15" ht="18.75" x14ac:dyDescent="0.4">
      <c r="A51" s="107">
        <v>43</v>
      </c>
      <c r="B51" s="117"/>
      <c r="C51" s="118"/>
      <c r="D51" s="119"/>
      <c r="E51" s="120"/>
      <c r="F51" s="125"/>
      <c r="G51" s="113" t="str">
        <f t="shared" si="8"/>
        <v/>
      </c>
      <c r="H51" s="113" t="str">
        <f t="shared" si="7"/>
        <v/>
      </c>
      <c r="I51" s="113" t="str">
        <f t="shared" si="7"/>
        <v/>
      </c>
      <c r="J51" s="122" t="str">
        <f t="shared" si="5"/>
        <v/>
      </c>
      <c r="K51" s="123" t="str">
        <f t="shared" si="5"/>
        <v/>
      </c>
      <c r="L51" s="124" t="str">
        <f t="shared" si="5"/>
        <v/>
      </c>
      <c r="M51" s="122" t="str">
        <f t="shared" si="6"/>
        <v/>
      </c>
      <c r="N51" s="123" t="str">
        <f t="shared" si="6"/>
        <v/>
      </c>
      <c r="O51" s="124" t="str">
        <f t="shared" si="6"/>
        <v/>
      </c>
    </row>
    <row r="52" spans="1:15" ht="18.75" x14ac:dyDescent="0.4">
      <c r="A52" s="107">
        <v>44</v>
      </c>
      <c r="B52" s="117"/>
      <c r="C52" s="118"/>
      <c r="D52" s="119"/>
      <c r="E52" s="120"/>
      <c r="F52" s="121"/>
      <c r="G52" s="113" t="str">
        <f t="shared" si="8"/>
        <v/>
      </c>
      <c r="H52" s="113" t="str">
        <f t="shared" si="7"/>
        <v/>
      </c>
      <c r="I52" s="113" t="str">
        <f t="shared" si="7"/>
        <v/>
      </c>
      <c r="J52" s="122" t="str">
        <f t="shared" si="5"/>
        <v/>
      </c>
      <c r="K52" s="123" t="str">
        <f t="shared" si="5"/>
        <v/>
      </c>
      <c r="L52" s="124" t="str">
        <f t="shared" si="5"/>
        <v/>
      </c>
      <c r="M52" s="122" t="str">
        <f t="shared" si="6"/>
        <v/>
      </c>
      <c r="N52" s="123" t="str">
        <f t="shared" si="6"/>
        <v/>
      </c>
      <c r="O52" s="124" t="str">
        <f t="shared" si="6"/>
        <v/>
      </c>
    </row>
    <row r="53" spans="1:15" ht="18.75" x14ac:dyDescent="0.4">
      <c r="A53" s="107">
        <v>45</v>
      </c>
      <c r="B53" s="117"/>
      <c r="C53" s="118"/>
      <c r="D53" s="119"/>
      <c r="E53" s="120"/>
      <c r="F53" s="121"/>
      <c r="G53" s="113" t="str">
        <f t="shared" si="8"/>
        <v/>
      </c>
      <c r="H53" s="113" t="str">
        <f t="shared" si="7"/>
        <v/>
      </c>
      <c r="I53" s="113" t="str">
        <f t="shared" si="7"/>
        <v/>
      </c>
      <c r="J53" s="122" t="str">
        <f t="shared" si="5"/>
        <v/>
      </c>
      <c r="K53" s="123" t="str">
        <f t="shared" si="5"/>
        <v/>
      </c>
      <c r="L53" s="124" t="str">
        <f t="shared" si="5"/>
        <v/>
      </c>
      <c r="M53" s="122" t="str">
        <f t="shared" si="6"/>
        <v/>
      </c>
      <c r="N53" s="123" t="str">
        <f t="shared" si="6"/>
        <v/>
      </c>
      <c r="O53" s="124" t="str">
        <f t="shared" si="6"/>
        <v/>
      </c>
    </row>
    <row r="54" spans="1:15" ht="18.75" x14ac:dyDescent="0.4">
      <c r="A54" s="107">
        <v>46</v>
      </c>
      <c r="B54" s="117"/>
      <c r="C54" s="118"/>
      <c r="D54" s="119"/>
      <c r="E54" s="120"/>
      <c r="F54" s="121"/>
      <c r="G54" s="113" t="str">
        <f t="shared" si="8"/>
        <v/>
      </c>
      <c r="H54" s="113" t="str">
        <f t="shared" si="7"/>
        <v/>
      </c>
      <c r="I54" s="113" t="str">
        <f t="shared" si="7"/>
        <v/>
      </c>
      <c r="J54" s="122" t="str">
        <f t="shared" si="5"/>
        <v/>
      </c>
      <c r="K54" s="123" t="str">
        <f t="shared" si="5"/>
        <v/>
      </c>
      <c r="L54" s="124" t="str">
        <f t="shared" si="5"/>
        <v/>
      </c>
      <c r="M54" s="122" t="str">
        <f t="shared" si="6"/>
        <v/>
      </c>
      <c r="N54" s="123" t="str">
        <f t="shared" si="6"/>
        <v/>
      </c>
      <c r="O54" s="124" t="str">
        <f t="shared" si="6"/>
        <v/>
      </c>
    </row>
    <row r="55" spans="1:15" ht="18.75" x14ac:dyDescent="0.4">
      <c r="A55" s="107">
        <v>47</v>
      </c>
      <c r="B55" s="117"/>
      <c r="C55" s="118"/>
      <c r="D55" s="119"/>
      <c r="E55" s="120"/>
      <c r="F55" s="121"/>
      <c r="G55" s="113" t="str">
        <f t="shared" si="8"/>
        <v/>
      </c>
      <c r="H55" s="113" t="str">
        <f t="shared" si="7"/>
        <v/>
      </c>
      <c r="I55" s="113" t="str">
        <f t="shared" si="7"/>
        <v/>
      </c>
      <c r="J55" s="122" t="str">
        <f t="shared" si="5"/>
        <v/>
      </c>
      <c r="K55" s="123" t="str">
        <f t="shared" si="5"/>
        <v/>
      </c>
      <c r="L55" s="124" t="str">
        <f t="shared" si="5"/>
        <v/>
      </c>
      <c r="M55" s="122" t="str">
        <f t="shared" si="6"/>
        <v/>
      </c>
      <c r="N55" s="123" t="str">
        <f t="shared" si="6"/>
        <v/>
      </c>
      <c r="O55" s="124" t="str">
        <f t="shared" si="6"/>
        <v/>
      </c>
    </row>
    <row r="56" spans="1:15" ht="18.75" x14ac:dyDescent="0.4">
      <c r="A56" s="107">
        <v>48</v>
      </c>
      <c r="B56" s="117"/>
      <c r="C56" s="118"/>
      <c r="D56" s="119"/>
      <c r="E56" s="120"/>
      <c r="F56" s="121"/>
      <c r="G56" s="113" t="str">
        <f t="shared" si="8"/>
        <v/>
      </c>
      <c r="H56" s="113" t="str">
        <f t="shared" si="7"/>
        <v/>
      </c>
      <c r="I56" s="113" t="str">
        <f t="shared" si="7"/>
        <v/>
      </c>
      <c r="J56" s="122" t="str">
        <f t="shared" si="5"/>
        <v/>
      </c>
      <c r="K56" s="123" t="str">
        <f t="shared" si="5"/>
        <v/>
      </c>
      <c r="L56" s="124" t="str">
        <f t="shared" si="5"/>
        <v/>
      </c>
      <c r="M56" s="122" t="str">
        <f t="shared" si="6"/>
        <v/>
      </c>
      <c r="N56" s="123" t="str">
        <f t="shared" si="6"/>
        <v/>
      </c>
      <c r="O56" s="124" t="str">
        <f t="shared" si="6"/>
        <v/>
      </c>
    </row>
    <row r="57" spans="1:15" ht="18.75" x14ac:dyDescent="0.4">
      <c r="A57" s="107">
        <v>49</v>
      </c>
      <c r="B57" s="117"/>
      <c r="C57" s="118"/>
      <c r="D57" s="119"/>
      <c r="E57" s="120"/>
      <c r="F57" s="121"/>
      <c r="G57" s="113" t="str">
        <f t="shared" si="8"/>
        <v/>
      </c>
      <c r="H57" s="113" t="str">
        <f t="shared" si="7"/>
        <v/>
      </c>
      <c r="I57" s="113" t="str">
        <f t="shared" si="7"/>
        <v/>
      </c>
      <c r="J57" s="122" t="str">
        <f t="shared" si="5"/>
        <v/>
      </c>
      <c r="K57" s="123" t="str">
        <f t="shared" si="5"/>
        <v/>
      </c>
      <c r="L57" s="124" t="str">
        <f t="shared" si="5"/>
        <v/>
      </c>
      <c r="M57" s="122" t="str">
        <f t="shared" si="6"/>
        <v/>
      </c>
      <c r="N57" s="123" t="str">
        <f t="shared" si="6"/>
        <v/>
      </c>
      <c r="O57" s="124" t="str">
        <f t="shared" si="6"/>
        <v/>
      </c>
    </row>
    <row r="58" spans="1:15" ht="19.5" thickBot="1" x14ac:dyDescent="0.45">
      <c r="A58" s="107">
        <v>50</v>
      </c>
      <c r="B58" s="126"/>
      <c r="C58" s="127"/>
      <c r="D58" s="128"/>
      <c r="E58" s="129"/>
      <c r="F58" s="130"/>
      <c r="G58" s="113" t="str">
        <f t="shared" si="8"/>
        <v/>
      </c>
      <c r="H58" s="113" t="str">
        <f>IF(E58="","",H57+N58)</f>
        <v/>
      </c>
      <c r="I58" s="113" t="str">
        <f>IF(F58="","",I57+O58)</f>
        <v/>
      </c>
      <c r="J58" s="122" t="str">
        <f t="shared" si="5"/>
        <v/>
      </c>
      <c r="K58" s="123" t="str">
        <f t="shared" si="5"/>
        <v/>
      </c>
      <c r="L58" s="124" t="str">
        <f t="shared" si="5"/>
        <v/>
      </c>
      <c r="M58" s="122" t="str">
        <f t="shared" si="6"/>
        <v/>
      </c>
      <c r="N58" s="123" t="str">
        <f t="shared" si="6"/>
        <v/>
      </c>
      <c r="O58" s="124" t="str">
        <f t="shared" si="6"/>
        <v/>
      </c>
    </row>
    <row r="59" spans="1:15" ht="14.25" thickBot="1" x14ac:dyDescent="0.45">
      <c r="A59" s="107"/>
      <c r="B59" s="330" t="s">
        <v>60</v>
      </c>
      <c r="C59" s="331"/>
      <c r="D59" s="86">
        <f>COUNTIF(D9:D58,1.27)</f>
        <v>14</v>
      </c>
      <c r="E59" s="86">
        <f>COUNTIF(E9:E58,1.5)</f>
        <v>14</v>
      </c>
      <c r="F59" s="131">
        <f>COUNTIF(F9:F58,2)</f>
        <v>12</v>
      </c>
      <c r="G59" s="132">
        <f>M59+G8</f>
        <v>100569.93214851472</v>
      </c>
      <c r="H59" s="105">
        <f>N59+H8</f>
        <v>110343.70160922543</v>
      </c>
      <c r="I59" s="106">
        <f>O59+I8</f>
        <v>112806.29466405488</v>
      </c>
      <c r="J59" s="133" t="s">
        <v>61</v>
      </c>
      <c r="K59" s="134">
        <f>B58-B9</f>
        <v>-43025</v>
      </c>
      <c r="L59" s="135" t="s">
        <v>62</v>
      </c>
      <c r="M59" s="136">
        <f>SUM(M9:M58)</f>
        <v>569.9321485147284</v>
      </c>
      <c r="N59" s="137">
        <f>SUM(N9:N58)</f>
        <v>10343.701609225438</v>
      </c>
      <c r="O59" s="138">
        <f>SUM(O9:O58)</f>
        <v>12806.294664054873</v>
      </c>
    </row>
    <row r="60" spans="1:15" ht="14.25" thickBot="1" x14ac:dyDescent="0.45">
      <c r="A60" s="107"/>
      <c r="B60" s="325" t="s">
        <v>63</v>
      </c>
      <c r="C60" s="326"/>
      <c r="D60" s="86">
        <f>COUNTIF(D9:D58,-1)</f>
        <v>17</v>
      </c>
      <c r="E60" s="86">
        <f>COUNTIF(E9:E58,-1)</f>
        <v>17</v>
      </c>
      <c r="F60" s="131">
        <f>COUNTIF(F9:F58,-1)</f>
        <v>19</v>
      </c>
      <c r="G60" s="327" t="s">
        <v>64</v>
      </c>
      <c r="H60" s="328"/>
      <c r="I60" s="329"/>
      <c r="J60" s="327" t="s">
        <v>65</v>
      </c>
      <c r="K60" s="328"/>
      <c r="L60" s="329"/>
      <c r="M60" s="107"/>
      <c r="O60" s="139"/>
    </row>
    <row r="61" spans="1:15" ht="14.25" thickBot="1" x14ac:dyDescent="0.45">
      <c r="A61" s="107"/>
      <c r="B61" s="325" t="s">
        <v>66</v>
      </c>
      <c r="C61" s="326"/>
      <c r="D61" s="86">
        <f>COUNTIF(D9:D58,0)</f>
        <v>0</v>
      </c>
      <c r="E61" s="86">
        <f>COUNTIF(E9:E58,0)</f>
        <v>0</v>
      </c>
      <c r="F61" s="86">
        <f>COUNTIF(F9:F58,0)</f>
        <v>0</v>
      </c>
      <c r="G61" s="140">
        <f>G59/G8</f>
        <v>1.0056993214851473</v>
      </c>
      <c r="H61" s="141">
        <f>H59/H8</f>
        <v>1.1034370160922544</v>
      </c>
      <c r="I61" s="142">
        <f>I59/I8</f>
        <v>1.1280629466405487</v>
      </c>
      <c r="J61" s="143">
        <f>(G61-100%)*30/K59</f>
        <v>-3.9739603615204815E-6</v>
      </c>
      <c r="K61" s="143">
        <f>(H61-100%)*30/K59</f>
        <v>-7.2123427838875832E-5</v>
      </c>
      <c r="L61" s="144">
        <f>(I61-100%)*30/K59</f>
        <v>-8.929432653611766E-5</v>
      </c>
      <c r="M61" s="145"/>
      <c r="N61" s="146"/>
      <c r="O61" s="147"/>
    </row>
    <row r="62" spans="1:15" ht="14.25" thickBot="1" x14ac:dyDescent="0.45">
      <c r="B62" s="327" t="s">
        <v>67</v>
      </c>
      <c r="C62" s="328"/>
      <c r="D62" s="148">
        <f>D59/(D59+D60+D61)</f>
        <v>0.45161290322580644</v>
      </c>
      <c r="E62" s="149">
        <f>E59/(E59+E60+E61)</f>
        <v>0.45161290322580644</v>
      </c>
      <c r="F62" s="150">
        <f>F59/(F59+F60+F61)</f>
        <v>0.38709677419354838</v>
      </c>
    </row>
    <row r="64" spans="1:15" x14ac:dyDescent="0.4">
      <c r="D64" s="151"/>
      <c r="E64" s="151"/>
      <c r="F64" s="151"/>
    </row>
  </sheetData>
  <mergeCells count="11">
    <mergeCell ref="B59:C59"/>
    <mergeCell ref="G6:I6"/>
    <mergeCell ref="J6:L6"/>
    <mergeCell ref="M6:O6"/>
    <mergeCell ref="J8:L8"/>
    <mergeCell ref="M8:O8"/>
    <mergeCell ref="B60:C60"/>
    <mergeCell ref="G60:I60"/>
    <mergeCell ref="J60:L60"/>
    <mergeCell ref="B61:C61"/>
    <mergeCell ref="B62:C62"/>
  </mergeCells>
  <phoneticPr fontId="16"/>
  <pageMargins left="0.7" right="0.7" top="0.75" bottom="0.75" header="0.3" footer="0.3"/>
  <pageSetup paperSize="9"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ECD92-ACCC-4357-B95C-C818BFE24D67}">
  <dimension ref="A1"/>
  <sheetViews>
    <sheetView topLeftCell="A718" zoomScale="80" zoomScaleNormal="80" workbookViewId="0">
      <selection activeCell="A750" sqref="A750"/>
    </sheetView>
  </sheetViews>
  <sheetFormatPr defaultColWidth="8.125" defaultRowHeight="14.25" x14ac:dyDescent="0.4"/>
  <cols>
    <col min="1" max="1" width="6.625" style="152" customWidth="1"/>
    <col min="2" max="2" width="7.25" style="153" customWidth="1"/>
    <col min="3" max="256" width="8.125" style="153"/>
    <col min="257" max="257" width="6.625" style="153" customWidth="1"/>
    <col min="258" max="258" width="7.25" style="153" customWidth="1"/>
    <col min="259" max="512" width="8.125" style="153"/>
    <col min="513" max="513" width="6.625" style="153" customWidth="1"/>
    <col min="514" max="514" width="7.25" style="153" customWidth="1"/>
    <col min="515" max="768" width="8.125" style="153"/>
    <col min="769" max="769" width="6.625" style="153" customWidth="1"/>
    <col min="770" max="770" width="7.25" style="153" customWidth="1"/>
    <col min="771" max="1024" width="8.125" style="153"/>
    <col min="1025" max="1025" width="6.625" style="153" customWidth="1"/>
    <col min="1026" max="1026" width="7.25" style="153" customWidth="1"/>
    <col min="1027" max="1280" width="8.125" style="153"/>
    <col min="1281" max="1281" width="6.625" style="153" customWidth="1"/>
    <col min="1282" max="1282" width="7.25" style="153" customWidth="1"/>
    <col min="1283" max="1536" width="8.125" style="153"/>
    <col min="1537" max="1537" width="6.625" style="153" customWidth="1"/>
    <col min="1538" max="1538" width="7.25" style="153" customWidth="1"/>
    <col min="1539" max="1792" width="8.125" style="153"/>
    <col min="1793" max="1793" width="6.625" style="153" customWidth="1"/>
    <col min="1794" max="1794" width="7.25" style="153" customWidth="1"/>
    <col min="1795" max="2048" width="8.125" style="153"/>
    <col min="2049" max="2049" width="6.625" style="153" customWidth="1"/>
    <col min="2050" max="2050" width="7.25" style="153" customWidth="1"/>
    <col min="2051" max="2304" width="8.125" style="153"/>
    <col min="2305" max="2305" width="6.625" style="153" customWidth="1"/>
    <col min="2306" max="2306" width="7.25" style="153" customWidth="1"/>
    <col min="2307" max="2560" width="8.125" style="153"/>
    <col min="2561" max="2561" width="6.625" style="153" customWidth="1"/>
    <col min="2562" max="2562" width="7.25" style="153" customWidth="1"/>
    <col min="2563" max="2816" width="8.125" style="153"/>
    <col min="2817" max="2817" width="6.625" style="153" customWidth="1"/>
    <col min="2818" max="2818" width="7.25" style="153" customWidth="1"/>
    <col min="2819" max="3072" width="8.125" style="153"/>
    <col min="3073" max="3073" width="6.625" style="153" customWidth="1"/>
    <col min="3074" max="3074" width="7.25" style="153" customWidth="1"/>
    <col min="3075" max="3328" width="8.125" style="153"/>
    <col min="3329" max="3329" width="6.625" style="153" customWidth="1"/>
    <col min="3330" max="3330" width="7.25" style="153" customWidth="1"/>
    <col min="3331" max="3584" width="8.125" style="153"/>
    <col min="3585" max="3585" width="6.625" style="153" customWidth="1"/>
    <col min="3586" max="3586" width="7.25" style="153" customWidth="1"/>
    <col min="3587" max="3840" width="8.125" style="153"/>
    <col min="3841" max="3841" width="6.625" style="153" customWidth="1"/>
    <col min="3842" max="3842" width="7.25" style="153" customWidth="1"/>
    <col min="3843" max="4096" width="8.125" style="153"/>
    <col min="4097" max="4097" width="6.625" style="153" customWidth="1"/>
    <col min="4098" max="4098" width="7.25" style="153" customWidth="1"/>
    <col min="4099" max="4352" width="8.125" style="153"/>
    <col min="4353" max="4353" width="6.625" style="153" customWidth="1"/>
    <col min="4354" max="4354" width="7.25" style="153" customWidth="1"/>
    <col min="4355" max="4608" width="8.125" style="153"/>
    <col min="4609" max="4609" width="6.625" style="153" customWidth="1"/>
    <col min="4610" max="4610" width="7.25" style="153" customWidth="1"/>
    <col min="4611" max="4864" width="8.125" style="153"/>
    <col min="4865" max="4865" width="6.625" style="153" customWidth="1"/>
    <col min="4866" max="4866" width="7.25" style="153" customWidth="1"/>
    <col min="4867" max="5120" width="8.125" style="153"/>
    <col min="5121" max="5121" width="6.625" style="153" customWidth="1"/>
    <col min="5122" max="5122" width="7.25" style="153" customWidth="1"/>
    <col min="5123" max="5376" width="8.125" style="153"/>
    <col min="5377" max="5377" width="6.625" style="153" customWidth="1"/>
    <col min="5378" max="5378" width="7.25" style="153" customWidth="1"/>
    <col min="5379" max="5632" width="8.125" style="153"/>
    <col min="5633" max="5633" width="6.625" style="153" customWidth="1"/>
    <col min="5634" max="5634" width="7.25" style="153" customWidth="1"/>
    <col min="5635" max="5888" width="8.125" style="153"/>
    <col min="5889" max="5889" width="6.625" style="153" customWidth="1"/>
    <col min="5890" max="5890" width="7.25" style="153" customWidth="1"/>
    <col min="5891" max="6144" width="8.125" style="153"/>
    <col min="6145" max="6145" width="6.625" style="153" customWidth="1"/>
    <col min="6146" max="6146" width="7.25" style="153" customWidth="1"/>
    <col min="6147" max="6400" width="8.125" style="153"/>
    <col min="6401" max="6401" width="6.625" style="153" customWidth="1"/>
    <col min="6402" max="6402" width="7.25" style="153" customWidth="1"/>
    <col min="6403" max="6656" width="8.125" style="153"/>
    <col min="6657" max="6657" width="6.625" style="153" customWidth="1"/>
    <col min="6658" max="6658" width="7.25" style="153" customWidth="1"/>
    <col min="6659" max="6912" width="8.125" style="153"/>
    <col min="6913" max="6913" width="6.625" style="153" customWidth="1"/>
    <col min="6914" max="6914" width="7.25" style="153" customWidth="1"/>
    <col min="6915" max="7168" width="8.125" style="153"/>
    <col min="7169" max="7169" width="6.625" style="153" customWidth="1"/>
    <col min="7170" max="7170" width="7.25" style="153" customWidth="1"/>
    <col min="7171" max="7424" width="8.125" style="153"/>
    <col min="7425" max="7425" width="6.625" style="153" customWidth="1"/>
    <col min="7426" max="7426" width="7.25" style="153" customWidth="1"/>
    <col min="7427" max="7680" width="8.125" style="153"/>
    <col min="7681" max="7681" width="6.625" style="153" customWidth="1"/>
    <col min="7682" max="7682" width="7.25" style="153" customWidth="1"/>
    <col min="7683" max="7936" width="8.125" style="153"/>
    <col min="7937" max="7937" width="6.625" style="153" customWidth="1"/>
    <col min="7938" max="7938" width="7.25" style="153" customWidth="1"/>
    <col min="7939" max="8192" width="8.125" style="153"/>
    <col min="8193" max="8193" width="6.625" style="153" customWidth="1"/>
    <col min="8194" max="8194" width="7.25" style="153" customWidth="1"/>
    <col min="8195" max="8448" width="8.125" style="153"/>
    <col min="8449" max="8449" width="6.625" style="153" customWidth="1"/>
    <col min="8450" max="8450" width="7.25" style="153" customWidth="1"/>
    <col min="8451" max="8704" width="8.125" style="153"/>
    <col min="8705" max="8705" width="6.625" style="153" customWidth="1"/>
    <col min="8706" max="8706" width="7.25" style="153" customWidth="1"/>
    <col min="8707" max="8960" width="8.125" style="153"/>
    <col min="8961" max="8961" width="6.625" style="153" customWidth="1"/>
    <col min="8962" max="8962" width="7.25" style="153" customWidth="1"/>
    <col min="8963" max="9216" width="8.125" style="153"/>
    <col min="9217" max="9217" width="6.625" style="153" customWidth="1"/>
    <col min="9218" max="9218" width="7.25" style="153" customWidth="1"/>
    <col min="9219" max="9472" width="8.125" style="153"/>
    <col min="9473" max="9473" width="6.625" style="153" customWidth="1"/>
    <col min="9474" max="9474" width="7.25" style="153" customWidth="1"/>
    <col min="9475" max="9728" width="8.125" style="153"/>
    <col min="9729" max="9729" width="6.625" style="153" customWidth="1"/>
    <col min="9730" max="9730" width="7.25" style="153" customWidth="1"/>
    <col min="9731" max="9984" width="8.125" style="153"/>
    <col min="9985" max="9985" width="6.625" style="153" customWidth="1"/>
    <col min="9986" max="9986" width="7.25" style="153" customWidth="1"/>
    <col min="9987" max="10240" width="8.125" style="153"/>
    <col min="10241" max="10241" width="6.625" style="153" customWidth="1"/>
    <col min="10242" max="10242" width="7.25" style="153" customWidth="1"/>
    <col min="10243" max="10496" width="8.125" style="153"/>
    <col min="10497" max="10497" width="6.625" style="153" customWidth="1"/>
    <col min="10498" max="10498" width="7.25" style="153" customWidth="1"/>
    <col min="10499" max="10752" width="8.125" style="153"/>
    <col min="10753" max="10753" width="6.625" style="153" customWidth="1"/>
    <col min="10754" max="10754" width="7.25" style="153" customWidth="1"/>
    <col min="10755" max="11008" width="8.125" style="153"/>
    <col min="11009" max="11009" width="6.625" style="153" customWidth="1"/>
    <col min="11010" max="11010" width="7.25" style="153" customWidth="1"/>
    <col min="11011" max="11264" width="8.125" style="153"/>
    <col min="11265" max="11265" width="6.625" style="153" customWidth="1"/>
    <col min="11266" max="11266" width="7.25" style="153" customWidth="1"/>
    <col min="11267" max="11520" width="8.125" style="153"/>
    <col min="11521" max="11521" width="6.625" style="153" customWidth="1"/>
    <col min="11522" max="11522" width="7.25" style="153" customWidth="1"/>
    <col min="11523" max="11776" width="8.125" style="153"/>
    <col min="11777" max="11777" width="6.625" style="153" customWidth="1"/>
    <col min="11778" max="11778" width="7.25" style="153" customWidth="1"/>
    <col min="11779" max="12032" width="8.125" style="153"/>
    <col min="12033" max="12033" width="6.625" style="153" customWidth="1"/>
    <col min="12034" max="12034" width="7.25" style="153" customWidth="1"/>
    <col min="12035" max="12288" width="8.125" style="153"/>
    <col min="12289" max="12289" width="6.625" style="153" customWidth="1"/>
    <col min="12290" max="12290" width="7.25" style="153" customWidth="1"/>
    <col min="12291" max="12544" width="8.125" style="153"/>
    <col min="12545" max="12545" width="6.625" style="153" customWidth="1"/>
    <col min="12546" max="12546" width="7.25" style="153" customWidth="1"/>
    <col min="12547" max="12800" width="8.125" style="153"/>
    <col min="12801" max="12801" width="6.625" style="153" customWidth="1"/>
    <col min="12802" max="12802" width="7.25" style="153" customWidth="1"/>
    <col min="12803" max="13056" width="8.125" style="153"/>
    <col min="13057" max="13057" width="6.625" style="153" customWidth="1"/>
    <col min="13058" max="13058" width="7.25" style="153" customWidth="1"/>
    <col min="13059" max="13312" width="8.125" style="153"/>
    <col min="13313" max="13313" width="6.625" style="153" customWidth="1"/>
    <col min="13314" max="13314" width="7.25" style="153" customWidth="1"/>
    <col min="13315" max="13568" width="8.125" style="153"/>
    <col min="13569" max="13569" width="6.625" style="153" customWidth="1"/>
    <col min="13570" max="13570" width="7.25" style="153" customWidth="1"/>
    <col min="13571" max="13824" width="8.125" style="153"/>
    <col min="13825" max="13825" width="6.625" style="153" customWidth="1"/>
    <col min="13826" max="13826" width="7.25" style="153" customWidth="1"/>
    <col min="13827" max="14080" width="8.125" style="153"/>
    <col min="14081" max="14081" width="6.625" style="153" customWidth="1"/>
    <col min="14082" max="14082" width="7.25" style="153" customWidth="1"/>
    <col min="14083" max="14336" width="8.125" style="153"/>
    <col min="14337" max="14337" width="6.625" style="153" customWidth="1"/>
    <col min="14338" max="14338" width="7.25" style="153" customWidth="1"/>
    <col min="14339" max="14592" width="8.125" style="153"/>
    <col min="14593" max="14593" width="6.625" style="153" customWidth="1"/>
    <col min="14594" max="14594" width="7.25" style="153" customWidth="1"/>
    <col min="14595" max="14848" width="8.125" style="153"/>
    <col min="14849" max="14849" width="6.625" style="153" customWidth="1"/>
    <col min="14850" max="14850" width="7.25" style="153" customWidth="1"/>
    <col min="14851" max="15104" width="8.125" style="153"/>
    <col min="15105" max="15105" width="6.625" style="153" customWidth="1"/>
    <col min="15106" max="15106" width="7.25" style="153" customWidth="1"/>
    <col min="15107" max="15360" width="8.125" style="153"/>
    <col min="15361" max="15361" width="6.625" style="153" customWidth="1"/>
    <col min="15362" max="15362" width="7.25" style="153" customWidth="1"/>
    <col min="15363" max="15616" width="8.125" style="153"/>
    <col min="15617" max="15617" width="6.625" style="153" customWidth="1"/>
    <col min="15618" max="15618" width="7.25" style="153" customWidth="1"/>
    <col min="15619" max="15872" width="8.125" style="153"/>
    <col min="15873" max="15873" width="6.625" style="153" customWidth="1"/>
    <col min="15874" max="15874" width="7.25" style="153" customWidth="1"/>
    <col min="15875" max="16128" width="8.125" style="153"/>
    <col min="16129" max="16129" width="6.625" style="153" customWidth="1"/>
    <col min="16130" max="16130" width="7.25" style="153" customWidth="1"/>
    <col min="16131" max="16384" width="8.125" style="153"/>
  </cols>
  <sheetData/>
  <phoneticPr fontId="16"/>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EB23D-D7AD-4691-90EE-7428A5D6DC61}">
  <dimension ref="A1:J29"/>
  <sheetViews>
    <sheetView zoomScale="145" zoomScaleSheetLayoutView="100" workbookViewId="0">
      <selection activeCell="A20" sqref="A20"/>
    </sheetView>
  </sheetViews>
  <sheetFormatPr defaultColWidth="8.125" defaultRowHeight="13.5" x14ac:dyDescent="0.4"/>
  <cols>
    <col min="1" max="16384" width="8.125" style="153"/>
  </cols>
  <sheetData>
    <row r="1" spans="1:10" x14ac:dyDescent="0.4">
      <c r="A1" s="153" t="s">
        <v>28</v>
      </c>
    </row>
    <row r="2" spans="1:10" x14ac:dyDescent="0.4">
      <c r="A2" s="311"/>
      <c r="B2" s="312"/>
      <c r="C2" s="312"/>
      <c r="D2" s="312"/>
      <c r="E2" s="312"/>
      <c r="F2" s="312"/>
      <c r="G2" s="312"/>
      <c r="H2" s="312"/>
      <c r="I2" s="312"/>
      <c r="J2" s="312"/>
    </row>
    <row r="3" spans="1:10" x14ac:dyDescent="0.4">
      <c r="A3" s="312"/>
      <c r="B3" s="312"/>
      <c r="C3" s="312"/>
      <c r="D3" s="312"/>
      <c r="E3" s="312"/>
      <c r="F3" s="312"/>
      <c r="G3" s="312"/>
      <c r="H3" s="312"/>
      <c r="I3" s="312"/>
      <c r="J3" s="312"/>
    </row>
    <row r="4" spans="1:10" x14ac:dyDescent="0.4">
      <c r="A4" s="312"/>
      <c r="B4" s="312"/>
      <c r="C4" s="312"/>
      <c r="D4" s="312"/>
      <c r="E4" s="312"/>
      <c r="F4" s="312"/>
      <c r="G4" s="312"/>
      <c r="H4" s="312"/>
      <c r="I4" s="312"/>
      <c r="J4" s="312"/>
    </row>
    <row r="5" spans="1:10" x14ac:dyDescent="0.4">
      <c r="A5" s="312"/>
      <c r="B5" s="312"/>
      <c r="C5" s="312"/>
      <c r="D5" s="312"/>
      <c r="E5" s="312"/>
      <c r="F5" s="312"/>
      <c r="G5" s="312"/>
      <c r="H5" s="312"/>
      <c r="I5" s="312"/>
      <c r="J5" s="312"/>
    </row>
    <row r="6" spans="1:10" x14ac:dyDescent="0.4">
      <c r="A6" s="312"/>
      <c r="B6" s="312"/>
      <c r="C6" s="312"/>
      <c r="D6" s="312"/>
      <c r="E6" s="312"/>
      <c r="F6" s="312"/>
      <c r="G6" s="312"/>
      <c r="H6" s="312"/>
      <c r="I6" s="312"/>
      <c r="J6" s="312"/>
    </row>
    <row r="7" spans="1:10" x14ac:dyDescent="0.4">
      <c r="A7" s="312"/>
      <c r="B7" s="312"/>
      <c r="C7" s="312"/>
      <c r="D7" s="312"/>
      <c r="E7" s="312"/>
      <c r="F7" s="312"/>
      <c r="G7" s="312"/>
      <c r="H7" s="312"/>
      <c r="I7" s="312"/>
      <c r="J7" s="312"/>
    </row>
    <row r="8" spans="1:10" x14ac:dyDescent="0.4">
      <c r="A8" s="312"/>
      <c r="B8" s="312"/>
      <c r="C8" s="312"/>
      <c r="D8" s="312"/>
      <c r="E8" s="312"/>
      <c r="F8" s="312"/>
      <c r="G8" s="312"/>
      <c r="H8" s="312"/>
      <c r="I8" s="312"/>
      <c r="J8" s="312"/>
    </row>
    <row r="9" spans="1:10" x14ac:dyDescent="0.4">
      <c r="A9" s="312"/>
      <c r="B9" s="312"/>
      <c r="C9" s="312"/>
      <c r="D9" s="312"/>
      <c r="E9" s="312"/>
      <c r="F9" s="312"/>
      <c r="G9" s="312"/>
      <c r="H9" s="312"/>
      <c r="I9" s="312"/>
      <c r="J9" s="312"/>
    </row>
    <row r="11" spans="1:10" x14ac:dyDescent="0.4">
      <c r="A11" s="153" t="s">
        <v>30</v>
      </c>
    </row>
    <row r="12" spans="1:10" x14ac:dyDescent="0.4">
      <c r="A12" s="313" t="s">
        <v>85</v>
      </c>
      <c r="B12" s="314"/>
      <c r="C12" s="314"/>
      <c r="D12" s="314"/>
      <c r="E12" s="314"/>
      <c r="F12" s="314"/>
      <c r="G12" s="314"/>
      <c r="H12" s="314"/>
      <c r="I12" s="314"/>
      <c r="J12" s="314"/>
    </row>
    <row r="13" spans="1:10" x14ac:dyDescent="0.4">
      <c r="A13" s="314"/>
      <c r="B13" s="314"/>
      <c r="C13" s="314"/>
      <c r="D13" s="314"/>
      <c r="E13" s="314"/>
      <c r="F13" s="314"/>
      <c r="G13" s="314"/>
      <c r="H13" s="314"/>
      <c r="I13" s="314"/>
      <c r="J13" s="314"/>
    </row>
    <row r="14" spans="1:10" x14ac:dyDescent="0.4">
      <c r="A14" s="314"/>
      <c r="B14" s="314"/>
      <c r="C14" s="314"/>
      <c r="D14" s="314"/>
      <c r="E14" s="314"/>
      <c r="F14" s="314"/>
      <c r="G14" s="314"/>
      <c r="H14" s="314"/>
      <c r="I14" s="314"/>
      <c r="J14" s="314"/>
    </row>
    <row r="15" spans="1:10" x14ac:dyDescent="0.4">
      <c r="A15" s="314"/>
      <c r="B15" s="314"/>
      <c r="C15" s="314"/>
      <c r="D15" s="314"/>
      <c r="E15" s="314"/>
      <c r="F15" s="314"/>
      <c r="G15" s="314"/>
      <c r="H15" s="314"/>
      <c r="I15" s="314"/>
      <c r="J15" s="314"/>
    </row>
    <row r="16" spans="1:10" x14ac:dyDescent="0.4">
      <c r="A16" s="314"/>
      <c r="B16" s="314"/>
      <c r="C16" s="314"/>
      <c r="D16" s="314"/>
      <c r="E16" s="314"/>
      <c r="F16" s="314"/>
      <c r="G16" s="314"/>
      <c r="H16" s="314"/>
      <c r="I16" s="314"/>
      <c r="J16" s="314"/>
    </row>
    <row r="17" spans="1:10" x14ac:dyDescent="0.4">
      <c r="A17" s="314"/>
      <c r="B17" s="314"/>
      <c r="C17" s="314"/>
      <c r="D17" s="314"/>
      <c r="E17" s="314"/>
      <c r="F17" s="314"/>
      <c r="G17" s="314"/>
      <c r="H17" s="314"/>
      <c r="I17" s="314"/>
      <c r="J17" s="314"/>
    </row>
    <row r="18" spans="1:10" x14ac:dyDescent="0.4">
      <c r="A18" s="314"/>
      <c r="B18" s="314"/>
      <c r="C18" s="314"/>
      <c r="D18" s="314"/>
      <c r="E18" s="314"/>
      <c r="F18" s="314"/>
      <c r="G18" s="314"/>
      <c r="H18" s="314"/>
      <c r="I18" s="314"/>
      <c r="J18" s="314"/>
    </row>
    <row r="19" spans="1:10" x14ac:dyDescent="0.4">
      <c r="A19" s="314"/>
      <c r="B19" s="314"/>
      <c r="C19" s="314"/>
      <c r="D19" s="314"/>
      <c r="E19" s="314"/>
      <c r="F19" s="314"/>
      <c r="G19" s="314"/>
      <c r="H19" s="314"/>
      <c r="I19" s="314"/>
      <c r="J19" s="314"/>
    </row>
    <row r="21" spans="1:10" x14ac:dyDescent="0.4">
      <c r="A21" s="153" t="s">
        <v>32</v>
      </c>
    </row>
    <row r="22" spans="1:10" x14ac:dyDescent="0.4">
      <c r="A22" s="313"/>
      <c r="B22" s="313"/>
      <c r="C22" s="313"/>
      <c r="D22" s="313"/>
      <c r="E22" s="313"/>
      <c r="F22" s="313"/>
      <c r="G22" s="313"/>
      <c r="H22" s="313"/>
      <c r="I22" s="313"/>
      <c r="J22" s="313"/>
    </row>
    <row r="23" spans="1:10" x14ac:dyDescent="0.4">
      <c r="A23" s="313"/>
      <c r="B23" s="313"/>
      <c r="C23" s="313"/>
      <c r="D23" s="313"/>
      <c r="E23" s="313"/>
      <c r="F23" s="313"/>
      <c r="G23" s="313"/>
      <c r="H23" s="313"/>
      <c r="I23" s="313"/>
      <c r="J23" s="313"/>
    </row>
    <row r="24" spans="1:10" x14ac:dyDescent="0.4">
      <c r="A24" s="313"/>
      <c r="B24" s="313"/>
      <c r="C24" s="313"/>
      <c r="D24" s="313"/>
      <c r="E24" s="313"/>
      <c r="F24" s="313"/>
      <c r="G24" s="313"/>
      <c r="H24" s="313"/>
      <c r="I24" s="313"/>
      <c r="J24" s="313"/>
    </row>
    <row r="25" spans="1:10" x14ac:dyDescent="0.4">
      <c r="A25" s="313"/>
      <c r="B25" s="313"/>
      <c r="C25" s="313"/>
      <c r="D25" s="313"/>
      <c r="E25" s="313"/>
      <c r="F25" s="313"/>
      <c r="G25" s="313"/>
      <c r="H25" s="313"/>
      <c r="I25" s="313"/>
      <c r="J25" s="313"/>
    </row>
    <row r="26" spans="1:10" x14ac:dyDescent="0.4">
      <c r="A26" s="313"/>
      <c r="B26" s="313"/>
      <c r="C26" s="313"/>
      <c r="D26" s="313"/>
      <c r="E26" s="313"/>
      <c r="F26" s="313"/>
      <c r="G26" s="313"/>
      <c r="H26" s="313"/>
      <c r="I26" s="313"/>
      <c r="J26" s="313"/>
    </row>
    <row r="27" spans="1:10" x14ac:dyDescent="0.4">
      <c r="A27" s="313"/>
      <c r="B27" s="313"/>
      <c r="C27" s="313"/>
      <c r="D27" s="313"/>
      <c r="E27" s="313"/>
      <c r="F27" s="313"/>
      <c r="G27" s="313"/>
      <c r="H27" s="313"/>
      <c r="I27" s="313"/>
      <c r="J27" s="313"/>
    </row>
    <row r="28" spans="1:10" x14ac:dyDescent="0.4">
      <c r="A28" s="313"/>
      <c r="B28" s="313"/>
      <c r="C28" s="313"/>
      <c r="D28" s="313"/>
      <c r="E28" s="313"/>
      <c r="F28" s="313"/>
      <c r="G28" s="313"/>
      <c r="H28" s="313"/>
      <c r="I28" s="313"/>
      <c r="J28" s="313"/>
    </row>
    <row r="29" spans="1:10" x14ac:dyDescent="0.4">
      <c r="A29" s="313"/>
      <c r="B29" s="313"/>
      <c r="C29" s="313"/>
      <c r="D29" s="313"/>
      <c r="E29" s="313"/>
      <c r="F29" s="313"/>
      <c r="G29" s="313"/>
      <c r="H29" s="313"/>
      <c r="I29" s="313"/>
      <c r="J29" s="313"/>
    </row>
  </sheetData>
  <mergeCells count="3">
    <mergeCell ref="A2:J9"/>
    <mergeCell ref="A12:J19"/>
    <mergeCell ref="A22:J29"/>
  </mergeCells>
  <phoneticPr fontId="16"/>
  <pageMargins left="0.75" right="0.75" top="1" bottom="1" header="0.51111111111111107" footer="0.51111111111111107"/>
  <pageSetup paperSize="9" orientation="portrait"/>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14"/>
  <sheetViews>
    <sheetView topLeftCell="A106" workbookViewId="0">
      <selection activeCell="I112" sqref="I112"/>
    </sheetView>
  </sheetViews>
  <sheetFormatPr defaultColWidth="9" defaultRowHeight="18.75" x14ac:dyDescent="0.4"/>
  <cols>
    <col min="1" max="1" width="4.875" customWidth="1"/>
    <col min="2" max="2" width="12" customWidth="1"/>
    <col min="3" max="3" width="10.625" customWidth="1"/>
    <col min="4" max="6" width="8.25" customWidth="1"/>
    <col min="7" max="7" width="9.875" customWidth="1"/>
    <col min="10" max="15" width="7.75" customWidth="1"/>
  </cols>
  <sheetData>
    <row r="1" spans="1:18" x14ac:dyDescent="0.4">
      <c r="A1" s="3" t="s">
        <v>0</v>
      </c>
      <c r="C1" s="81" t="s">
        <v>1</v>
      </c>
    </row>
    <row r="2" spans="1:18" x14ac:dyDescent="0.4">
      <c r="A2" s="3" t="s">
        <v>2</v>
      </c>
      <c r="C2" t="s">
        <v>3</v>
      </c>
    </row>
    <row r="3" spans="1:18" x14ac:dyDescent="0.4">
      <c r="A3" s="3" t="s">
        <v>4</v>
      </c>
      <c r="C3" s="4">
        <v>100000</v>
      </c>
    </row>
    <row r="4" spans="1:18" x14ac:dyDescent="0.4">
      <c r="A4" s="3" t="s">
        <v>5</v>
      </c>
      <c r="C4" s="4" t="s">
        <v>6</v>
      </c>
    </row>
    <row r="5" spans="1:18" x14ac:dyDescent="0.4">
      <c r="A5" s="3" t="s">
        <v>7</v>
      </c>
      <c r="C5" s="4" t="s">
        <v>8</v>
      </c>
    </row>
    <row r="6" spans="1:18" x14ac:dyDescent="0.4">
      <c r="A6" s="5" t="s">
        <v>9</v>
      </c>
      <c r="B6" s="5" t="s">
        <v>10</v>
      </c>
      <c r="C6" s="5" t="s">
        <v>10</v>
      </c>
      <c r="D6" s="6" t="s">
        <v>11</v>
      </c>
      <c r="E6" s="7"/>
      <c r="F6" s="8"/>
      <c r="G6" s="335" t="s">
        <v>12</v>
      </c>
      <c r="H6" s="336"/>
      <c r="I6" s="337"/>
      <c r="J6" s="335" t="s">
        <v>13</v>
      </c>
      <c r="K6" s="336"/>
      <c r="L6" s="337"/>
      <c r="M6" s="335" t="s">
        <v>14</v>
      </c>
      <c r="N6" s="336"/>
      <c r="O6" s="337"/>
    </row>
    <row r="7" spans="1:18" x14ac:dyDescent="0.4">
      <c r="A7" s="9"/>
      <c r="B7" s="9" t="s">
        <v>15</v>
      </c>
      <c r="C7" s="10" t="s">
        <v>16</v>
      </c>
      <c r="D7" s="11">
        <v>1.27</v>
      </c>
      <c r="E7" s="12">
        <v>1.5</v>
      </c>
      <c r="F7" s="13">
        <v>2</v>
      </c>
      <c r="G7" s="11">
        <v>1.27</v>
      </c>
      <c r="H7" s="12">
        <v>1.5</v>
      </c>
      <c r="I7" s="13">
        <v>2</v>
      </c>
      <c r="J7" s="11">
        <v>1.27</v>
      </c>
      <c r="K7" s="12">
        <v>1.5</v>
      </c>
      <c r="L7" s="13">
        <v>2</v>
      </c>
      <c r="M7" s="11">
        <v>1.27</v>
      </c>
      <c r="N7" s="12">
        <v>1.5</v>
      </c>
      <c r="O7" s="13">
        <v>2</v>
      </c>
    </row>
    <row r="8" spans="1:18" x14ac:dyDescent="0.4">
      <c r="A8" s="14" t="s">
        <v>17</v>
      </c>
      <c r="B8" s="15"/>
      <c r="C8" s="16"/>
      <c r="D8" s="17"/>
      <c r="E8" s="18"/>
      <c r="F8" s="19"/>
      <c r="G8" s="20">
        <f>C3</f>
        <v>100000</v>
      </c>
      <c r="H8" s="21">
        <f>C3</f>
        <v>100000</v>
      </c>
      <c r="I8" s="51">
        <f>C3</f>
        <v>100000</v>
      </c>
      <c r="J8" s="338" t="s">
        <v>13</v>
      </c>
      <c r="K8" s="339"/>
      <c r="L8" s="340"/>
      <c r="M8" s="338"/>
      <c r="N8" s="339"/>
      <c r="O8" s="340"/>
    </row>
    <row r="9" spans="1:18" x14ac:dyDescent="0.4">
      <c r="A9" s="22">
        <v>3</v>
      </c>
      <c r="B9" s="82">
        <v>44074</v>
      </c>
      <c r="C9" s="23">
        <v>1</v>
      </c>
      <c r="D9" s="24">
        <v>1.27</v>
      </c>
      <c r="E9" s="25">
        <v>1.5</v>
      </c>
      <c r="F9" s="26">
        <v>2</v>
      </c>
      <c r="G9" s="27">
        <f t="shared" ref="G9:I10" si="0">IF(D9="","",G8+M9)</f>
        <v>103810</v>
      </c>
      <c r="H9" s="27">
        <f t="shared" si="0"/>
        <v>104500</v>
      </c>
      <c r="I9" s="27">
        <f t="shared" si="0"/>
        <v>106000</v>
      </c>
      <c r="J9" s="52">
        <f t="shared" ref="J9:L10" si="1">IF(G8="","",G8*0.03)</f>
        <v>3000</v>
      </c>
      <c r="K9" s="53">
        <f t="shared" si="1"/>
        <v>3000</v>
      </c>
      <c r="L9" s="54">
        <f t="shared" si="1"/>
        <v>3000</v>
      </c>
      <c r="M9" s="52">
        <f t="shared" ref="M9:O10" si="2">IF(D9="","",J9*D9)</f>
        <v>3810</v>
      </c>
      <c r="N9" s="53">
        <f t="shared" si="2"/>
        <v>4500</v>
      </c>
      <c r="O9" s="54">
        <f t="shared" si="2"/>
        <v>6000</v>
      </c>
      <c r="P9" s="55"/>
      <c r="Q9" s="55"/>
      <c r="R9" s="55"/>
    </row>
    <row r="10" spans="1:18" x14ac:dyDescent="0.4">
      <c r="A10" s="22">
        <v>5</v>
      </c>
      <c r="B10" s="28">
        <v>44077</v>
      </c>
      <c r="C10" s="29">
        <v>1</v>
      </c>
      <c r="D10" s="30">
        <v>1.27</v>
      </c>
      <c r="E10" s="31">
        <v>1.5</v>
      </c>
      <c r="F10" s="33">
        <v>-1</v>
      </c>
      <c r="G10" s="27">
        <f t="shared" si="0"/>
        <v>107765.16099999999</v>
      </c>
      <c r="H10" s="27">
        <f t="shared" si="0"/>
        <v>109202.5</v>
      </c>
      <c r="I10" s="27">
        <f t="shared" si="0"/>
        <v>102820</v>
      </c>
      <c r="J10" s="56">
        <f t="shared" si="1"/>
        <v>3114.2999999999997</v>
      </c>
      <c r="K10" s="57">
        <f t="shared" si="1"/>
        <v>3135</v>
      </c>
      <c r="L10" s="58">
        <f t="shared" si="1"/>
        <v>3180</v>
      </c>
      <c r="M10" s="56">
        <f t="shared" si="2"/>
        <v>3955.1609999999996</v>
      </c>
      <c r="N10" s="57">
        <f t="shared" si="2"/>
        <v>4702.5</v>
      </c>
      <c r="O10" s="58">
        <f t="shared" si="2"/>
        <v>-3180</v>
      </c>
      <c r="P10" s="55"/>
      <c r="Q10" s="55"/>
      <c r="R10" s="55"/>
    </row>
    <row r="11" spans="1:18" x14ac:dyDescent="0.4">
      <c r="A11" s="22">
        <v>7</v>
      </c>
      <c r="B11" s="28">
        <v>44085</v>
      </c>
      <c r="C11" s="29">
        <v>1</v>
      </c>
      <c r="D11" s="30">
        <v>-1</v>
      </c>
      <c r="E11" s="31">
        <v>-1</v>
      </c>
      <c r="F11" s="33">
        <v>-1</v>
      </c>
      <c r="G11" s="27">
        <f t="shared" ref="G11:G42" si="3">IF(D11="","",G10+M11)</f>
        <v>104532.20616999999</v>
      </c>
      <c r="H11" s="27">
        <f t="shared" ref="H11:H42" si="4">IF(E11="","",H10+N11)</f>
        <v>105926.425</v>
      </c>
      <c r="I11" s="27">
        <f t="shared" ref="I11:I42" si="5">IF(F11="","",I10+O11)</f>
        <v>99735.4</v>
      </c>
      <c r="J11" s="56">
        <f t="shared" ref="J11:L12" si="6">IF(G10="","",G10*0.03)</f>
        <v>3232.9548299999997</v>
      </c>
      <c r="K11" s="57">
        <f t="shared" si="6"/>
        <v>3276.0749999999998</v>
      </c>
      <c r="L11" s="58">
        <f t="shared" si="6"/>
        <v>3084.6</v>
      </c>
      <c r="M11" s="56">
        <f t="shared" ref="M11:O12" si="7">IF(D11="","",J11*D11)</f>
        <v>-3232.9548299999997</v>
      </c>
      <c r="N11" s="57">
        <f t="shared" si="7"/>
        <v>-3276.0749999999998</v>
      </c>
      <c r="O11" s="58">
        <f t="shared" si="7"/>
        <v>-3084.6</v>
      </c>
      <c r="P11" s="55"/>
      <c r="Q11" s="55"/>
      <c r="R11" s="55"/>
    </row>
    <row r="12" spans="1:18" x14ac:dyDescent="0.4">
      <c r="A12" s="22">
        <v>8</v>
      </c>
      <c r="B12" s="28">
        <v>44085</v>
      </c>
      <c r="C12" s="29">
        <v>1</v>
      </c>
      <c r="D12" s="30">
        <v>1.27</v>
      </c>
      <c r="E12" s="31">
        <v>-1</v>
      </c>
      <c r="F12" s="32">
        <v>-1</v>
      </c>
      <c r="G12" s="27">
        <f t="shared" si="3"/>
        <v>108514.88322507699</v>
      </c>
      <c r="H12" s="27">
        <f t="shared" si="4"/>
        <v>102748.63225000001</v>
      </c>
      <c r="I12" s="27">
        <f t="shared" si="5"/>
        <v>96743.337999999989</v>
      </c>
      <c r="J12" s="56">
        <f t="shared" si="6"/>
        <v>3135.9661850999996</v>
      </c>
      <c r="K12" s="57">
        <f t="shared" si="6"/>
        <v>3177.7927500000001</v>
      </c>
      <c r="L12" s="58">
        <f t="shared" si="6"/>
        <v>2992.0619999999999</v>
      </c>
      <c r="M12" s="56">
        <f t="shared" si="7"/>
        <v>3982.6770550769997</v>
      </c>
      <c r="N12" s="57">
        <f t="shared" si="7"/>
        <v>-3177.7927500000001</v>
      </c>
      <c r="O12" s="58">
        <f t="shared" si="7"/>
        <v>-2992.0619999999999</v>
      </c>
      <c r="P12" s="55"/>
      <c r="Q12" s="55"/>
      <c r="R12" s="55"/>
    </row>
    <row r="13" spans="1:18" x14ac:dyDescent="0.4">
      <c r="A13" s="22">
        <v>9</v>
      </c>
      <c r="B13" s="28">
        <v>44088</v>
      </c>
      <c r="C13" s="29">
        <v>2</v>
      </c>
      <c r="D13" s="30">
        <v>1.27</v>
      </c>
      <c r="E13" s="31">
        <v>1.5</v>
      </c>
      <c r="F13" s="32">
        <v>2</v>
      </c>
      <c r="G13" s="27">
        <f t="shared" si="3"/>
        <v>112649.30027595242</v>
      </c>
      <c r="H13" s="27">
        <f t="shared" si="4"/>
        <v>107372.32070125001</v>
      </c>
      <c r="I13" s="27">
        <f t="shared" si="5"/>
        <v>102547.93827999999</v>
      </c>
      <c r="J13" s="56">
        <f>IF(G12="","",G12*0.03)</f>
        <v>3255.4464967523095</v>
      </c>
      <c r="K13" s="57">
        <f>IF(H12="","",H12*0.03)</f>
        <v>3082.4589675000002</v>
      </c>
      <c r="L13" s="58">
        <f>IF(I12="","",I12*0.03)</f>
        <v>2902.3001399999994</v>
      </c>
      <c r="M13" s="56">
        <f>IF(D13="","",J13*D13)</f>
        <v>4134.4170508754332</v>
      </c>
      <c r="N13" s="57">
        <f>IF(E13="","",K13*E13)</f>
        <v>4623.6884512500001</v>
      </c>
      <c r="O13" s="58">
        <f>IF(F13="","",L13*F13)</f>
        <v>5804.6002799999987</v>
      </c>
      <c r="P13" s="55"/>
      <c r="Q13" s="55"/>
      <c r="R13" s="55"/>
    </row>
    <row r="14" spans="1:18" x14ac:dyDescent="0.4">
      <c r="A14" s="22">
        <v>11</v>
      </c>
      <c r="B14" s="28">
        <v>44096</v>
      </c>
      <c r="C14" s="29">
        <v>2</v>
      </c>
      <c r="D14" s="30">
        <v>1.27</v>
      </c>
      <c r="E14" s="31">
        <v>1.5</v>
      </c>
      <c r="F14" s="32">
        <v>-1</v>
      </c>
      <c r="G14" s="27">
        <f t="shared" si="3"/>
        <v>116941.23861646622</v>
      </c>
      <c r="H14" s="27">
        <f t="shared" si="4"/>
        <v>112204.07513280626</v>
      </c>
      <c r="I14" s="27">
        <f t="shared" si="5"/>
        <v>99471.500131599983</v>
      </c>
      <c r="J14" s="56">
        <f t="shared" ref="J14:J45" si="8">IF(G13="","",G13*0.03)</f>
        <v>3379.4790082785726</v>
      </c>
      <c r="K14" s="57">
        <f t="shared" ref="K14:K45" si="9">IF(H13="","",H13*0.03)</f>
        <v>3221.1696210374998</v>
      </c>
      <c r="L14" s="58">
        <f t="shared" ref="L14:L45" si="10">IF(I13="","",I13*0.03)</f>
        <v>3076.4381483999996</v>
      </c>
      <c r="M14" s="56">
        <f t="shared" ref="M14:M45" si="11">IF(D14="","",J14*D14)</f>
        <v>4291.9383405137869</v>
      </c>
      <c r="N14" s="57">
        <f t="shared" ref="N14:N45" si="12">IF(E14="","",K14*E14)</f>
        <v>4831.75443155625</v>
      </c>
      <c r="O14" s="58">
        <f t="shared" ref="O14:O45" si="13">IF(F14="","",L14*F14)</f>
        <v>-3076.4381483999996</v>
      </c>
      <c r="P14" s="55"/>
      <c r="Q14" s="55"/>
      <c r="R14" s="55"/>
    </row>
    <row r="15" spans="1:18" x14ac:dyDescent="0.4">
      <c r="A15" s="22">
        <v>12</v>
      </c>
      <c r="B15" s="28">
        <v>44097</v>
      </c>
      <c r="C15" s="29">
        <v>1</v>
      </c>
      <c r="D15" s="30">
        <v>1.27</v>
      </c>
      <c r="E15" s="31">
        <v>1.5</v>
      </c>
      <c r="F15" s="32">
        <v>2</v>
      </c>
      <c r="G15" s="27">
        <f t="shared" si="3"/>
        <v>121396.69980775358</v>
      </c>
      <c r="H15" s="27">
        <f t="shared" si="4"/>
        <v>117253.25851378254</v>
      </c>
      <c r="I15" s="27">
        <f t="shared" si="5"/>
        <v>105439.79013949598</v>
      </c>
      <c r="J15" s="56">
        <f t="shared" si="8"/>
        <v>3508.2371584939865</v>
      </c>
      <c r="K15" s="57">
        <f t="shared" si="9"/>
        <v>3366.1222539841879</v>
      </c>
      <c r="L15" s="58">
        <f t="shared" si="10"/>
        <v>2984.1450039479996</v>
      </c>
      <c r="M15" s="56">
        <f t="shared" si="11"/>
        <v>4455.4611912873634</v>
      </c>
      <c r="N15" s="57">
        <f t="shared" si="12"/>
        <v>5049.183380976282</v>
      </c>
      <c r="O15" s="58">
        <f t="shared" si="13"/>
        <v>5968.2900078959992</v>
      </c>
      <c r="P15" s="55"/>
      <c r="Q15" s="55"/>
      <c r="R15" s="55"/>
    </row>
    <row r="16" spans="1:18" x14ac:dyDescent="0.4">
      <c r="A16" s="22">
        <v>13</v>
      </c>
      <c r="B16" s="28">
        <v>44098</v>
      </c>
      <c r="C16" s="29">
        <v>1</v>
      </c>
      <c r="D16" s="30">
        <v>-1</v>
      </c>
      <c r="E16" s="31">
        <v>-1</v>
      </c>
      <c r="F16" s="32">
        <v>-1</v>
      </c>
      <c r="G16" s="27">
        <f t="shared" si="3"/>
        <v>117754.79881352097</v>
      </c>
      <c r="H16" s="27">
        <f t="shared" si="4"/>
        <v>113735.66075836906</v>
      </c>
      <c r="I16" s="27">
        <f t="shared" si="5"/>
        <v>102276.5964353111</v>
      </c>
      <c r="J16" s="56">
        <f t="shared" si="8"/>
        <v>3641.9009942326074</v>
      </c>
      <c r="K16" s="57">
        <f t="shared" si="9"/>
        <v>3517.5977554134761</v>
      </c>
      <c r="L16" s="58">
        <f t="shared" si="10"/>
        <v>3163.1937041848792</v>
      </c>
      <c r="M16" s="56">
        <f t="shared" si="11"/>
        <v>-3641.9009942326074</v>
      </c>
      <c r="N16" s="57">
        <f t="shared" si="12"/>
        <v>-3517.5977554134761</v>
      </c>
      <c r="O16" s="58">
        <f t="shared" si="13"/>
        <v>-3163.1937041848792</v>
      </c>
      <c r="P16" s="55"/>
      <c r="Q16" s="55"/>
      <c r="R16" s="55"/>
    </row>
    <row r="17" spans="1:18" x14ac:dyDescent="0.4">
      <c r="A17" s="22">
        <v>15</v>
      </c>
      <c r="B17" s="28">
        <v>44124</v>
      </c>
      <c r="C17" s="29">
        <v>1</v>
      </c>
      <c r="D17" s="30">
        <v>1.27</v>
      </c>
      <c r="E17" s="31">
        <v>1.5</v>
      </c>
      <c r="F17" s="32">
        <v>2</v>
      </c>
      <c r="G17" s="27">
        <f t="shared" si="3"/>
        <v>122241.25664831612</v>
      </c>
      <c r="H17" s="27">
        <f t="shared" si="4"/>
        <v>118853.76549249567</v>
      </c>
      <c r="I17" s="27">
        <f t="shared" si="5"/>
        <v>108413.19222142977</v>
      </c>
      <c r="J17" s="56">
        <f t="shared" si="8"/>
        <v>3532.643964405629</v>
      </c>
      <c r="K17" s="57">
        <f t="shared" si="9"/>
        <v>3412.0698227510716</v>
      </c>
      <c r="L17" s="58">
        <f t="shared" si="10"/>
        <v>3068.2978930593331</v>
      </c>
      <c r="M17" s="56">
        <f t="shared" si="11"/>
        <v>4486.4578347951492</v>
      </c>
      <c r="N17" s="57">
        <f t="shared" si="12"/>
        <v>5118.1047341266076</v>
      </c>
      <c r="O17" s="58">
        <f t="shared" si="13"/>
        <v>6136.5957861186662</v>
      </c>
      <c r="P17" s="55"/>
      <c r="Q17" s="55"/>
      <c r="R17" s="55"/>
    </row>
    <row r="18" spans="1:18" x14ac:dyDescent="0.4">
      <c r="A18" s="22">
        <v>16</v>
      </c>
      <c r="B18" s="28">
        <v>44125</v>
      </c>
      <c r="C18" s="29">
        <v>2</v>
      </c>
      <c r="D18" s="30">
        <v>1.27</v>
      </c>
      <c r="E18" s="31">
        <v>1.5</v>
      </c>
      <c r="F18" s="32">
        <v>2</v>
      </c>
      <c r="G18" s="27">
        <f t="shared" si="3"/>
        <v>126898.64852661696</v>
      </c>
      <c r="H18" s="27">
        <f t="shared" si="4"/>
        <v>124202.18493965798</v>
      </c>
      <c r="I18" s="27">
        <f t="shared" si="5"/>
        <v>114917.98375471555</v>
      </c>
      <c r="J18" s="56">
        <f t="shared" si="8"/>
        <v>3667.2376994494834</v>
      </c>
      <c r="K18" s="57">
        <f t="shared" si="9"/>
        <v>3565.6129647748699</v>
      </c>
      <c r="L18" s="58">
        <f t="shared" si="10"/>
        <v>3252.3957666428928</v>
      </c>
      <c r="M18" s="56">
        <f t="shared" si="11"/>
        <v>4657.3918783008439</v>
      </c>
      <c r="N18" s="57">
        <f t="shared" si="12"/>
        <v>5348.419447162305</v>
      </c>
      <c r="O18" s="58">
        <f t="shared" si="13"/>
        <v>6504.7915332857856</v>
      </c>
      <c r="P18" s="55"/>
      <c r="Q18" s="55"/>
      <c r="R18" s="55"/>
    </row>
    <row r="19" spans="1:18" x14ac:dyDescent="0.4">
      <c r="A19" s="22">
        <v>18</v>
      </c>
      <c r="B19" s="28">
        <v>44134</v>
      </c>
      <c r="C19" s="29">
        <v>1</v>
      </c>
      <c r="D19" s="30">
        <v>-1</v>
      </c>
      <c r="E19" s="31">
        <v>-1</v>
      </c>
      <c r="F19" s="32">
        <v>-1</v>
      </c>
      <c r="G19" s="27">
        <f t="shared" si="3"/>
        <v>123091.68907081845</v>
      </c>
      <c r="H19" s="27">
        <f t="shared" si="4"/>
        <v>120476.11939146824</v>
      </c>
      <c r="I19" s="27">
        <f t="shared" si="5"/>
        <v>111470.44424207408</v>
      </c>
      <c r="J19" s="56">
        <f t="shared" si="8"/>
        <v>3806.9594557985088</v>
      </c>
      <c r="K19" s="57">
        <f t="shared" si="9"/>
        <v>3726.0655481897393</v>
      </c>
      <c r="L19" s="58">
        <f t="shared" si="10"/>
        <v>3447.5395126414664</v>
      </c>
      <c r="M19" s="56">
        <f t="shared" si="11"/>
        <v>-3806.9594557985088</v>
      </c>
      <c r="N19" s="57">
        <f t="shared" si="12"/>
        <v>-3726.0655481897393</v>
      </c>
      <c r="O19" s="58">
        <f t="shared" si="13"/>
        <v>-3447.5395126414664</v>
      </c>
      <c r="P19" s="55"/>
      <c r="Q19" s="55"/>
      <c r="R19" s="55"/>
    </row>
    <row r="20" spans="1:18" x14ac:dyDescent="0.4">
      <c r="A20" s="22">
        <v>20</v>
      </c>
      <c r="B20" s="28">
        <v>44138</v>
      </c>
      <c r="C20" s="29">
        <v>2</v>
      </c>
      <c r="D20" s="30">
        <v>1.27</v>
      </c>
      <c r="E20" s="31">
        <v>1.5</v>
      </c>
      <c r="F20" s="32">
        <v>-1</v>
      </c>
      <c r="G20" s="27">
        <f t="shared" si="3"/>
        <v>127781.48242441664</v>
      </c>
      <c r="H20" s="27">
        <f t="shared" si="4"/>
        <v>125897.5447640843</v>
      </c>
      <c r="I20" s="27">
        <f t="shared" si="5"/>
        <v>108126.33091481186</v>
      </c>
      <c r="J20" s="56">
        <f t="shared" si="8"/>
        <v>3692.7506721245536</v>
      </c>
      <c r="K20" s="57">
        <f t="shared" si="9"/>
        <v>3614.2835817440468</v>
      </c>
      <c r="L20" s="58">
        <f t="shared" si="10"/>
        <v>3344.1133272622224</v>
      </c>
      <c r="M20" s="56">
        <f t="shared" si="11"/>
        <v>4689.7933535981829</v>
      </c>
      <c r="N20" s="57">
        <f t="shared" si="12"/>
        <v>5421.4253726160705</v>
      </c>
      <c r="O20" s="58">
        <f t="shared" si="13"/>
        <v>-3344.1133272622224</v>
      </c>
      <c r="P20" s="55"/>
      <c r="Q20" s="55"/>
      <c r="R20" s="55"/>
    </row>
    <row r="21" spans="1:18" x14ac:dyDescent="0.4">
      <c r="A21" s="22">
        <v>23</v>
      </c>
      <c r="B21" s="28">
        <v>44146</v>
      </c>
      <c r="C21" s="29">
        <v>1</v>
      </c>
      <c r="D21" s="30">
        <v>-1</v>
      </c>
      <c r="E21" s="31">
        <v>-1</v>
      </c>
      <c r="F21" s="33">
        <v>-1</v>
      </c>
      <c r="G21" s="27">
        <f t="shared" si="3"/>
        <v>123948.03795168413</v>
      </c>
      <c r="H21" s="27">
        <f t="shared" si="4"/>
        <v>122120.61842116178</v>
      </c>
      <c r="I21" s="27">
        <f t="shared" si="5"/>
        <v>104882.54098736749</v>
      </c>
      <c r="J21" s="56">
        <f t="shared" si="8"/>
        <v>3833.444472732499</v>
      </c>
      <c r="K21" s="57">
        <f t="shared" si="9"/>
        <v>3776.9263429225289</v>
      </c>
      <c r="L21" s="58">
        <f t="shared" si="10"/>
        <v>3243.7899274443557</v>
      </c>
      <c r="M21" s="56">
        <f t="shared" si="11"/>
        <v>-3833.444472732499</v>
      </c>
      <c r="N21" s="57">
        <f t="shared" si="12"/>
        <v>-3776.9263429225289</v>
      </c>
      <c r="O21" s="58">
        <f t="shared" si="13"/>
        <v>-3243.7899274443557</v>
      </c>
      <c r="P21" s="55"/>
      <c r="Q21" s="55"/>
      <c r="R21" s="55"/>
    </row>
    <row r="22" spans="1:18" x14ac:dyDescent="0.4">
      <c r="A22" s="22">
        <v>25</v>
      </c>
      <c r="B22" s="28">
        <v>44153</v>
      </c>
      <c r="C22" s="29">
        <v>1</v>
      </c>
      <c r="D22" s="30">
        <v>1.27</v>
      </c>
      <c r="E22" s="31">
        <v>-1</v>
      </c>
      <c r="F22" s="32">
        <v>-1</v>
      </c>
      <c r="G22" s="27">
        <f t="shared" si="3"/>
        <v>128670.4581976433</v>
      </c>
      <c r="H22" s="27">
        <f t="shared" si="4"/>
        <v>118456.99986852692</v>
      </c>
      <c r="I22" s="27">
        <f t="shared" si="5"/>
        <v>101736.06475774647</v>
      </c>
      <c r="J22" s="56">
        <f t="shared" si="8"/>
        <v>3718.4411385505241</v>
      </c>
      <c r="K22" s="57">
        <f t="shared" si="9"/>
        <v>3663.6185526348531</v>
      </c>
      <c r="L22" s="58">
        <f t="shared" si="10"/>
        <v>3146.4762296210247</v>
      </c>
      <c r="M22" s="56">
        <f t="shared" si="11"/>
        <v>4722.4202459591661</v>
      </c>
      <c r="N22" s="57">
        <f t="shared" si="12"/>
        <v>-3663.6185526348531</v>
      </c>
      <c r="O22" s="58">
        <f t="shared" si="13"/>
        <v>-3146.4762296210247</v>
      </c>
      <c r="P22" s="55"/>
      <c r="Q22" s="55"/>
      <c r="R22" s="55"/>
    </row>
    <row r="23" spans="1:18" x14ac:dyDescent="0.4">
      <c r="A23" s="22">
        <v>26</v>
      </c>
      <c r="B23" s="28">
        <v>44161</v>
      </c>
      <c r="C23" s="29">
        <v>1</v>
      </c>
      <c r="D23" s="30">
        <v>-1</v>
      </c>
      <c r="E23" s="31">
        <v>-1</v>
      </c>
      <c r="F23" s="32">
        <v>-1</v>
      </c>
      <c r="G23" s="27">
        <f t="shared" si="3"/>
        <v>124810.344451714</v>
      </c>
      <c r="H23" s="27">
        <f t="shared" si="4"/>
        <v>114903.28987247111</v>
      </c>
      <c r="I23" s="27">
        <f t="shared" si="5"/>
        <v>98683.982815014082</v>
      </c>
      <c r="J23" s="56">
        <f t="shared" si="8"/>
        <v>3860.1137459292986</v>
      </c>
      <c r="K23" s="57">
        <f t="shared" si="9"/>
        <v>3553.7099960558076</v>
      </c>
      <c r="L23" s="58">
        <f t="shared" si="10"/>
        <v>3052.0819427323941</v>
      </c>
      <c r="M23" s="56">
        <f t="shared" si="11"/>
        <v>-3860.1137459292986</v>
      </c>
      <c r="N23" s="57">
        <f t="shared" si="12"/>
        <v>-3553.7099960558076</v>
      </c>
      <c r="O23" s="58">
        <f t="shared" si="13"/>
        <v>-3052.0819427323941</v>
      </c>
      <c r="P23" s="55"/>
      <c r="Q23" s="55"/>
      <c r="R23" s="55"/>
    </row>
    <row r="24" spans="1:18" x14ac:dyDescent="0.4">
      <c r="A24" s="22">
        <v>28</v>
      </c>
      <c r="B24" s="28">
        <v>44165</v>
      </c>
      <c r="C24" s="29">
        <v>1</v>
      </c>
      <c r="D24" s="30">
        <v>1.27</v>
      </c>
      <c r="E24" s="31">
        <v>1.5</v>
      </c>
      <c r="F24" s="33">
        <v>-1</v>
      </c>
      <c r="G24" s="27">
        <f t="shared" si="3"/>
        <v>129565.6185753243</v>
      </c>
      <c r="H24" s="27">
        <f t="shared" si="4"/>
        <v>120073.93791673231</v>
      </c>
      <c r="I24" s="27">
        <f t="shared" si="5"/>
        <v>95723.463330563653</v>
      </c>
      <c r="J24" s="56">
        <f t="shared" si="8"/>
        <v>3744.3103335514197</v>
      </c>
      <c r="K24" s="57">
        <f t="shared" si="9"/>
        <v>3447.0986961741332</v>
      </c>
      <c r="L24" s="58">
        <f t="shared" si="10"/>
        <v>2960.5194844504222</v>
      </c>
      <c r="M24" s="56">
        <f t="shared" si="11"/>
        <v>4755.2741236103029</v>
      </c>
      <c r="N24" s="57">
        <f t="shared" si="12"/>
        <v>5170.6480442612001</v>
      </c>
      <c r="O24" s="58">
        <f t="shared" si="13"/>
        <v>-2960.5194844504222</v>
      </c>
      <c r="P24" s="55"/>
      <c r="Q24" s="55"/>
      <c r="R24" s="55"/>
    </row>
    <row r="25" spans="1:18" x14ac:dyDescent="0.4">
      <c r="A25" s="22">
        <v>32</v>
      </c>
      <c r="B25" s="28">
        <v>42410</v>
      </c>
      <c r="C25" s="29">
        <v>2</v>
      </c>
      <c r="D25" s="30">
        <v>-1</v>
      </c>
      <c r="E25" s="31">
        <v>-1</v>
      </c>
      <c r="F25" s="32">
        <v>-1</v>
      </c>
      <c r="G25" s="27">
        <f t="shared" si="3"/>
        <v>125678.65001806458</v>
      </c>
      <c r="H25" s="27">
        <f t="shared" si="4"/>
        <v>116471.71977923033</v>
      </c>
      <c r="I25" s="27">
        <f t="shared" si="5"/>
        <v>92851.759430646736</v>
      </c>
      <c r="J25" s="56">
        <f t="shared" si="8"/>
        <v>3886.9685572597291</v>
      </c>
      <c r="K25" s="57">
        <f t="shared" si="9"/>
        <v>3602.2181375019691</v>
      </c>
      <c r="L25" s="58">
        <f t="shared" si="10"/>
        <v>2871.7038999169094</v>
      </c>
      <c r="M25" s="56">
        <f t="shared" si="11"/>
        <v>-3886.9685572597291</v>
      </c>
      <c r="N25" s="57">
        <f t="shared" si="12"/>
        <v>-3602.2181375019691</v>
      </c>
      <c r="O25" s="58">
        <f t="shared" si="13"/>
        <v>-2871.7038999169094</v>
      </c>
      <c r="P25" s="55"/>
      <c r="Q25" s="55"/>
      <c r="R25" s="55"/>
    </row>
    <row r="26" spans="1:18" x14ac:dyDescent="0.4">
      <c r="A26" s="22">
        <v>34</v>
      </c>
      <c r="B26" s="28">
        <v>42412</v>
      </c>
      <c r="C26" s="29">
        <v>1</v>
      </c>
      <c r="D26" s="30">
        <v>-1</v>
      </c>
      <c r="E26" s="34">
        <v>-1</v>
      </c>
      <c r="F26" s="32">
        <v>-1</v>
      </c>
      <c r="G26" s="27">
        <f t="shared" si="3"/>
        <v>121908.29051752265</v>
      </c>
      <c r="H26" s="27">
        <f t="shared" si="4"/>
        <v>112977.56818585342</v>
      </c>
      <c r="I26" s="27">
        <f t="shared" si="5"/>
        <v>90066.206647727333</v>
      </c>
      <c r="J26" s="56">
        <f t="shared" si="8"/>
        <v>3770.3595005419375</v>
      </c>
      <c r="K26" s="57">
        <f t="shared" si="9"/>
        <v>3494.1515933769101</v>
      </c>
      <c r="L26" s="58">
        <f t="shared" si="10"/>
        <v>2785.552782919402</v>
      </c>
      <c r="M26" s="56">
        <f t="shared" si="11"/>
        <v>-3770.3595005419375</v>
      </c>
      <c r="N26" s="57">
        <f t="shared" si="12"/>
        <v>-3494.1515933769101</v>
      </c>
      <c r="O26" s="58">
        <f t="shared" si="13"/>
        <v>-2785.552782919402</v>
      </c>
      <c r="P26" s="55"/>
      <c r="Q26" s="55"/>
      <c r="R26" s="55"/>
    </row>
    <row r="27" spans="1:18" x14ac:dyDescent="0.4">
      <c r="A27" s="22">
        <v>35</v>
      </c>
      <c r="B27" s="28">
        <v>42412</v>
      </c>
      <c r="C27" s="29">
        <v>1</v>
      </c>
      <c r="D27" s="30">
        <v>1.27</v>
      </c>
      <c r="E27" s="34">
        <v>1.5</v>
      </c>
      <c r="F27" s="32">
        <v>2</v>
      </c>
      <c r="G27" s="27">
        <f t="shared" si="3"/>
        <v>126552.99638624027</v>
      </c>
      <c r="H27" s="27">
        <f t="shared" si="4"/>
        <v>118061.55875421682</v>
      </c>
      <c r="I27" s="27">
        <f t="shared" si="5"/>
        <v>95470.179046590973</v>
      </c>
      <c r="J27" s="56">
        <f t="shared" si="8"/>
        <v>3657.2487155256795</v>
      </c>
      <c r="K27" s="57">
        <f t="shared" si="9"/>
        <v>3389.3270455756024</v>
      </c>
      <c r="L27" s="58">
        <f t="shared" si="10"/>
        <v>2701.9861994318198</v>
      </c>
      <c r="M27" s="56">
        <f t="shared" si="11"/>
        <v>4644.7058687176132</v>
      </c>
      <c r="N27" s="57">
        <f t="shared" si="12"/>
        <v>5083.9905683634033</v>
      </c>
      <c r="O27" s="58">
        <f t="shared" si="13"/>
        <v>5403.9723988636397</v>
      </c>
      <c r="P27" s="55"/>
      <c r="Q27" s="55"/>
      <c r="R27" s="55"/>
    </row>
    <row r="28" spans="1:18" x14ac:dyDescent="0.4">
      <c r="A28" s="22">
        <v>36</v>
      </c>
      <c r="B28" s="28">
        <v>42415</v>
      </c>
      <c r="C28" s="29">
        <v>1</v>
      </c>
      <c r="D28" s="30">
        <v>1.27</v>
      </c>
      <c r="E28" s="34">
        <v>1.5</v>
      </c>
      <c r="F28" s="32">
        <v>2</v>
      </c>
      <c r="G28" s="27">
        <f t="shared" si="3"/>
        <v>131374.66554855602</v>
      </c>
      <c r="H28" s="27">
        <f t="shared" si="4"/>
        <v>123374.32889815659</v>
      </c>
      <c r="I28" s="27">
        <f t="shared" si="5"/>
        <v>101198.38978938643</v>
      </c>
      <c r="J28" s="56">
        <f t="shared" si="8"/>
        <v>3796.5898915872076</v>
      </c>
      <c r="K28" s="57">
        <f t="shared" si="9"/>
        <v>3541.8467626265046</v>
      </c>
      <c r="L28" s="58">
        <f t="shared" si="10"/>
        <v>2864.105371397729</v>
      </c>
      <c r="M28" s="56">
        <f t="shared" si="11"/>
        <v>4821.669162315754</v>
      </c>
      <c r="N28" s="57">
        <f t="shared" si="12"/>
        <v>5312.770143939757</v>
      </c>
      <c r="O28" s="58">
        <f t="shared" si="13"/>
        <v>5728.2107427954579</v>
      </c>
      <c r="P28" s="55"/>
      <c r="Q28" s="55"/>
      <c r="R28" s="55"/>
    </row>
    <row r="29" spans="1:18" x14ac:dyDescent="0.4">
      <c r="A29" s="22">
        <v>37</v>
      </c>
      <c r="B29" s="28">
        <v>42419</v>
      </c>
      <c r="C29" s="29">
        <v>2</v>
      </c>
      <c r="D29" s="30">
        <v>1.27</v>
      </c>
      <c r="E29" s="34">
        <v>1.5</v>
      </c>
      <c r="F29" s="32">
        <v>2</v>
      </c>
      <c r="G29" s="27">
        <f t="shared" si="3"/>
        <v>136380.040305956</v>
      </c>
      <c r="H29" s="27">
        <f t="shared" si="4"/>
        <v>128926.17369857364</v>
      </c>
      <c r="I29" s="27">
        <f t="shared" si="5"/>
        <v>107270.29317674962</v>
      </c>
      <c r="J29" s="56">
        <f t="shared" si="8"/>
        <v>3941.2399664566806</v>
      </c>
      <c r="K29" s="57">
        <f t="shared" si="9"/>
        <v>3701.2298669446973</v>
      </c>
      <c r="L29" s="58">
        <f t="shared" si="10"/>
        <v>3035.951693681593</v>
      </c>
      <c r="M29" s="56">
        <f t="shared" si="11"/>
        <v>5005.3747573999844</v>
      </c>
      <c r="N29" s="57">
        <f t="shared" si="12"/>
        <v>5551.8448004170459</v>
      </c>
      <c r="O29" s="58">
        <f t="shared" si="13"/>
        <v>6071.9033873631861</v>
      </c>
      <c r="P29" s="55"/>
      <c r="Q29" s="55"/>
      <c r="R29" s="55"/>
    </row>
    <row r="30" spans="1:18" x14ac:dyDescent="0.4">
      <c r="A30" s="22">
        <v>41</v>
      </c>
      <c r="B30" s="28">
        <v>42437</v>
      </c>
      <c r="C30" s="29">
        <v>2</v>
      </c>
      <c r="D30" s="30">
        <v>-1</v>
      </c>
      <c r="E30" s="34">
        <v>-1</v>
      </c>
      <c r="F30" s="32">
        <v>-1</v>
      </c>
      <c r="G30" s="27">
        <f t="shared" si="3"/>
        <v>132288.63909677733</v>
      </c>
      <c r="H30" s="27">
        <f t="shared" si="4"/>
        <v>125058.38848761642</v>
      </c>
      <c r="I30" s="27">
        <f t="shared" si="5"/>
        <v>104052.18438144714</v>
      </c>
      <c r="J30" s="56">
        <f t="shared" si="8"/>
        <v>4091.4012091786799</v>
      </c>
      <c r="K30" s="57">
        <f t="shared" si="9"/>
        <v>3867.7852109572091</v>
      </c>
      <c r="L30" s="58">
        <f t="shared" si="10"/>
        <v>3218.1087953024885</v>
      </c>
      <c r="M30" s="56">
        <f t="shared" si="11"/>
        <v>-4091.4012091786799</v>
      </c>
      <c r="N30" s="57">
        <f t="shared" si="12"/>
        <v>-3867.7852109572091</v>
      </c>
      <c r="O30" s="58">
        <f t="shared" si="13"/>
        <v>-3218.1087953024885</v>
      </c>
      <c r="P30" s="55"/>
      <c r="Q30" s="55"/>
      <c r="R30" s="55"/>
    </row>
    <row r="31" spans="1:18" x14ac:dyDescent="0.4">
      <c r="A31" s="22">
        <v>42</v>
      </c>
      <c r="B31" s="28">
        <v>42437</v>
      </c>
      <c r="C31" s="29">
        <v>2</v>
      </c>
      <c r="D31" s="30">
        <v>1.27</v>
      </c>
      <c r="E31" s="34">
        <v>1.5</v>
      </c>
      <c r="F31" s="32">
        <v>2</v>
      </c>
      <c r="G31" s="27">
        <f t="shared" si="3"/>
        <v>137328.83624636455</v>
      </c>
      <c r="H31" s="27">
        <f t="shared" si="4"/>
        <v>130686.01596955916</v>
      </c>
      <c r="I31" s="27">
        <f t="shared" si="5"/>
        <v>110295.31544433396</v>
      </c>
      <c r="J31" s="56">
        <f t="shared" si="8"/>
        <v>3968.6591729033198</v>
      </c>
      <c r="K31" s="57">
        <f t="shared" si="9"/>
        <v>3751.7516546284924</v>
      </c>
      <c r="L31" s="58">
        <f t="shared" si="10"/>
        <v>3121.5655314434139</v>
      </c>
      <c r="M31" s="56">
        <f t="shared" si="11"/>
        <v>5040.1971495872158</v>
      </c>
      <c r="N31" s="57">
        <f t="shared" si="12"/>
        <v>5627.6274819427381</v>
      </c>
      <c r="O31" s="58">
        <f t="shared" si="13"/>
        <v>6243.1310628868277</v>
      </c>
      <c r="P31" s="55"/>
      <c r="Q31" s="55"/>
      <c r="R31" s="55"/>
    </row>
    <row r="32" spans="1:18" x14ac:dyDescent="0.4">
      <c r="A32" s="22">
        <v>43</v>
      </c>
      <c r="B32" s="28">
        <v>42438</v>
      </c>
      <c r="C32" s="29">
        <v>2</v>
      </c>
      <c r="D32" s="30">
        <v>-1</v>
      </c>
      <c r="E32" s="34">
        <v>-1</v>
      </c>
      <c r="F32" s="32">
        <v>-1</v>
      </c>
      <c r="G32" s="27">
        <f t="shared" si="3"/>
        <v>133208.97115897361</v>
      </c>
      <c r="H32" s="27">
        <f t="shared" si="4"/>
        <v>126765.43549047239</v>
      </c>
      <c r="I32" s="27">
        <f t="shared" si="5"/>
        <v>106986.45598100394</v>
      </c>
      <c r="J32" s="56">
        <f t="shared" si="8"/>
        <v>4119.8650873909364</v>
      </c>
      <c r="K32" s="57">
        <f t="shared" si="9"/>
        <v>3920.5804790867746</v>
      </c>
      <c r="L32" s="58">
        <f t="shared" si="10"/>
        <v>3308.8594633300186</v>
      </c>
      <c r="M32" s="56">
        <f t="shared" si="11"/>
        <v>-4119.8650873909364</v>
      </c>
      <c r="N32" s="57">
        <f t="shared" si="12"/>
        <v>-3920.5804790867746</v>
      </c>
      <c r="O32" s="58">
        <f t="shared" si="13"/>
        <v>-3308.8594633300186</v>
      </c>
      <c r="P32" s="55"/>
      <c r="Q32" s="55"/>
      <c r="R32" s="55"/>
    </row>
    <row r="33" spans="1:18" x14ac:dyDescent="0.4">
      <c r="A33" s="22">
        <v>44</v>
      </c>
      <c r="B33" s="28">
        <v>42452</v>
      </c>
      <c r="C33" s="29">
        <v>1</v>
      </c>
      <c r="D33" s="30">
        <v>1.27</v>
      </c>
      <c r="E33" s="34">
        <v>1.5</v>
      </c>
      <c r="F33" s="32">
        <v>2</v>
      </c>
      <c r="G33" s="27">
        <f t="shared" si="3"/>
        <v>138284.2329601305</v>
      </c>
      <c r="H33" s="27">
        <f t="shared" si="4"/>
        <v>132469.88008754366</v>
      </c>
      <c r="I33" s="27">
        <f t="shared" si="5"/>
        <v>113405.64333986417</v>
      </c>
      <c r="J33" s="56">
        <f t="shared" si="8"/>
        <v>3996.269134769208</v>
      </c>
      <c r="K33" s="57">
        <f t="shared" si="9"/>
        <v>3802.9630647141717</v>
      </c>
      <c r="L33" s="58">
        <f t="shared" si="10"/>
        <v>3209.5936794301178</v>
      </c>
      <c r="M33" s="56">
        <f t="shared" si="11"/>
        <v>5075.2618011568939</v>
      </c>
      <c r="N33" s="57">
        <f t="shared" si="12"/>
        <v>5704.4445970712577</v>
      </c>
      <c r="O33" s="58">
        <f t="shared" si="13"/>
        <v>6419.1873588602357</v>
      </c>
      <c r="P33" s="55"/>
      <c r="Q33" s="55"/>
      <c r="R33" s="55"/>
    </row>
    <row r="34" spans="1:18" x14ac:dyDescent="0.4">
      <c r="A34" s="22">
        <v>45</v>
      </c>
      <c r="B34" s="28">
        <v>42466</v>
      </c>
      <c r="C34" s="29">
        <v>2</v>
      </c>
      <c r="D34" s="30">
        <v>1.27</v>
      </c>
      <c r="E34" s="34">
        <v>1.5</v>
      </c>
      <c r="F34" s="32">
        <v>2</v>
      </c>
      <c r="G34" s="27">
        <f t="shared" si="3"/>
        <v>143552.86223591148</v>
      </c>
      <c r="H34" s="27">
        <f t="shared" si="4"/>
        <v>138431.02469148312</v>
      </c>
      <c r="I34" s="27">
        <f t="shared" si="5"/>
        <v>120209.98194025602</v>
      </c>
      <c r="J34" s="56">
        <f t="shared" si="8"/>
        <v>4148.5269888039147</v>
      </c>
      <c r="K34" s="57">
        <f t="shared" si="9"/>
        <v>3974.0964026263096</v>
      </c>
      <c r="L34" s="58">
        <f t="shared" si="10"/>
        <v>3402.1693001959247</v>
      </c>
      <c r="M34" s="56">
        <f t="shared" si="11"/>
        <v>5268.6292757809715</v>
      </c>
      <c r="N34" s="57">
        <f t="shared" si="12"/>
        <v>5961.1446039394641</v>
      </c>
      <c r="O34" s="58">
        <f t="shared" si="13"/>
        <v>6804.3386003918495</v>
      </c>
      <c r="P34" s="55"/>
      <c r="Q34" s="55"/>
      <c r="R34" s="55"/>
    </row>
    <row r="35" spans="1:18" x14ac:dyDescent="0.4">
      <c r="A35" s="22">
        <v>46</v>
      </c>
      <c r="B35" s="28">
        <v>42473</v>
      </c>
      <c r="C35" s="29">
        <v>1</v>
      </c>
      <c r="D35" s="30">
        <v>1.27</v>
      </c>
      <c r="E35" s="34">
        <v>1.5</v>
      </c>
      <c r="F35" s="32">
        <v>2</v>
      </c>
      <c r="G35" s="27">
        <f t="shared" si="3"/>
        <v>149022.22628709971</v>
      </c>
      <c r="H35" s="27">
        <f t="shared" si="4"/>
        <v>144660.42080259987</v>
      </c>
      <c r="I35" s="27">
        <f t="shared" si="5"/>
        <v>127422.58085667138</v>
      </c>
      <c r="J35" s="56">
        <f t="shared" si="8"/>
        <v>4306.5858670773441</v>
      </c>
      <c r="K35" s="57">
        <f t="shared" si="9"/>
        <v>4152.930740744494</v>
      </c>
      <c r="L35" s="58">
        <f t="shared" si="10"/>
        <v>3606.2994582076808</v>
      </c>
      <c r="M35" s="56">
        <f t="shared" si="11"/>
        <v>5469.3640511882268</v>
      </c>
      <c r="N35" s="57">
        <f t="shared" si="12"/>
        <v>6229.3961111167409</v>
      </c>
      <c r="O35" s="58">
        <f t="shared" si="13"/>
        <v>7212.5989164153616</v>
      </c>
      <c r="P35" s="55"/>
      <c r="Q35" s="55"/>
      <c r="R35" s="55"/>
    </row>
    <row r="36" spans="1:18" x14ac:dyDescent="0.4">
      <c r="A36" s="22">
        <v>47</v>
      </c>
      <c r="B36" s="28">
        <v>42474</v>
      </c>
      <c r="C36" s="29">
        <v>2</v>
      </c>
      <c r="D36" s="30">
        <v>-1</v>
      </c>
      <c r="E36" s="34">
        <v>-1</v>
      </c>
      <c r="F36" s="32">
        <v>-1</v>
      </c>
      <c r="G36" s="27">
        <f t="shared" si="3"/>
        <v>144551.55949848672</v>
      </c>
      <c r="H36" s="27">
        <f t="shared" si="4"/>
        <v>140320.60817852188</v>
      </c>
      <c r="I36" s="27">
        <f t="shared" si="5"/>
        <v>123599.90343097124</v>
      </c>
      <c r="J36" s="56">
        <f t="shared" si="8"/>
        <v>4470.6667886129908</v>
      </c>
      <c r="K36" s="57">
        <f t="shared" si="9"/>
        <v>4339.8126240779957</v>
      </c>
      <c r="L36" s="58">
        <f t="shared" si="10"/>
        <v>3822.6774257001412</v>
      </c>
      <c r="M36" s="56">
        <f t="shared" si="11"/>
        <v>-4470.6667886129908</v>
      </c>
      <c r="N36" s="57">
        <f t="shared" si="12"/>
        <v>-4339.8126240779957</v>
      </c>
      <c r="O36" s="58">
        <f t="shared" si="13"/>
        <v>-3822.6774257001412</v>
      </c>
      <c r="P36" s="55"/>
      <c r="Q36" s="55"/>
      <c r="R36" s="55"/>
    </row>
    <row r="37" spans="1:18" s="80" customFormat="1" x14ac:dyDescent="0.4">
      <c r="A37" s="22">
        <v>49</v>
      </c>
      <c r="B37" s="28">
        <v>42481</v>
      </c>
      <c r="C37" s="29">
        <v>1</v>
      </c>
      <c r="D37" s="30">
        <v>-1</v>
      </c>
      <c r="E37" s="34">
        <v>-1</v>
      </c>
      <c r="F37" s="32">
        <v>-1</v>
      </c>
      <c r="G37" s="83">
        <f t="shared" si="3"/>
        <v>140215.01271353211</v>
      </c>
      <c r="H37" s="83">
        <f t="shared" si="4"/>
        <v>136110.98993316622</v>
      </c>
      <c r="I37" s="83">
        <f t="shared" si="5"/>
        <v>119891.90632804211</v>
      </c>
      <c r="J37" s="56">
        <f t="shared" si="8"/>
        <v>4336.5467849546012</v>
      </c>
      <c r="K37" s="57">
        <f t="shared" si="9"/>
        <v>4209.6182453556567</v>
      </c>
      <c r="L37" s="58">
        <f t="shared" si="10"/>
        <v>3707.9971029291373</v>
      </c>
      <c r="M37" s="56">
        <f t="shared" si="11"/>
        <v>-4336.5467849546012</v>
      </c>
      <c r="N37" s="57">
        <f t="shared" si="12"/>
        <v>-4209.6182453556567</v>
      </c>
      <c r="O37" s="58">
        <f t="shared" si="13"/>
        <v>-3707.9971029291373</v>
      </c>
      <c r="P37" s="84"/>
      <c r="Q37" s="84"/>
      <c r="R37" s="84"/>
    </row>
    <row r="38" spans="1:18" x14ac:dyDescent="0.4">
      <c r="A38" s="22">
        <v>50</v>
      </c>
      <c r="B38" s="28">
        <v>42485</v>
      </c>
      <c r="C38" s="29">
        <v>2</v>
      </c>
      <c r="D38" s="30">
        <v>-1</v>
      </c>
      <c r="E38" s="34">
        <v>-1</v>
      </c>
      <c r="F38" s="32">
        <v>-1</v>
      </c>
      <c r="G38" s="27">
        <f t="shared" si="3"/>
        <v>136008.56233212614</v>
      </c>
      <c r="H38" s="27">
        <f t="shared" si="4"/>
        <v>132027.66023517124</v>
      </c>
      <c r="I38" s="27">
        <f t="shared" si="5"/>
        <v>116295.14913820085</v>
      </c>
      <c r="J38" s="56">
        <f t="shared" si="8"/>
        <v>4206.4503814059635</v>
      </c>
      <c r="K38" s="57">
        <f t="shared" si="9"/>
        <v>4083.3296979949864</v>
      </c>
      <c r="L38" s="58">
        <f t="shared" si="10"/>
        <v>3596.757189841263</v>
      </c>
      <c r="M38" s="56">
        <f t="shared" si="11"/>
        <v>-4206.4503814059635</v>
      </c>
      <c r="N38" s="57">
        <f t="shared" si="12"/>
        <v>-4083.3296979949864</v>
      </c>
      <c r="O38" s="58">
        <f t="shared" si="13"/>
        <v>-3596.757189841263</v>
      </c>
      <c r="P38" s="55"/>
      <c r="Q38" s="55"/>
      <c r="R38" s="55"/>
    </row>
    <row r="39" spans="1:18" x14ac:dyDescent="0.4">
      <c r="A39" s="22">
        <v>52</v>
      </c>
      <c r="B39" s="28">
        <v>42492</v>
      </c>
      <c r="C39" s="29">
        <v>1</v>
      </c>
      <c r="D39" s="30">
        <v>-1</v>
      </c>
      <c r="E39" s="34">
        <v>-1</v>
      </c>
      <c r="F39" s="32">
        <v>-1</v>
      </c>
      <c r="G39" s="27">
        <f t="shared" si="3"/>
        <v>131928.30546216236</v>
      </c>
      <c r="H39" s="27">
        <f t="shared" si="4"/>
        <v>128066.8304281161</v>
      </c>
      <c r="I39" s="27">
        <f t="shared" si="5"/>
        <v>112806.29466405483</v>
      </c>
      <c r="J39" s="56">
        <f t="shared" si="8"/>
        <v>4080.2568699637841</v>
      </c>
      <c r="K39" s="57">
        <f t="shared" si="9"/>
        <v>3960.8298070551368</v>
      </c>
      <c r="L39" s="58">
        <f t="shared" si="10"/>
        <v>3488.8544741460255</v>
      </c>
      <c r="M39" s="56">
        <f t="shared" si="11"/>
        <v>-4080.2568699637841</v>
      </c>
      <c r="N39" s="57">
        <f t="shared" si="12"/>
        <v>-3960.8298070551368</v>
      </c>
      <c r="O39" s="58">
        <f t="shared" si="13"/>
        <v>-3488.8544741460255</v>
      </c>
      <c r="P39" s="55"/>
      <c r="Q39" s="55"/>
      <c r="R39" s="55"/>
    </row>
    <row r="40" spans="1:18" x14ac:dyDescent="0.4">
      <c r="A40" s="22">
        <v>54</v>
      </c>
      <c r="B40" s="28">
        <v>42506</v>
      </c>
      <c r="C40" s="29">
        <v>2</v>
      </c>
      <c r="D40" s="30">
        <v>-1</v>
      </c>
      <c r="E40" s="34">
        <v>-1</v>
      </c>
      <c r="F40" s="32">
        <v>-1</v>
      </c>
      <c r="G40" s="27">
        <f t="shared" si="3"/>
        <v>127970.45629829749</v>
      </c>
      <c r="H40" s="27">
        <f t="shared" si="4"/>
        <v>124224.82551527262</v>
      </c>
      <c r="I40" s="27">
        <f t="shared" si="5"/>
        <v>109422.10582413319</v>
      </c>
      <c r="J40" s="56">
        <f t="shared" si="8"/>
        <v>3957.8491638648707</v>
      </c>
      <c r="K40" s="57">
        <f t="shared" si="9"/>
        <v>3842.0049128434825</v>
      </c>
      <c r="L40" s="58">
        <f t="shared" si="10"/>
        <v>3384.188839921645</v>
      </c>
      <c r="M40" s="56">
        <f t="shared" si="11"/>
        <v>-3957.8491638648707</v>
      </c>
      <c r="N40" s="57">
        <f t="shared" si="12"/>
        <v>-3842.0049128434825</v>
      </c>
      <c r="O40" s="58">
        <f t="shared" si="13"/>
        <v>-3384.188839921645</v>
      </c>
      <c r="P40" s="55"/>
      <c r="Q40" s="55"/>
      <c r="R40" s="55"/>
    </row>
    <row r="41" spans="1:18" x14ac:dyDescent="0.4">
      <c r="A41" s="22">
        <v>55</v>
      </c>
      <c r="B41" s="28">
        <v>42510</v>
      </c>
      <c r="C41" s="29">
        <v>1</v>
      </c>
      <c r="D41" s="30">
        <v>1.27</v>
      </c>
      <c r="E41" s="34">
        <v>1.5</v>
      </c>
      <c r="F41" s="32">
        <v>2</v>
      </c>
      <c r="G41" s="27">
        <f t="shared" si="3"/>
        <v>132846.13068326263</v>
      </c>
      <c r="H41" s="27">
        <f t="shared" si="4"/>
        <v>129814.94266345989</v>
      </c>
      <c r="I41" s="27">
        <f t="shared" si="5"/>
        <v>115987.43217358118</v>
      </c>
      <c r="J41" s="56">
        <f t="shared" si="8"/>
        <v>3839.1136889489244</v>
      </c>
      <c r="K41" s="57">
        <f t="shared" si="9"/>
        <v>3726.7447654581783</v>
      </c>
      <c r="L41" s="58">
        <f t="shared" si="10"/>
        <v>3282.6631747239958</v>
      </c>
      <c r="M41" s="56">
        <f t="shared" si="11"/>
        <v>4875.6743849651339</v>
      </c>
      <c r="N41" s="57">
        <f t="shared" si="12"/>
        <v>5590.117148187268</v>
      </c>
      <c r="O41" s="58">
        <f t="shared" si="13"/>
        <v>6565.3263494479916</v>
      </c>
      <c r="P41" s="55"/>
      <c r="Q41" s="55"/>
      <c r="R41" s="55"/>
    </row>
    <row r="42" spans="1:18" x14ac:dyDescent="0.4">
      <c r="A42" s="22">
        <v>56</v>
      </c>
      <c r="B42" s="28">
        <v>42513</v>
      </c>
      <c r="C42" s="29">
        <v>2</v>
      </c>
      <c r="D42" s="30">
        <v>1.27</v>
      </c>
      <c r="E42" s="34">
        <v>1.5</v>
      </c>
      <c r="F42" s="32">
        <v>2</v>
      </c>
      <c r="G42" s="27">
        <f t="shared" si="3"/>
        <v>137907.56826229492</v>
      </c>
      <c r="H42" s="27">
        <f t="shared" si="4"/>
        <v>135656.61508331558</v>
      </c>
      <c r="I42" s="27">
        <f t="shared" si="5"/>
        <v>122946.67810399605</v>
      </c>
      <c r="J42" s="56">
        <f t="shared" si="8"/>
        <v>3985.3839204978785</v>
      </c>
      <c r="K42" s="57">
        <f t="shared" si="9"/>
        <v>3894.4482799037964</v>
      </c>
      <c r="L42" s="58">
        <f t="shared" si="10"/>
        <v>3479.6229652074353</v>
      </c>
      <c r="M42" s="56">
        <f t="shared" si="11"/>
        <v>5061.4375790323056</v>
      </c>
      <c r="N42" s="57">
        <f t="shared" si="12"/>
        <v>5841.6724198556949</v>
      </c>
      <c r="O42" s="58">
        <f t="shared" si="13"/>
        <v>6959.2459304148706</v>
      </c>
      <c r="P42" s="55"/>
      <c r="Q42" s="55"/>
      <c r="R42" s="55"/>
    </row>
    <row r="43" spans="1:18" x14ac:dyDescent="0.4">
      <c r="A43" s="22">
        <v>57</v>
      </c>
      <c r="B43" s="28">
        <v>42520</v>
      </c>
      <c r="C43" s="29">
        <v>1</v>
      </c>
      <c r="D43" s="30">
        <v>-1</v>
      </c>
      <c r="E43" s="34">
        <v>-1</v>
      </c>
      <c r="F43" s="32">
        <v>-1</v>
      </c>
      <c r="G43" s="27">
        <f t="shared" ref="G43:G73" si="14">IF(D43="","",G42+M43)</f>
        <v>133770.34121442607</v>
      </c>
      <c r="H43" s="27">
        <f t="shared" ref="H43:H73" si="15">IF(E43="","",H42+N43)</f>
        <v>131586.91663081612</v>
      </c>
      <c r="I43" s="27">
        <f t="shared" ref="I43:I73" si="16">IF(F43="","",I42+O43)</f>
        <v>119258.27776087617</v>
      </c>
      <c r="J43" s="56">
        <f t="shared" si="8"/>
        <v>4137.2270478688479</v>
      </c>
      <c r="K43" s="57">
        <f t="shared" si="9"/>
        <v>4069.6984524994673</v>
      </c>
      <c r="L43" s="58">
        <f t="shared" si="10"/>
        <v>3688.4003431198812</v>
      </c>
      <c r="M43" s="56">
        <f t="shared" si="11"/>
        <v>-4137.2270478688479</v>
      </c>
      <c r="N43" s="57">
        <f t="shared" si="12"/>
        <v>-4069.6984524994673</v>
      </c>
      <c r="O43" s="58">
        <f t="shared" si="13"/>
        <v>-3688.4003431198812</v>
      </c>
      <c r="P43" s="55"/>
      <c r="Q43" s="55"/>
      <c r="R43" s="55"/>
    </row>
    <row r="44" spans="1:18" x14ac:dyDescent="0.4">
      <c r="A44" s="22">
        <v>58</v>
      </c>
      <c r="B44" s="28">
        <v>42527</v>
      </c>
      <c r="C44" s="29">
        <v>1</v>
      </c>
      <c r="D44" s="30">
        <v>1.27</v>
      </c>
      <c r="E44" s="34">
        <v>1.5</v>
      </c>
      <c r="F44" s="32">
        <v>-1</v>
      </c>
      <c r="G44" s="27">
        <f t="shared" si="14"/>
        <v>138866.99121469571</v>
      </c>
      <c r="H44" s="27">
        <f t="shared" si="15"/>
        <v>137508.32787920284</v>
      </c>
      <c r="I44" s="27">
        <f t="shared" si="16"/>
        <v>115680.52942804988</v>
      </c>
      <c r="J44" s="56">
        <f t="shared" si="8"/>
        <v>4013.1102364327817</v>
      </c>
      <c r="K44" s="57">
        <f t="shared" si="9"/>
        <v>3947.6074989244835</v>
      </c>
      <c r="L44" s="58">
        <f t="shared" si="10"/>
        <v>3577.7483328262847</v>
      </c>
      <c r="M44" s="56">
        <f t="shared" si="11"/>
        <v>5096.650000269633</v>
      </c>
      <c r="N44" s="57">
        <f t="shared" si="12"/>
        <v>5921.4112483867248</v>
      </c>
      <c r="O44" s="58">
        <f t="shared" si="13"/>
        <v>-3577.7483328262847</v>
      </c>
      <c r="P44" s="55"/>
      <c r="Q44" s="55"/>
      <c r="R44" s="55"/>
    </row>
    <row r="45" spans="1:18" x14ac:dyDescent="0.4">
      <c r="A45" s="22">
        <v>59</v>
      </c>
      <c r="B45" s="28">
        <v>42528</v>
      </c>
      <c r="C45" s="29">
        <v>2</v>
      </c>
      <c r="D45" s="30">
        <v>1.27</v>
      </c>
      <c r="E45" s="34">
        <v>1.5</v>
      </c>
      <c r="F45" s="32">
        <v>2</v>
      </c>
      <c r="G45" s="27">
        <f t="shared" si="14"/>
        <v>144157.82357997561</v>
      </c>
      <c r="H45" s="27">
        <f t="shared" si="15"/>
        <v>143696.20263376698</v>
      </c>
      <c r="I45" s="27">
        <f t="shared" si="16"/>
        <v>122621.36119373287</v>
      </c>
      <c r="J45" s="56">
        <f t="shared" si="8"/>
        <v>4166.0097364408712</v>
      </c>
      <c r="K45" s="57">
        <f t="shared" si="9"/>
        <v>4125.2498363760851</v>
      </c>
      <c r="L45" s="58">
        <f t="shared" si="10"/>
        <v>3470.4158828414961</v>
      </c>
      <c r="M45" s="56">
        <f t="shared" si="11"/>
        <v>5290.8323652799063</v>
      </c>
      <c r="N45" s="57">
        <f t="shared" si="12"/>
        <v>6187.8747545641272</v>
      </c>
      <c r="O45" s="58">
        <f t="shared" si="13"/>
        <v>6940.8317656829922</v>
      </c>
      <c r="P45" s="55"/>
      <c r="Q45" s="55"/>
      <c r="R45" s="55"/>
    </row>
    <row r="46" spans="1:18" x14ac:dyDescent="0.4">
      <c r="A46" s="22">
        <v>60</v>
      </c>
      <c r="B46" s="28">
        <v>42529</v>
      </c>
      <c r="C46" s="29">
        <v>2</v>
      </c>
      <c r="D46" s="30">
        <v>1.27</v>
      </c>
      <c r="E46" s="34">
        <v>1.5</v>
      </c>
      <c r="F46" s="32">
        <v>2</v>
      </c>
      <c r="G46" s="27">
        <f t="shared" si="14"/>
        <v>149650.23665837268</v>
      </c>
      <c r="H46" s="27">
        <f t="shared" si="15"/>
        <v>150162.53175228651</v>
      </c>
      <c r="I46" s="27">
        <f t="shared" si="16"/>
        <v>129978.64286535684</v>
      </c>
      <c r="J46" s="56">
        <f t="shared" ref="J46:J76" si="17">IF(G45="","",G45*0.03)</f>
        <v>4324.7347073992678</v>
      </c>
      <c r="K46" s="57">
        <f t="shared" ref="K46:K76" si="18">IF(H45="","",H45*0.03)</f>
        <v>4310.8860790130093</v>
      </c>
      <c r="L46" s="58">
        <f t="shared" ref="L46:L76" si="19">IF(I45="","",I45*0.03)</f>
        <v>3678.6408358119861</v>
      </c>
      <c r="M46" s="56">
        <f t="shared" ref="M46:M76" si="20">IF(D46="","",J46*D46)</f>
        <v>5492.4130783970704</v>
      </c>
      <c r="N46" s="57">
        <f t="shared" ref="N46:N76" si="21">IF(E46="","",K46*E46)</f>
        <v>6466.3291185195139</v>
      </c>
      <c r="O46" s="58">
        <f t="shared" ref="O46:O76" si="22">IF(F46="","",L46*F46)</f>
        <v>7357.2816716239722</v>
      </c>
      <c r="P46" s="55"/>
      <c r="Q46" s="55"/>
      <c r="R46" s="55"/>
    </row>
    <row r="47" spans="1:18" x14ac:dyDescent="0.4">
      <c r="A47" s="22">
        <v>63</v>
      </c>
      <c r="B47" s="28">
        <v>42531</v>
      </c>
      <c r="C47" s="29">
        <v>1</v>
      </c>
      <c r="D47" s="30">
        <v>-1</v>
      </c>
      <c r="E47" s="34">
        <v>-1</v>
      </c>
      <c r="F47" s="32">
        <v>-1</v>
      </c>
      <c r="G47" s="27">
        <f t="shared" si="14"/>
        <v>145160.7295586215</v>
      </c>
      <c r="H47" s="27">
        <f t="shared" si="15"/>
        <v>145657.6557997179</v>
      </c>
      <c r="I47" s="27">
        <f t="shared" si="16"/>
        <v>126079.28357939614</v>
      </c>
      <c r="J47" s="56">
        <f t="shared" si="17"/>
        <v>4489.5070997511802</v>
      </c>
      <c r="K47" s="57">
        <f t="shared" si="18"/>
        <v>4504.8759525685955</v>
      </c>
      <c r="L47" s="58">
        <f t="shared" si="19"/>
        <v>3899.3592859607052</v>
      </c>
      <c r="M47" s="56">
        <f t="shared" si="20"/>
        <v>-4489.5070997511802</v>
      </c>
      <c r="N47" s="57">
        <f t="shared" si="21"/>
        <v>-4504.8759525685955</v>
      </c>
      <c r="O47" s="58">
        <f t="shared" si="22"/>
        <v>-3899.3592859607052</v>
      </c>
      <c r="P47" s="55"/>
      <c r="Q47" s="55"/>
      <c r="R47" s="55"/>
    </row>
    <row r="48" spans="1:18" x14ac:dyDescent="0.4">
      <c r="A48" s="22">
        <v>64</v>
      </c>
      <c r="B48" s="28">
        <v>42534</v>
      </c>
      <c r="C48" s="29">
        <v>1</v>
      </c>
      <c r="D48" s="30">
        <v>-1</v>
      </c>
      <c r="E48" s="34">
        <v>-1</v>
      </c>
      <c r="F48" s="32">
        <v>-1</v>
      </c>
      <c r="G48" s="27">
        <f t="shared" si="14"/>
        <v>140805.90767186286</v>
      </c>
      <c r="H48" s="27">
        <f t="shared" si="15"/>
        <v>141287.92612572637</v>
      </c>
      <c r="I48" s="27">
        <f t="shared" si="16"/>
        <v>122296.90507201425</v>
      </c>
      <c r="J48" s="56">
        <f t="shared" si="17"/>
        <v>4354.8218867586447</v>
      </c>
      <c r="K48" s="57">
        <f t="shared" si="18"/>
        <v>4369.7296739915373</v>
      </c>
      <c r="L48" s="58">
        <f t="shared" si="19"/>
        <v>3782.378507381884</v>
      </c>
      <c r="M48" s="56">
        <f t="shared" si="20"/>
        <v>-4354.8218867586447</v>
      </c>
      <c r="N48" s="57">
        <f t="shared" si="21"/>
        <v>-4369.7296739915373</v>
      </c>
      <c r="O48" s="58">
        <f t="shared" si="22"/>
        <v>-3782.378507381884</v>
      </c>
      <c r="P48" s="55"/>
      <c r="Q48" s="55"/>
      <c r="R48" s="55"/>
    </row>
    <row r="49" spans="1:18" x14ac:dyDescent="0.4">
      <c r="A49" s="22">
        <v>65</v>
      </c>
      <c r="B49" s="28">
        <v>42536</v>
      </c>
      <c r="C49" s="29">
        <v>1</v>
      </c>
      <c r="D49" s="30">
        <v>1.27</v>
      </c>
      <c r="E49" s="34">
        <v>1.5</v>
      </c>
      <c r="F49" s="32">
        <v>2</v>
      </c>
      <c r="G49" s="27">
        <f t="shared" si="14"/>
        <v>146170.61275416083</v>
      </c>
      <c r="H49" s="27">
        <f t="shared" si="15"/>
        <v>147645.88280138405</v>
      </c>
      <c r="I49" s="27">
        <f t="shared" si="16"/>
        <v>129634.71937633511</v>
      </c>
      <c r="J49" s="56">
        <f t="shared" si="17"/>
        <v>4224.1772301558858</v>
      </c>
      <c r="K49" s="57">
        <f t="shared" si="18"/>
        <v>4238.637783771791</v>
      </c>
      <c r="L49" s="58">
        <f t="shared" si="19"/>
        <v>3668.9071521604274</v>
      </c>
      <c r="M49" s="56">
        <f t="shared" si="20"/>
        <v>5364.7050822979754</v>
      </c>
      <c r="N49" s="57">
        <f t="shared" si="21"/>
        <v>6357.956675657686</v>
      </c>
      <c r="O49" s="58">
        <f t="shared" si="22"/>
        <v>7337.8143043208547</v>
      </c>
      <c r="P49" s="55"/>
      <c r="Q49" s="55"/>
      <c r="R49" s="55"/>
    </row>
    <row r="50" spans="1:18" x14ac:dyDescent="0.4">
      <c r="A50" s="22">
        <v>68</v>
      </c>
      <c r="B50" s="28">
        <v>42552</v>
      </c>
      <c r="C50" s="29">
        <v>2</v>
      </c>
      <c r="D50" s="30">
        <v>-1</v>
      </c>
      <c r="E50" s="34">
        <v>-1</v>
      </c>
      <c r="F50" s="32">
        <v>-1</v>
      </c>
      <c r="G50" s="27">
        <f t="shared" si="14"/>
        <v>141785.49437153601</v>
      </c>
      <c r="H50" s="27">
        <f t="shared" si="15"/>
        <v>143216.50631734254</v>
      </c>
      <c r="I50" s="27">
        <f t="shared" si="16"/>
        <v>125745.67779504506</v>
      </c>
      <c r="J50" s="56">
        <f t="shared" si="17"/>
        <v>4385.1183826248243</v>
      </c>
      <c r="K50" s="57">
        <f t="shared" si="18"/>
        <v>4429.3764840415215</v>
      </c>
      <c r="L50" s="58">
        <f t="shared" si="19"/>
        <v>3889.0415812900533</v>
      </c>
      <c r="M50" s="56">
        <f t="shared" si="20"/>
        <v>-4385.1183826248243</v>
      </c>
      <c r="N50" s="57">
        <f t="shared" si="21"/>
        <v>-4429.3764840415215</v>
      </c>
      <c r="O50" s="58">
        <f t="shared" si="22"/>
        <v>-3889.0415812900533</v>
      </c>
      <c r="P50" s="55"/>
      <c r="Q50" s="55"/>
      <c r="R50" s="55"/>
    </row>
    <row r="51" spans="1:18" x14ac:dyDescent="0.4">
      <c r="A51" s="22">
        <v>69</v>
      </c>
      <c r="B51" s="28">
        <v>42557</v>
      </c>
      <c r="C51" s="29">
        <v>2</v>
      </c>
      <c r="D51" s="30">
        <v>1.27</v>
      </c>
      <c r="E51" s="34">
        <v>1.5</v>
      </c>
      <c r="F51" s="32">
        <v>2</v>
      </c>
      <c r="G51" s="27">
        <f t="shared" si="14"/>
        <v>147187.52170709154</v>
      </c>
      <c r="H51" s="27">
        <f t="shared" si="15"/>
        <v>149661.24910162296</v>
      </c>
      <c r="I51" s="27">
        <f t="shared" si="16"/>
        <v>133290.41846274777</v>
      </c>
      <c r="J51" s="56">
        <f t="shared" si="17"/>
        <v>4253.56483114608</v>
      </c>
      <c r="K51" s="57">
        <f t="shared" si="18"/>
        <v>4296.4951895202757</v>
      </c>
      <c r="L51" s="58">
        <f t="shared" si="19"/>
        <v>3772.3703338513519</v>
      </c>
      <c r="M51" s="56">
        <f t="shared" si="20"/>
        <v>5402.0273355555219</v>
      </c>
      <c r="N51" s="57">
        <f t="shared" si="21"/>
        <v>6444.7427842804136</v>
      </c>
      <c r="O51" s="58">
        <f t="shared" si="22"/>
        <v>7544.7406677027038</v>
      </c>
      <c r="P51" s="55"/>
      <c r="Q51" s="55"/>
      <c r="R51" s="55"/>
    </row>
    <row r="52" spans="1:18" x14ac:dyDescent="0.4">
      <c r="A52" s="22">
        <v>72</v>
      </c>
      <c r="B52" s="28">
        <v>42562</v>
      </c>
      <c r="C52" s="29">
        <v>1</v>
      </c>
      <c r="D52" s="30">
        <v>1.27</v>
      </c>
      <c r="E52" s="34">
        <v>1.5</v>
      </c>
      <c r="F52" s="32">
        <v>2</v>
      </c>
      <c r="G52" s="27">
        <f t="shared" si="14"/>
        <v>152795.36628413171</v>
      </c>
      <c r="H52" s="27">
        <f t="shared" si="15"/>
        <v>156396.005311196</v>
      </c>
      <c r="I52" s="27">
        <f t="shared" si="16"/>
        <v>141287.84357051263</v>
      </c>
      <c r="J52" s="56">
        <f t="shared" si="17"/>
        <v>4415.6256512127457</v>
      </c>
      <c r="K52" s="57">
        <f t="shared" si="18"/>
        <v>4489.8374730486885</v>
      </c>
      <c r="L52" s="58">
        <f t="shared" si="19"/>
        <v>3998.712553882433</v>
      </c>
      <c r="M52" s="56">
        <f t="shared" si="20"/>
        <v>5607.8445770401868</v>
      </c>
      <c r="N52" s="57">
        <f t="shared" si="21"/>
        <v>6734.7562095730327</v>
      </c>
      <c r="O52" s="58">
        <f t="shared" si="22"/>
        <v>7997.425107764866</v>
      </c>
      <c r="P52" s="55"/>
      <c r="Q52" s="55"/>
      <c r="R52" s="55"/>
    </row>
    <row r="53" spans="1:18" x14ac:dyDescent="0.4">
      <c r="A53" s="22">
        <v>73</v>
      </c>
      <c r="B53" s="28">
        <v>42564</v>
      </c>
      <c r="C53" s="29">
        <v>2</v>
      </c>
      <c r="D53" s="30">
        <v>-1</v>
      </c>
      <c r="E53" s="34">
        <v>-1</v>
      </c>
      <c r="F53" s="32">
        <v>-1</v>
      </c>
      <c r="G53" s="27">
        <f t="shared" si="14"/>
        <v>148211.50529560776</v>
      </c>
      <c r="H53" s="27">
        <f t="shared" si="15"/>
        <v>151704.12515186012</v>
      </c>
      <c r="I53" s="27">
        <f t="shared" si="16"/>
        <v>137049.20826339725</v>
      </c>
      <c r="J53" s="56">
        <f t="shared" si="17"/>
        <v>4583.8609885239512</v>
      </c>
      <c r="K53" s="57">
        <f t="shared" si="18"/>
        <v>4691.8801593358794</v>
      </c>
      <c r="L53" s="58">
        <f t="shared" si="19"/>
        <v>4238.635307115379</v>
      </c>
      <c r="M53" s="56">
        <f t="shared" si="20"/>
        <v>-4583.8609885239512</v>
      </c>
      <c r="N53" s="57">
        <f t="shared" si="21"/>
        <v>-4691.8801593358794</v>
      </c>
      <c r="O53" s="58">
        <f t="shared" si="22"/>
        <v>-4238.635307115379</v>
      </c>
      <c r="P53" s="55"/>
      <c r="Q53" s="55"/>
      <c r="R53" s="55"/>
    </row>
    <row r="54" spans="1:18" x14ac:dyDescent="0.4">
      <c r="A54" s="22">
        <v>74</v>
      </c>
      <c r="B54" s="28">
        <v>42564</v>
      </c>
      <c r="C54" s="29">
        <v>2</v>
      </c>
      <c r="D54" s="30">
        <v>-1</v>
      </c>
      <c r="E54" s="34">
        <v>-1</v>
      </c>
      <c r="F54" s="32">
        <v>-1</v>
      </c>
      <c r="G54" s="27">
        <f t="shared" si="14"/>
        <v>143765.16013673952</v>
      </c>
      <c r="H54" s="27">
        <f t="shared" si="15"/>
        <v>147153.00139730432</v>
      </c>
      <c r="I54" s="27">
        <f t="shared" si="16"/>
        <v>132937.73201549533</v>
      </c>
      <c r="J54" s="56">
        <f t="shared" si="17"/>
        <v>4446.3451588682328</v>
      </c>
      <c r="K54" s="57">
        <f t="shared" si="18"/>
        <v>4551.1237545558033</v>
      </c>
      <c r="L54" s="58">
        <f t="shared" si="19"/>
        <v>4111.4762479019173</v>
      </c>
      <c r="M54" s="56">
        <f t="shared" si="20"/>
        <v>-4446.3451588682328</v>
      </c>
      <c r="N54" s="57">
        <f t="shared" si="21"/>
        <v>-4551.1237545558033</v>
      </c>
      <c r="O54" s="58">
        <f t="shared" si="22"/>
        <v>-4111.4762479019173</v>
      </c>
      <c r="P54" s="55"/>
      <c r="Q54" s="55"/>
      <c r="R54" s="55"/>
    </row>
    <row r="55" spans="1:18" x14ac:dyDescent="0.4">
      <c r="A55" s="22">
        <v>75</v>
      </c>
      <c r="B55" s="28">
        <v>42566</v>
      </c>
      <c r="C55" s="29">
        <v>1</v>
      </c>
      <c r="D55" s="30">
        <v>-1</v>
      </c>
      <c r="E55" s="34">
        <v>-1</v>
      </c>
      <c r="F55" s="32">
        <v>-1</v>
      </c>
      <c r="G55" s="27">
        <f t="shared" si="14"/>
        <v>139452.20533263733</v>
      </c>
      <c r="H55" s="27">
        <f t="shared" si="15"/>
        <v>142738.41135538521</v>
      </c>
      <c r="I55" s="27">
        <f t="shared" si="16"/>
        <v>128949.60005503047</v>
      </c>
      <c r="J55" s="56">
        <f t="shared" si="17"/>
        <v>4312.9548041021853</v>
      </c>
      <c r="K55" s="57">
        <f t="shared" si="18"/>
        <v>4414.5900419191294</v>
      </c>
      <c r="L55" s="58">
        <f t="shared" si="19"/>
        <v>3988.1319604648597</v>
      </c>
      <c r="M55" s="56">
        <f t="shared" si="20"/>
        <v>-4312.9548041021853</v>
      </c>
      <c r="N55" s="57">
        <f t="shared" si="21"/>
        <v>-4414.5900419191294</v>
      </c>
      <c r="O55" s="58">
        <f t="shared" si="22"/>
        <v>-3988.1319604648597</v>
      </c>
      <c r="P55" s="55"/>
      <c r="Q55" s="55"/>
      <c r="R55" s="55"/>
    </row>
    <row r="56" spans="1:18" x14ac:dyDescent="0.4">
      <c r="A56" s="22">
        <v>76</v>
      </c>
      <c r="B56" s="28">
        <v>42571</v>
      </c>
      <c r="C56" s="29">
        <v>1</v>
      </c>
      <c r="D56" s="30">
        <v>1.27</v>
      </c>
      <c r="E56" s="34">
        <v>1.5</v>
      </c>
      <c r="F56" s="32">
        <v>2</v>
      </c>
      <c r="G56" s="27">
        <f t="shared" si="14"/>
        <v>144765.3343558108</v>
      </c>
      <c r="H56" s="27">
        <f t="shared" si="15"/>
        <v>149161.63986637755</v>
      </c>
      <c r="I56" s="27">
        <f t="shared" si="16"/>
        <v>136686.57605833231</v>
      </c>
      <c r="J56" s="56">
        <f t="shared" si="17"/>
        <v>4183.5661599791201</v>
      </c>
      <c r="K56" s="57">
        <f t="shared" si="18"/>
        <v>4282.1523406615561</v>
      </c>
      <c r="L56" s="58">
        <f t="shared" si="19"/>
        <v>3868.4880016509142</v>
      </c>
      <c r="M56" s="56">
        <f t="shared" si="20"/>
        <v>5313.1290231734829</v>
      </c>
      <c r="N56" s="57">
        <f t="shared" si="21"/>
        <v>6423.2285109923341</v>
      </c>
      <c r="O56" s="58">
        <f t="shared" si="22"/>
        <v>7736.9760033018283</v>
      </c>
      <c r="P56" s="55"/>
      <c r="Q56" s="55"/>
      <c r="R56" s="55"/>
    </row>
    <row r="57" spans="1:18" x14ac:dyDescent="0.4">
      <c r="A57" s="22">
        <v>77</v>
      </c>
      <c r="B57" s="28">
        <v>42571</v>
      </c>
      <c r="C57" s="29">
        <v>1</v>
      </c>
      <c r="D57" s="30">
        <v>1.27</v>
      </c>
      <c r="E57" s="34">
        <v>1.5</v>
      </c>
      <c r="F57" s="32">
        <v>2</v>
      </c>
      <c r="G57" s="27">
        <f t="shared" si="14"/>
        <v>150280.8935947672</v>
      </c>
      <c r="H57" s="27">
        <f t="shared" si="15"/>
        <v>155873.91366036455</v>
      </c>
      <c r="I57" s="27">
        <f t="shared" si="16"/>
        <v>144887.77062183226</v>
      </c>
      <c r="J57" s="56">
        <f t="shared" si="17"/>
        <v>4342.9600306743241</v>
      </c>
      <c r="K57" s="57">
        <f t="shared" si="18"/>
        <v>4474.8491959913263</v>
      </c>
      <c r="L57" s="58">
        <f t="shared" si="19"/>
        <v>4100.5972817499696</v>
      </c>
      <c r="M57" s="56">
        <f t="shared" si="20"/>
        <v>5515.5592389563917</v>
      </c>
      <c r="N57" s="57">
        <f t="shared" si="21"/>
        <v>6712.2737939869894</v>
      </c>
      <c r="O57" s="58">
        <f t="shared" si="22"/>
        <v>8201.1945634999392</v>
      </c>
      <c r="P57" s="55"/>
      <c r="Q57" s="55"/>
      <c r="R57" s="55"/>
    </row>
    <row r="58" spans="1:18" x14ac:dyDescent="0.4">
      <c r="A58" s="22">
        <v>78</v>
      </c>
      <c r="B58" s="28">
        <v>42576</v>
      </c>
      <c r="C58" s="29">
        <v>2</v>
      </c>
      <c r="D58" s="30">
        <v>1.27</v>
      </c>
      <c r="E58" s="34">
        <v>1.5</v>
      </c>
      <c r="F58" s="32">
        <v>2</v>
      </c>
      <c r="G58" s="27">
        <f t="shared" si="14"/>
        <v>156006.59564072784</v>
      </c>
      <c r="H58" s="27">
        <f t="shared" si="15"/>
        <v>162888.23977508096</v>
      </c>
      <c r="I58" s="27">
        <f t="shared" si="16"/>
        <v>153581.03685914219</v>
      </c>
      <c r="J58" s="56">
        <f t="shared" si="17"/>
        <v>4508.4268078430159</v>
      </c>
      <c r="K58" s="57">
        <f t="shared" si="18"/>
        <v>4676.2174098109363</v>
      </c>
      <c r="L58" s="58">
        <f t="shared" si="19"/>
        <v>4346.6331186549678</v>
      </c>
      <c r="M58" s="56">
        <f t="shared" si="20"/>
        <v>5725.7020459606301</v>
      </c>
      <c r="N58" s="57">
        <f t="shared" si="21"/>
        <v>7014.3261147164048</v>
      </c>
      <c r="O58" s="58">
        <f t="shared" si="22"/>
        <v>8693.2662373099356</v>
      </c>
      <c r="P58" s="55"/>
      <c r="Q58" s="55"/>
      <c r="R58" s="55"/>
    </row>
    <row r="59" spans="1:18" x14ac:dyDescent="0.4">
      <c r="A59" s="22">
        <v>79</v>
      </c>
      <c r="B59" s="28">
        <v>42586</v>
      </c>
      <c r="C59" s="29">
        <v>1</v>
      </c>
      <c r="D59" s="30">
        <v>-1</v>
      </c>
      <c r="E59" s="34">
        <v>-1</v>
      </c>
      <c r="F59" s="32">
        <v>-1</v>
      </c>
      <c r="G59" s="27">
        <f t="shared" si="14"/>
        <v>151326.39777150602</v>
      </c>
      <c r="H59" s="27">
        <f t="shared" si="15"/>
        <v>158001.59258182853</v>
      </c>
      <c r="I59" s="27">
        <f t="shared" si="16"/>
        <v>148973.60575336791</v>
      </c>
      <c r="J59" s="56">
        <f t="shared" si="17"/>
        <v>4680.1978692218354</v>
      </c>
      <c r="K59" s="57">
        <f t="shared" si="18"/>
        <v>4886.6471932524282</v>
      </c>
      <c r="L59" s="58">
        <f t="shared" si="19"/>
        <v>4607.4311057742652</v>
      </c>
      <c r="M59" s="56">
        <f t="shared" si="20"/>
        <v>-4680.1978692218354</v>
      </c>
      <c r="N59" s="57">
        <f t="shared" si="21"/>
        <v>-4886.6471932524282</v>
      </c>
      <c r="O59" s="58">
        <f t="shared" si="22"/>
        <v>-4607.4311057742652</v>
      </c>
      <c r="P59" s="55"/>
      <c r="Q59" s="55"/>
      <c r="R59" s="55"/>
    </row>
    <row r="60" spans="1:18" x14ac:dyDescent="0.4">
      <c r="A60" s="22">
        <v>80</v>
      </c>
      <c r="B60" s="28">
        <v>42590</v>
      </c>
      <c r="C60" s="29">
        <v>1</v>
      </c>
      <c r="D60" s="30">
        <v>1.27</v>
      </c>
      <c r="E60" s="34">
        <v>1.5</v>
      </c>
      <c r="F60" s="32">
        <v>2</v>
      </c>
      <c r="G60" s="27">
        <f t="shared" si="14"/>
        <v>157091.93352660039</v>
      </c>
      <c r="H60" s="27">
        <f t="shared" si="15"/>
        <v>165111.66424801081</v>
      </c>
      <c r="I60" s="27">
        <f t="shared" si="16"/>
        <v>157912.02209856999</v>
      </c>
      <c r="J60" s="56">
        <f t="shared" si="17"/>
        <v>4539.7919331451803</v>
      </c>
      <c r="K60" s="57">
        <f t="shared" si="18"/>
        <v>4740.0477774548553</v>
      </c>
      <c r="L60" s="58">
        <f t="shared" si="19"/>
        <v>4469.2081726010374</v>
      </c>
      <c r="M60" s="56">
        <f t="shared" si="20"/>
        <v>5765.5357550943791</v>
      </c>
      <c r="N60" s="57">
        <f t="shared" si="21"/>
        <v>7110.0716661822826</v>
      </c>
      <c r="O60" s="58">
        <f t="shared" si="22"/>
        <v>8938.4163452020748</v>
      </c>
      <c r="P60" s="55"/>
      <c r="Q60" s="55"/>
      <c r="R60" s="55"/>
    </row>
    <row r="61" spans="1:18" x14ac:dyDescent="0.4">
      <c r="A61" s="22">
        <v>81</v>
      </c>
      <c r="B61" s="28">
        <v>42594</v>
      </c>
      <c r="C61" s="29">
        <v>1</v>
      </c>
      <c r="D61" s="30">
        <v>1.27</v>
      </c>
      <c r="E61" s="34">
        <v>1.5</v>
      </c>
      <c r="F61" s="32">
        <v>-1</v>
      </c>
      <c r="G61" s="27">
        <f t="shared" si="14"/>
        <v>163077.13619396387</v>
      </c>
      <c r="H61" s="27">
        <f t="shared" si="15"/>
        <v>172541.6891391713</v>
      </c>
      <c r="I61" s="27">
        <f t="shared" si="16"/>
        <v>153174.66143561288</v>
      </c>
      <c r="J61" s="56">
        <f t="shared" si="17"/>
        <v>4712.7580057980113</v>
      </c>
      <c r="K61" s="57">
        <f t="shared" si="18"/>
        <v>4953.3499274403239</v>
      </c>
      <c r="L61" s="58">
        <f t="shared" si="19"/>
        <v>4737.3606629570995</v>
      </c>
      <c r="M61" s="56">
        <f t="shared" si="20"/>
        <v>5985.2026673634746</v>
      </c>
      <c r="N61" s="57">
        <f t="shared" si="21"/>
        <v>7430.0248911604858</v>
      </c>
      <c r="O61" s="58">
        <f t="shared" si="22"/>
        <v>-4737.3606629570995</v>
      </c>
      <c r="P61" s="55"/>
      <c r="Q61" s="55"/>
      <c r="R61" s="55"/>
    </row>
    <row r="62" spans="1:18" x14ac:dyDescent="0.4">
      <c r="A62" s="22">
        <v>82</v>
      </c>
      <c r="B62" s="28">
        <v>42594</v>
      </c>
      <c r="C62" s="29">
        <v>1</v>
      </c>
      <c r="D62" s="30">
        <v>-1</v>
      </c>
      <c r="E62" s="34">
        <v>-1</v>
      </c>
      <c r="F62" s="32">
        <v>-1</v>
      </c>
      <c r="G62" s="27">
        <f t="shared" si="14"/>
        <v>158184.82210814496</v>
      </c>
      <c r="H62" s="27">
        <f t="shared" si="15"/>
        <v>167365.43846499617</v>
      </c>
      <c r="I62" s="27">
        <f t="shared" si="16"/>
        <v>148579.4215925445</v>
      </c>
      <c r="J62" s="56">
        <f t="shared" si="17"/>
        <v>4892.3140858189163</v>
      </c>
      <c r="K62" s="57">
        <f t="shared" si="18"/>
        <v>5176.2506741751386</v>
      </c>
      <c r="L62" s="58">
        <f t="shared" si="19"/>
        <v>4595.2398430683861</v>
      </c>
      <c r="M62" s="56">
        <f t="shared" si="20"/>
        <v>-4892.3140858189163</v>
      </c>
      <c r="N62" s="57">
        <f t="shared" si="21"/>
        <v>-5176.2506741751386</v>
      </c>
      <c r="O62" s="58">
        <f t="shared" si="22"/>
        <v>-4595.2398430683861</v>
      </c>
      <c r="P62" s="55"/>
      <c r="Q62" s="55"/>
      <c r="R62" s="55"/>
    </row>
    <row r="63" spans="1:18" x14ac:dyDescent="0.4">
      <c r="A63" s="22">
        <v>83</v>
      </c>
      <c r="B63" s="28">
        <v>42594</v>
      </c>
      <c r="C63" s="29">
        <v>1</v>
      </c>
      <c r="D63" s="30">
        <v>1.27</v>
      </c>
      <c r="E63" s="34">
        <v>1.5</v>
      </c>
      <c r="F63" s="32">
        <v>-1</v>
      </c>
      <c r="G63" s="27">
        <f t="shared" si="14"/>
        <v>164211.66383046529</v>
      </c>
      <c r="H63" s="27">
        <f t="shared" si="15"/>
        <v>174896.88319592099</v>
      </c>
      <c r="I63" s="27">
        <f t="shared" si="16"/>
        <v>144122.03894476817</v>
      </c>
      <c r="J63" s="56">
        <f t="shared" si="17"/>
        <v>4745.5446632443482</v>
      </c>
      <c r="K63" s="57">
        <f t="shared" si="18"/>
        <v>5020.9631539498851</v>
      </c>
      <c r="L63" s="58">
        <f t="shared" si="19"/>
        <v>4457.382647776335</v>
      </c>
      <c r="M63" s="56">
        <f t="shared" si="20"/>
        <v>6026.8417223203223</v>
      </c>
      <c r="N63" s="57">
        <f t="shared" si="21"/>
        <v>7531.444730924828</v>
      </c>
      <c r="O63" s="58">
        <f t="shared" si="22"/>
        <v>-4457.382647776335</v>
      </c>
      <c r="P63" s="55"/>
      <c r="Q63" s="55"/>
      <c r="R63" s="55"/>
    </row>
    <row r="64" spans="1:18" x14ac:dyDescent="0.4">
      <c r="A64" s="22">
        <v>84</v>
      </c>
      <c r="B64" s="28">
        <v>42599</v>
      </c>
      <c r="C64" s="29">
        <v>2</v>
      </c>
      <c r="D64" s="30">
        <v>-1</v>
      </c>
      <c r="E64" s="34">
        <v>-1</v>
      </c>
      <c r="F64" s="32">
        <v>-1</v>
      </c>
      <c r="G64" s="27">
        <f t="shared" si="14"/>
        <v>159285.31391555132</v>
      </c>
      <c r="H64" s="27">
        <f t="shared" si="15"/>
        <v>169649.97670004336</v>
      </c>
      <c r="I64" s="27">
        <f t="shared" si="16"/>
        <v>139798.37777642513</v>
      </c>
      <c r="J64" s="56">
        <f t="shared" si="17"/>
        <v>4926.3499149139589</v>
      </c>
      <c r="K64" s="57">
        <f t="shared" si="18"/>
        <v>5246.9064958776298</v>
      </c>
      <c r="L64" s="58">
        <f t="shared" si="19"/>
        <v>4323.6611683430447</v>
      </c>
      <c r="M64" s="56">
        <f t="shared" si="20"/>
        <v>-4926.3499149139589</v>
      </c>
      <c r="N64" s="57">
        <f t="shared" si="21"/>
        <v>-5246.9064958776298</v>
      </c>
      <c r="O64" s="58">
        <f t="shared" si="22"/>
        <v>-4323.6611683430447</v>
      </c>
      <c r="P64" s="55" t="s">
        <v>18</v>
      </c>
      <c r="Q64" s="55"/>
      <c r="R64" s="55"/>
    </row>
    <row r="65" spans="1:18" x14ac:dyDescent="0.4">
      <c r="A65" s="22">
        <v>85</v>
      </c>
      <c r="B65" s="28">
        <v>42604</v>
      </c>
      <c r="C65" s="29">
        <v>1</v>
      </c>
      <c r="D65" s="30">
        <v>-1</v>
      </c>
      <c r="E65" s="34">
        <v>-1</v>
      </c>
      <c r="F65" s="32">
        <v>-1</v>
      </c>
      <c r="G65" s="27">
        <f t="shared" si="14"/>
        <v>154506.75449808477</v>
      </c>
      <c r="H65" s="27">
        <f t="shared" si="15"/>
        <v>164560.47739904205</v>
      </c>
      <c r="I65" s="27">
        <f t="shared" si="16"/>
        <v>135604.42644313237</v>
      </c>
      <c r="J65" s="56">
        <f t="shared" si="17"/>
        <v>4778.5594174665393</v>
      </c>
      <c r="K65" s="57">
        <f t="shared" si="18"/>
        <v>5089.4993010013004</v>
      </c>
      <c r="L65" s="58">
        <f t="shared" si="19"/>
        <v>4193.9513332927536</v>
      </c>
      <c r="M65" s="56">
        <f t="shared" si="20"/>
        <v>-4778.5594174665393</v>
      </c>
      <c r="N65" s="57">
        <f t="shared" si="21"/>
        <v>-5089.4993010013004</v>
      </c>
      <c r="O65" s="58">
        <f t="shared" si="22"/>
        <v>-4193.9513332927536</v>
      </c>
      <c r="P65" s="55"/>
      <c r="Q65" s="55"/>
      <c r="R65" s="55"/>
    </row>
    <row r="66" spans="1:18" x14ac:dyDescent="0.4">
      <c r="A66" s="22">
        <v>86</v>
      </c>
      <c r="B66" s="28">
        <v>42612</v>
      </c>
      <c r="C66" s="29">
        <v>1</v>
      </c>
      <c r="D66" s="30">
        <v>1.27</v>
      </c>
      <c r="E66" s="34">
        <v>1.5</v>
      </c>
      <c r="F66" s="32">
        <v>2</v>
      </c>
      <c r="G66" s="27">
        <f t="shared" si="14"/>
        <v>160393.4618444618</v>
      </c>
      <c r="H66" s="27">
        <f t="shared" si="15"/>
        <v>171965.69888199895</v>
      </c>
      <c r="I66" s="27">
        <f t="shared" si="16"/>
        <v>143740.69202972032</v>
      </c>
      <c r="J66" s="56">
        <f t="shared" si="17"/>
        <v>4635.2026349425432</v>
      </c>
      <c r="K66" s="57">
        <f t="shared" si="18"/>
        <v>4936.8143219712611</v>
      </c>
      <c r="L66" s="58">
        <f t="shared" si="19"/>
        <v>4068.1327932939707</v>
      </c>
      <c r="M66" s="56">
        <f t="shared" si="20"/>
        <v>5886.7073463770303</v>
      </c>
      <c r="N66" s="57">
        <f t="shared" si="21"/>
        <v>7405.2214829568911</v>
      </c>
      <c r="O66" s="58">
        <f t="shared" si="22"/>
        <v>8136.2655865879415</v>
      </c>
      <c r="P66" s="55"/>
      <c r="Q66" s="55"/>
      <c r="R66" s="55"/>
    </row>
    <row r="67" spans="1:18" x14ac:dyDescent="0.4">
      <c r="A67" s="22">
        <v>87</v>
      </c>
      <c r="B67" s="28">
        <v>42613</v>
      </c>
      <c r="C67" s="29">
        <v>1</v>
      </c>
      <c r="D67" s="30">
        <v>1.27</v>
      </c>
      <c r="E67" s="34">
        <v>1.5</v>
      </c>
      <c r="F67" s="32">
        <v>2</v>
      </c>
      <c r="G67" s="27">
        <f t="shared" si="14"/>
        <v>166504.45274073578</v>
      </c>
      <c r="H67" s="27">
        <f t="shared" si="15"/>
        <v>179704.1553316889</v>
      </c>
      <c r="I67" s="27">
        <f t="shared" si="16"/>
        <v>152365.13355150353</v>
      </c>
      <c r="J67" s="56">
        <f t="shared" si="17"/>
        <v>4811.8038553338538</v>
      </c>
      <c r="K67" s="57">
        <f t="shared" si="18"/>
        <v>5158.9709664599686</v>
      </c>
      <c r="L67" s="58">
        <f t="shared" si="19"/>
        <v>4312.2207608916096</v>
      </c>
      <c r="M67" s="56">
        <f t="shared" si="20"/>
        <v>6110.9908962739946</v>
      </c>
      <c r="N67" s="57">
        <f t="shared" si="21"/>
        <v>7738.4564496899529</v>
      </c>
      <c r="O67" s="58">
        <f t="shared" si="22"/>
        <v>8624.4415217832193</v>
      </c>
      <c r="P67" s="55"/>
      <c r="Q67" s="55"/>
      <c r="R67" s="55"/>
    </row>
    <row r="68" spans="1:18" x14ac:dyDescent="0.4">
      <c r="A68" s="22">
        <v>88</v>
      </c>
      <c r="B68" s="28">
        <v>42619</v>
      </c>
      <c r="C68" s="29">
        <v>1</v>
      </c>
      <c r="D68" s="30">
        <v>1.27</v>
      </c>
      <c r="E68" s="34">
        <v>1.5</v>
      </c>
      <c r="F68" s="32">
        <v>2</v>
      </c>
      <c r="G68" s="27">
        <f t="shared" si="14"/>
        <v>172848.27239015783</v>
      </c>
      <c r="H68" s="27">
        <f t="shared" si="15"/>
        <v>187790.84232161491</v>
      </c>
      <c r="I68" s="27">
        <f t="shared" si="16"/>
        <v>161507.04156459373</v>
      </c>
      <c r="J68" s="56">
        <f t="shared" si="17"/>
        <v>4995.1335822220735</v>
      </c>
      <c r="K68" s="57">
        <f t="shared" si="18"/>
        <v>5391.1246599506667</v>
      </c>
      <c r="L68" s="58">
        <f t="shared" si="19"/>
        <v>4570.9540065451056</v>
      </c>
      <c r="M68" s="56">
        <f t="shared" si="20"/>
        <v>6343.8196494220338</v>
      </c>
      <c r="N68" s="57">
        <f t="shared" si="21"/>
        <v>8086.686989926</v>
      </c>
      <c r="O68" s="58">
        <f t="shared" si="22"/>
        <v>9141.9080130902112</v>
      </c>
      <c r="P68" s="55"/>
      <c r="Q68" s="55"/>
      <c r="R68" s="55"/>
    </row>
    <row r="69" spans="1:18" x14ac:dyDescent="0.4">
      <c r="A69" s="22">
        <v>89</v>
      </c>
      <c r="B69" s="28">
        <v>42625</v>
      </c>
      <c r="C69" s="29">
        <v>2</v>
      </c>
      <c r="D69" s="30">
        <v>-1</v>
      </c>
      <c r="E69" s="34">
        <v>-1</v>
      </c>
      <c r="F69" s="32">
        <v>-1</v>
      </c>
      <c r="G69" s="27">
        <f t="shared" si="14"/>
        <v>167662.82421845308</v>
      </c>
      <c r="H69" s="27">
        <f t="shared" si="15"/>
        <v>182157.11705196646</v>
      </c>
      <c r="I69" s="27">
        <f t="shared" si="16"/>
        <v>156661.83031765593</v>
      </c>
      <c r="J69" s="56">
        <f t="shared" si="17"/>
        <v>5185.4481717047347</v>
      </c>
      <c r="K69" s="57">
        <f t="shared" si="18"/>
        <v>5633.7252696484475</v>
      </c>
      <c r="L69" s="58">
        <f t="shared" si="19"/>
        <v>4845.2112469378117</v>
      </c>
      <c r="M69" s="56">
        <f t="shared" si="20"/>
        <v>-5185.4481717047347</v>
      </c>
      <c r="N69" s="57">
        <f t="shared" si="21"/>
        <v>-5633.7252696484475</v>
      </c>
      <c r="O69" s="58">
        <f t="shared" si="22"/>
        <v>-4845.2112469378117</v>
      </c>
      <c r="P69" s="55"/>
      <c r="Q69" s="55"/>
      <c r="R69" s="55"/>
    </row>
    <row r="70" spans="1:18" x14ac:dyDescent="0.4">
      <c r="A70" s="22">
        <v>90</v>
      </c>
      <c r="B70" s="28">
        <v>42626</v>
      </c>
      <c r="C70" s="29">
        <v>1</v>
      </c>
      <c r="D70" s="30">
        <v>1.27</v>
      </c>
      <c r="E70" s="34">
        <v>1.5</v>
      </c>
      <c r="F70" s="32">
        <v>2</v>
      </c>
      <c r="G70" s="27">
        <f t="shared" si="14"/>
        <v>174050.77782117613</v>
      </c>
      <c r="H70" s="27">
        <f t="shared" si="15"/>
        <v>190354.18731930494</v>
      </c>
      <c r="I70" s="27">
        <f t="shared" si="16"/>
        <v>166061.54013671528</v>
      </c>
      <c r="J70" s="56">
        <f t="shared" si="17"/>
        <v>5029.8847265535924</v>
      </c>
      <c r="K70" s="57">
        <f t="shared" si="18"/>
        <v>5464.7135115589936</v>
      </c>
      <c r="L70" s="58">
        <f t="shared" si="19"/>
        <v>4699.8549095296776</v>
      </c>
      <c r="M70" s="56">
        <f t="shared" si="20"/>
        <v>6387.9536027230624</v>
      </c>
      <c r="N70" s="57">
        <f t="shared" si="21"/>
        <v>8197.0702673384912</v>
      </c>
      <c r="O70" s="58">
        <f t="shared" si="22"/>
        <v>9399.7098190593551</v>
      </c>
      <c r="P70" s="55"/>
      <c r="Q70" s="55"/>
      <c r="R70" s="55"/>
    </row>
    <row r="71" spans="1:18" x14ac:dyDescent="0.4">
      <c r="A71" s="22">
        <v>91</v>
      </c>
      <c r="B71" s="28">
        <v>42635</v>
      </c>
      <c r="C71" s="29">
        <v>1</v>
      </c>
      <c r="D71" s="30">
        <v>1.27</v>
      </c>
      <c r="E71" s="34">
        <v>1.5</v>
      </c>
      <c r="F71" s="32">
        <v>2</v>
      </c>
      <c r="G71" s="27">
        <f t="shared" si="14"/>
        <v>180682.11245616295</v>
      </c>
      <c r="H71" s="27">
        <f t="shared" si="15"/>
        <v>198920.12574867366</v>
      </c>
      <c r="I71" s="27">
        <f t="shared" si="16"/>
        <v>176025.2325449182</v>
      </c>
      <c r="J71" s="56">
        <f t="shared" si="17"/>
        <v>5221.5233346352834</v>
      </c>
      <c r="K71" s="57">
        <f t="shared" si="18"/>
        <v>5710.6256195791484</v>
      </c>
      <c r="L71" s="58">
        <f t="shared" si="19"/>
        <v>4981.8462041014582</v>
      </c>
      <c r="M71" s="56">
        <f t="shared" si="20"/>
        <v>6631.3346349868098</v>
      </c>
      <c r="N71" s="57">
        <f t="shared" si="21"/>
        <v>8565.9384293687217</v>
      </c>
      <c r="O71" s="58">
        <f t="shared" si="22"/>
        <v>9963.6924082029163</v>
      </c>
      <c r="P71" s="55" t="s">
        <v>19</v>
      </c>
      <c r="Q71" s="55"/>
      <c r="R71" s="55"/>
    </row>
    <row r="72" spans="1:18" x14ac:dyDescent="0.4">
      <c r="A72" s="22">
        <v>92</v>
      </c>
      <c r="B72" s="28">
        <v>42635</v>
      </c>
      <c r="C72" s="29">
        <v>1</v>
      </c>
      <c r="D72" s="30">
        <v>1.27</v>
      </c>
      <c r="E72" s="34">
        <v>1.5</v>
      </c>
      <c r="F72" s="32">
        <v>2</v>
      </c>
      <c r="G72" s="27">
        <f t="shared" si="14"/>
        <v>187566.10094074276</v>
      </c>
      <c r="H72" s="27">
        <f t="shared" si="15"/>
        <v>207871.53140736397</v>
      </c>
      <c r="I72" s="27">
        <f t="shared" si="16"/>
        <v>186586.74649761329</v>
      </c>
      <c r="J72" s="56">
        <f t="shared" si="17"/>
        <v>5420.4633736848882</v>
      </c>
      <c r="K72" s="57">
        <f t="shared" si="18"/>
        <v>5967.6037724602093</v>
      </c>
      <c r="L72" s="58">
        <f t="shared" si="19"/>
        <v>5280.7569763475458</v>
      </c>
      <c r="M72" s="56">
        <f t="shared" si="20"/>
        <v>6883.9884845798078</v>
      </c>
      <c r="N72" s="57">
        <f t="shared" si="21"/>
        <v>8951.4056586903134</v>
      </c>
      <c r="O72" s="58">
        <f t="shared" si="22"/>
        <v>10561.513952695092</v>
      </c>
      <c r="P72" s="55" t="s">
        <v>19</v>
      </c>
      <c r="Q72" s="55"/>
      <c r="R72" s="55"/>
    </row>
    <row r="73" spans="1:18" x14ac:dyDescent="0.4">
      <c r="A73" s="22">
        <v>93</v>
      </c>
      <c r="B73" s="28">
        <v>42639</v>
      </c>
      <c r="C73" s="29">
        <v>2</v>
      </c>
      <c r="D73" s="30">
        <v>1.27</v>
      </c>
      <c r="E73" s="34">
        <v>1.5</v>
      </c>
      <c r="F73" s="32">
        <v>2</v>
      </c>
      <c r="G73" s="27">
        <f t="shared" si="14"/>
        <v>194712.36938658505</v>
      </c>
      <c r="H73" s="27">
        <f t="shared" si="15"/>
        <v>217225.75032069534</v>
      </c>
      <c r="I73" s="27">
        <f t="shared" si="16"/>
        <v>197781.95128747009</v>
      </c>
      <c r="J73" s="56">
        <f t="shared" si="17"/>
        <v>5626.9830282222829</v>
      </c>
      <c r="K73" s="57">
        <f t="shared" si="18"/>
        <v>6236.1459422209191</v>
      </c>
      <c r="L73" s="58">
        <f t="shared" si="19"/>
        <v>5597.6023949283981</v>
      </c>
      <c r="M73" s="56">
        <f t="shared" si="20"/>
        <v>7146.2684458422991</v>
      </c>
      <c r="N73" s="57">
        <f t="shared" si="21"/>
        <v>9354.2189133313786</v>
      </c>
      <c r="O73" s="58">
        <f t="shared" si="22"/>
        <v>11195.204789856796</v>
      </c>
      <c r="P73" s="55"/>
      <c r="Q73" s="55"/>
      <c r="R73" s="55"/>
    </row>
    <row r="74" spans="1:18" x14ac:dyDescent="0.4">
      <c r="A74" s="22">
        <v>94</v>
      </c>
      <c r="B74" s="28">
        <v>42640</v>
      </c>
      <c r="C74" s="29">
        <v>2</v>
      </c>
      <c r="D74" s="30">
        <v>-1</v>
      </c>
      <c r="E74" s="34">
        <v>-1</v>
      </c>
      <c r="F74" s="32">
        <v>-1</v>
      </c>
      <c r="G74" s="27">
        <f>IF(D74="","",G73+M74)</f>
        <v>188870.9983049875</v>
      </c>
      <c r="H74" s="27">
        <f>IF(E74="","",H73+N74)</f>
        <v>210708.97781107447</v>
      </c>
      <c r="I74" s="27">
        <f>IF(F74="","",I73+O74)</f>
        <v>191848.49274884598</v>
      </c>
      <c r="J74" s="56">
        <f t="shared" si="17"/>
        <v>5841.371081597551</v>
      </c>
      <c r="K74" s="57">
        <f t="shared" si="18"/>
        <v>6516.7725096208596</v>
      </c>
      <c r="L74" s="58">
        <f t="shared" si="19"/>
        <v>5933.4585386241024</v>
      </c>
      <c r="M74" s="56">
        <f t="shared" si="20"/>
        <v>-5841.371081597551</v>
      </c>
      <c r="N74" s="57">
        <f t="shared" si="21"/>
        <v>-6516.7725096208596</v>
      </c>
      <c r="O74" s="58">
        <f t="shared" si="22"/>
        <v>-5933.4585386241024</v>
      </c>
      <c r="P74" s="55"/>
      <c r="Q74" s="55"/>
      <c r="R74" s="55"/>
    </row>
    <row r="75" spans="1:18" x14ac:dyDescent="0.4">
      <c r="A75" s="22">
        <v>95</v>
      </c>
      <c r="B75" s="28">
        <v>42643</v>
      </c>
      <c r="C75" s="29">
        <v>2</v>
      </c>
      <c r="D75" s="30">
        <v>-1</v>
      </c>
      <c r="E75" s="34">
        <v>-1</v>
      </c>
      <c r="F75" s="32">
        <v>-1</v>
      </c>
      <c r="G75" s="27">
        <f t="shared" ref="G75:G108" si="23">IF(D75="","",G74+M75)</f>
        <v>183204.86835583788</v>
      </c>
      <c r="H75" s="27">
        <f t="shared" ref="H75:H108" si="24">IF(E75="","",H74+N75)</f>
        <v>204387.70847674223</v>
      </c>
      <c r="I75" s="27">
        <f t="shared" ref="I75:I108" si="25">IF(F75="","",I74+O75)</f>
        <v>186093.03796638059</v>
      </c>
      <c r="J75" s="56">
        <f t="shared" si="17"/>
        <v>5666.1299491496247</v>
      </c>
      <c r="K75" s="57">
        <f t="shared" si="18"/>
        <v>6321.2693343322335</v>
      </c>
      <c r="L75" s="58">
        <f t="shared" si="19"/>
        <v>5755.4547824653791</v>
      </c>
      <c r="M75" s="56">
        <f t="shared" si="20"/>
        <v>-5666.1299491496247</v>
      </c>
      <c r="N75" s="57">
        <f t="shared" si="21"/>
        <v>-6321.2693343322335</v>
      </c>
      <c r="O75" s="58">
        <f t="shared" si="22"/>
        <v>-5755.4547824653791</v>
      </c>
      <c r="P75" s="55"/>
      <c r="Q75" s="55"/>
      <c r="R75" s="55"/>
    </row>
    <row r="76" spans="1:18" x14ac:dyDescent="0.4">
      <c r="A76" s="22">
        <v>96</v>
      </c>
      <c r="B76" s="28">
        <v>42648</v>
      </c>
      <c r="C76" s="29">
        <v>1</v>
      </c>
      <c r="D76" s="30">
        <v>-1</v>
      </c>
      <c r="E76" s="34">
        <v>-1</v>
      </c>
      <c r="F76" s="32">
        <v>-1</v>
      </c>
      <c r="G76" s="27">
        <f t="shared" si="23"/>
        <v>177708.72230516275</v>
      </c>
      <c r="H76" s="27">
        <f t="shared" si="24"/>
        <v>198256.07722243996</v>
      </c>
      <c r="I76" s="27">
        <f t="shared" si="25"/>
        <v>180510.24682738917</v>
      </c>
      <c r="J76" s="56">
        <f t="shared" si="17"/>
        <v>5496.1460506751364</v>
      </c>
      <c r="K76" s="57">
        <f t="shared" si="18"/>
        <v>6131.6312543022668</v>
      </c>
      <c r="L76" s="58">
        <f t="shared" si="19"/>
        <v>5582.7911389914179</v>
      </c>
      <c r="M76" s="56">
        <f t="shared" si="20"/>
        <v>-5496.1460506751364</v>
      </c>
      <c r="N76" s="57">
        <f t="shared" si="21"/>
        <v>-6131.6312543022668</v>
      </c>
      <c r="O76" s="58">
        <f t="shared" si="22"/>
        <v>-5582.7911389914179</v>
      </c>
      <c r="P76" s="55"/>
      <c r="Q76" s="55"/>
      <c r="R76" s="55"/>
    </row>
    <row r="77" spans="1:18" x14ac:dyDescent="0.4">
      <c r="A77" s="22">
        <v>97</v>
      </c>
      <c r="B77" s="28">
        <v>42648</v>
      </c>
      <c r="C77" s="29">
        <v>1</v>
      </c>
      <c r="D77" s="30">
        <v>1.27</v>
      </c>
      <c r="E77" s="34">
        <v>1.5</v>
      </c>
      <c r="F77" s="32">
        <v>2</v>
      </c>
      <c r="G77" s="27">
        <f t="shared" si="23"/>
        <v>184479.42462498945</v>
      </c>
      <c r="H77" s="27">
        <f t="shared" si="24"/>
        <v>207177.60069744976</v>
      </c>
      <c r="I77" s="27">
        <f t="shared" si="25"/>
        <v>191340.86163703253</v>
      </c>
      <c r="J77" s="56">
        <f>IF(G76="","",G76*0.03)</f>
        <v>5331.2616691548819</v>
      </c>
      <c r="K77" s="57">
        <f>IF(H76="","",H76*0.03)</f>
        <v>5947.6823166731983</v>
      </c>
      <c r="L77" s="58">
        <f>IF(I76="","",I76*0.03)</f>
        <v>5415.3074048216749</v>
      </c>
      <c r="M77" s="56">
        <f>IF(D77="","",J77*D77)</f>
        <v>6770.7023198266997</v>
      </c>
      <c r="N77" s="57">
        <f>IF(E77="","",K77*E77)</f>
        <v>8921.523475009797</v>
      </c>
      <c r="O77" s="58">
        <f>IF(F77="","",L77*F77)</f>
        <v>10830.61480964335</v>
      </c>
      <c r="P77" s="55"/>
      <c r="Q77" s="55"/>
      <c r="R77" s="55"/>
    </row>
    <row r="78" spans="1:18" x14ac:dyDescent="0.4">
      <c r="A78" s="22">
        <v>98</v>
      </c>
      <c r="B78" s="28">
        <v>42649</v>
      </c>
      <c r="C78" s="29">
        <v>1</v>
      </c>
      <c r="D78" s="30">
        <v>1.27</v>
      </c>
      <c r="E78" s="34">
        <v>1.5</v>
      </c>
      <c r="F78" s="32">
        <v>2</v>
      </c>
      <c r="G78" s="27">
        <f t="shared" si="23"/>
        <v>191508.09070320154</v>
      </c>
      <c r="H78" s="27">
        <f t="shared" si="24"/>
        <v>216500.59272883501</v>
      </c>
      <c r="I78" s="27">
        <f t="shared" si="25"/>
        <v>202821.3133352545</v>
      </c>
      <c r="J78" s="56">
        <f t="shared" ref="J78:J108" si="26">IF(G77="","",G77*0.03)</f>
        <v>5534.3827387496831</v>
      </c>
      <c r="K78" s="57">
        <f t="shared" ref="K78:K108" si="27">IF(H77="","",H77*0.03)</f>
        <v>6215.3280209234927</v>
      </c>
      <c r="L78" s="58">
        <f t="shared" ref="L78:L108" si="28">IF(I77="","",I77*0.03)</f>
        <v>5740.225849110976</v>
      </c>
      <c r="M78" s="56">
        <f t="shared" ref="M78:M108" si="29">IF(D78="","",J78*D78)</f>
        <v>7028.666078212098</v>
      </c>
      <c r="N78" s="57">
        <f t="shared" ref="N78:N108" si="30">IF(E78="","",K78*E78)</f>
        <v>9322.9920313852381</v>
      </c>
      <c r="O78" s="58">
        <f t="shared" ref="O78:O108" si="31">IF(F78="","",L78*F78)</f>
        <v>11480.451698221952</v>
      </c>
      <c r="P78" s="55"/>
      <c r="Q78" s="55"/>
      <c r="R78" s="55"/>
    </row>
    <row r="79" spans="1:18" x14ac:dyDescent="0.4">
      <c r="A79" s="22">
        <v>99</v>
      </c>
      <c r="B79" s="28">
        <v>42654</v>
      </c>
      <c r="C79" s="29">
        <v>1</v>
      </c>
      <c r="D79" s="30">
        <v>-1</v>
      </c>
      <c r="E79" s="34">
        <v>-1</v>
      </c>
      <c r="F79" s="33">
        <v>-1</v>
      </c>
      <c r="G79" s="27">
        <f t="shared" si="23"/>
        <v>185762.84798210548</v>
      </c>
      <c r="H79" s="27">
        <f t="shared" si="24"/>
        <v>210005.57494696995</v>
      </c>
      <c r="I79" s="27">
        <f t="shared" si="25"/>
        <v>196736.67393519686</v>
      </c>
      <c r="J79" s="56">
        <f t="shared" si="26"/>
        <v>5745.2427210960459</v>
      </c>
      <c r="K79" s="57">
        <f t="shared" si="27"/>
        <v>6495.01778186505</v>
      </c>
      <c r="L79" s="58">
        <f t="shared" si="28"/>
        <v>6084.6394000576347</v>
      </c>
      <c r="M79" s="56">
        <f t="shared" si="29"/>
        <v>-5745.2427210960459</v>
      </c>
      <c r="N79" s="57">
        <f t="shared" si="30"/>
        <v>-6495.01778186505</v>
      </c>
      <c r="O79" s="58">
        <f t="shared" si="31"/>
        <v>-6084.6394000576347</v>
      </c>
      <c r="P79" s="55"/>
      <c r="Q79" s="55"/>
      <c r="R79" s="55"/>
    </row>
    <row r="80" spans="1:18" x14ac:dyDescent="0.4">
      <c r="A80" s="22">
        <v>100</v>
      </c>
      <c r="B80" s="28">
        <v>42660</v>
      </c>
      <c r="C80" s="29">
        <v>2</v>
      </c>
      <c r="D80" s="30">
        <v>1.27</v>
      </c>
      <c r="E80" s="34">
        <v>1.5</v>
      </c>
      <c r="F80" s="33">
        <v>2</v>
      </c>
      <c r="G80" s="27">
        <f t="shared" si="23"/>
        <v>192840.41249022371</v>
      </c>
      <c r="H80" s="27">
        <f t="shared" si="24"/>
        <v>219455.82581958361</v>
      </c>
      <c r="I80" s="27">
        <f t="shared" si="25"/>
        <v>208540.87437130866</v>
      </c>
      <c r="J80" s="56">
        <f t="shared" si="26"/>
        <v>5572.8854394631644</v>
      </c>
      <c r="K80" s="57">
        <f t="shared" si="27"/>
        <v>6300.1672484090986</v>
      </c>
      <c r="L80" s="58">
        <f t="shared" si="28"/>
        <v>5902.1002180559053</v>
      </c>
      <c r="M80" s="56">
        <f t="shared" si="29"/>
        <v>7077.5645081182192</v>
      </c>
      <c r="N80" s="57">
        <f t="shared" si="30"/>
        <v>9450.2508726136475</v>
      </c>
      <c r="O80" s="58">
        <f t="shared" si="31"/>
        <v>11804.200436111811</v>
      </c>
      <c r="P80" s="55"/>
      <c r="Q80" s="55"/>
      <c r="R80" s="55"/>
    </row>
    <row r="81" spans="1:18" x14ac:dyDescent="0.4">
      <c r="A81" s="22">
        <v>101</v>
      </c>
      <c r="B81" s="28"/>
      <c r="C81" s="29"/>
      <c r="D81" s="30"/>
      <c r="E81" s="34"/>
      <c r="F81" s="33"/>
      <c r="G81" s="27" t="str">
        <f t="shared" si="23"/>
        <v/>
      </c>
      <c r="H81" s="27" t="str">
        <f t="shared" si="24"/>
        <v/>
      </c>
      <c r="I81" s="27" t="str">
        <f t="shared" si="25"/>
        <v/>
      </c>
      <c r="J81" s="56">
        <f t="shared" si="26"/>
        <v>5785.2123747067108</v>
      </c>
      <c r="K81" s="57">
        <f t="shared" si="27"/>
        <v>6583.6747745875082</v>
      </c>
      <c r="L81" s="58">
        <f t="shared" si="28"/>
        <v>6256.2262311392597</v>
      </c>
      <c r="M81" s="56" t="str">
        <f t="shared" si="29"/>
        <v/>
      </c>
      <c r="N81" s="57" t="str">
        <f t="shared" si="30"/>
        <v/>
      </c>
      <c r="O81" s="58" t="str">
        <f t="shared" si="31"/>
        <v/>
      </c>
      <c r="P81" s="55"/>
      <c r="Q81" s="55"/>
      <c r="R81" s="55"/>
    </row>
    <row r="82" spans="1:18" x14ac:dyDescent="0.4">
      <c r="A82" s="22">
        <v>102</v>
      </c>
      <c r="B82" s="28"/>
      <c r="C82" s="29"/>
      <c r="D82" s="30"/>
      <c r="E82" s="34"/>
      <c r="F82" s="32"/>
      <c r="G82" s="27" t="str">
        <f t="shared" si="23"/>
        <v/>
      </c>
      <c r="H82" s="27" t="str">
        <f t="shared" si="24"/>
        <v/>
      </c>
      <c r="I82" s="27" t="str">
        <f t="shared" si="25"/>
        <v/>
      </c>
      <c r="J82" s="56" t="str">
        <f t="shared" si="26"/>
        <v/>
      </c>
      <c r="K82" s="57" t="str">
        <f t="shared" si="27"/>
        <v/>
      </c>
      <c r="L82" s="58" t="str">
        <f t="shared" si="28"/>
        <v/>
      </c>
      <c r="M82" s="56" t="str">
        <f t="shared" si="29"/>
        <v/>
      </c>
      <c r="N82" s="57" t="str">
        <f t="shared" si="30"/>
        <v/>
      </c>
      <c r="O82" s="58" t="str">
        <f t="shared" si="31"/>
        <v/>
      </c>
    </row>
    <row r="83" spans="1:18" x14ac:dyDescent="0.4">
      <c r="A83" s="22">
        <v>103</v>
      </c>
      <c r="B83" s="28"/>
      <c r="C83" s="29"/>
      <c r="D83" s="30"/>
      <c r="E83" s="34"/>
      <c r="F83" s="32"/>
      <c r="G83" s="27" t="str">
        <f t="shared" si="23"/>
        <v/>
      </c>
      <c r="H83" s="27" t="str">
        <f t="shared" si="24"/>
        <v/>
      </c>
      <c r="I83" s="27" t="str">
        <f t="shared" si="25"/>
        <v/>
      </c>
      <c r="J83" s="56" t="str">
        <f t="shared" si="26"/>
        <v/>
      </c>
      <c r="K83" s="57" t="str">
        <f t="shared" si="27"/>
        <v/>
      </c>
      <c r="L83" s="58" t="str">
        <f t="shared" si="28"/>
        <v/>
      </c>
      <c r="M83" s="56" t="str">
        <f t="shared" si="29"/>
        <v/>
      </c>
      <c r="N83" s="57" t="str">
        <f t="shared" si="30"/>
        <v/>
      </c>
      <c r="O83" s="58" t="str">
        <f t="shared" si="31"/>
        <v/>
      </c>
    </row>
    <row r="84" spans="1:18" x14ac:dyDescent="0.4">
      <c r="A84" s="22">
        <v>104</v>
      </c>
      <c r="B84" s="28"/>
      <c r="C84" s="29"/>
      <c r="D84" s="30"/>
      <c r="E84" s="31"/>
      <c r="F84" s="32"/>
      <c r="G84" s="27" t="str">
        <f t="shared" si="23"/>
        <v/>
      </c>
      <c r="H84" s="27" t="str">
        <f t="shared" si="24"/>
        <v/>
      </c>
      <c r="I84" s="27" t="str">
        <f t="shared" si="25"/>
        <v/>
      </c>
      <c r="J84" s="56" t="str">
        <f t="shared" si="26"/>
        <v/>
      </c>
      <c r="K84" s="57" t="str">
        <f t="shared" si="27"/>
        <v/>
      </c>
      <c r="L84" s="58" t="str">
        <f t="shared" si="28"/>
        <v/>
      </c>
      <c r="M84" s="56" t="str">
        <f t="shared" si="29"/>
        <v/>
      </c>
      <c r="N84" s="57" t="str">
        <f t="shared" si="30"/>
        <v/>
      </c>
      <c r="O84" s="58" t="str">
        <f t="shared" si="31"/>
        <v/>
      </c>
    </row>
    <row r="85" spans="1:18" x14ac:dyDescent="0.4">
      <c r="A85" s="22">
        <v>105</v>
      </c>
      <c r="B85" s="28"/>
      <c r="C85" s="29"/>
      <c r="D85" s="30"/>
      <c r="E85" s="31"/>
      <c r="F85" s="32"/>
      <c r="G85" s="27" t="str">
        <f t="shared" si="23"/>
        <v/>
      </c>
      <c r="H85" s="27" t="str">
        <f t="shared" si="24"/>
        <v/>
      </c>
      <c r="I85" s="27" t="str">
        <f t="shared" si="25"/>
        <v/>
      </c>
      <c r="J85" s="56" t="str">
        <f t="shared" si="26"/>
        <v/>
      </c>
      <c r="K85" s="57" t="str">
        <f t="shared" si="27"/>
        <v/>
      </c>
      <c r="L85" s="58" t="str">
        <f t="shared" si="28"/>
        <v/>
      </c>
      <c r="M85" s="56" t="str">
        <f t="shared" si="29"/>
        <v/>
      </c>
      <c r="N85" s="57" t="str">
        <f t="shared" si="30"/>
        <v/>
      </c>
      <c r="O85" s="58" t="str">
        <f t="shared" si="31"/>
        <v/>
      </c>
    </row>
    <row r="86" spans="1:18" x14ac:dyDescent="0.4">
      <c r="A86" s="22">
        <v>106</v>
      </c>
      <c r="B86" s="28"/>
      <c r="C86" s="29"/>
      <c r="D86" s="30"/>
      <c r="E86" s="31"/>
      <c r="F86" s="32"/>
      <c r="G86" s="27" t="str">
        <f t="shared" si="23"/>
        <v/>
      </c>
      <c r="H86" s="27" t="str">
        <f t="shared" si="24"/>
        <v/>
      </c>
      <c r="I86" s="27" t="str">
        <f t="shared" si="25"/>
        <v/>
      </c>
      <c r="J86" s="56" t="str">
        <f t="shared" si="26"/>
        <v/>
      </c>
      <c r="K86" s="57" t="str">
        <f t="shared" si="27"/>
        <v/>
      </c>
      <c r="L86" s="58" t="str">
        <f t="shared" si="28"/>
        <v/>
      </c>
      <c r="M86" s="56" t="str">
        <f t="shared" si="29"/>
        <v/>
      </c>
      <c r="N86" s="57" t="str">
        <f t="shared" si="30"/>
        <v/>
      </c>
      <c r="O86" s="58" t="str">
        <f t="shared" si="31"/>
        <v/>
      </c>
    </row>
    <row r="87" spans="1:18" x14ac:dyDescent="0.4">
      <c r="A87" s="22">
        <v>107</v>
      </c>
      <c r="B87" s="28"/>
      <c r="C87" s="29"/>
      <c r="D87" s="30"/>
      <c r="E87" s="31"/>
      <c r="F87" s="32"/>
      <c r="G87" s="27" t="str">
        <f t="shared" si="23"/>
        <v/>
      </c>
      <c r="H87" s="27" t="str">
        <f t="shared" si="24"/>
        <v/>
      </c>
      <c r="I87" s="27" t="str">
        <f t="shared" si="25"/>
        <v/>
      </c>
      <c r="J87" s="56" t="str">
        <f t="shared" si="26"/>
        <v/>
      </c>
      <c r="K87" s="57" t="str">
        <f t="shared" si="27"/>
        <v/>
      </c>
      <c r="L87" s="58" t="str">
        <f t="shared" si="28"/>
        <v/>
      </c>
      <c r="M87" s="56" t="str">
        <f t="shared" si="29"/>
        <v/>
      </c>
      <c r="N87" s="57" t="str">
        <f t="shared" si="30"/>
        <v/>
      </c>
      <c r="O87" s="58" t="str">
        <f t="shared" si="31"/>
        <v/>
      </c>
    </row>
    <row r="88" spans="1:18" x14ac:dyDescent="0.4">
      <c r="A88" s="22">
        <v>108</v>
      </c>
      <c r="B88" s="28"/>
      <c r="C88" s="29"/>
      <c r="D88" s="30"/>
      <c r="E88" s="31"/>
      <c r="F88" s="32"/>
      <c r="G88" s="27" t="str">
        <f t="shared" si="23"/>
        <v/>
      </c>
      <c r="H88" s="27" t="str">
        <f t="shared" si="24"/>
        <v/>
      </c>
      <c r="I88" s="27" t="str">
        <f t="shared" si="25"/>
        <v/>
      </c>
      <c r="J88" s="56" t="str">
        <f t="shared" si="26"/>
        <v/>
      </c>
      <c r="K88" s="57" t="str">
        <f t="shared" si="27"/>
        <v/>
      </c>
      <c r="L88" s="58" t="str">
        <f t="shared" si="28"/>
        <v/>
      </c>
      <c r="M88" s="56" t="str">
        <f t="shared" si="29"/>
        <v/>
      </c>
      <c r="N88" s="57" t="str">
        <f t="shared" si="30"/>
        <v/>
      </c>
      <c r="O88" s="58" t="str">
        <f t="shared" si="31"/>
        <v/>
      </c>
    </row>
    <row r="89" spans="1:18" x14ac:dyDescent="0.4">
      <c r="A89" s="22">
        <v>109</v>
      </c>
      <c r="B89" s="28"/>
      <c r="C89" s="29"/>
      <c r="D89" s="30"/>
      <c r="E89" s="31"/>
      <c r="F89" s="32"/>
      <c r="G89" s="27" t="str">
        <f t="shared" si="23"/>
        <v/>
      </c>
      <c r="H89" s="27" t="str">
        <f t="shared" si="24"/>
        <v/>
      </c>
      <c r="I89" s="27" t="str">
        <f t="shared" si="25"/>
        <v/>
      </c>
      <c r="J89" s="56" t="str">
        <f t="shared" si="26"/>
        <v/>
      </c>
      <c r="K89" s="57" t="str">
        <f t="shared" si="27"/>
        <v/>
      </c>
      <c r="L89" s="58" t="str">
        <f t="shared" si="28"/>
        <v/>
      </c>
      <c r="M89" s="56" t="str">
        <f t="shared" si="29"/>
        <v/>
      </c>
      <c r="N89" s="57" t="str">
        <f t="shared" si="30"/>
        <v/>
      </c>
      <c r="O89" s="58" t="str">
        <f t="shared" si="31"/>
        <v/>
      </c>
    </row>
    <row r="90" spans="1:18" x14ac:dyDescent="0.4">
      <c r="A90" s="22">
        <v>110</v>
      </c>
      <c r="B90" s="28"/>
      <c r="C90" s="29"/>
      <c r="D90" s="30"/>
      <c r="E90" s="31"/>
      <c r="F90" s="32"/>
      <c r="G90" s="27" t="str">
        <f t="shared" si="23"/>
        <v/>
      </c>
      <c r="H90" s="27" t="str">
        <f t="shared" si="24"/>
        <v/>
      </c>
      <c r="I90" s="27" t="str">
        <f t="shared" si="25"/>
        <v/>
      </c>
      <c r="J90" s="56" t="str">
        <f t="shared" si="26"/>
        <v/>
      </c>
      <c r="K90" s="57" t="str">
        <f t="shared" si="27"/>
        <v/>
      </c>
      <c r="L90" s="58" t="str">
        <f t="shared" si="28"/>
        <v/>
      </c>
      <c r="M90" s="56" t="str">
        <f t="shared" si="29"/>
        <v/>
      </c>
      <c r="N90" s="57" t="str">
        <f t="shared" si="30"/>
        <v/>
      </c>
      <c r="O90" s="58" t="str">
        <f t="shared" si="31"/>
        <v/>
      </c>
    </row>
    <row r="91" spans="1:18" x14ac:dyDescent="0.4">
      <c r="A91" s="22">
        <v>111</v>
      </c>
      <c r="B91" s="28"/>
      <c r="C91" s="29"/>
      <c r="D91" s="30"/>
      <c r="E91" s="31"/>
      <c r="F91" s="32"/>
      <c r="G91" s="27" t="str">
        <f t="shared" si="23"/>
        <v/>
      </c>
      <c r="H91" s="27" t="str">
        <f t="shared" si="24"/>
        <v/>
      </c>
      <c r="I91" s="27" t="str">
        <f t="shared" si="25"/>
        <v/>
      </c>
      <c r="J91" s="56" t="str">
        <f t="shared" si="26"/>
        <v/>
      </c>
      <c r="K91" s="57" t="str">
        <f t="shared" si="27"/>
        <v/>
      </c>
      <c r="L91" s="58" t="str">
        <f t="shared" si="28"/>
        <v/>
      </c>
      <c r="M91" s="56" t="str">
        <f t="shared" si="29"/>
        <v/>
      </c>
      <c r="N91" s="57" t="str">
        <f t="shared" si="30"/>
        <v/>
      </c>
      <c r="O91" s="58" t="str">
        <f t="shared" si="31"/>
        <v/>
      </c>
    </row>
    <row r="92" spans="1:18" x14ac:dyDescent="0.4">
      <c r="A92" s="22">
        <v>112</v>
      </c>
      <c r="B92" s="28"/>
      <c r="C92" s="29"/>
      <c r="D92" s="30"/>
      <c r="E92" s="31"/>
      <c r="F92" s="32"/>
      <c r="G92" s="27" t="str">
        <f t="shared" si="23"/>
        <v/>
      </c>
      <c r="H92" s="27" t="str">
        <f t="shared" si="24"/>
        <v/>
      </c>
      <c r="I92" s="27" t="str">
        <f t="shared" si="25"/>
        <v/>
      </c>
      <c r="J92" s="56" t="str">
        <f t="shared" si="26"/>
        <v/>
      </c>
      <c r="K92" s="57" t="str">
        <f t="shared" si="27"/>
        <v/>
      </c>
      <c r="L92" s="58" t="str">
        <f t="shared" si="28"/>
        <v/>
      </c>
      <c r="M92" s="56" t="str">
        <f t="shared" si="29"/>
        <v/>
      </c>
      <c r="N92" s="57" t="str">
        <f t="shared" si="30"/>
        <v/>
      </c>
      <c r="O92" s="58" t="str">
        <f t="shared" si="31"/>
        <v/>
      </c>
    </row>
    <row r="93" spans="1:18" x14ac:dyDescent="0.4">
      <c r="A93" s="22">
        <v>113</v>
      </c>
      <c r="B93" s="28"/>
      <c r="C93" s="29"/>
      <c r="D93" s="30"/>
      <c r="E93" s="31"/>
      <c r="F93" s="32"/>
      <c r="G93" s="27" t="str">
        <f t="shared" si="23"/>
        <v/>
      </c>
      <c r="H93" s="27" t="str">
        <f t="shared" si="24"/>
        <v/>
      </c>
      <c r="I93" s="27" t="str">
        <f t="shared" si="25"/>
        <v/>
      </c>
      <c r="J93" s="56" t="str">
        <f t="shared" si="26"/>
        <v/>
      </c>
      <c r="K93" s="57" t="str">
        <f t="shared" si="27"/>
        <v/>
      </c>
      <c r="L93" s="58" t="str">
        <f t="shared" si="28"/>
        <v/>
      </c>
      <c r="M93" s="56" t="str">
        <f t="shared" si="29"/>
        <v/>
      </c>
      <c r="N93" s="57" t="str">
        <f t="shared" si="30"/>
        <v/>
      </c>
      <c r="O93" s="58" t="str">
        <f t="shared" si="31"/>
        <v/>
      </c>
    </row>
    <row r="94" spans="1:18" x14ac:dyDescent="0.4">
      <c r="A94" s="22">
        <v>114</v>
      </c>
      <c r="B94" s="28"/>
      <c r="C94" s="29"/>
      <c r="D94" s="30"/>
      <c r="E94" s="31"/>
      <c r="F94" s="32"/>
      <c r="G94" s="27" t="str">
        <f t="shared" si="23"/>
        <v/>
      </c>
      <c r="H94" s="27" t="str">
        <f t="shared" si="24"/>
        <v/>
      </c>
      <c r="I94" s="27" t="str">
        <f t="shared" si="25"/>
        <v/>
      </c>
      <c r="J94" s="56" t="str">
        <f t="shared" si="26"/>
        <v/>
      </c>
      <c r="K94" s="57" t="str">
        <f t="shared" si="27"/>
        <v/>
      </c>
      <c r="L94" s="58" t="str">
        <f t="shared" si="28"/>
        <v/>
      </c>
      <c r="M94" s="56" t="str">
        <f t="shared" si="29"/>
        <v/>
      </c>
      <c r="N94" s="57" t="str">
        <f t="shared" si="30"/>
        <v/>
      </c>
      <c r="O94" s="58" t="str">
        <f t="shared" si="31"/>
        <v/>
      </c>
    </row>
    <row r="95" spans="1:18" x14ac:dyDescent="0.4">
      <c r="A95" s="22">
        <v>115</v>
      </c>
      <c r="B95" s="28"/>
      <c r="C95" s="29"/>
      <c r="D95" s="30"/>
      <c r="E95" s="31"/>
      <c r="F95" s="32"/>
      <c r="G95" s="27" t="str">
        <f t="shared" si="23"/>
        <v/>
      </c>
      <c r="H95" s="27" t="str">
        <f t="shared" si="24"/>
        <v/>
      </c>
      <c r="I95" s="27" t="str">
        <f t="shared" si="25"/>
        <v/>
      </c>
      <c r="J95" s="56" t="str">
        <f t="shared" si="26"/>
        <v/>
      </c>
      <c r="K95" s="57" t="str">
        <f t="shared" si="27"/>
        <v/>
      </c>
      <c r="L95" s="58" t="str">
        <f t="shared" si="28"/>
        <v/>
      </c>
      <c r="M95" s="56" t="str">
        <f t="shared" si="29"/>
        <v/>
      </c>
      <c r="N95" s="57" t="str">
        <f t="shared" si="30"/>
        <v/>
      </c>
      <c r="O95" s="58" t="str">
        <f t="shared" si="31"/>
        <v/>
      </c>
    </row>
    <row r="96" spans="1:18" x14ac:dyDescent="0.4">
      <c r="A96" s="22">
        <v>116</v>
      </c>
      <c r="B96" s="28"/>
      <c r="C96" s="29"/>
      <c r="D96" s="30"/>
      <c r="E96" s="31"/>
      <c r="F96" s="32"/>
      <c r="G96" s="27" t="str">
        <f t="shared" si="23"/>
        <v/>
      </c>
      <c r="H96" s="27" t="str">
        <f t="shared" si="24"/>
        <v/>
      </c>
      <c r="I96" s="27" t="str">
        <f t="shared" si="25"/>
        <v/>
      </c>
      <c r="J96" s="56" t="str">
        <f t="shared" si="26"/>
        <v/>
      </c>
      <c r="K96" s="57" t="str">
        <f t="shared" si="27"/>
        <v/>
      </c>
      <c r="L96" s="58" t="str">
        <f t="shared" si="28"/>
        <v/>
      </c>
      <c r="M96" s="56" t="str">
        <f t="shared" si="29"/>
        <v/>
      </c>
      <c r="N96" s="57" t="str">
        <f t="shared" si="30"/>
        <v/>
      </c>
      <c r="O96" s="58" t="str">
        <f t="shared" si="31"/>
        <v/>
      </c>
    </row>
    <row r="97" spans="1:15" x14ac:dyDescent="0.4">
      <c r="A97" s="22">
        <v>117</v>
      </c>
      <c r="B97" s="28"/>
      <c r="C97" s="29"/>
      <c r="D97" s="30"/>
      <c r="E97" s="31"/>
      <c r="F97" s="32"/>
      <c r="G97" s="27" t="str">
        <f t="shared" si="23"/>
        <v/>
      </c>
      <c r="H97" s="27" t="str">
        <f t="shared" si="24"/>
        <v/>
      </c>
      <c r="I97" s="27" t="str">
        <f t="shared" si="25"/>
        <v/>
      </c>
      <c r="J97" s="56" t="str">
        <f t="shared" si="26"/>
        <v/>
      </c>
      <c r="K97" s="57" t="str">
        <f t="shared" si="27"/>
        <v/>
      </c>
      <c r="L97" s="58" t="str">
        <f t="shared" si="28"/>
        <v/>
      </c>
      <c r="M97" s="56" t="str">
        <f t="shared" si="29"/>
        <v/>
      </c>
      <c r="N97" s="57" t="str">
        <f t="shared" si="30"/>
        <v/>
      </c>
      <c r="O97" s="58" t="str">
        <f t="shared" si="31"/>
        <v/>
      </c>
    </row>
    <row r="98" spans="1:15" x14ac:dyDescent="0.4">
      <c r="A98" s="22">
        <v>118</v>
      </c>
      <c r="B98" s="28"/>
      <c r="C98" s="29"/>
      <c r="D98" s="30"/>
      <c r="E98" s="31"/>
      <c r="F98" s="32"/>
      <c r="G98" s="27" t="str">
        <f t="shared" si="23"/>
        <v/>
      </c>
      <c r="H98" s="27" t="str">
        <f t="shared" si="24"/>
        <v/>
      </c>
      <c r="I98" s="27" t="str">
        <f t="shared" si="25"/>
        <v/>
      </c>
      <c r="J98" s="56" t="str">
        <f t="shared" si="26"/>
        <v/>
      </c>
      <c r="K98" s="57" t="str">
        <f t="shared" si="27"/>
        <v/>
      </c>
      <c r="L98" s="58" t="str">
        <f t="shared" si="28"/>
        <v/>
      </c>
      <c r="M98" s="56" t="str">
        <f t="shared" si="29"/>
        <v/>
      </c>
      <c r="N98" s="57" t="str">
        <f t="shared" si="30"/>
        <v/>
      </c>
      <c r="O98" s="58" t="str">
        <f t="shared" si="31"/>
        <v/>
      </c>
    </row>
    <row r="99" spans="1:15" x14ac:dyDescent="0.4">
      <c r="A99" s="22">
        <v>119</v>
      </c>
      <c r="B99" s="28"/>
      <c r="C99" s="29"/>
      <c r="D99" s="30"/>
      <c r="E99" s="31"/>
      <c r="F99" s="32"/>
      <c r="G99" s="27" t="str">
        <f t="shared" si="23"/>
        <v/>
      </c>
      <c r="H99" s="27" t="str">
        <f t="shared" si="24"/>
        <v/>
      </c>
      <c r="I99" s="27" t="str">
        <f t="shared" si="25"/>
        <v/>
      </c>
      <c r="J99" s="56" t="str">
        <f t="shared" si="26"/>
        <v/>
      </c>
      <c r="K99" s="57" t="str">
        <f t="shared" si="27"/>
        <v/>
      </c>
      <c r="L99" s="58" t="str">
        <f t="shared" si="28"/>
        <v/>
      </c>
      <c r="M99" s="56" t="str">
        <f t="shared" si="29"/>
        <v/>
      </c>
      <c r="N99" s="57" t="str">
        <f t="shared" si="30"/>
        <v/>
      </c>
      <c r="O99" s="58" t="str">
        <f t="shared" si="31"/>
        <v/>
      </c>
    </row>
    <row r="100" spans="1:15" x14ac:dyDescent="0.4">
      <c r="A100" s="22">
        <v>120</v>
      </c>
      <c r="B100" s="28"/>
      <c r="C100" s="29"/>
      <c r="D100" s="30"/>
      <c r="E100" s="31"/>
      <c r="F100" s="32"/>
      <c r="G100" s="27" t="str">
        <f t="shared" si="23"/>
        <v/>
      </c>
      <c r="H100" s="27" t="str">
        <f t="shared" si="24"/>
        <v/>
      </c>
      <c r="I100" s="27" t="str">
        <f t="shared" si="25"/>
        <v/>
      </c>
      <c r="J100" s="56" t="str">
        <f t="shared" si="26"/>
        <v/>
      </c>
      <c r="K100" s="57" t="str">
        <f t="shared" si="27"/>
        <v/>
      </c>
      <c r="L100" s="58" t="str">
        <f t="shared" si="28"/>
        <v/>
      </c>
      <c r="M100" s="56" t="str">
        <f t="shared" si="29"/>
        <v/>
      </c>
      <c r="N100" s="57" t="str">
        <f t="shared" si="30"/>
        <v/>
      </c>
      <c r="O100" s="58" t="str">
        <f t="shared" si="31"/>
        <v/>
      </c>
    </row>
    <row r="101" spans="1:15" x14ac:dyDescent="0.4">
      <c r="A101" s="22">
        <v>121</v>
      </c>
      <c r="B101" s="28"/>
      <c r="C101" s="29"/>
      <c r="D101" s="30"/>
      <c r="E101" s="31"/>
      <c r="F101" s="32"/>
      <c r="G101" s="27" t="str">
        <f t="shared" si="23"/>
        <v/>
      </c>
      <c r="H101" s="27" t="str">
        <f t="shared" si="24"/>
        <v/>
      </c>
      <c r="I101" s="27" t="str">
        <f t="shared" si="25"/>
        <v/>
      </c>
      <c r="J101" s="56" t="str">
        <f t="shared" si="26"/>
        <v/>
      </c>
      <c r="K101" s="57" t="str">
        <f t="shared" si="27"/>
        <v/>
      </c>
      <c r="L101" s="58" t="str">
        <f t="shared" si="28"/>
        <v/>
      </c>
      <c r="M101" s="56" t="str">
        <f t="shared" si="29"/>
        <v/>
      </c>
      <c r="N101" s="57" t="str">
        <f t="shared" si="30"/>
        <v/>
      </c>
      <c r="O101" s="58" t="str">
        <f t="shared" si="31"/>
        <v/>
      </c>
    </row>
    <row r="102" spans="1:15" x14ac:dyDescent="0.4">
      <c r="A102" s="22">
        <v>122</v>
      </c>
      <c r="B102" s="28"/>
      <c r="C102" s="29"/>
      <c r="D102" s="30"/>
      <c r="E102" s="31"/>
      <c r="F102" s="32"/>
      <c r="G102" s="27" t="str">
        <f t="shared" si="23"/>
        <v/>
      </c>
      <c r="H102" s="27" t="str">
        <f t="shared" si="24"/>
        <v/>
      </c>
      <c r="I102" s="27" t="str">
        <f t="shared" si="25"/>
        <v/>
      </c>
      <c r="J102" s="56" t="str">
        <f t="shared" si="26"/>
        <v/>
      </c>
      <c r="K102" s="57" t="str">
        <f t="shared" si="27"/>
        <v/>
      </c>
      <c r="L102" s="58" t="str">
        <f t="shared" si="28"/>
        <v/>
      </c>
      <c r="M102" s="56" t="str">
        <f t="shared" si="29"/>
        <v/>
      </c>
      <c r="N102" s="57" t="str">
        <f t="shared" si="30"/>
        <v/>
      </c>
      <c r="O102" s="58" t="str">
        <f t="shared" si="31"/>
        <v/>
      </c>
    </row>
    <row r="103" spans="1:15" x14ac:dyDescent="0.4">
      <c r="A103" s="22">
        <v>123</v>
      </c>
      <c r="B103" s="28"/>
      <c r="C103" s="29"/>
      <c r="D103" s="30"/>
      <c r="E103" s="31"/>
      <c r="F103" s="32"/>
      <c r="G103" s="27" t="str">
        <f t="shared" si="23"/>
        <v/>
      </c>
      <c r="H103" s="27" t="str">
        <f t="shared" si="24"/>
        <v/>
      </c>
      <c r="I103" s="27" t="str">
        <f t="shared" si="25"/>
        <v/>
      </c>
      <c r="J103" s="56" t="str">
        <f t="shared" si="26"/>
        <v/>
      </c>
      <c r="K103" s="57" t="str">
        <f t="shared" si="27"/>
        <v/>
      </c>
      <c r="L103" s="58" t="str">
        <f t="shared" si="28"/>
        <v/>
      </c>
      <c r="M103" s="56" t="str">
        <f t="shared" si="29"/>
        <v/>
      </c>
      <c r="N103" s="57" t="str">
        <f t="shared" si="30"/>
        <v/>
      </c>
      <c r="O103" s="58" t="str">
        <f t="shared" si="31"/>
        <v/>
      </c>
    </row>
    <row r="104" spans="1:15" x14ac:dyDescent="0.4">
      <c r="A104" s="22">
        <v>124</v>
      </c>
      <c r="B104" s="28"/>
      <c r="C104" s="29"/>
      <c r="D104" s="30"/>
      <c r="E104" s="31"/>
      <c r="F104" s="32"/>
      <c r="G104" s="27" t="str">
        <f t="shared" si="23"/>
        <v/>
      </c>
      <c r="H104" s="27" t="str">
        <f t="shared" si="24"/>
        <v/>
      </c>
      <c r="I104" s="27" t="str">
        <f t="shared" si="25"/>
        <v/>
      </c>
      <c r="J104" s="56" t="str">
        <f t="shared" si="26"/>
        <v/>
      </c>
      <c r="K104" s="57" t="str">
        <f t="shared" si="27"/>
        <v/>
      </c>
      <c r="L104" s="58" t="str">
        <f t="shared" si="28"/>
        <v/>
      </c>
      <c r="M104" s="56" t="str">
        <f t="shared" si="29"/>
        <v/>
      </c>
      <c r="N104" s="57" t="str">
        <f t="shared" si="30"/>
        <v/>
      </c>
      <c r="O104" s="58" t="str">
        <f t="shared" si="31"/>
        <v/>
      </c>
    </row>
    <row r="105" spans="1:15" x14ac:dyDescent="0.4">
      <c r="A105" s="22">
        <v>125</v>
      </c>
      <c r="B105" s="28"/>
      <c r="C105" s="29"/>
      <c r="D105" s="30"/>
      <c r="E105" s="31"/>
      <c r="F105" s="32"/>
      <c r="G105" s="27" t="str">
        <f t="shared" si="23"/>
        <v/>
      </c>
      <c r="H105" s="27" t="str">
        <f t="shared" si="24"/>
        <v/>
      </c>
      <c r="I105" s="27" t="str">
        <f t="shared" si="25"/>
        <v/>
      </c>
      <c r="J105" s="56" t="str">
        <f t="shared" si="26"/>
        <v/>
      </c>
      <c r="K105" s="57" t="str">
        <f t="shared" si="27"/>
        <v/>
      </c>
      <c r="L105" s="58" t="str">
        <f t="shared" si="28"/>
        <v/>
      </c>
      <c r="M105" s="56" t="str">
        <f t="shared" si="29"/>
        <v/>
      </c>
      <c r="N105" s="57" t="str">
        <f t="shared" si="30"/>
        <v/>
      </c>
      <c r="O105" s="58" t="str">
        <f t="shared" si="31"/>
        <v/>
      </c>
    </row>
    <row r="106" spans="1:15" x14ac:dyDescent="0.4">
      <c r="A106" s="22">
        <v>126</v>
      </c>
      <c r="B106" s="28"/>
      <c r="C106" s="29"/>
      <c r="D106" s="30"/>
      <c r="E106" s="31"/>
      <c r="F106" s="32"/>
      <c r="G106" s="27" t="str">
        <f t="shared" si="23"/>
        <v/>
      </c>
      <c r="H106" s="27" t="str">
        <f t="shared" si="24"/>
        <v/>
      </c>
      <c r="I106" s="27" t="str">
        <f t="shared" si="25"/>
        <v/>
      </c>
      <c r="J106" s="56" t="str">
        <f t="shared" si="26"/>
        <v/>
      </c>
      <c r="K106" s="57" t="str">
        <f t="shared" si="27"/>
        <v/>
      </c>
      <c r="L106" s="58" t="str">
        <f t="shared" si="28"/>
        <v/>
      </c>
      <c r="M106" s="56" t="str">
        <f t="shared" si="29"/>
        <v/>
      </c>
      <c r="N106" s="57" t="str">
        <f t="shared" si="30"/>
        <v/>
      </c>
      <c r="O106" s="58" t="str">
        <f t="shared" si="31"/>
        <v/>
      </c>
    </row>
    <row r="107" spans="1:15" x14ac:dyDescent="0.4">
      <c r="A107" s="22">
        <v>127</v>
      </c>
      <c r="B107" s="28"/>
      <c r="C107" s="29"/>
      <c r="D107" s="30"/>
      <c r="E107" s="31"/>
      <c r="F107" s="32"/>
      <c r="G107" s="27" t="str">
        <f t="shared" si="23"/>
        <v/>
      </c>
      <c r="H107" s="27" t="str">
        <f t="shared" si="24"/>
        <v/>
      </c>
      <c r="I107" s="27" t="str">
        <f t="shared" si="25"/>
        <v/>
      </c>
      <c r="J107" s="56" t="str">
        <f t="shared" si="26"/>
        <v/>
      </c>
      <c r="K107" s="57" t="str">
        <f t="shared" si="27"/>
        <v/>
      </c>
      <c r="L107" s="58" t="str">
        <f t="shared" si="28"/>
        <v/>
      </c>
      <c r="M107" s="56" t="str">
        <f t="shared" si="29"/>
        <v/>
      </c>
      <c r="N107" s="57" t="str">
        <f t="shared" si="30"/>
        <v/>
      </c>
      <c r="O107" s="58" t="str">
        <f t="shared" si="31"/>
        <v/>
      </c>
    </row>
    <row r="108" spans="1:15" x14ac:dyDescent="0.4">
      <c r="A108" s="22">
        <v>128</v>
      </c>
      <c r="B108" s="36"/>
      <c r="C108" s="37"/>
      <c r="D108" s="38"/>
      <c r="E108" s="39"/>
      <c r="F108" s="40"/>
      <c r="G108" s="27" t="str">
        <f t="shared" si="23"/>
        <v/>
      </c>
      <c r="H108" s="27" t="str">
        <f t="shared" si="24"/>
        <v/>
      </c>
      <c r="I108" s="27" t="str">
        <f t="shared" si="25"/>
        <v/>
      </c>
      <c r="J108" s="56" t="str">
        <f t="shared" si="26"/>
        <v/>
      </c>
      <c r="K108" s="57" t="str">
        <f t="shared" si="27"/>
        <v/>
      </c>
      <c r="L108" s="58" t="str">
        <f t="shared" si="28"/>
        <v/>
      </c>
      <c r="M108" s="56" t="str">
        <f t="shared" si="29"/>
        <v/>
      </c>
      <c r="N108" s="57" t="str">
        <f t="shared" si="30"/>
        <v/>
      </c>
      <c r="O108" s="58" t="str">
        <f t="shared" si="31"/>
        <v/>
      </c>
    </row>
    <row r="109" spans="1:15" x14ac:dyDescent="0.4">
      <c r="A109" s="22"/>
      <c r="B109" s="341" t="s">
        <v>20</v>
      </c>
      <c r="C109" s="342"/>
      <c r="D109" s="41">
        <f>COUNTIF(D9:D108,1.27)</f>
        <v>42</v>
      </c>
      <c r="E109" s="41">
        <f>COUNTIF(E9:E108,1.5)</f>
        <v>40</v>
      </c>
      <c r="F109" s="42">
        <f>COUNTIF(F9:F108,2)</f>
        <v>33</v>
      </c>
      <c r="G109" s="43">
        <f>MAX(G8:G108)</f>
        <v>194712.36938658505</v>
      </c>
      <c r="H109" s="44">
        <f>MAX(H8:H108)</f>
        <v>219455.82581958361</v>
      </c>
      <c r="I109" s="59">
        <f>MAX(I8:I108)</f>
        <v>208540.87437130866</v>
      </c>
      <c r="J109" s="60" t="s">
        <v>21</v>
      </c>
      <c r="K109" s="61">
        <f>B81-B40</f>
        <v>-42506</v>
      </c>
      <c r="L109" s="62" t="s">
        <v>22</v>
      </c>
      <c r="M109" s="22"/>
      <c r="N109" s="35"/>
      <c r="O109" s="63"/>
    </row>
    <row r="110" spans="1:15" x14ac:dyDescent="0.4">
      <c r="A110" s="22"/>
      <c r="B110" s="343" t="s">
        <v>23</v>
      </c>
      <c r="C110" s="344"/>
      <c r="D110" s="41">
        <f>COUNTIF(D9:D108,-1)</f>
        <v>30</v>
      </c>
      <c r="E110" s="41">
        <f>COUNTIF(E9:E108,-1)</f>
        <v>32</v>
      </c>
      <c r="F110" s="42">
        <f>COUNTIF(F9:F108,-1)</f>
        <v>39</v>
      </c>
      <c r="G110" s="335" t="s">
        <v>24</v>
      </c>
      <c r="H110" s="336"/>
      <c r="I110" s="337"/>
      <c r="J110" s="335" t="s">
        <v>25</v>
      </c>
      <c r="K110" s="336"/>
      <c r="L110" s="337"/>
      <c r="M110" s="22"/>
      <c r="N110" s="35"/>
      <c r="O110" s="63"/>
    </row>
    <row r="111" spans="1:15" x14ac:dyDescent="0.4">
      <c r="A111" s="22"/>
      <c r="B111" s="343" t="s">
        <v>26</v>
      </c>
      <c r="C111" s="344"/>
      <c r="D111" s="41">
        <f>COUNTIF(D9:D108,0)</f>
        <v>0</v>
      </c>
      <c r="E111" s="41">
        <f>COUNTIF(E9:E108,0)</f>
        <v>0</v>
      </c>
      <c r="F111" s="41">
        <f>COUNTIF(F9:F108,0)</f>
        <v>0</v>
      </c>
      <c r="G111" s="45">
        <f>G109/G8</f>
        <v>1.9471236938658505</v>
      </c>
      <c r="H111" s="46">
        <f>H109/H8</f>
        <v>2.1945582581958361</v>
      </c>
      <c r="I111" s="64">
        <f>I109/I8</f>
        <v>2.0854087437130864</v>
      </c>
      <c r="J111" s="65">
        <f>(G111-100%)*30/K109</f>
        <v>-6.6846353023045015E-4</v>
      </c>
      <c r="K111" s="65">
        <f>(H111-100%)*30/K109</f>
        <v>-8.4309856834035386E-4</v>
      </c>
      <c r="L111" s="66">
        <f>(I111-100%)*30/K109</f>
        <v>-7.6606272788294811E-4</v>
      </c>
      <c r="M111" s="67"/>
      <c r="N111" s="68"/>
      <c r="O111" s="69"/>
    </row>
    <row r="112" spans="1:15" x14ac:dyDescent="0.4">
      <c r="A112" s="85"/>
      <c r="B112" s="335" t="s">
        <v>27</v>
      </c>
      <c r="C112" s="336"/>
      <c r="D112" s="47">
        <f>D109/(D109+D110+D111)</f>
        <v>0.58333333333333337</v>
      </c>
      <c r="E112" s="48">
        <f>E109/(E109+E110+E111)</f>
        <v>0.55555555555555558</v>
      </c>
      <c r="F112" s="49">
        <f>F109/(F109+F110+F111)</f>
        <v>0.45833333333333331</v>
      </c>
    </row>
    <row r="114" spans="4:6" x14ac:dyDescent="0.4">
      <c r="D114" s="50"/>
      <c r="E114" s="50"/>
      <c r="F114" s="50"/>
    </row>
  </sheetData>
  <mergeCells count="11">
    <mergeCell ref="B112:C112"/>
    <mergeCell ref="B109:C109"/>
    <mergeCell ref="B110:C110"/>
    <mergeCell ref="G110:I110"/>
    <mergeCell ref="J110:L110"/>
    <mergeCell ref="B111:C111"/>
    <mergeCell ref="G6:I6"/>
    <mergeCell ref="J6:L6"/>
    <mergeCell ref="M6:O6"/>
    <mergeCell ref="J8:L8"/>
    <mergeCell ref="M8:O8"/>
  </mergeCells>
  <phoneticPr fontId="16"/>
  <pageMargins left="0.69930555555555596" right="0.69930555555555596" top="0.75" bottom="0.75" header="0.3" footer="0.3"/>
  <pageSetup paperSize="9" scale="63"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topLeftCell="A2138" zoomScale="80" zoomScaleNormal="80" workbookViewId="0">
      <selection activeCell="A2132" sqref="A2132"/>
    </sheetView>
  </sheetViews>
  <sheetFormatPr defaultColWidth="8.125" defaultRowHeight="14.25" x14ac:dyDescent="0.4"/>
  <cols>
    <col min="1" max="1" width="6.625" style="1" customWidth="1"/>
    <col min="2" max="2" width="7.25" style="2" customWidth="1"/>
    <col min="3" max="256" width="8.125" style="2"/>
    <col min="257" max="257" width="6.625" style="2" customWidth="1"/>
    <col min="258" max="258" width="7.25" style="2" customWidth="1"/>
    <col min="259" max="512" width="8.125" style="2"/>
    <col min="513" max="513" width="6.625" style="2" customWidth="1"/>
    <col min="514" max="514" width="7.25" style="2" customWidth="1"/>
    <col min="515" max="768" width="8.125" style="2"/>
    <col min="769" max="769" width="6.625" style="2" customWidth="1"/>
    <col min="770" max="770" width="7.25" style="2" customWidth="1"/>
    <col min="771" max="1024" width="8.125" style="2"/>
    <col min="1025" max="1025" width="6.625" style="2" customWidth="1"/>
    <col min="1026" max="1026" width="7.25" style="2" customWidth="1"/>
    <col min="1027" max="1280" width="8.125" style="2"/>
    <col min="1281" max="1281" width="6.625" style="2" customWidth="1"/>
    <col min="1282" max="1282" width="7.25" style="2" customWidth="1"/>
    <col min="1283" max="1536" width="8.125" style="2"/>
    <col min="1537" max="1537" width="6.625" style="2" customWidth="1"/>
    <col min="1538" max="1538" width="7.25" style="2" customWidth="1"/>
    <col min="1539" max="1792" width="8.125" style="2"/>
    <col min="1793" max="1793" width="6.625" style="2" customWidth="1"/>
    <col min="1794" max="1794" width="7.25" style="2" customWidth="1"/>
    <col min="1795" max="2048" width="8.125" style="2"/>
    <col min="2049" max="2049" width="6.625" style="2" customWidth="1"/>
    <col min="2050" max="2050" width="7.25" style="2" customWidth="1"/>
    <col min="2051" max="2304" width="8.125" style="2"/>
    <col min="2305" max="2305" width="6.625" style="2" customWidth="1"/>
    <col min="2306" max="2306" width="7.25" style="2" customWidth="1"/>
    <col min="2307" max="2560" width="8.125" style="2"/>
    <col min="2561" max="2561" width="6.625" style="2" customWidth="1"/>
    <col min="2562" max="2562" width="7.25" style="2" customWidth="1"/>
    <col min="2563" max="2816" width="8.125" style="2"/>
    <col min="2817" max="2817" width="6.625" style="2" customWidth="1"/>
    <col min="2818" max="2818" width="7.25" style="2" customWidth="1"/>
    <col min="2819" max="3072" width="8.125" style="2"/>
    <col min="3073" max="3073" width="6.625" style="2" customWidth="1"/>
    <col min="3074" max="3074" width="7.25" style="2" customWidth="1"/>
    <col min="3075" max="3328" width="8.125" style="2"/>
    <col min="3329" max="3329" width="6.625" style="2" customWidth="1"/>
    <col min="3330" max="3330" width="7.25" style="2" customWidth="1"/>
    <col min="3331" max="3584" width="8.125" style="2"/>
    <col min="3585" max="3585" width="6.625" style="2" customWidth="1"/>
    <col min="3586" max="3586" width="7.25" style="2" customWidth="1"/>
    <col min="3587" max="3840" width="8.125" style="2"/>
    <col min="3841" max="3841" width="6.625" style="2" customWidth="1"/>
    <col min="3842" max="3842" width="7.25" style="2" customWidth="1"/>
    <col min="3843" max="4096" width="8.125" style="2"/>
    <col min="4097" max="4097" width="6.625" style="2" customWidth="1"/>
    <col min="4098" max="4098" width="7.25" style="2" customWidth="1"/>
    <col min="4099" max="4352" width="8.125" style="2"/>
    <col min="4353" max="4353" width="6.625" style="2" customWidth="1"/>
    <col min="4354" max="4354" width="7.25" style="2" customWidth="1"/>
    <col min="4355" max="4608" width="8.125" style="2"/>
    <col min="4609" max="4609" width="6.625" style="2" customWidth="1"/>
    <col min="4610" max="4610" width="7.25" style="2" customWidth="1"/>
    <col min="4611" max="4864" width="8.125" style="2"/>
    <col min="4865" max="4865" width="6.625" style="2" customWidth="1"/>
    <col min="4866" max="4866" width="7.25" style="2" customWidth="1"/>
    <col min="4867" max="5120" width="8.125" style="2"/>
    <col min="5121" max="5121" width="6.625" style="2" customWidth="1"/>
    <col min="5122" max="5122" width="7.25" style="2" customWidth="1"/>
    <col min="5123" max="5376" width="8.125" style="2"/>
    <col min="5377" max="5377" width="6.625" style="2" customWidth="1"/>
    <col min="5378" max="5378" width="7.25" style="2" customWidth="1"/>
    <col min="5379" max="5632" width="8.125" style="2"/>
    <col min="5633" max="5633" width="6.625" style="2" customWidth="1"/>
    <col min="5634" max="5634" width="7.25" style="2" customWidth="1"/>
    <col min="5635" max="5888" width="8.125" style="2"/>
    <col min="5889" max="5889" width="6.625" style="2" customWidth="1"/>
    <col min="5890" max="5890" width="7.25" style="2" customWidth="1"/>
    <col min="5891" max="6144" width="8.125" style="2"/>
    <col min="6145" max="6145" width="6.625" style="2" customWidth="1"/>
    <col min="6146" max="6146" width="7.25" style="2" customWidth="1"/>
    <col min="6147" max="6400" width="8.125" style="2"/>
    <col min="6401" max="6401" width="6.625" style="2" customWidth="1"/>
    <col min="6402" max="6402" width="7.25" style="2" customWidth="1"/>
    <col min="6403" max="6656" width="8.125" style="2"/>
    <col min="6657" max="6657" width="6.625" style="2" customWidth="1"/>
    <col min="6658" max="6658" width="7.25" style="2" customWidth="1"/>
    <col min="6659" max="6912" width="8.125" style="2"/>
    <col min="6913" max="6913" width="6.625" style="2" customWidth="1"/>
    <col min="6914" max="6914" width="7.25" style="2" customWidth="1"/>
    <col min="6915" max="7168" width="8.125" style="2"/>
    <col min="7169" max="7169" width="6.625" style="2" customWidth="1"/>
    <col min="7170" max="7170" width="7.25" style="2" customWidth="1"/>
    <col min="7171" max="7424" width="8.125" style="2"/>
    <col min="7425" max="7425" width="6.625" style="2" customWidth="1"/>
    <col min="7426" max="7426" width="7.25" style="2" customWidth="1"/>
    <col min="7427" max="7680" width="8.125" style="2"/>
    <col min="7681" max="7681" width="6.625" style="2" customWidth="1"/>
    <col min="7682" max="7682" width="7.25" style="2" customWidth="1"/>
    <col min="7683" max="7936" width="8.125" style="2"/>
    <col min="7937" max="7937" width="6.625" style="2" customWidth="1"/>
    <col min="7938" max="7938" width="7.25" style="2" customWidth="1"/>
    <col min="7939" max="8192" width="8.125" style="2"/>
    <col min="8193" max="8193" width="6.625" style="2" customWidth="1"/>
    <col min="8194" max="8194" width="7.25" style="2" customWidth="1"/>
    <col min="8195" max="8448" width="8.125" style="2"/>
    <col min="8449" max="8449" width="6.625" style="2" customWidth="1"/>
    <col min="8450" max="8450" width="7.25" style="2" customWidth="1"/>
    <col min="8451" max="8704" width="8.125" style="2"/>
    <col min="8705" max="8705" width="6.625" style="2" customWidth="1"/>
    <col min="8706" max="8706" width="7.25" style="2" customWidth="1"/>
    <col min="8707" max="8960" width="8.125" style="2"/>
    <col min="8961" max="8961" width="6.625" style="2" customWidth="1"/>
    <col min="8962" max="8962" width="7.25" style="2" customWidth="1"/>
    <col min="8963" max="9216" width="8.125" style="2"/>
    <col min="9217" max="9217" width="6.625" style="2" customWidth="1"/>
    <col min="9218" max="9218" width="7.25" style="2" customWidth="1"/>
    <col min="9219" max="9472" width="8.125" style="2"/>
    <col min="9473" max="9473" width="6.625" style="2" customWidth="1"/>
    <col min="9474" max="9474" width="7.25" style="2" customWidth="1"/>
    <col min="9475" max="9728" width="8.125" style="2"/>
    <col min="9729" max="9729" width="6.625" style="2" customWidth="1"/>
    <col min="9730" max="9730" width="7.25" style="2" customWidth="1"/>
    <col min="9731" max="9984" width="8.125" style="2"/>
    <col min="9985" max="9985" width="6.625" style="2" customWidth="1"/>
    <col min="9986" max="9986" width="7.25" style="2" customWidth="1"/>
    <col min="9987" max="10240" width="8.125" style="2"/>
    <col min="10241" max="10241" width="6.625" style="2" customWidth="1"/>
    <col min="10242" max="10242" width="7.25" style="2" customWidth="1"/>
    <col min="10243" max="10496" width="8.125" style="2"/>
    <col min="10497" max="10497" width="6.625" style="2" customWidth="1"/>
    <col min="10498" max="10498" width="7.25" style="2" customWidth="1"/>
    <col min="10499" max="10752" width="8.125" style="2"/>
    <col min="10753" max="10753" width="6.625" style="2" customWidth="1"/>
    <col min="10754" max="10754" width="7.25" style="2" customWidth="1"/>
    <col min="10755" max="11008" width="8.125" style="2"/>
    <col min="11009" max="11009" width="6.625" style="2" customWidth="1"/>
    <col min="11010" max="11010" width="7.25" style="2" customWidth="1"/>
    <col min="11011" max="11264" width="8.125" style="2"/>
    <col min="11265" max="11265" width="6.625" style="2" customWidth="1"/>
    <col min="11266" max="11266" width="7.25" style="2" customWidth="1"/>
    <col min="11267" max="11520" width="8.125" style="2"/>
    <col min="11521" max="11521" width="6.625" style="2" customWidth="1"/>
    <col min="11522" max="11522" width="7.25" style="2" customWidth="1"/>
    <col min="11523" max="11776" width="8.125" style="2"/>
    <col min="11777" max="11777" width="6.625" style="2" customWidth="1"/>
    <col min="11778" max="11778" width="7.25" style="2" customWidth="1"/>
    <col min="11779" max="12032" width="8.125" style="2"/>
    <col min="12033" max="12033" width="6.625" style="2" customWidth="1"/>
    <col min="12034" max="12034" width="7.25" style="2" customWidth="1"/>
    <col min="12035" max="12288" width="8.125" style="2"/>
    <col min="12289" max="12289" width="6.625" style="2" customWidth="1"/>
    <col min="12290" max="12290" width="7.25" style="2" customWidth="1"/>
    <col min="12291" max="12544" width="8.125" style="2"/>
    <col min="12545" max="12545" width="6.625" style="2" customWidth="1"/>
    <col min="12546" max="12546" width="7.25" style="2" customWidth="1"/>
    <col min="12547" max="12800" width="8.125" style="2"/>
    <col min="12801" max="12801" width="6.625" style="2" customWidth="1"/>
    <col min="12802" max="12802" width="7.25" style="2" customWidth="1"/>
    <col min="12803" max="13056" width="8.125" style="2"/>
    <col min="13057" max="13057" width="6.625" style="2" customWidth="1"/>
    <col min="13058" max="13058" width="7.25" style="2" customWidth="1"/>
    <col min="13059" max="13312" width="8.125" style="2"/>
    <col min="13313" max="13313" width="6.625" style="2" customWidth="1"/>
    <col min="13314" max="13314" width="7.25" style="2" customWidth="1"/>
    <col min="13315" max="13568" width="8.125" style="2"/>
    <col min="13569" max="13569" width="6.625" style="2" customWidth="1"/>
    <col min="13570" max="13570" width="7.25" style="2" customWidth="1"/>
    <col min="13571" max="13824" width="8.125" style="2"/>
    <col min="13825" max="13825" width="6.625" style="2" customWidth="1"/>
    <col min="13826" max="13826" width="7.25" style="2" customWidth="1"/>
    <col min="13827" max="14080" width="8.125" style="2"/>
    <col min="14081" max="14081" width="6.625" style="2" customWidth="1"/>
    <col min="14082" max="14082" width="7.25" style="2" customWidth="1"/>
    <col min="14083" max="14336" width="8.125" style="2"/>
    <col min="14337" max="14337" width="6.625" style="2" customWidth="1"/>
    <col min="14338" max="14338" width="7.25" style="2" customWidth="1"/>
    <col min="14339" max="14592" width="8.125" style="2"/>
    <col min="14593" max="14593" width="6.625" style="2" customWidth="1"/>
    <col min="14594" max="14594" width="7.25" style="2" customWidth="1"/>
    <col min="14595" max="14848" width="8.125" style="2"/>
    <col min="14849" max="14849" width="6.625" style="2" customWidth="1"/>
    <col min="14850" max="14850" width="7.25" style="2" customWidth="1"/>
    <col min="14851" max="15104" width="8.125" style="2"/>
    <col min="15105" max="15105" width="6.625" style="2" customWidth="1"/>
    <col min="15106" max="15106" width="7.25" style="2" customWidth="1"/>
    <col min="15107" max="15360" width="8.125" style="2"/>
    <col min="15361" max="15361" width="6.625" style="2" customWidth="1"/>
    <col min="15362" max="15362" width="7.25" style="2" customWidth="1"/>
    <col min="15363" max="15616" width="8.125" style="2"/>
    <col min="15617" max="15617" width="6.625" style="2" customWidth="1"/>
    <col min="15618" max="15618" width="7.25" style="2" customWidth="1"/>
    <col min="15619" max="15872" width="8.125" style="2"/>
    <col min="15873" max="15873" width="6.625" style="2" customWidth="1"/>
    <col min="15874" max="15874" width="7.25" style="2" customWidth="1"/>
    <col min="15875" max="16128" width="8.125" style="2"/>
    <col min="16129" max="16129" width="6.625" style="2" customWidth="1"/>
    <col min="16130" max="16130" width="7.25" style="2" customWidth="1"/>
    <col min="16131" max="16384" width="8.125" style="2"/>
  </cols>
  <sheetData/>
  <phoneticPr fontId="16"/>
  <pageMargins left="0.69930555555555596" right="0.69930555555555596" top="0.75" bottom="0.75" header="0.3" footer="0.3"/>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29"/>
  <sheetViews>
    <sheetView topLeftCell="A12" zoomScale="145" zoomScaleNormal="145" workbookViewId="0">
      <selection activeCell="A30" sqref="A30"/>
    </sheetView>
  </sheetViews>
  <sheetFormatPr defaultColWidth="8.125" defaultRowHeight="13.5" x14ac:dyDescent="0.4"/>
  <cols>
    <col min="1" max="16384" width="8.125" style="2"/>
  </cols>
  <sheetData>
    <row r="1" spans="1:10" x14ac:dyDescent="0.4">
      <c r="A1" s="2" t="s">
        <v>28</v>
      </c>
    </row>
    <row r="2" spans="1:10" x14ac:dyDescent="0.4">
      <c r="A2" s="345" t="s">
        <v>29</v>
      </c>
      <c r="B2" s="346"/>
      <c r="C2" s="346"/>
      <c r="D2" s="346"/>
      <c r="E2" s="346"/>
      <c r="F2" s="346"/>
      <c r="G2" s="346"/>
      <c r="H2" s="346"/>
      <c r="I2" s="346"/>
      <c r="J2" s="346"/>
    </row>
    <row r="3" spans="1:10" x14ac:dyDescent="0.4">
      <c r="A3" s="346"/>
      <c r="B3" s="346"/>
      <c r="C3" s="346"/>
      <c r="D3" s="346"/>
      <c r="E3" s="346"/>
      <c r="F3" s="346"/>
      <c r="G3" s="346"/>
      <c r="H3" s="346"/>
      <c r="I3" s="346"/>
      <c r="J3" s="346"/>
    </row>
    <row r="4" spans="1:10" x14ac:dyDescent="0.4">
      <c r="A4" s="346"/>
      <c r="B4" s="346"/>
      <c r="C4" s="346"/>
      <c r="D4" s="346"/>
      <c r="E4" s="346"/>
      <c r="F4" s="346"/>
      <c r="G4" s="346"/>
      <c r="H4" s="346"/>
      <c r="I4" s="346"/>
      <c r="J4" s="346"/>
    </row>
    <row r="5" spans="1:10" x14ac:dyDescent="0.4">
      <c r="A5" s="346"/>
      <c r="B5" s="346"/>
      <c r="C5" s="346"/>
      <c r="D5" s="346"/>
      <c r="E5" s="346"/>
      <c r="F5" s="346"/>
      <c r="G5" s="346"/>
      <c r="H5" s="346"/>
      <c r="I5" s="346"/>
      <c r="J5" s="346"/>
    </row>
    <row r="6" spans="1:10" x14ac:dyDescent="0.4">
      <c r="A6" s="346"/>
      <c r="B6" s="346"/>
      <c r="C6" s="346"/>
      <c r="D6" s="346"/>
      <c r="E6" s="346"/>
      <c r="F6" s="346"/>
      <c r="G6" s="346"/>
      <c r="H6" s="346"/>
      <c r="I6" s="346"/>
      <c r="J6" s="346"/>
    </row>
    <row r="7" spans="1:10" x14ac:dyDescent="0.4">
      <c r="A7" s="346"/>
      <c r="B7" s="346"/>
      <c r="C7" s="346"/>
      <c r="D7" s="346"/>
      <c r="E7" s="346"/>
      <c r="F7" s="346"/>
      <c r="G7" s="346"/>
      <c r="H7" s="346"/>
      <c r="I7" s="346"/>
      <c r="J7" s="346"/>
    </row>
    <row r="8" spans="1:10" x14ac:dyDescent="0.4">
      <c r="A8" s="346"/>
      <c r="B8" s="346"/>
      <c r="C8" s="346"/>
      <c r="D8" s="346"/>
      <c r="E8" s="346"/>
      <c r="F8" s="346"/>
      <c r="G8" s="346"/>
      <c r="H8" s="346"/>
      <c r="I8" s="346"/>
      <c r="J8" s="346"/>
    </row>
    <row r="9" spans="1:10" ht="69" customHeight="1" x14ac:dyDescent="0.4">
      <c r="A9" s="346"/>
      <c r="B9" s="346"/>
      <c r="C9" s="346"/>
      <c r="D9" s="346"/>
      <c r="E9" s="346"/>
      <c r="F9" s="346"/>
      <c r="G9" s="346"/>
      <c r="H9" s="346"/>
      <c r="I9" s="346"/>
      <c r="J9" s="346"/>
    </row>
    <row r="11" spans="1:10" x14ac:dyDescent="0.4">
      <c r="A11" s="2" t="s">
        <v>30</v>
      </c>
    </row>
    <row r="12" spans="1:10" x14ac:dyDescent="0.4">
      <c r="A12" s="347" t="s">
        <v>31</v>
      </c>
      <c r="B12" s="348"/>
      <c r="C12" s="348"/>
      <c r="D12" s="348"/>
      <c r="E12" s="348"/>
      <c r="F12" s="348"/>
      <c r="G12" s="348"/>
      <c r="H12" s="348"/>
      <c r="I12" s="348"/>
      <c r="J12" s="348"/>
    </row>
    <row r="13" spans="1:10" x14ac:dyDescent="0.4">
      <c r="A13" s="348"/>
      <c r="B13" s="348"/>
      <c r="C13" s="348"/>
      <c r="D13" s="348"/>
      <c r="E13" s="348"/>
      <c r="F13" s="348"/>
      <c r="G13" s="348"/>
      <c r="H13" s="348"/>
      <c r="I13" s="348"/>
      <c r="J13" s="348"/>
    </row>
    <row r="14" spans="1:10" x14ac:dyDescent="0.4">
      <c r="A14" s="348"/>
      <c r="B14" s="348"/>
      <c r="C14" s="348"/>
      <c r="D14" s="348"/>
      <c r="E14" s="348"/>
      <c r="F14" s="348"/>
      <c r="G14" s="348"/>
      <c r="H14" s="348"/>
      <c r="I14" s="348"/>
      <c r="J14" s="348"/>
    </row>
    <row r="15" spans="1:10" x14ac:dyDescent="0.4">
      <c r="A15" s="348"/>
      <c r="B15" s="348"/>
      <c r="C15" s="348"/>
      <c r="D15" s="348"/>
      <c r="E15" s="348"/>
      <c r="F15" s="348"/>
      <c r="G15" s="348"/>
      <c r="H15" s="348"/>
      <c r="I15" s="348"/>
      <c r="J15" s="348"/>
    </row>
    <row r="16" spans="1:10" x14ac:dyDescent="0.4">
      <c r="A16" s="348"/>
      <c r="B16" s="348"/>
      <c r="C16" s="348"/>
      <c r="D16" s="348"/>
      <c r="E16" s="348"/>
      <c r="F16" s="348"/>
      <c r="G16" s="348"/>
      <c r="H16" s="348"/>
      <c r="I16" s="348"/>
      <c r="J16" s="348"/>
    </row>
    <row r="17" spans="1:10" x14ac:dyDescent="0.4">
      <c r="A17" s="348"/>
      <c r="B17" s="348"/>
      <c r="C17" s="348"/>
      <c r="D17" s="348"/>
      <c r="E17" s="348"/>
      <c r="F17" s="348"/>
      <c r="G17" s="348"/>
      <c r="H17" s="348"/>
      <c r="I17" s="348"/>
      <c r="J17" s="348"/>
    </row>
    <row r="18" spans="1:10" x14ac:dyDescent="0.4">
      <c r="A18" s="348"/>
      <c r="B18" s="348"/>
      <c r="C18" s="348"/>
      <c r="D18" s="348"/>
      <c r="E18" s="348"/>
      <c r="F18" s="348"/>
      <c r="G18" s="348"/>
      <c r="H18" s="348"/>
      <c r="I18" s="348"/>
      <c r="J18" s="348"/>
    </row>
    <row r="19" spans="1:10" x14ac:dyDescent="0.4">
      <c r="A19" s="348"/>
      <c r="B19" s="348"/>
      <c r="C19" s="348"/>
      <c r="D19" s="348"/>
      <c r="E19" s="348"/>
      <c r="F19" s="348"/>
      <c r="G19" s="348"/>
      <c r="H19" s="348"/>
      <c r="I19" s="348"/>
      <c r="J19" s="348"/>
    </row>
    <row r="21" spans="1:10" x14ac:dyDescent="0.4">
      <c r="A21" s="2" t="s">
        <v>32</v>
      </c>
    </row>
    <row r="22" spans="1:10" x14ac:dyDescent="0.4">
      <c r="A22" s="347" t="s">
        <v>33</v>
      </c>
      <c r="B22" s="347"/>
      <c r="C22" s="347"/>
      <c r="D22" s="347"/>
      <c r="E22" s="347"/>
      <c r="F22" s="347"/>
      <c r="G22" s="347"/>
      <c r="H22" s="347"/>
      <c r="I22" s="347"/>
      <c r="J22" s="347"/>
    </row>
    <row r="23" spans="1:10" x14ac:dyDescent="0.4">
      <c r="A23" s="347"/>
      <c r="B23" s="347"/>
      <c r="C23" s="347"/>
      <c r="D23" s="347"/>
      <c r="E23" s="347"/>
      <c r="F23" s="347"/>
      <c r="G23" s="347"/>
      <c r="H23" s="347"/>
      <c r="I23" s="347"/>
      <c r="J23" s="347"/>
    </row>
    <row r="24" spans="1:10" x14ac:dyDescent="0.4">
      <c r="A24" s="347"/>
      <c r="B24" s="347"/>
      <c r="C24" s="347"/>
      <c r="D24" s="347"/>
      <c r="E24" s="347"/>
      <c r="F24" s="347"/>
      <c r="G24" s="347"/>
      <c r="H24" s="347"/>
      <c r="I24" s="347"/>
      <c r="J24" s="347"/>
    </row>
    <row r="25" spans="1:10" x14ac:dyDescent="0.4">
      <c r="A25" s="347"/>
      <c r="B25" s="347"/>
      <c r="C25" s="347"/>
      <c r="D25" s="347"/>
      <c r="E25" s="347"/>
      <c r="F25" s="347"/>
      <c r="G25" s="347"/>
      <c r="H25" s="347"/>
      <c r="I25" s="347"/>
      <c r="J25" s="347"/>
    </row>
    <row r="26" spans="1:10" x14ac:dyDescent="0.4">
      <c r="A26" s="347"/>
      <c r="B26" s="347"/>
      <c r="C26" s="347"/>
      <c r="D26" s="347"/>
      <c r="E26" s="347"/>
      <c r="F26" s="347"/>
      <c r="G26" s="347"/>
      <c r="H26" s="347"/>
      <c r="I26" s="347"/>
      <c r="J26" s="347"/>
    </row>
    <row r="27" spans="1:10" x14ac:dyDescent="0.4">
      <c r="A27" s="347"/>
      <c r="B27" s="347"/>
      <c r="C27" s="347"/>
      <c r="D27" s="347"/>
      <c r="E27" s="347"/>
      <c r="F27" s="347"/>
      <c r="G27" s="347"/>
      <c r="H27" s="347"/>
      <c r="I27" s="347"/>
      <c r="J27" s="347"/>
    </row>
    <row r="28" spans="1:10" x14ac:dyDescent="0.4">
      <c r="A28" s="347"/>
      <c r="B28" s="347"/>
      <c r="C28" s="347"/>
      <c r="D28" s="347"/>
      <c r="E28" s="347"/>
      <c r="F28" s="347"/>
      <c r="G28" s="347"/>
      <c r="H28" s="347"/>
      <c r="I28" s="347"/>
      <c r="J28" s="347"/>
    </row>
    <row r="29" spans="1:10" x14ac:dyDescent="0.4">
      <c r="A29" s="347"/>
      <c r="B29" s="347"/>
      <c r="C29" s="347"/>
      <c r="D29" s="347"/>
      <c r="E29" s="347"/>
      <c r="F29" s="347"/>
      <c r="G29" s="347"/>
      <c r="H29" s="347"/>
      <c r="I29" s="347"/>
      <c r="J29" s="347"/>
    </row>
  </sheetData>
  <mergeCells count="3">
    <mergeCell ref="A2:J9"/>
    <mergeCell ref="A12:J19"/>
    <mergeCell ref="A22:J29"/>
  </mergeCells>
  <phoneticPr fontId="16"/>
  <pageMargins left="0.75" right="0.75" top="1" bottom="1" header="0.51041666666666696" footer="0.51041666666666696"/>
  <pageSetup paperSize="9" orientation="portrait"/>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3F287-4116-4C59-8127-FBC800209CFF}">
  <dimension ref="A1:R64"/>
  <sheetViews>
    <sheetView zoomScaleNormal="100" workbookViewId="0">
      <pane xSplit="1" ySplit="8" topLeftCell="B53" activePane="bottomRight" state="frozen"/>
      <selection pane="topRight" activeCell="B1" sqref="B1"/>
      <selection pane="bottomLeft" activeCell="A9" sqref="A9"/>
      <selection pane="bottomRight" activeCell="M64" sqref="M64"/>
    </sheetView>
  </sheetViews>
  <sheetFormatPr defaultRowHeight="13.5" x14ac:dyDescent="0.4"/>
  <cols>
    <col min="1" max="1" width="4.875" style="223" customWidth="1"/>
    <col min="2" max="2" width="12" style="283" customWidth="1"/>
    <col min="3" max="3" width="10.625" style="223" customWidth="1"/>
    <col min="4" max="6" width="8.25" style="223" customWidth="1"/>
    <col min="7" max="7" width="9.875" style="223" customWidth="1"/>
    <col min="8" max="9" width="9" style="223"/>
    <col min="10" max="15" width="7.75" style="223" customWidth="1"/>
    <col min="16" max="16" width="31.5" style="223" bestFit="1" customWidth="1"/>
    <col min="17" max="16384" width="9" style="223"/>
  </cols>
  <sheetData>
    <row r="1" spans="1:18" x14ac:dyDescent="0.4">
      <c r="A1" s="222" t="s">
        <v>43</v>
      </c>
      <c r="C1" s="223" t="s">
        <v>97</v>
      </c>
    </row>
    <row r="2" spans="1:18" x14ac:dyDescent="0.4">
      <c r="A2" s="222" t="s">
        <v>45</v>
      </c>
      <c r="C2" s="223" t="s">
        <v>46</v>
      </c>
    </row>
    <row r="3" spans="1:18" x14ac:dyDescent="0.4">
      <c r="A3" s="222" t="s">
        <v>47</v>
      </c>
      <c r="C3" s="224">
        <v>100000</v>
      </c>
    </row>
    <row r="4" spans="1:18" x14ac:dyDescent="0.4">
      <c r="A4" s="222" t="s">
        <v>48</v>
      </c>
      <c r="C4" s="293" t="s">
        <v>98</v>
      </c>
    </row>
    <row r="5" spans="1:18" ht="14.25" thickBot="1" x14ac:dyDescent="0.45">
      <c r="A5" s="222" t="s">
        <v>49</v>
      </c>
      <c r="C5" s="224" t="s">
        <v>50</v>
      </c>
    </row>
    <row r="6" spans="1:18" ht="14.25" thickBot="1" x14ac:dyDescent="0.45">
      <c r="A6" s="225" t="s">
        <v>51</v>
      </c>
      <c r="B6" s="284" t="s">
        <v>52</v>
      </c>
      <c r="C6" s="225" t="s">
        <v>52</v>
      </c>
      <c r="D6" s="226" t="s">
        <v>53</v>
      </c>
      <c r="E6" s="227"/>
      <c r="F6" s="228"/>
      <c r="G6" s="303" t="s">
        <v>54</v>
      </c>
      <c r="H6" s="304"/>
      <c r="I6" s="305"/>
      <c r="J6" s="303" t="s">
        <v>55</v>
      </c>
      <c r="K6" s="304"/>
      <c r="L6" s="305"/>
      <c r="M6" s="303" t="s">
        <v>56</v>
      </c>
      <c r="N6" s="304"/>
      <c r="O6" s="305"/>
    </row>
    <row r="7" spans="1:18" ht="14.25" thickBot="1" x14ac:dyDescent="0.45">
      <c r="A7" s="229"/>
      <c r="B7" s="285" t="s">
        <v>57</v>
      </c>
      <c r="C7" s="230" t="s">
        <v>58</v>
      </c>
      <c r="D7" s="231">
        <v>1.27</v>
      </c>
      <c r="E7" s="232">
        <v>1.5</v>
      </c>
      <c r="F7" s="233">
        <v>2</v>
      </c>
      <c r="G7" s="231">
        <v>1.27</v>
      </c>
      <c r="H7" s="232">
        <v>1.5</v>
      </c>
      <c r="I7" s="233">
        <v>2</v>
      </c>
      <c r="J7" s="231">
        <v>1.27</v>
      </c>
      <c r="K7" s="232">
        <v>1.5</v>
      </c>
      <c r="L7" s="233">
        <v>2</v>
      </c>
      <c r="M7" s="231">
        <v>1.27</v>
      </c>
      <c r="N7" s="232">
        <v>1.5</v>
      </c>
      <c r="O7" s="233">
        <v>2</v>
      </c>
    </row>
    <row r="8" spans="1:18" ht="14.25" thickBot="1" x14ac:dyDescent="0.45">
      <c r="A8" s="234" t="s">
        <v>59</v>
      </c>
      <c r="B8" s="286"/>
      <c r="C8" s="235"/>
      <c r="D8" s="236"/>
      <c r="E8" s="237"/>
      <c r="F8" s="238"/>
      <c r="G8" s="239">
        <f>C3</f>
        <v>100000</v>
      </c>
      <c r="H8" s="240">
        <f>C3</f>
        <v>100000</v>
      </c>
      <c r="I8" s="241">
        <f>C3</f>
        <v>100000</v>
      </c>
      <c r="J8" s="306" t="s">
        <v>55</v>
      </c>
      <c r="K8" s="307"/>
      <c r="L8" s="308"/>
      <c r="M8" s="306"/>
      <c r="N8" s="307"/>
      <c r="O8" s="308"/>
    </row>
    <row r="9" spans="1:18" ht="18.75" x14ac:dyDescent="0.4">
      <c r="A9" s="242">
        <v>1</v>
      </c>
      <c r="B9" s="287">
        <v>40905</v>
      </c>
      <c r="C9" s="243">
        <v>2</v>
      </c>
      <c r="D9" s="244">
        <v>1.27</v>
      </c>
      <c r="E9" s="245">
        <v>1.5</v>
      </c>
      <c r="F9" s="246">
        <v>-1</v>
      </c>
      <c r="G9" s="247">
        <f>IF(D9="","",G8+M9)</f>
        <v>103810</v>
      </c>
      <c r="H9" s="247">
        <f t="shared" ref="H9:I24" si="0">IF(E9="","",H8+N9)</f>
        <v>104500</v>
      </c>
      <c r="I9" s="247">
        <f t="shared" si="0"/>
        <v>97000</v>
      </c>
      <c r="J9" s="248">
        <f>IF(G8="","",G8*0.03)</f>
        <v>3000</v>
      </c>
      <c r="K9" s="249">
        <f>IF(H8="","",H8*0.03)</f>
        <v>3000</v>
      </c>
      <c r="L9" s="250">
        <f>IF(I8="","",I8*0.03)</f>
        <v>3000</v>
      </c>
      <c r="M9" s="248">
        <f>IF(D9="","",J9*D9)</f>
        <v>3810</v>
      </c>
      <c r="N9" s="249">
        <f>IF(E9="","",K9*E9)</f>
        <v>4500</v>
      </c>
      <c r="O9" s="250">
        <f>IF(F9="","",L9*F9)</f>
        <v>-3000</v>
      </c>
      <c r="P9" s="247"/>
      <c r="Q9" s="247"/>
      <c r="R9" s="247"/>
    </row>
    <row r="10" spans="1:18" ht="18.75" x14ac:dyDescent="0.4">
      <c r="A10" s="242">
        <v>2</v>
      </c>
      <c r="B10" s="288">
        <v>40907</v>
      </c>
      <c r="C10" s="251">
        <v>2</v>
      </c>
      <c r="D10" s="252">
        <v>1.27</v>
      </c>
      <c r="E10" s="253">
        <v>1.5</v>
      </c>
      <c r="F10" s="282">
        <v>2</v>
      </c>
      <c r="G10" s="247">
        <f t="shared" ref="G10:I25" si="1">IF(D10="","",G9+M10)</f>
        <v>107765.16099999999</v>
      </c>
      <c r="H10" s="247">
        <f t="shared" si="0"/>
        <v>109202.5</v>
      </c>
      <c r="I10" s="247">
        <f t="shared" si="0"/>
        <v>102820</v>
      </c>
      <c r="J10" s="255">
        <f t="shared" ref="J10:L25" si="2">IF(G9="","",G9*0.03)</f>
        <v>3114.2999999999997</v>
      </c>
      <c r="K10" s="256">
        <f t="shared" si="2"/>
        <v>3135</v>
      </c>
      <c r="L10" s="257">
        <f t="shared" si="2"/>
        <v>2910</v>
      </c>
      <c r="M10" s="255">
        <f t="shared" ref="M10:O25" si="3">IF(D10="","",J10*D10)</f>
        <v>3955.1609999999996</v>
      </c>
      <c r="N10" s="256">
        <f t="shared" si="3"/>
        <v>4702.5</v>
      </c>
      <c r="O10" s="257">
        <f t="shared" si="3"/>
        <v>5820</v>
      </c>
      <c r="P10" s="247"/>
      <c r="Q10" s="247"/>
      <c r="R10" s="247"/>
    </row>
    <row r="11" spans="1:18" ht="18.75" x14ac:dyDescent="0.4">
      <c r="A11" s="242">
        <v>3</v>
      </c>
      <c r="B11" s="288">
        <v>40907</v>
      </c>
      <c r="C11" s="251">
        <v>2</v>
      </c>
      <c r="D11" s="252">
        <v>1.27</v>
      </c>
      <c r="E11" s="253">
        <v>1.5</v>
      </c>
      <c r="F11" s="282">
        <v>2</v>
      </c>
      <c r="G11" s="247">
        <f t="shared" si="1"/>
        <v>111871.01363409999</v>
      </c>
      <c r="H11" s="247">
        <f t="shared" si="0"/>
        <v>114116.6125</v>
      </c>
      <c r="I11" s="247">
        <f t="shared" si="0"/>
        <v>108989.2</v>
      </c>
      <c r="J11" s="255">
        <f t="shared" si="2"/>
        <v>3232.9548299999997</v>
      </c>
      <c r="K11" s="256">
        <f t="shared" si="2"/>
        <v>3276.0749999999998</v>
      </c>
      <c r="L11" s="257">
        <f t="shared" si="2"/>
        <v>3084.6</v>
      </c>
      <c r="M11" s="255">
        <f t="shared" si="3"/>
        <v>4105.8526340999997</v>
      </c>
      <c r="N11" s="256">
        <f t="shared" si="3"/>
        <v>4914.1124999999993</v>
      </c>
      <c r="O11" s="257">
        <f t="shared" si="3"/>
        <v>6169.2</v>
      </c>
      <c r="P11" s="247"/>
      <c r="Q11" s="247"/>
      <c r="R11" s="247"/>
    </row>
    <row r="12" spans="1:18" ht="18.75" x14ac:dyDescent="0.4">
      <c r="A12" s="242">
        <v>4</v>
      </c>
      <c r="B12" s="288">
        <v>40907</v>
      </c>
      <c r="C12" s="251">
        <v>2</v>
      </c>
      <c r="D12" s="252">
        <v>1.27</v>
      </c>
      <c r="E12" s="253">
        <v>1.5</v>
      </c>
      <c r="F12" s="282">
        <v>2</v>
      </c>
      <c r="G12" s="247">
        <f t="shared" si="1"/>
        <v>116133.29925355921</v>
      </c>
      <c r="H12" s="247">
        <f t="shared" si="0"/>
        <v>119251.8600625</v>
      </c>
      <c r="I12" s="247">
        <f t="shared" si="0"/>
        <v>115528.552</v>
      </c>
      <c r="J12" s="255">
        <f t="shared" si="2"/>
        <v>3356.1304090229996</v>
      </c>
      <c r="K12" s="256">
        <f t="shared" si="2"/>
        <v>3423.4983750000001</v>
      </c>
      <c r="L12" s="257">
        <f t="shared" si="2"/>
        <v>3269.6759999999999</v>
      </c>
      <c r="M12" s="255">
        <f t="shared" si="3"/>
        <v>4262.2856194592096</v>
      </c>
      <c r="N12" s="256">
        <f t="shared" si="3"/>
        <v>5135.2475625000006</v>
      </c>
      <c r="O12" s="257">
        <f t="shared" si="3"/>
        <v>6539.3519999999999</v>
      </c>
      <c r="P12" s="247"/>
      <c r="Q12" s="247"/>
      <c r="R12" s="247"/>
    </row>
    <row r="13" spans="1:18" ht="18.75" x14ac:dyDescent="0.4">
      <c r="A13" s="242">
        <v>5</v>
      </c>
      <c r="B13" s="288">
        <v>40927</v>
      </c>
      <c r="C13" s="251">
        <v>1</v>
      </c>
      <c r="D13" s="252">
        <v>1.27</v>
      </c>
      <c r="E13" s="253">
        <v>1.5</v>
      </c>
      <c r="F13" s="282">
        <v>2</v>
      </c>
      <c r="G13" s="247">
        <f t="shared" si="1"/>
        <v>120557.97795511982</v>
      </c>
      <c r="H13" s="247">
        <f t="shared" si="0"/>
        <v>124618.19376531249</v>
      </c>
      <c r="I13" s="247">
        <f t="shared" si="0"/>
        <v>122460.26512</v>
      </c>
      <c r="J13" s="255">
        <f t="shared" si="2"/>
        <v>3483.998977606776</v>
      </c>
      <c r="K13" s="256">
        <f t="shared" si="2"/>
        <v>3577.5558018749998</v>
      </c>
      <c r="L13" s="257">
        <f t="shared" si="2"/>
        <v>3465.8565599999997</v>
      </c>
      <c r="M13" s="255">
        <f t="shared" si="3"/>
        <v>4424.6787015606051</v>
      </c>
      <c r="N13" s="256">
        <f t="shared" si="3"/>
        <v>5366.3337028124997</v>
      </c>
      <c r="O13" s="257">
        <f t="shared" si="3"/>
        <v>6931.7131199999994</v>
      </c>
      <c r="P13" s="247"/>
      <c r="Q13" s="247"/>
      <c r="R13" s="247"/>
    </row>
    <row r="14" spans="1:18" ht="18.75" x14ac:dyDescent="0.4">
      <c r="A14" s="242">
        <v>6</v>
      </c>
      <c r="B14" s="288">
        <v>40946</v>
      </c>
      <c r="C14" s="251">
        <v>1</v>
      </c>
      <c r="D14" s="252">
        <v>1.27</v>
      </c>
      <c r="E14" s="253">
        <v>1.5</v>
      </c>
      <c r="F14" s="282">
        <v>2</v>
      </c>
      <c r="G14" s="247">
        <f t="shared" si="1"/>
        <v>125151.23691520988</v>
      </c>
      <c r="H14" s="247">
        <f t="shared" si="0"/>
        <v>130226.01248475155</v>
      </c>
      <c r="I14" s="247">
        <f t="shared" si="0"/>
        <v>129807.8810272</v>
      </c>
      <c r="J14" s="255">
        <f t="shared" si="2"/>
        <v>3616.7393386535941</v>
      </c>
      <c r="K14" s="256">
        <f t="shared" si="2"/>
        <v>3738.5458129593744</v>
      </c>
      <c r="L14" s="257">
        <f t="shared" si="2"/>
        <v>3673.8079535999996</v>
      </c>
      <c r="M14" s="255">
        <f t="shared" si="3"/>
        <v>4593.2589600900646</v>
      </c>
      <c r="N14" s="256">
        <f t="shared" si="3"/>
        <v>5607.8187194390612</v>
      </c>
      <c r="O14" s="257">
        <f t="shared" si="3"/>
        <v>7347.6159071999991</v>
      </c>
      <c r="P14" s="247"/>
      <c r="Q14" s="247"/>
      <c r="R14" s="247"/>
    </row>
    <row r="15" spans="1:18" ht="18.75" x14ac:dyDescent="0.4">
      <c r="A15" s="242">
        <v>7</v>
      </c>
      <c r="B15" s="288">
        <v>40960</v>
      </c>
      <c r="C15" s="251">
        <v>1</v>
      </c>
      <c r="D15" s="252">
        <v>1.27</v>
      </c>
      <c r="E15" s="253">
        <v>1.5</v>
      </c>
      <c r="F15" s="254">
        <v>2</v>
      </c>
      <c r="G15" s="247">
        <f t="shared" si="1"/>
        <v>129919.49904167937</v>
      </c>
      <c r="H15" s="247">
        <f t="shared" si="0"/>
        <v>136086.18304656536</v>
      </c>
      <c r="I15" s="247">
        <f t="shared" si="0"/>
        <v>137596.353888832</v>
      </c>
      <c r="J15" s="255">
        <f t="shared" si="2"/>
        <v>3754.5371074562963</v>
      </c>
      <c r="K15" s="256">
        <f t="shared" si="2"/>
        <v>3906.7803745425463</v>
      </c>
      <c r="L15" s="257">
        <f t="shared" si="2"/>
        <v>3894.2364308159999</v>
      </c>
      <c r="M15" s="255">
        <f t="shared" si="3"/>
        <v>4768.2621264694963</v>
      </c>
      <c r="N15" s="256">
        <f t="shared" si="3"/>
        <v>5860.1705618138194</v>
      </c>
      <c r="O15" s="257">
        <f t="shared" si="3"/>
        <v>7788.4728616319999</v>
      </c>
      <c r="P15" s="247" t="s">
        <v>101</v>
      </c>
      <c r="Q15" s="247"/>
      <c r="R15" s="247"/>
    </row>
    <row r="16" spans="1:18" ht="18.75" x14ac:dyDescent="0.4">
      <c r="A16" s="242">
        <v>8</v>
      </c>
      <c r="B16" s="288">
        <v>40962</v>
      </c>
      <c r="C16" s="251">
        <v>1</v>
      </c>
      <c r="D16" s="252">
        <v>-1</v>
      </c>
      <c r="E16" s="253">
        <v>-1</v>
      </c>
      <c r="F16" s="254">
        <v>-1</v>
      </c>
      <c r="G16" s="247">
        <f t="shared" si="1"/>
        <v>126021.91407042899</v>
      </c>
      <c r="H16" s="247">
        <f t="shared" si="0"/>
        <v>132003.59755516841</v>
      </c>
      <c r="I16" s="247">
        <f t="shared" si="0"/>
        <v>133468.46327216705</v>
      </c>
      <c r="J16" s="255">
        <f t="shared" si="2"/>
        <v>3897.5849712503809</v>
      </c>
      <c r="K16" s="256">
        <f t="shared" si="2"/>
        <v>4082.5854913969606</v>
      </c>
      <c r="L16" s="257">
        <f t="shared" si="2"/>
        <v>4127.8906166649604</v>
      </c>
      <c r="M16" s="255">
        <f t="shared" si="3"/>
        <v>-3897.5849712503809</v>
      </c>
      <c r="N16" s="256">
        <f t="shared" si="3"/>
        <v>-4082.5854913969606</v>
      </c>
      <c r="O16" s="257">
        <f t="shared" si="3"/>
        <v>-4127.8906166649604</v>
      </c>
      <c r="P16" s="247"/>
      <c r="Q16" s="247"/>
      <c r="R16" s="247"/>
    </row>
    <row r="17" spans="1:18" ht="18.75" x14ac:dyDescent="0.4">
      <c r="A17" s="242">
        <v>9</v>
      </c>
      <c r="B17" s="288">
        <v>40968</v>
      </c>
      <c r="C17" s="251">
        <v>2</v>
      </c>
      <c r="D17" s="252">
        <v>-1</v>
      </c>
      <c r="E17" s="253">
        <v>-1</v>
      </c>
      <c r="F17" s="254">
        <v>-1</v>
      </c>
      <c r="G17" s="247">
        <f t="shared" si="1"/>
        <v>122241.25664831612</v>
      </c>
      <c r="H17" s="247">
        <f t="shared" si="0"/>
        <v>128043.48962851336</v>
      </c>
      <c r="I17" s="247">
        <f t="shared" si="0"/>
        <v>129464.40937400203</v>
      </c>
      <c r="J17" s="255">
        <f t="shared" si="2"/>
        <v>3780.6574221128694</v>
      </c>
      <c r="K17" s="256">
        <f t="shared" si="2"/>
        <v>3960.1079266550523</v>
      </c>
      <c r="L17" s="257">
        <f t="shared" si="2"/>
        <v>4004.0538981650116</v>
      </c>
      <c r="M17" s="255">
        <f t="shared" si="3"/>
        <v>-3780.6574221128694</v>
      </c>
      <c r="N17" s="256">
        <f t="shared" si="3"/>
        <v>-3960.1079266550523</v>
      </c>
      <c r="O17" s="257">
        <f t="shared" si="3"/>
        <v>-4004.0538981650116</v>
      </c>
      <c r="P17" s="247" t="s">
        <v>102</v>
      </c>
      <c r="Q17" s="247"/>
      <c r="R17" s="247"/>
    </row>
    <row r="18" spans="1:18" ht="18.75" x14ac:dyDescent="0.4">
      <c r="A18" s="242">
        <v>10</v>
      </c>
      <c r="B18" s="288">
        <v>40974</v>
      </c>
      <c r="C18" s="251">
        <v>2</v>
      </c>
      <c r="D18" s="252">
        <v>-1</v>
      </c>
      <c r="E18" s="253">
        <v>-1</v>
      </c>
      <c r="F18" s="254">
        <v>-1</v>
      </c>
      <c r="G18" s="247">
        <f t="shared" si="1"/>
        <v>118574.01894886664</v>
      </c>
      <c r="H18" s="247">
        <f t="shared" si="0"/>
        <v>124202.18493965796</v>
      </c>
      <c r="I18" s="247">
        <f t="shared" si="0"/>
        <v>125580.47709278198</v>
      </c>
      <c r="J18" s="255">
        <f t="shared" si="2"/>
        <v>3667.2376994494834</v>
      </c>
      <c r="K18" s="256">
        <f t="shared" si="2"/>
        <v>3841.3046888554004</v>
      </c>
      <c r="L18" s="257">
        <f t="shared" si="2"/>
        <v>3883.9322812200608</v>
      </c>
      <c r="M18" s="255">
        <f t="shared" si="3"/>
        <v>-3667.2376994494834</v>
      </c>
      <c r="N18" s="256">
        <f t="shared" si="3"/>
        <v>-3841.3046888554004</v>
      </c>
      <c r="O18" s="257">
        <f t="shared" si="3"/>
        <v>-3883.9322812200608</v>
      </c>
      <c r="P18" s="247" t="s">
        <v>102</v>
      </c>
      <c r="Q18" s="247"/>
      <c r="R18" s="247"/>
    </row>
    <row r="19" spans="1:18" ht="18.75" x14ac:dyDescent="0.4">
      <c r="A19" s="242">
        <v>11</v>
      </c>
      <c r="B19" s="288">
        <v>40995</v>
      </c>
      <c r="C19" s="251">
        <v>1</v>
      </c>
      <c r="D19" s="252">
        <v>-1</v>
      </c>
      <c r="E19" s="253">
        <v>-1</v>
      </c>
      <c r="F19" s="254">
        <v>-1</v>
      </c>
      <c r="G19" s="247">
        <f t="shared" si="1"/>
        <v>115016.79838040064</v>
      </c>
      <c r="H19" s="247">
        <f t="shared" si="0"/>
        <v>120476.11939146822</v>
      </c>
      <c r="I19" s="247">
        <f t="shared" si="0"/>
        <v>121813.06277999852</v>
      </c>
      <c r="J19" s="255">
        <f t="shared" si="2"/>
        <v>3557.2205684659989</v>
      </c>
      <c r="K19" s="256">
        <f t="shared" si="2"/>
        <v>3726.0655481897388</v>
      </c>
      <c r="L19" s="257">
        <f t="shared" si="2"/>
        <v>3767.4143127834591</v>
      </c>
      <c r="M19" s="255">
        <f t="shared" si="3"/>
        <v>-3557.2205684659989</v>
      </c>
      <c r="N19" s="256">
        <f t="shared" si="3"/>
        <v>-3726.0655481897388</v>
      </c>
      <c r="O19" s="257">
        <f t="shared" si="3"/>
        <v>-3767.4143127834591</v>
      </c>
      <c r="P19" s="247"/>
      <c r="Q19" s="247"/>
      <c r="R19" s="247"/>
    </row>
    <row r="20" spans="1:18" ht="18.75" x14ac:dyDescent="0.4">
      <c r="A20" s="242">
        <v>12</v>
      </c>
      <c r="B20" s="288">
        <v>41008</v>
      </c>
      <c r="C20" s="251">
        <v>2</v>
      </c>
      <c r="D20" s="252">
        <v>1.27</v>
      </c>
      <c r="E20" s="253">
        <v>1.5</v>
      </c>
      <c r="F20" s="254">
        <v>2</v>
      </c>
      <c r="G20" s="247">
        <f t="shared" si="1"/>
        <v>119398.93839869391</v>
      </c>
      <c r="H20" s="247">
        <f t="shared" si="0"/>
        <v>125897.54476408429</v>
      </c>
      <c r="I20" s="247">
        <f t="shared" si="0"/>
        <v>129121.84654679844</v>
      </c>
      <c r="J20" s="255">
        <f t="shared" si="2"/>
        <v>3450.503951412019</v>
      </c>
      <c r="K20" s="256">
        <f t="shared" si="2"/>
        <v>3614.2835817440464</v>
      </c>
      <c r="L20" s="257">
        <f t="shared" si="2"/>
        <v>3654.3918833999555</v>
      </c>
      <c r="M20" s="255">
        <f t="shared" si="3"/>
        <v>4382.1400182932639</v>
      </c>
      <c r="N20" s="256">
        <f t="shared" si="3"/>
        <v>5421.4253726160696</v>
      </c>
      <c r="O20" s="257">
        <f t="shared" si="3"/>
        <v>7308.7837667999111</v>
      </c>
      <c r="P20" s="247"/>
      <c r="Q20" s="247"/>
      <c r="R20" s="247"/>
    </row>
    <row r="21" spans="1:18" ht="18.75" x14ac:dyDescent="0.4">
      <c r="A21" s="242">
        <v>13</v>
      </c>
      <c r="B21" s="288">
        <v>41009</v>
      </c>
      <c r="C21" s="251">
        <v>2</v>
      </c>
      <c r="D21" s="252">
        <v>1.27</v>
      </c>
      <c r="E21" s="253">
        <v>1.5</v>
      </c>
      <c r="F21" s="282">
        <v>2</v>
      </c>
      <c r="G21" s="247">
        <f t="shared" si="1"/>
        <v>123948.03795168415</v>
      </c>
      <c r="H21" s="247">
        <f t="shared" si="0"/>
        <v>131562.93427846808</v>
      </c>
      <c r="I21" s="247">
        <f t="shared" si="0"/>
        <v>136869.15733960635</v>
      </c>
      <c r="J21" s="255">
        <f t="shared" si="2"/>
        <v>3581.9681519608171</v>
      </c>
      <c r="K21" s="256">
        <f t="shared" si="2"/>
        <v>3776.9263429225284</v>
      </c>
      <c r="L21" s="257">
        <f t="shared" si="2"/>
        <v>3873.6553964039531</v>
      </c>
      <c r="M21" s="255">
        <f t="shared" si="3"/>
        <v>4549.0995529902375</v>
      </c>
      <c r="N21" s="256">
        <f t="shared" si="3"/>
        <v>5665.3895143837926</v>
      </c>
      <c r="O21" s="257">
        <f t="shared" si="3"/>
        <v>7747.3107928079062</v>
      </c>
      <c r="P21" s="247"/>
      <c r="Q21" s="247"/>
      <c r="R21" s="247"/>
    </row>
    <row r="22" spans="1:18" ht="18.75" x14ac:dyDescent="0.4">
      <c r="A22" s="242">
        <v>14</v>
      </c>
      <c r="B22" s="288">
        <v>41038</v>
      </c>
      <c r="C22" s="251">
        <v>2</v>
      </c>
      <c r="D22" s="252">
        <v>1.27</v>
      </c>
      <c r="E22" s="253">
        <v>-1</v>
      </c>
      <c r="F22" s="254">
        <v>-1</v>
      </c>
      <c r="G22" s="247">
        <f t="shared" si="1"/>
        <v>128670.45819764331</v>
      </c>
      <c r="H22" s="247">
        <f t="shared" si="0"/>
        <v>127616.04625011404</v>
      </c>
      <c r="I22" s="247">
        <f t="shared" si="0"/>
        <v>132763.08261941816</v>
      </c>
      <c r="J22" s="255">
        <f t="shared" si="2"/>
        <v>3718.4411385505246</v>
      </c>
      <c r="K22" s="256">
        <f t="shared" si="2"/>
        <v>3946.888028354042</v>
      </c>
      <c r="L22" s="257">
        <f t="shared" si="2"/>
        <v>4106.0747201881904</v>
      </c>
      <c r="M22" s="255">
        <f t="shared" si="3"/>
        <v>4722.4202459591661</v>
      </c>
      <c r="N22" s="256">
        <f t="shared" si="3"/>
        <v>-3946.888028354042</v>
      </c>
      <c r="O22" s="257">
        <f t="shared" si="3"/>
        <v>-4106.0747201881904</v>
      </c>
      <c r="P22" s="247" t="s">
        <v>102</v>
      </c>
      <c r="Q22" s="247"/>
      <c r="R22" s="247"/>
    </row>
    <row r="23" spans="1:18" ht="18.75" x14ac:dyDescent="0.4">
      <c r="A23" s="242">
        <v>15</v>
      </c>
      <c r="B23" s="288">
        <v>41075</v>
      </c>
      <c r="C23" s="251">
        <v>2</v>
      </c>
      <c r="D23" s="252">
        <v>-1</v>
      </c>
      <c r="E23" s="253">
        <v>-1</v>
      </c>
      <c r="F23" s="258">
        <v>-1</v>
      </c>
      <c r="G23" s="247">
        <f t="shared" si="1"/>
        <v>124810.34445171402</v>
      </c>
      <c r="H23" s="247">
        <f t="shared" si="0"/>
        <v>123787.56486261063</v>
      </c>
      <c r="I23" s="247">
        <f t="shared" si="0"/>
        <v>128780.19014083561</v>
      </c>
      <c r="J23" s="255">
        <f t="shared" si="2"/>
        <v>3860.1137459292991</v>
      </c>
      <c r="K23" s="256">
        <f t="shared" si="2"/>
        <v>3828.481387503421</v>
      </c>
      <c r="L23" s="257">
        <f t="shared" si="2"/>
        <v>3982.8924785825448</v>
      </c>
      <c r="M23" s="255">
        <f t="shared" si="3"/>
        <v>-3860.1137459292991</v>
      </c>
      <c r="N23" s="256">
        <f t="shared" si="3"/>
        <v>-3828.481387503421</v>
      </c>
      <c r="O23" s="257">
        <f t="shared" si="3"/>
        <v>-3982.8924785825448</v>
      </c>
      <c r="P23" s="247" t="s">
        <v>102</v>
      </c>
      <c r="Q23" s="247"/>
      <c r="R23" s="247"/>
    </row>
    <row r="24" spans="1:18" ht="18.75" x14ac:dyDescent="0.4">
      <c r="A24" s="242">
        <v>16</v>
      </c>
      <c r="B24" s="288">
        <v>41094</v>
      </c>
      <c r="C24" s="251">
        <v>1</v>
      </c>
      <c r="D24" s="252">
        <v>-1</v>
      </c>
      <c r="E24" s="253">
        <v>-1</v>
      </c>
      <c r="F24" s="254">
        <v>-1</v>
      </c>
      <c r="G24" s="247">
        <f t="shared" si="1"/>
        <v>121066.0341181626</v>
      </c>
      <c r="H24" s="247">
        <f t="shared" si="0"/>
        <v>120073.93791673231</v>
      </c>
      <c r="I24" s="247">
        <f t="shared" si="0"/>
        <v>124916.78443661054</v>
      </c>
      <c r="J24" s="255">
        <f t="shared" si="2"/>
        <v>3744.3103335514202</v>
      </c>
      <c r="K24" s="256">
        <f t="shared" si="2"/>
        <v>3713.6269458783186</v>
      </c>
      <c r="L24" s="257">
        <f t="shared" si="2"/>
        <v>3863.4057042250679</v>
      </c>
      <c r="M24" s="255">
        <f t="shared" si="3"/>
        <v>-3744.3103335514202</v>
      </c>
      <c r="N24" s="256">
        <f t="shared" si="3"/>
        <v>-3713.6269458783186</v>
      </c>
      <c r="O24" s="257">
        <f t="shared" si="3"/>
        <v>-3863.4057042250679</v>
      </c>
      <c r="P24" s="247" t="s">
        <v>102</v>
      </c>
      <c r="Q24" s="247"/>
      <c r="R24" s="247"/>
    </row>
    <row r="25" spans="1:18" ht="18.75" x14ac:dyDescent="0.4">
      <c r="A25" s="242">
        <v>17</v>
      </c>
      <c r="B25" s="288">
        <v>41095</v>
      </c>
      <c r="C25" s="251">
        <v>1</v>
      </c>
      <c r="D25" s="252">
        <v>-1</v>
      </c>
      <c r="E25" s="253">
        <v>-1</v>
      </c>
      <c r="F25" s="254">
        <v>-1</v>
      </c>
      <c r="G25" s="247">
        <f t="shared" si="1"/>
        <v>117434.05309461772</v>
      </c>
      <c r="H25" s="247">
        <f t="shared" si="1"/>
        <v>116471.71977923033</v>
      </c>
      <c r="I25" s="247">
        <f t="shared" si="1"/>
        <v>121169.28090351222</v>
      </c>
      <c r="J25" s="255">
        <f t="shared" si="2"/>
        <v>3631.9810235448776</v>
      </c>
      <c r="K25" s="256">
        <f t="shared" si="2"/>
        <v>3602.2181375019691</v>
      </c>
      <c r="L25" s="257">
        <f t="shared" si="2"/>
        <v>3747.503533098316</v>
      </c>
      <c r="M25" s="255">
        <f t="shared" si="3"/>
        <v>-3631.9810235448776</v>
      </c>
      <c r="N25" s="256">
        <f t="shared" si="3"/>
        <v>-3602.2181375019691</v>
      </c>
      <c r="O25" s="257">
        <f t="shared" si="3"/>
        <v>-3747.503533098316</v>
      </c>
      <c r="P25" s="247" t="s">
        <v>102</v>
      </c>
      <c r="Q25" s="247"/>
      <c r="R25" s="247"/>
    </row>
    <row r="26" spans="1:18" ht="18.75" x14ac:dyDescent="0.4">
      <c r="A26" s="242">
        <v>18</v>
      </c>
      <c r="B26" s="288">
        <v>41100</v>
      </c>
      <c r="C26" s="251">
        <v>2</v>
      </c>
      <c r="D26" s="252">
        <v>1.27</v>
      </c>
      <c r="E26" s="253">
        <v>1.5</v>
      </c>
      <c r="F26" s="254">
        <v>2</v>
      </c>
      <c r="G26" s="247">
        <f t="shared" ref="G26:I41" si="4">IF(D26="","",G25+M26)</f>
        <v>121908.29051752265</v>
      </c>
      <c r="H26" s="247">
        <f t="shared" si="4"/>
        <v>121712.9471692957</v>
      </c>
      <c r="I26" s="247">
        <f t="shared" si="4"/>
        <v>128439.43775772295</v>
      </c>
      <c r="J26" s="255">
        <f t="shared" ref="J26:L58" si="5">IF(G25="","",G25*0.03)</f>
        <v>3523.0215928385314</v>
      </c>
      <c r="K26" s="256">
        <f t="shared" si="5"/>
        <v>3494.1515933769101</v>
      </c>
      <c r="L26" s="257">
        <f t="shared" si="5"/>
        <v>3635.0784271053662</v>
      </c>
      <c r="M26" s="255">
        <f t="shared" ref="M26:O58" si="6">IF(D26="","",J26*D26)</f>
        <v>4474.2374229049346</v>
      </c>
      <c r="N26" s="256">
        <f t="shared" si="6"/>
        <v>5241.2273900653654</v>
      </c>
      <c r="O26" s="257">
        <f t="shared" si="6"/>
        <v>7270.1568542107325</v>
      </c>
      <c r="P26" s="247" t="s">
        <v>102</v>
      </c>
      <c r="Q26" s="247"/>
      <c r="R26" s="247"/>
    </row>
    <row r="27" spans="1:18" ht="18.75" x14ac:dyDescent="0.4">
      <c r="A27" s="242">
        <v>19</v>
      </c>
      <c r="B27" s="288">
        <v>41104</v>
      </c>
      <c r="C27" s="251">
        <v>2</v>
      </c>
      <c r="D27" s="252">
        <v>1.27</v>
      </c>
      <c r="E27" s="253">
        <v>1.5</v>
      </c>
      <c r="F27" s="254">
        <v>2</v>
      </c>
      <c r="G27" s="247">
        <f t="shared" si="4"/>
        <v>126552.99638624027</v>
      </c>
      <c r="H27" s="247">
        <f t="shared" si="4"/>
        <v>127190.02979191401</v>
      </c>
      <c r="I27" s="247">
        <f t="shared" si="4"/>
        <v>136145.80402318633</v>
      </c>
      <c r="J27" s="255">
        <f t="shared" si="5"/>
        <v>3657.2487155256795</v>
      </c>
      <c r="K27" s="256">
        <f t="shared" si="5"/>
        <v>3651.3884150788708</v>
      </c>
      <c r="L27" s="257">
        <f t="shared" si="5"/>
        <v>3853.1831327316881</v>
      </c>
      <c r="M27" s="255">
        <f t="shared" si="6"/>
        <v>4644.7058687176132</v>
      </c>
      <c r="N27" s="256">
        <f t="shared" si="6"/>
        <v>5477.0826226183062</v>
      </c>
      <c r="O27" s="257">
        <f t="shared" si="6"/>
        <v>7706.3662654633763</v>
      </c>
      <c r="P27" s="247"/>
      <c r="Q27" s="247"/>
      <c r="R27" s="247"/>
    </row>
    <row r="28" spans="1:18" ht="18.75" x14ac:dyDescent="0.4">
      <c r="A28" s="242">
        <v>20</v>
      </c>
      <c r="B28" s="288">
        <v>41106</v>
      </c>
      <c r="C28" s="251">
        <v>2</v>
      </c>
      <c r="D28" s="252">
        <v>1.27</v>
      </c>
      <c r="E28" s="253">
        <v>1.5</v>
      </c>
      <c r="F28" s="282">
        <v>2</v>
      </c>
      <c r="G28" s="247">
        <f t="shared" si="4"/>
        <v>131374.66554855602</v>
      </c>
      <c r="H28" s="247">
        <f t="shared" si="4"/>
        <v>132913.58113255014</v>
      </c>
      <c r="I28" s="247">
        <f t="shared" si="4"/>
        <v>144314.55226457751</v>
      </c>
      <c r="J28" s="255">
        <f t="shared" si="5"/>
        <v>3796.5898915872076</v>
      </c>
      <c r="K28" s="256">
        <f t="shared" si="5"/>
        <v>3815.7008937574201</v>
      </c>
      <c r="L28" s="257">
        <f t="shared" si="5"/>
        <v>4084.3741206955897</v>
      </c>
      <c r="M28" s="255">
        <f t="shared" si="6"/>
        <v>4821.669162315754</v>
      </c>
      <c r="N28" s="256">
        <f t="shared" si="6"/>
        <v>5723.5513406361297</v>
      </c>
      <c r="O28" s="257">
        <f t="shared" si="6"/>
        <v>8168.7482413911794</v>
      </c>
      <c r="P28" s="247"/>
      <c r="Q28" s="247"/>
      <c r="R28" s="247"/>
    </row>
    <row r="29" spans="1:18" ht="18.75" x14ac:dyDescent="0.4">
      <c r="A29" s="242">
        <v>21</v>
      </c>
      <c r="B29" s="288">
        <v>41114</v>
      </c>
      <c r="C29" s="251">
        <v>2</v>
      </c>
      <c r="D29" s="252">
        <v>-1</v>
      </c>
      <c r="E29" s="253">
        <v>-1</v>
      </c>
      <c r="F29" s="258">
        <v>-1</v>
      </c>
      <c r="G29" s="247">
        <f t="shared" si="4"/>
        <v>127433.42558209934</v>
      </c>
      <c r="H29" s="247">
        <f t="shared" si="4"/>
        <v>128926.17369857364</v>
      </c>
      <c r="I29" s="247">
        <f t="shared" si="4"/>
        <v>139985.11569664019</v>
      </c>
      <c r="J29" s="255">
        <f t="shared" si="5"/>
        <v>3941.2399664566806</v>
      </c>
      <c r="K29" s="256">
        <f t="shared" si="5"/>
        <v>3987.4074339765043</v>
      </c>
      <c r="L29" s="257">
        <f t="shared" si="5"/>
        <v>4329.436567937325</v>
      </c>
      <c r="M29" s="255">
        <f t="shared" si="6"/>
        <v>-3941.2399664566806</v>
      </c>
      <c r="N29" s="256">
        <f t="shared" si="6"/>
        <v>-3987.4074339765043</v>
      </c>
      <c r="O29" s="257">
        <f t="shared" si="6"/>
        <v>-4329.436567937325</v>
      </c>
      <c r="P29" s="247" t="s">
        <v>102</v>
      </c>
      <c r="Q29" s="247"/>
      <c r="R29" s="247"/>
    </row>
    <row r="30" spans="1:18" ht="18.75" x14ac:dyDescent="0.4">
      <c r="A30" s="242">
        <v>22</v>
      </c>
      <c r="B30" s="288">
        <v>41115</v>
      </c>
      <c r="C30" s="251">
        <v>2</v>
      </c>
      <c r="D30" s="252">
        <v>-1</v>
      </c>
      <c r="E30" s="253">
        <v>-1</v>
      </c>
      <c r="F30" s="258">
        <v>-1</v>
      </c>
      <c r="G30" s="247">
        <f t="shared" si="4"/>
        <v>123610.42281463636</v>
      </c>
      <c r="H30" s="247">
        <f t="shared" si="4"/>
        <v>125058.38848761642</v>
      </c>
      <c r="I30" s="247">
        <f t="shared" si="4"/>
        <v>135785.56222574099</v>
      </c>
      <c r="J30" s="255">
        <f t="shared" si="5"/>
        <v>3823.00276746298</v>
      </c>
      <c r="K30" s="256">
        <f t="shared" si="5"/>
        <v>3867.7852109572091</v>
      </c>
      <c r="L30" s="257">
        <f t="shared" si="5"/>
        <v>4199.5534708992054</v>
      </c>
      <c r="M30" s="255">
        <f t="shared" si="6"/>
        <v>-3823.00276746298</v>
      </c>
      <c r="N30" s="256">
        <f t="shared" si="6"/>
        <v>-3867.7852109572091</v>
      </c>
      <c r="O30" s="257">
        <f t="shared" si="6"/>
        <v>-4199.5534708992054</v>
      </c>
      <c r="P30" s="247" t="s">
        <v>102</v>
      </c>
      <c r="Q30" s="247"/>
      <c r="R30" s="247"/>
    </row>
    <row r="31" spans="1:18" ht="18.75" x14ac:dyDescent="0.4">
      <c r="A31" s="242">
        <v>23</v>
      </c>
      <c r="B31" s="288">
        <v>41121</v>
      </c>
      <c r="C31" s="251">
        <v>2</v>
      </c>
      <c r="D31" s="252">
        <v>1.27</v>
      </c>
      <c r="E31" s="253">
        <v>-1</v>
      </c>
      <c r="F31" s="254">
        <v>-1</v>
      </c>
      <c r="G31" s="247">
        <f t="shared" si="4"/>
        <v>128319.97992387401</v>
      </c>
      <c r="H31" s="247">
        <f t="shared" si="4"/>
        <v>121306.63683298793</v>
      </c>
      <c r="I31" s="247">
        <f t="shared" si="4"/>
        <v>131711.99535896876</v>
      </c>
      <c r="J31" s="255">
        <f t="shared" si="5"/>
        <v>3708.3126844390908</v>
      </c>
      <c r="K31" s="256">
        <f t="shared" si="5"/>
        <v>3751.7516546284924</v>
      </c>
      <c r="L31" s="257">
        <f t="shared" si="5"/>
        <v>4073.5668667722293</v>
      </c>
      <c r="M31" s="255">
        <f t="shared" si="6"/>
        <v>4709.5571092376458</v>
      </c>
      <c r="N31" s="256">
        <f t="shared" si="6"/>
        <v>-3751.7516546284924</v>
      </c>
      <c r="O31" s="257">
        <f t="shared" si="6"/>
        <v>-4073.5668667722293</v>
      </c>
      <c r="P31" s="247" t="s">
        <v>102</v>
      </c>
      <c r="Q31" s="247"/>
      <c r="R31" s="247"/>
    </row>
    <row r="32" spans="1:18" ht="27" x14ac:dyDescent="0.4">
      <c r="A32" s="242">
        <v>24</v>
      </c>
      <c r="B32" s="288">
        <v>41124</v>
      </c>
      <c r="C32" s="251">
        <v>1</v>
      </c>
      <c r="D32" s="252">
        <v>-1</v>
      </c>
      <c r="E32" s="253">
        <v>-1</v>
      </c>
      <c r="F32" s="254">
        <v>-1</v>
      </c>
      <c r="G32" s="247">
        <f t="shared" si="4"/>
        <v>124470.38052615779</v>
      </c>
      <c r="H32" s="247">
        <f t="shared" si="4"/>
        <v>117667.4377279983</v>
      </c>
      <c r="I32" s="247">
        <f t="shared" si="4"/>
        <v>127760.6354981997</v>
      </c>
      <c r="J32" s="255">
        <f t="shared" si="5"/>
        <v>3849.5993977162202</v>
      </c>
      <c r="K32" s="256">
        <f t="shared" si="5"/>
        <v>3639.1991049896378</v>
      </c>
      <c r="L32" s="257">
        <f t="shared" si="5"/>
        <v>3951.3598607690628</v>
      </c>
      <c r="M32" s="255">
        <f t="shared" si="6"/>
        <v>-3849.5993977162202</v>
      </c>
      <c r="N32" s="256">
        <f t="shared" si="6"/>
        <v>-3639.1991049896378</v>
      </c>
      <c r="O32" s="257">
        <f t="shared" si="6"/>
        <v>-3951.3598607690628</v>
      </c>
      <c r="P32" s="290" t="s">
        <v>103</v>
      </c>
      <c r="Q32" s="247"/>
      <c r="R32" s="247"/>
    </row>
    <row r="33" spans="1:18" ht="18.75" x14ac:dyDescent="0.4">
      <c r="A33" s="242">
        <v>25</v>
      </c>
      <c r="B33" s="288">
        <v>41143</v>
      </c>
      <c r="C33" s="251">
        <v>2</v>
      </c>
      <c r="D33" s="252">
        <v>1.27</v>
      </c>
      <c r="E33" s="253">
        <v>1.5</v>
      </c>
      <c r="F33" s="282">
        <v>2</v>
      </c>
      <c r="G33" s="247">
        <f t="shared" si="4"/>
        <v>129212.70202420441</v>
      </c>
      <c r="H33" s="247">
        <f t="shared" si="4"/>
        <v>122962.47242575823</v>
      </c>
      <c r="I33" s="247">
        <f t="shared" si="4"/>
        <v>135426.27362809167</v>
      </c>
      <c r="J33" s="255">
        <f t="shared" si="5"/>
        <v>3734.1114157847337</v>
      </c>
      <c r="K33" s="256">
        <f t="shared" si="5"/>
        <v>3530.0231318399487</v>
      </c>
      <c r="L33" s="257">
        <f t="shared" si="5"/>
        <v>3832.8190649459907</v>
      </c>
      <c r="M33" s="255">
        <f t="shared" si="6"/>
        <v>4742.3214980466119</v>
      </c>
      <c r="N33" s="256">
        <f t="shared" si="6"/>
        <v>5295.0346977599229</v>
      </c>
      <c r="O33" s="257">
        <f t="shared" si="6"/>
        <v>7665.6381298919814</v>
      </c>
      <c r="P33" s="247"/>
      <c r="Q33" s="247"/>
      <c r="R33" s="247"/>
    </row>
    <row r="34" spans="1:18" ht="18.75" x14ac:dyDescent="0.4">
      <c r="A34" s="242">
        <v>26</v>
      </c>
      <c r="B34" s="288">
        <v>41163</v>
      </c>
      <c r="C34" s="251">
        <v>2</v>
      </c>
      <c r="D34" s="252">
        <v>1.27</v>
      </c>
      <c r="E34" s="253">
        <v>1.5</v>
      </c>
      <c r="F34" s="282">
        <v>2</v>
      </c>
      <c r="G34" s="247">
        <f t="shared" si="4"/>
        <v>134135.70597132659</v>
      </c>
      <c r="H34" s="247">
        <f t="shared" si="4"/>
        <v>128495.78368491735</v>
      </c>
      <c r="I34" s="247">
        <f t="shared" si="4"/>
        <v>143551.85004577716</v>
      </c>
      <c r="J34" s="255">
        <f t="shared" si="5"/>
        <v>3876.3810607261321</v>
      </c>
      <c r="K34" s="256">
        <f t="shared" si="5"/>
        <v>3688.8741727727465</v>
      </c>
      <c r="L34" s="257">
        <f t="shared" si="5"/>
        <v>4062.78820884275</v>
      </c>
      <c r="M34" s="255">
        <f t="shared" si="6"/>
        <v>4923.003947122188</v>
      </c>
      <c r="N34" s="256">
        <f t="shared" si="6"/>
        <v>5533.3112591591198</v>
      </c>
      <c r="O34" s="257">
        <f t="shared" si="6"/>
        <v>8125.5764176855</v>
      </c>
      <c r="P34" s="247"/>
      <c r="Q34" s="247"/>
      <c r="R34" s="247"/>
    </row>
    <row r="35" spans="1:18" ht="18.75" x14ac:dyDescent="0.4">
      <c r="A35" s="242">
        <v>27</v>
      </c>
      <c r="B35" s="288">
        <v>41171</v>
      </c>
      <c r="C35" s="251">
        <v>1</v>
      </c>
      <c r="D35" s="252">
        <v>-1</v>
      </c>
      <c r="E35" s="253">
        <v>-1</v>
      </c>
      <c r="F35" s="258">
        <v>-1</v>
      </c>
      <c r="G35" s="247">
        <f t="shared" si="4"/>
        <v>130111.6347921868</v>
      </c>
      <c r="H35" s="247">
        <f t="shared" si="4"/>
        <v>124640.91017436983</v>
      </c>
      <c r="I35" s="247">
        <f t="shared" si="4"/>
        <v>139245.29454440385</v>
      </c>
      <c r="J35" s="255">
        <f t="shared" si="5"/>
        <v>4024.0711791397976</v>
      </c>
      <c r="K35" s="256">
        <f t="shared" si="5"/>
        <v>3854.8735105475203</v>
      </c>
      <c r="L35" s="257">
        <f t="shared" si="5"/>
        <v>4306.5555013733147</v>
      </c>
      <c r="M35" s="255">
        <f t="shared" si="6"/>
        <v>-4024.0711791397976</v>
      </c>
      <c r="N35" s="256">
        <f t="shared" si="6"/>
        <v>-3854.8735105475203</v>
      </c>
      <c r="O35" s="257">
        <f t="shared" si="6"/>
        <v>-4306.5555013733147</v>
      </c>
      <c r="P35" s="247" t="s">
        <v>102</v>
      </c>
      <c r="Q35" s="247"/>
      <c r="R35" s="247"/>
    </row>
    <row r="36" spans="1:18" ht="18.75" x14ac:dyDescent="0.4">
      <c r="A36" s="242">
        <v>28</v>
      </c>
      <c r="B36" s="288">
        <v>41173</v>
      </c>
      <c r="C36" s="251">
        <v>2</v>
      </c>
      <c r="D36" s="252">
        <v>1.27</v>
      </c>
      <c r="E36" s="253">
        <v>1.5</v>
      </c>
      <c r="F36" s="282">
        <v>2</v>
      </c>
      <c r="G36" s="247">
        <f t="shared" si="4"/>
        <v>135068.88807776911</v>
      </c>
      <c r="H36" s="247">
        <f t="shared" si="4"/>
        <v>130249.75113221646</v>
      </c>
      <c r="I36" s="247">
        <f t="shared" si="4"/>
        <v>147600.01221706808</v>
      </c>
      <c r="J36" s="255">
        <f t="shared" si="5"/>
        <v>3903.3490437656037</v>
      </c>
      <c r="K36" s="256">
        <f t="shared" si="5"/>
        <v>3739.2273052310948</v>
      </c>
      <c r="L36" s="257">
        <f t="shared" si="5"/>
        <v>4177.3588363321151</v>
      </c>
      <c r="M36" s="255">
        <f t="shared" si="6"/>
        <v>4957.2532855823165</v>
      </c>
      <c r="N36" s="256">
        <f t="shared" si="6"/>
        <v>5608.8409578466417</v>
      </c>
      <c r="O36" s="257">
        <f t="shared" si="6"/>
        <v>8354.7176726642301</v>
      </c>
      <c r="P36" s="247"/>
      <c r="Q36" s="247"/>
      <c r="R36" s="247"/>
    </row>
    <row r="37" spans="1:18" ht="18.75" x14ac:dyDescent="0.4">
      <c r="A37" s="242">
        <v>29</v>
      </c>
      <c r="B37" s="288">
        <v>41185</v>
      </c>
      <c r="C37" s="251">
        <v>1</v>
      </c>
      <c r="D37" s="252">
        <v>1.27</v>
      </c>
      <c r="E37" s="253">
        <v>1.5</v>
      </c>
      <c r="F37" s="282">
        <v>2</v>
      </c>
      <c r="G37" s="247">
        <f t="shared" si="4"/>
        <v>140215.01271353211</v>
      </c>
      <c r="H37" s="247">
        <f t="shared" si="4"/>
        <v>136110.98993316622</v>
      </c>
      <c r="I37" s="247">
        <f t="shared" si="4"/>
        <v>156456.01295009218</v>
      </c>
      <c r="J37" s="255">
        <f t="shared" si="5"/>
        <v>4052.0666423330731</v>
      </c>
      <c r="K37" s="256">
        <f t="shared" si="5"/>
        <v>3907.4925339664937</v>
      </c>
      <c r="L37" s="257">
        <f t="shared" si="5"/>
        <v>4428.0003665120421</v>
      </c>
      <c r="M37" s="255">
        <f t="shared" si="6"/>
        <v>5146.1246357630025</v>
      </c>
      <c r="N37" s="256">
        <f t="shared" si="6"/>
        <v>5861.2388009497408</v>
      </c>
      <c r="O37" s="257">
        <f t="shared" si="6"/>
        <v>8856.0007330240842</v>
      </c>
      <c r="P37" s="247"/>
      <c r="Q37" s="247"/>
      <c r="R37" s="247"/>
    </row>
    <row r="38" spans="1:18" ht="18.75" x14ac:dyDescent="0.4">
      <c r="A38" s="242">
        <v>30</v>
      </c>
      <c r="B38" s="288">
        <v>41204</v>
      </c>
      <c r="C38" s="251">
        <v>1</v>
      </c>
      <c r="D38" s="252">
        <v>1.27</v>
      </c>
      <c r="E38" s="253">
        <v>1.5</v>
      </c>
      <c r="F38" s="282">
        <v>2</v>
      </c>
      <c r="G38" s="247">
        <f t="shared" si="4"/>
        <v>145557.20469791768</v>
      </c>
      <c r="H38" s="247">
        <f t="shared" si="4"/>
        <v>142235.98448015869</v>
      </c>
      <c r="I38" s="247">
        <f t="shared" si="4"/>
        <v>165843.3737270977</v>
      </c>
      <c r="J38" s="255">
        <f t="shared" si="5"/>
        <v>4206.4503814059635</v>
      </c>
      <c r="K38" s="256">
        <f t="shared" si="5"/>
        <v>4083.3296979949864</v>
      </c>
      <c r="L38" s="257">
        <f t="shared" si="5"/>
        <v>4693.6803885027648</v>
      </c>
      <c r="M38" s="255">
        <f t="shared" si="6"/>
        <v>5342.191984385574</v>
      </c>
      <c r="N38" s="256">
        <f t="shared" si="6"/>
        <v>6124.9945469924796</v>
      </c>
      <c r="O38" s="257">
        <f t="shared" si="6"/>
        <v>9387.3607770055296</v>
      </c>
      <c r="P38" s="294" t="s">
        <v>104</v>
      </c>
      <c r="Q38" s="247"/>
      <c r="R38" s="247"/>
    </row>
    <row r="39" spans="1:18" ht="18.75" x14ac:dyDescent="0.4">
      <c r="A39" s="242">
        <v>31</v>
      </c>
      <c r="B39" s="288">
        <v>41207</v>
      </c>
      <c r="C39" s="251">
        <v>1</v>
      </c>
      <c r="D39" s="252">
        <v>1.27</v>
      </c>
      <c r="E39" s="253">
        <v>1.5</v>
      </c>
      <c r="F39" s="254">
        <v>2</v>
      </c>
      <c r="G39" s="247">
        <f t="shared" si="4"/>
        <v>151102.93419690835</v>
      </c>
      <c r="H39" s="247">
        <f t="shared" si="4"/>
        <v>148636.60378176582</v>
      </c>
      <c r="I39" s="247">
        <f t="shared" si="4"/>
        <v>175793.97615072355</v>
      </c>
      <c r="J39" s="255">
        <f t="shared" si="5"/>
        <v>4366.7161409375303</v>
      </c>
      <c r="K39" s="256">
        <f t="shared" si="5"/>
        <v>4267.0795344047601</v>
      </c>
      <c r="L39" s="257">
        <f t="shared" si="5"/>
        <v>4975.3012118129309</v>
      </c>
      <c r="M39" s="255">
        <f t="shared" si="6"/>
        <v>5545.7294989906632</v>
      </c>
      <c r="N39" s="256">
        <f t="shared" si="6"/>
        <v>6400.6193016071402</v>
      </c>
      <c r="O39" s="257">
        <f t="shared" si="6"/>
        <v>9950.6024236258618</v>
      </c>
      <c r="P39" s="247" t="s">
        <v>102</v>
      </c>
      <c r="Q39" s="247"/>
      <c r="R39" s="247"/>
    </row>
    <row r="40" spans="1:18" ht="18.75" x14ac:dyDescent="0.4">
      <c r="A40" s="242">
        <v>32</v>
      </c>
      <c r="B40" s="288">
        <v>41208</v>
      </c>
      <c r="C40" s="251">
        <v>1</v>
      </c>
      <c r="D40" s="252">
        <v>-1</v>
      </c>
      <c r="E40" s="253">
        <v>-1</v>
      </c>
      <c r="F40" s="254">
        <v>-1</v>
      </c>
      <c r="G40" s="247">
        <f t="shared" si="4"/>
        <v>146569.84617100109</v>
      </c>
      <c r="H40" s="247">
        <f t="shared" si="4"/>
        <v>144177.50566831284</v>
      </c>
      <c r="I40" s="247">
        <f t="shared" si="4"/>
        <v>170520.15686620184</v>
      </c>
      <c r="J40" s="255">
        <f t="shared" si="5"/>
        <v>4533.0880259072501</v>
      </c>
      <c r="K40" s="256">
        <f t="shared" si="5"/>
        <v>4459.0981134529748</v>
      </c>
      <c r="L40" s="257">
        <f t="shared" si="5"/>
        <v>5273.8192845217063</v>
      </c>
      <c r="M40" s="255">
        <f t="shared" si="6"/>
        <v>-4533.0880259072501</v>
      </c>
      <c r="N40" s="256">
        <f t="shared" si="6"/>
        <v>-4459.0981134529748</v>
      </c>
      <c r="O40" s="257">
        <f t="shared" si="6"/>
        <v>-5273.8192845217063</v>
      </c>
      <c r="P40" s="247" t="s">
        <v>102</v>
      </c>
      <c r="Q40" s="247"/>
      <c r="R40" s="247"/>
    </row>
    <row r="41" spans="1:18" ht="18.75" x14ac:dyDescent="0.4">
      <c r="A41" s="242">
        <v>33</v>
      </c>
      <c r="B41" s="288">
        <v>41220</v>
      </c>
      <c r="C41" s="251">
        <v>2</v>
      </c>
      <c r="D41" s="252">
        <v>1.27</v>
      </c>
      <c r="E41" s="253">
        <v>1.5</v>
      </c>
      <c r="F41" s="258">
        <v>2</v>
      </c>
      <c r="G41" s="247">
        <f t="shared" si="4"/>
        <v>152154.15731011622</v>
      </c>
      <c r="H41" s="247">
        <f t="shared" si="4"/>
        <v>150665.49342338691</v>
      </c>
      <c r="I41" s="247">
        <f t="shared" si="4"/>
        <v>180751.36627817395</v>
      </c>
      <c r="J41" s="255">
        <f t="shared" si="5"/>
        <v>4397.0953851300328</v>
      </c>
      <c r="K41" s="256">
        <f t="shared" si="5"/>
        <v>4325.3251700493847</v>
      </c>
      <c r="L41" s="257">
        <f t="shared" si="5"/>
        <v>5115.6047059860548</v>
      </c>
      <c r="M41" s="255">
        <f t="shared" si="6"/>
        <v>5584.3111391151415</v>
      </c>
      <c r="N41" s="256">
        <f t="shared" si="6"/>
        <v>6487.9877550740766</v>
      </c>
      <c r="O41" s="257">
        <f t="shared" si="6"/>
        <v>10231.20941197211</v>
      </c>
      <c r="P41" s="247" t="s">
        <v>102</v>
      </c>
      <c r="Q41" s="247"/>
      <c r="R41" s="247"/>
    </row>
    <row r="42" spans="1:18" ht="18.75" x14ac:dyDescent="0.4">
      <c r="A42" s="242">
        <v>34</v>
      </c>
      <c r="B42" s="288">
        <v>41220</v>
      </c>
      <c r="C42" s="251">
        <v>2</v>
      </c>
      <c r="D42" s="252">
        <v>1.27</v>
      </c>
      <c r="E42" s="253">
        <v>1.5</v>
      </c>
      <c r="F42" s="258">
        <v>-1</v>
      </c>
      <c r="G42" s="247">
        <f t="shared" ref="G42:I57" si="7">IF(D42="","",G41+M42)</f>
        <v>157951.23070363165</v>
      </c>
      <c r="H42" s="247">
        <f t="shared" si="7"/>
        <v>157445.44062743933</v>
      </c>
      <c r="I42" s="247">
        <f t="shared" si="7"/>
        <v>175328.82528982873</v>
      </c>
      <c r="J42" s="255">
        <f t="shared" si="5"/>
        <v>4564.624719303486</v>
      </c>
      <c r="K42" s="256">
        <f t="shared" si="5"/>
        <v>4519.9648027016074</v>
      </c>
      <c r="L42" s="257">
        <f t="shared" si="5"/>
        <v>5422.5409883452185</v>
      </c>
      <c r="M42" s="255">
        <f>IF(D42="","",J42*D42)</f>
        <v>5797.0733935154276</v>
      </c>
      <c r="N42" s="256">
        <f t="shared" si="6"/>
        <v>6779.9472040524106</v>
      </c>
      <c r="O42" s="257">
        <f t="shared" si="6"/>
        <v>-5422.5409883452185</v>
      </c>
      <c r="P42" s="247" t="s">
        <v>102</v>
      </c>
      <c r="Q42" s="247"/>
      <c r="R42" s="247"/>
    </row>
    <row r="43" spans="1:18" ht="18.75" x14ac:dyDescent="0.4">
      <c r="A43" s="223">
        <v>35</v>
      </c>
      <c r="B43" s="288">
        <v>41222</v>
      </c>
      <c r="C43" s="251">
        <v>2</v>
      </c>
      <c r="D43" s="252">
        <v>-1</v>
      </c>
      <c r="E43" s="253">
        <v>-1</v>
      </c>
      <c r="F43" s="254">
        <v>-1</v>
      </c>
      <c r="G43" s="247">
        <f>IF(D43="","",G42+M43)</f>
        <v>153212.69378252269</v>
      </c>
      <c r="H43" s="247">
        <f t="shared" si="7"/>
        <v>152722.07740861614</v>
      </c>
      <c r="I43" s="247">
        <f t="shared" si="7"/>
        <v>170068.96053113387</v>
      </c>
      <c r="J43" s="255">
        <f t="shared" si="5"/>
        <v>4738.5369211089492</v>
      </c>
      <c r="K43" s="256">
        <f t="shared" si="5"/>
        <v>4723.3632188231795</v>
      </c>
      <c r="L43" s="257">
        <f t="shared" si="5"/>
        <v>5259.8647586948618</v>
      </c>
      <c r="M43" s="255">
        <f t="shared" si="6"/>
        <v>-4738.5369211089492</v>
      </c>
      <c r="N43" s="256">
        <f t="shared" si="6"/>
        <v>-4723.3632188231795</v>
      </c>
      <c r="O43" s="257">
        <f t="shared" si="6"/>
        <v>-5259.8647586948618</v>
      </c>
      <c r="P43" s="247" t="s">
        <v>102</v>
      </c>
    </row>
    <row r="44" spans="1:18" ht="18.75" x14ac:dyDescent="0.4">
      <c r="A44" s="242">
        <v>36</v>
      </c>
      <c r="B44" s="288">
        <v>41226</v>
      </c>
      <c r="C44" s="251">
        <v>2</v>
      </c>
      <c r="D44" s="252">
        <v>-1</v>
      </c>
      <c r="E44" s="253">
        <v>-1</v>
      </c>
      <c r="F44" s="254">
        <v>-1</v>
      </c>
      <c r="G44" s="247">
        <f t="shared" ref="G44:I58" si="8">IF(D44="","",G43+M44)</f>
        <v>148616.31296904702</v>
      </c>
      <c r="H44" s="247">
        <f t="shared" si="7"/>
        <v>148140.41508635765</v>
      </c>
      <c r="I44" s="247">
        <f t="shared" si="7"/>
        <v>164966.89171519986</v>
      </c>
      <c r="J44" s="255">
        <f>IF(G43="","",G43*0.03)</f>
        <v>4596.380813475681</v>
      </c>
      <c r="K44" s="256">
        <f t="shared" si="5"/>
        <v>4581.662322258484</v>
      </c>
      <c r="L44" s="257">
        <f t="shared" si="5"/>
        <v>5102.0688159340161</v>
      </c>
      <c r="M44" s="255">
        <f>IF(D44="","",J44*D44)</f>
        <v>-4596.380813475681</v>
      </c>
      <c r="N44" s="256">
        <f t="shared" si="6"/>
        <v>-4581.662322258484</v>
      </c>
      <c r="O44" s="257">
        <f t="shared" si="6"/>
        <v>-5102.0688159340161</v>
      </c>
      <c r="P44" s="247" t="s">
        <v>102</v>
      </c>
    </row>
    <row r="45" spans="1:18" ht="18.75" x14ac:dyDescent="0.4">
      <c r="A45" s="242">
        <v>37</v>
      </c>
      <c r="B45" s="288">
        <v>41241</v>
      </c>
      <c r="C45" s="251">
        <v>2</v>
      </c>
      <c r="D45" s="252">
        <v>-1</v>
      </c>
      <c r="E45" s="253">
        <v>-1</v>
      </c>
      <c r="F45" s="254">
        <v>-1</v>
      </c>
      <c r="G45" s="247">
        <f t="shared" si="8"/>
        <v>144157.82357997561</v>
      </c>
      <c r="H45" s="247">
        <f t="shared" si="7"/>
        <v>143696.20263376692</v>
      </c>
      <c r="I45" s="247">
        <f t="shared" si="7"/>
        <v>160017.88496374385</v>
      </c>
      <c r="J45" s="255">
        <f t="shared" si="5"/>
        <v>4458.4893890714102</v>
      </c>
      <c r="K45" s="256">
        <f t="shared" si="5"/>
        <v>4444.2124525907293</v>
      </c>
      <c r="L45" s="257">
        <f t="shared" si="5"/>
        <v>4949.006751455996</v>
      </c>
      <c r="M45" s="255">
        <f t="shared" si="6"/>
        <v>-4458.4893890714102</v>
      </c>
      <c r="N45" s="256">
        <f t="shared" si="6"/>
        <v>-4444.2124525907293</v>
      </c>
      <c r="O45" s="257">
        <f t="shared" si="6"/>
        <v>-4949.006751455996</v>
      </c>
      <c r="P45" s="247" t="s">
        <v>102</v>
      </c>
    </row>
    <row r="46" spans="1:18" ht="18.75" x14ac:dyDescent="0.4">
      <c r="A46" s="242">
        <v>38</v>
      </c>
      <c r="B46" s="288">
        <v>41261</v>
      </c>
      <c r="C46" s="251">
        <v>1</v>
      </c>
      <c r="D46" s="252">
        <v>1.27</v>
      </c>
      <c r="E46" s="253">
        <v>1.5</v>
      </c>
      <c r="F46" s="282">
        <v>2</v>
      </c>
      <c r="G46" s="247">
        <f t="shared" si="8"/>
        <v>149650.23665837268</v>
      </c>
      <c r="H46" s="247">
        <f t="shared" si="7"/>
        <v>150162.53175228642</v>
      </c>
      <c r="I46" s="247">
        <f t="shared" si="7"/>
        <v>169618.9580615685</v>
      </c>
      <c r="J46" s="255">
        <f t="shared" si="5"/>
        <v>4324.7347073992678</v>
      </c>
      <c r="K46" s="256">
        <f t="shared" si="5"/>
        <v>4310.8860790130075</v>
      </c>
      <c r="L46" s="257">
        <f t="shared" si="5"/>
        <v>4800.5365489123151</v>
      </c>
      <c r="M46" s="255">
        <f t="shared" si="6"/>
        <v>5492.4130783970704</v>
      </c>
      <c r="N46" s="256">
        <f t="shared" si="6"/>
        <v>6466.3291185195112</v>
      </c>
      <c r="O46" s="257">
        <f t="shared" si="6"/>
        <v>9601.0730978246302</v>
      </c>
    </row>
    <row r="47" spans="1:18" ht="18.75" x14ac:dyDescent="0.4">
      <c r="A47" s="242">
        <v>39</v>
      </c>
      <c r="B47" s="288">
        <v>41262</v>
      </c>
      <c r="C47" s="251">
        <v>1</v>
      </c>
      <c r="D47" s="252">
        <v>1.27</v>
      </c>
      <c r="E47" s="253">
        <v>1.5</v>
      </c>
      <c r="F47" s="282">
        <v>2</v>
      </c>
      <c r="G47" s="247">
        <f t="shared" si="8"/>
        <v>155351.91067505669</v>
      </c>
      <c r="H47" s="247">
        <f t="shared" si="7"/>
        <v>156919.8456811393</v>
      </c>
      <c r="I47" s="247">
        <f t="shared" si="7"/>
        <v>179796.09554526259</v>
      </c>
      <c r="J47" s="255">
        <f t="shared" si="5"/>
        <v>4489.5070997511802</v>
      </c>
      <c r="K47" s="256">
        <f t="shared" si="5"/>
        <v>4504.8759525685928</v>
      </c>
      <c r="L47" s="257">
        <f t="shared" si="5"/>
        <v>5088.5687418470543</v>
      </c>
      <c r="M47" s="255">
        <f t="shared" si="6"/>
        <v>5701.6740166839991</v>
      </c>
      <c r="N47" s="256">
        <f t="shared" si="6"/>
        <v>6757.3139288528891</v>
      </c>
      <c r="O47" s="257">
        <f t="shared" si="6"/>
        <v>10177.137483694109</v>
      </c>
    </row>
    <row r="48" spans="1:18" ht="18.75" x14ac:dyDescent="0.4">
      <c r="A48" s="242">
        <v>40</v>
      </c>
      <c r="B48" s="288">
        <v>41275</v>
      </c>
      <c r="C48" s="251">
        <v>1</v>
      </c>
      <c r="D48" s="252">
        <v>1.27</v>
      </c>
      <c r="E48" s="253">
        <v>1.5</v>
      </c>
      <c r="F48" s="282">
        <v>2</v>
      </c>
      <c r="G48" s="247">
        <f t="shared" si="8"/>
        <v>161270.81847177635</v>
      </c>
      <c r="H48" s="247">
        <f t="shared" si="7"/>
        <v>163981.23873679058</v>
      </c>
      <c r="I48" s="247">
        <f t="shared" si="7"/>
        <v>190583.86127797834</v>
      </c>
      <c r="J48" s="255">
        <f t="shared" si="5"/>
        <v>4660.5573202517007</v>
      </c>
      <c r="K48" s="256">
        <f t="shared" si="5"/>
        <v>4707.5953704341791</v>
      </c>
      <c r="L48" s="257">
        <f t="shared" si="5"/>
        <v>5393.8828663578779</v>
      </c>
      <c r="M48" s="255">
        <f t="shared" si="6"/>
        <v>5918.9077967196599</v>
      </c>
      <c r="N48" s="256">
        <f t="shared" si="6"/>
        <v>7061.3930556512687</v>
      </c>
      <c r="O48" s="257">
        <f t="shared" si="6"/>
        <v>10787.765732715756</v>
      </c>
    </row>
    <row r="49" spans="1:16" ht="18.75" x14ac:dyDescent="0.4">
      <c r="A49" s="242">
        <v>41</v>
      </c>
      <c r="B49" s="288">
        <v>41289</v>
      </c>
      <c r="C49" s="251">
        <v>1</v>
      </c>
      <c r="D49" s="252">
        <v>-1</v>
      </c>
      <c r="E49" s="253">
        <v>-1</v>
      </c>
      <c r="F49" s="254">
        <v>-1</v>
      </c>
      <c r="G49" s="247">
        <f t="shared" si="8"/>
        <v>156432.69391762305</v>
      </c>
      <c r="H49" s="247">
        <f t="shared" si="7"/>
        <v>159061.80157468686</v>
      </c>
      <c r="I49" s="247">
        <f t="shared" si="7"/>
        <v>184866.345439639</v>
      </c>
      <c r="J49" s="255">
        <f t="shared" si="5"/>
        <v>4838.1245541532908</v>
      </c>
      <c r="K49" s="256">
        <f t="shared" si="5"/>
        <v>4919.4371621037171</v>
      </c>
      <c r="L49" s="257">
        <f t="shared" si="5"/>
        <v>5717.51583833935</v>
      </c>
      <c r="M49" s="255">
        <f t="shared" si="6"/>
        <v>-4838.1245541532908</v>
      </c>
      <c r="N49" s="256">
        <f t="shared" si="6"/>
        <v>-4919.4371621037171</v>
      </c>
      <c r="O49" s="257">
        <f t="shared" si="6"/>
        <v>-5717.51583833935</v>
      </c>
      <c r="P49" s="295" t="s">
        <v>105</v>
      </c>
    </row>
    <row r="50" spans="1:16" ht="18.75" x14ac:dyDescent="0.4">
      <c r="A50" s="242">
        <v>42</v>
      </c>
      <c r="B50" s="288">
        <v>41310</v>
      </c>
      <c r="C50" s="251">
        <v>1</v>
      </c>
      <c r="D50" s="252">
        <v>1.27</v>
      </c>
      <c r="E50" s="253">
        <v>1.5</v>
      </c>
      <c r="F50" s="254">
        <v>-1</v>
      </c>
      <c r="G50" s="247">
        <f t="shared" si="8"/>
        <v>162392.77955588448</v>
      </c>
      <c r="H50" s="247">
        <f t="shared" si="7"/>
        <v>166219.58264554778</v>
      </c>
      <c r="I50" s="247">
        <f t="shared" si="7"/>
        <v>179320.35507644984</v>
      </c>
      <c r="J50" s="255">
        <f t="shared" si="5"/>
        <v>4692.9808175286917</v>
      </c>
      <c r="K50" s="256">
        <f t="shared" si="5"/>
        <v>4771.8540472406057</v>
      </c>
      <c r="L50" s="257">
        <f t="shared" si="5"/>
        <v>5545.9903631891702</v>
      </c>
      <c r="M50" s="255">
        <f t="shared" si="6"/>
        <v>5960.0856382614384</v>
      </c>
      <c r="N50" s="256">
        <f t="shared" si="6"/>
        <v>7157.7810708609086</v>
      </c>
      <c r="O50" s="257">
        <f t="shared" si="6"/>
        <v>-5545.9903631891702</v>
      </c>
      <c r="P50" s="247" t="s">
        <v>102</v>
      </c>
    </row>
    <row r="51" spans="1:16" ht="18.75" x14ac:dyDescent="0.4">
      <c r="A51" s="242">
        <v>43</v>
      </c>
      <c r="B51" s="288">
        <v>41353</v>
      </c>
      <c r="C51" s="251">
        <v>2</v>
      </c>
      <c r="D51" s="252">
        <v>-1</v>
      </c>
      <c r="E51" s="253">
        <v>-1</v>
      </c>
      <c r="F51" s="258">
        <v>-1</v>
      </c>
      <c r="G51" s="247">
        <f t="shared" si="8"/>
        <v>157520.99616920794</v>
      </c>
      <c r="H51" s="247">
        <f t="shared" si="7"/>
        <v>161232.99516618135</v>
      </c>
      <c r="I51" s="247">
        <f t="shared" si="7"/>
        <v>173940.74442415635</v>
      </c>
      <c r="J51" s="255">
        <f t="shared" si="5"/>
        <v>4871.7833866765341</v>
      </c>
      <c r="K51" s="256">
        <f t="shared" si="5"/>
        <v>4986.5874793664334</v>
      </c>
      <c r="L51" s="257">
        <f t="shared" si="5"/>
        <v>5379.6106522934951</v>
      </c>
      <c r="M51" s="255">
        <f t="shared" si="6"/>
        <v>-4871.7833866765341</v>
      </c>
      <c r="N51" s="256">
        <f t="shared" si="6"/>
        <v>-4986.5874793664334</v>
      </c>
      <c r="O51" s="257">
        <f t="shared" si="6"/>
        <v>-5379.6106522934951</v>
      </c>
      <c r="P51" s="247" t="s">
        <v>102</v>
      </c>
    </row>
    <row r="52" spans="1:16" ht="18.75" x14ac:dyDescent="0.4">
      <c r="A52" s="242">
        <v>44</v>
      </c>
      <c r="B52" s="288">
        <v>41367</v>
      </c>
      <c r="C52" s="251">
        <v>2</v>
      </c>
      <c r="D52" s="252">
        <v>-1</v>
      </c>
      <c r="E52" s="253">
        <v>-1</v>
      </c>
      <c r="F52" s="254">
        <v>-1</v>
      </c>
      <c r="G52" s="247">
        <f t="shared" si="8"/>
        <v>152795.36628413171</v>
      </c>
      <c r="H52" s="247">
        <f t="shared" si="7"/>
        <v>156396.00531119591</v>
      </c>
      <c r="I52" s="247">
        <f t="shared" si="7"/>
        <v>168722.52209143166</v>
      </c>
      <c r="J52" s="255">
        <f t="shared" si="5"/>
        <v>4725.6298850762378</v>
      </c>
      <c r="K52" s="256">
        <f t="shared" si="5"/>
        <v>4836.9898549854406</v>
      </c>
      <c r="L52" s="257">
        <f t="shared" si="5"/>
        <v>5218.2223327246902</v>
      </c>
      <c r="M52" s="255">
        <f t="shared" si="6"/>
        <v>-4725.6298850762378</v>
      </c>
      <c r="N52" s="256">
        <f t="shared" si="6"/>
        <v>-4836.9898549854406</v>
      </c>
      <c r="O52" s="257">
        <f t="shared" si="6"/>
        <v>-5218.2223327246902</v>
      </c>
      <c r="P52" s="295" t="s">
        <v>106</v>
      </c>
    </row>
    <row r="53" spans="1:16" ht="18.75" x14ac:dyDescent="0.4">
      <c r="A53" s="242">
        <v>45</v>
      </c>
      <c r="B53" s="288">
        <v>41394</v>
      </c>
      <c r="C53" s="251">
        <v>2</v>
      </c>
      <c r="D53" s="252">
        <v>1.27</v>
      </c>
      <c r="E53" s="253">
        <v>-1</v>
      </c>
      <c r="F53" s="254">
        <v>-1</v>
      </c>
      <c r="G53" s="247">
        <f t="shared" si="8"/>
        <v>158616.86973955712</v>
      </c>
      <c r="H53" s="247">
        <f t="shared" si="7"/>
        <v>151704.12515186003</v>
      </c>
      <c r="I53" s="247">
        <f t="shared" si="7"/>
        <v>163660.8464286887</v>
      </c>
      <c r="J53" s="255">
        <f t="shared" si="5"/>
        <v>4583.8609885239512</v>
      </c>
      <c r="K53" s="256">
        <f t="shared" si="5"/>
        <v>4691.8801593358776</v>
      </c>
      <c r="L53" s="257">
        <f t="shared" si="5"/>
        <v>5061.6756627429495</v>
      </c>
      <c r="M53" s="255">
        <f t="shared" si="6"/>
        <v>5821.503455425418</v>
      </c>
      <c r="N53" s="256">
        <f t="shared" si="6"/>
        <v>-4691.8801593358776</v>
      </c>
      <c r="O53" s="257">
        <f t="shared" si="6"/>
        <v>-5061.6756627429495</v>
      </c>
      <c r="P53" s="247" t="s">
        <v>102</v>
      </c>
    </row>
    <row r="54" spans="1:16" ht="18.75" x14ac:dyDescent="0.4">
      <c r="A54" s="242">
        <v>46</v>
      </c>
      <c r="B54" s="288">
        <v>41408</v>
      </c>
      <c r="C54" s="251">
        <v>1</v>
      </c>
      <c r="D54" s="252">
        <v>1.27</v>
      </c>
      <c r="E54" s="253">
        <v>1.5</v>
      </c>
      <c r="F54" s="254">
        <v>2</v>
      </c>
      <c r="G54" s="247">
        <f t="shared" si="8"/>
        <v>164660.17247663424</v>
      </c>
      <c r="H54" s="247">
        <f t="shared" si="7"/>
        <v>158530.81078369374</v>
      </c>
      <c r="I54" s="247">
        <f t="shared" si="7"/>
        <v>173480.49721441002</v>
      </c>
      <c r="J54" s="255">
        <f t="shared" si="5"/>
        <v>4758.5060921867134</v>
      </c>
      <c r="K54" s="256">
        <f t="shared" si="5"/>
        <v>4551.1237545558006</v>
      </c>
      <c r="L54" s="257">
        <f t="shared" si="5"/>
        <v>4909.8253928606609</v>
      </c>
      <c r="M54" s="255">
        <f t="shared" si="6"/>
        <v>6043.302737077126</v>
      </c>
      <c r="N54" s="256">
        <f t="shared" si="6"/>
        <v>6826.6856318337013</v>
      </c>
      <c r="O54" s="257">
        <f t="shared" si="6"/>
        <v>9819.6507857213219</v>
      </c>
      <c r="P54" s="295" t="s">
        <v>107</v>
      </c>
    </row>
    <row r="55" spans="1:16" ht="18.75" x14ac:dyDescent="0.4">
      <c r="A55" s="242">
        <v>47</v>
      </c>
      <c r="B55" s="288">
        <v>41419</v>
      </c>
      <c r="C55" s="251">
        <v>2</v>
      </c>
      <c r="D55" s="252">
        <v>-1</v>
      </c>
      <c r="E55" s="253">
        <v>-1</v>
      </c>
      <c r="F55" s="254">
        <v>-1</v>
      </c>
      <c r="G55" s="247">
        <f t="shared" si="8"/>
        <v>159720.36730233522</v>
      </c>
      <c r="H55" s="247">
        <f t="shared" si="7"/>
        <v>153774.88646018293</v>
      </c>
      <c r="I55" s="247">
        <f t="shared" si="7"/>
        <v>168276.08229797773</v>
      </c>
      <c r="J55" s="255">
        <f t="shared" si="5"/>
        <v>4939.8051742990274</v>
      </c>
      <c r="K55" s="256">
        <f t="shared" si="5"/>
        <v>4755.9243235108124</v>
      </c>
      <c r="L55" s="257">
        <f t="shared" si="5"/>
        <v>5204.4149164323007</v>
      </c>
      <c r="M55" s="255">
        <f t="shared" si="6"/>
        <v>-4939.8051742990274</v>
      </c>
      <c r="N55" s="256">
        <f t="shared" si="6"/>
        <v>-4755.9243235108124</v>
      </c>
      <c r="O55" s="257">
        <f t="shared" si="6"/>
        <v>-5204.4149164323007</v>
      </c>
      <c r="P55" s="295" t="s">
        <v>108</v>
      </c>
    </row>
    <row r="56" spans="1:16" ht="18.75" x14ac:dyDescent="0.4">
      <c r="A56" s="242">
        <v>48</v>
      </c>
      <c r="B56" s="288">
        <v>41418</v>
      </c>
      <c r="C56" s="251">
        <v>2</v>
      </c>
      <c r="D56" s="252">
        <v>-1</v>
      </c>
      <c r="E56" s="253">
        <v>-1</v>
      </c>
      <c r="F56" s="254">
        <v>-1</v>
      </c>
      <c r="G56" s="247">
        <f t="shared" si="8"/>
        <v>154928.75628326516</v>
      </c>
      <c r="H56" s="247">
        <f t="shared" si="7"/>
        <v>149161.63986637743</v>
      </c>
      <c r="I56" s="247">
        <f t="shared" si="7"/>
        <v>163227.79982903838</v>
      </c>
      <c r="J56" s="255">
        <f t="shared" si="5"/>
        <v>4791.6110190700565</v>
      </c>
      <c r="K56" s="256">
        <f t="shared" si="5"/>
        <v>4613.2465938054875</v>
      </c>
      <c r="L56" s="257">
        <f t="shared" si="5"/>
        <v>5048.2824689393319</v>
      </c>
      <c r="M56" s="255">
        <f t="shared" si="6"/>
        <v>-4791.6110190700565</v>
      </c>
      <c r="N56" s="256">
        <f t="shared" si="6"/>
        <v>-4613.2465938054875</v>
      </c>
      <c r="O56" s="257">
        <f t="shared" si="6"/>
        <v>-5048.2824689393319</v>
      </c>
      <c r="P56" s="295" t="s">
        <v>109</v>
      </c>
    </row>
    <row r="57" spans="1:16" ht="18.75" x14ac:dyDescent="0.4">
      <c r="A57" s="242">
        <v>49</v>
      </c>
      <c r="B57" s="288">
        <v>41432</v>
      </c>
      <c r="C57" s="251">
        <v>2</v>
      </c>
      <c r="D57" s="252">
        <v>1.27</v>
      </c>
      <c r="E57" s="253">
        <v>1.5</v>
      </c>
      <c r="F57" s="254">
        <v>2</v>
      </c>
      <c r="G57" s="247">
        <f t="shared" si="8"/>
        <v>160831.54189765756</v>
      </c>
      <c r="H57" s="247">
        <f t="shared" si="7"/>
        <v>155873.9136603644</v>
      </c>
      <c r="I57" s="247">
        <f t="shared" si="7"/>
        <v>173021.46781878069</v>
      </c>
      <c r="J57" s="255">
        <f t="shared" si="5"/>
        <v>4647.8626884979549</v>
      </c>
      <c r="K57" s="256">
        <f t="shared" si="5"/>
        <v>4474.8491959913226</v>
      </c>
      <c r="L57" s="257">
        <f t="shared" si="5"/>
        <v>4896.8339948711509</v>
      </c>
      <c r="M57" s="255">
        <f t="shared" si="6"/>
        <v>5902.7856143924027</v>
      </c>
      <c r="N57" s="256">
        <f t="shared" si="6"/>
        <v>6712.2737939869839</v>
      </c>
      <c r="O57" s="257">
        <f t="shared" si="6"/>
        <v>9793.6679897423019</v>
      </c>
    </row>
    <row r="58" spans="1:16" ht="19.5" thickBot="1" x14ac:dyDescent="0.45">
      <c r="A58" s="242">
        <v>50</v>
      </c>
      <c r="B58" s="289">
        <v>41440</v>
      </c>
      <c r="C58" s="259">
        <v>2</v>
      </c>
      <c r="D58" s="260">
        <v>-1</v>
      </c>
      <c r="E58" s="261">
        <v>-1</v>
      </c>
      <c r="F58" s="262">
        <v>-1</v>
      </c>
      <c r="G58" s="247">
        <f t="shared" si="8"/>
        <v>156006.59564072784</v>
      </c>
      <c r="H58" s="247">
        <f t="shared" si="8"/>
        <v>151197.69625055348</v>
      </c>
      <c r="I58" s="247">
        <f t="shared" si="8"/>
        <v>167830.82378421727</v>
      </c>
      <c r="J58" s="255">
        <f t="shared" si="5"/>
        <v>4824.9462569297266</v>
      </c>
      <c r="K58" s="256">
        <f t="shared" si="5"/>
        <v>4676.2174098109317</v>
      </c>
      <c r="L58" s="257">
        <f t="shared" si="5"/>
        <v>5190.6440345634201</v>
      </c>
      <c r="M58" s="255">
        <f t="shared" si="6"/>
        <v>-4824.9462569297266</v>
      </c>
      <c r="N58" s="256">
        <f t="shared" si="6"/>
        <v>-4676.2174098109317</v>
      </c>
      <c r="O58" s="257">
        <f t="shared" si="6"/>
        <v>-5190.6440345634201</v>
      </c>
    </row>
    <row r="59" spans="1:16" ht="14.25" thickBot="1" x14ac:dyDescent="0.45">
      <c r="A59" s="242"/>
      <c r="B59" s="301" t="s">
        <v>60</v>
      </c>
      <c r="C59" s="302"/>
      <c r="D59" s="222">
        <f>COUNTIF(D9:D58,1.27)</f>
        <v>29</v>
      </c>
      <c r="E59" s="222">
        <f>COUNTIF(E9:E58,1.5)</f>
        <v>26</v>
      </c>
      <c r="F59" s="263">
        <f>COUNTIF(F9:F58,2)</f>
        <v>23</v>
      </c>
      <c r="G59" s="264">
        <f>M59+G8</f>
        <v>156006.59564072784</v>
      </c>
      <c r="H59" s="240">
        <f>N59+H8</f>
        <v>151197.69625055353</v>
      </c>
      <c r="I59" s="241">
        <f>O59+I8</f>
        <v>167830.82378421727</v>
      </c>
      <c r="J59" s="265" t="s">
        <v>61</v>
      </c>
      <c r="K59" s="266">
        <f>B58-B9</f>
        <v>535</v>
      </c>
      <c r="L59" s="267" t="s">
        <v>62</v>
      </c>
      <c r="M59" s="268">
        <f>SUM(M9:M58)</f>
        <v>56006.595640727843</v>
      </c>
      <c r="N59" s="269">
        <f>SUM(N9:N58)</f>
        <v>51197.696250553519</v>
      </c>
      <c r="O59" s="270">
        <f>SUM(O9:O58)</f>
        <v>67830.823784217268</v>
      </c>
    </row>
    <row r="60" spans="1:16" ht="14.25" thickBot="1" x14ac:dyDescent="0.45">
      <c r="A60" s="242"/>
      <c r="B60" s="309" t="s">
        <v>63</v>
      </c>
      <c r="C60" s="310"/>
      <c r="D60" s="222">
        <f>COUNTIF(D9:D58,-1)</f>
        <v>21</v>
      </c>
      <c r="E60" s="222">
        <f>COUNTIF(E9:E58,-1)</f>
        <v>24</v>
      </c>
      <c r="F60" s="263">
        <f>COUNTIF(F9:F58,-1)</f>
        <v>27</v>
      </c>
      <c r="G60" s="303" t="s">
        <v>64</v>
      </c>
      <c r="H60" s="304"/>
      <c r="I60" s="305"/>
      <c r="J60" s="303" t="s">
        <v>65</v>
      </c>
      <c r="K60" s="304"/>
      <c r="L60" s="305"/>
      <c r="M60" s="242"/>
      <c r="O60" s="271"/>
    </row>
    <row r="61" spans="1:16" ht="14.25" thickBot="1" x14ac:dyDescent="0.45">
      <c r="A61" s="242"/>
      <c r="B61" s="309" t="s">
        <v>66</v>
      </c>
      <c r="C61" s="310"/>
      <c r="D61" s="222">
        <f>COUNTIF(D9:D58,0)</f>
        <v>0</v>
      </c>
      <c r="E61" s="222">
        <f>COUNTIF(E9:E58,0)</f>
        <v>0</v>
      </c>
      <c r="F61" s="222">
        <f>COUNTIF(F9:F58,0)</f>
        <v>0</v>
      </c>
      <c r="G61" s="272">
        <f>G59/G8</f>
        <v>1.5600659564072785</v>
      </c>
      <c r="H61" s="273">
        <f t="shared" ref="H61" si="9">H59/H8</f>
        <v>1.5119769625055353</v>
      </c>
      <c r="I61" s="296">
        <f>I59/I8</f>
        <v>1.6783082378421728</v>
      </c>
      <c r="J61" s="274">
        <f>(G61-100%)*30/K59</f>
        <v>3.1405567649006275E-2</v>
      </c>
      <c r="K61" s="274">
        <f>(H61-100%)*30/K59</f>
        <v>2.8708988551712257E-2</v>
      </c>
      <c r="L61" s="297">
        <f>(I61-100%)*30/K59</f>
        <v>3.8035975953766697E-2</v>
      </c>
      <c r="M61" s="275"/>
      <c r="N61" s="276"/>
      <c r="O61" s="277"/>
    </row>
    <row r="62" spans="1:16" ht="14.25" thickBot="1" x14ac:dyDescent="0.45">
      <c r="B62" s="303" t="s">
        <v>67</v>
      </c>
      <c r="C62" s="304"/>
      <c r="D62" s="278">
        <f t="shared" ref="D62:E62" si="10">D59/(D59+D60+D61)</f>
        <v>0.57999999999999996</v>
      </c>
      <c r="E62" s="279">
        <f t="shared" si="10"/>
        <v>0.52</v>
      </c>
      <c r="F62" s="280">
        <f>F59/(F59+F60+F61)</f>
        <v>0.46</v>
      </c>
      <c r="J62" s="295" t="s">
        <v>110</v>
      </c>
    </row>
    <row r="63" spans="1:16" x14ac:dyDescent="0.4">
      <c r="J63" s="298">
        <f>K59/50</f>
        <v>10.7</v>
      </c>
      <c r="K63" s="299" t="s">
        <v>111</v>
      </c>
    </row>
    <row r="64" spans="1:16" x14ac:dyDescent="0.4">
      <c r="D64" s="281"/>
      <c r="E64" s="281"/>
      <c r="F64" s="281"/>
    </row>
  </sheetData>
  <mergeCells count="11">
    <mergeCell ref="B60:C60"/>
    <mergeCell ref="G60:I60"/>
    <mergeCell ref="J60:L60"/>
    <mergeCell ref="B61:C61"/>
    <mergeCell ref="B62:C62"/>
    <mergeCell ref="B59:C59"/>
    <mergeCell ref="G6:I6"/>
    <mergeCell ref="J6:L6"/>
    <mergeCell ref="M6:O6"/>
    <mergeCell ref="J8:L8"/>
    <mergeCell ref="M8:O8"/>
  </mergeCells>
  <phoneticPr fontId="26"/>
  <pageMargins left="0.7" right="0.7" top="0.75" bottom="0.75" header="0.3" footer="0.3"/>
  <pageSetup paperSize="9"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E4A3B-7857-4B1A-8391-B5DB3892EEA9}">
  <dimension ref="A1"/>
  <sheetViews>
    <sheetView topLeftCell="A1177" zoomScale="80" zoomScaleNormal="80" workbookViewId="0">
      <selection activeCell="A1179" sqref="A1179"/>
    </sheetView>
  </sheetViews>
  <sheetFormatPr defaultColWidth="8.125" defaultRowHeight="14.25" x14ac:dyDescent="0.4"/>
  <cols>
    <col min="1" max="1" width="6.625" style="152" customWidth="1"/>
    <col min="2" max="2" width="7.25" style="153" customWidth="1"/>
    <col min="3" max="256" width="8.125" style="153"/>
    <col min="257" max="257" width="6.625" style="153" customWidth="1"/>
    <col min="258" max="258" width="7.25" style="153" customWidth="1"/>
    <col min="259" max="512" width="8.125" style="153"/>
    <col min="513" max="513" width="6.625" style="153" customWidth="1"/>
    <col min="514" max="514" width="7.25" style="153" customWidth="1"/>
    <col min="515" max="768" width="8.125" style="153"/>
    <col min="769" max="769" width="6.625" style="153" customWidth="1"/>
    <col min="770" max="770" width="7.25" style="153" customWidth="1"/>
    <col min="771" max="1024" width="8.125" style="153"/>
    <col min="1025" max="1025" width="6.625" style="153" customWidth="1"/>
    <col min="1026" max="1026" width="7.25" style="153" customWidth="1"/>
    <col min="1027" max="1280" width="8.125" style="153"/>
    <col min="1281" max="1281" width="6.625" style="153" customWidth="1"/>
    <col min="1282" max="1282" width="7.25" style="153" customWidth="1"/>
    <col min="1283" max="1536" width="8.125" style="153"/>
    <col min="1537" max="1537" width="6.625" style="153" customWidth="1"/>
    <col min="1538" max="1538" width="7.25" style="153" customWidth="1"/>
    <col min="1539" max="1792" width="8.125" style="153"/>
    <col min="1793" max="1793" width="6.625" style="153" customWidth="1"/>
    <col min="1794" max="1794" width="7.25" style="153" customWidth="1"/>
    <col min="1795" max="2048" width="8.125" style="153"/>
    <col min="2049" max="2049" width="6.625" style="153" customWidth="1"/>
    <col min="2050" max="2050" width="7.25" style="153" customWidth="1"/>
    <col min="2051" max="2304" width="8.125" style="153"/>
    <col min="2305" max="2305" width="6.625" style="153" customWidth="1"/>
    <col min="2306" max="2306" width="7.25" style="153" customWidth="1"/>
    <col min="2307" max="2560" width="8.125" style="153"/>
    <col min="2561" max="2561" width="6.625" style="153" customWidth="1"/>
    <col min="2562" max="2562" width="7.25" style="153" customWidth="1"/>
    <col min="2563" max="2816" width="8.125" style="153"/>
    <col min="2817" max="2817" width="6.625" style="153" customWidth="1"/>
    <col min="2818" max="2818" width="7.25" style="153" customWidth="1"/>
    <col min="2819" max="3072" width="8.125" style="153"/>
    <col min="3073" max="3073" width="6.625" style="153" customWidth="1"/>
    <col min="3074" max="3074" width="7.25" style="153" customWidth="1"/>
    <col min="3075" max="3328" width="8.125" style="153"/>
    <col min="3329" max="3329" width="6.625" style="153" customWidth="1"/>
    <col min="3330" max="3330" width="7.25" style="153" customWidth="1"/>
    <col min="3331" max="3584" width="8.125" style="153"/>
    <col min="3585" max="3585" width="6.625" style="153" customWidth="1"/>
    <col min="3586" max="3586" width="7.25" style="153" customWidth="1"/>
    <col min="3587" max="3840" width="8.125" style="153"/>
    <col min="3841" max="3841" width="6.625" style="153" customWidth="1"/>
    <col min="3842" max="3842" width="7.25" style="153" customWidth="1"/>
    <col min="3843" max="4096" width="8.125" style="153"/>
    <col min="4097" max="4097" width="6.625" style="153" customWidth="1"/>
    <col min="4098" max="4098" width="7.25" style="153" customWidth="1"/>
    <col min="4099" max="4352" width="8.125" style="153"/>
    <col min="4353" max="4353" width="6.625" style="153" customWidth="1"/>
    <col min="4354" max="4354" width="7.25" style="153" customWidth="1"/>
    <col min="4355" max="4608" width="8.125" style="153"/>
    <col min="4609" max="4609" width="6.625" style="153" customWidth="1"/>
    <col min="4610" max="4610" width="7.25" style="153" customWidth="1"/>
    <col min="4611" max="4864" width="8.125" style="153"/>
    <col min="4865" max="4865" width="6.625" style="153" customWidth="1"/>
    <col min="4866" max="4866" width="7.25" style="153" customWidth="1"/>
    <col min="4867" max="5120" width="8.125" style="153"/>
    <col min="5121" max="5121" width="6.625" style="153" customWidth="1"/>
    <col min="5122" max="5122" width="7.25" style="153" customWidth="1"/>
    <col min="5123" max="5376" width="8.125" style="153"/>
    <col min="5377" max="5377" width="6.625" style="153" customWidth="1"/>
    <col min="5378" max="5378" width="7.25" style="153" customWidth="1"/>
    <col min="5379" max="5632" width="8.125" style="153"/>
    <col min="5633" max="5633" width="6.625" style="153" customWidth="1"/>
    <col min="5634" max="5634" width="7.25" style="153" customWidth="1"/>
    <col min="5635" max="5888" width="8.125" style="153"/>
    <col min="5889" max="5889" width="6.625" style="153" customWidth="1"/>
    <col min="5890" max="5890" width="7.25" style="153" customWidth="1"/>
    <col min="5891" max="6144" width="8.125" style="153"/>
    <col min="6145" max="6145" width="6.625" style="153" customWidth="1"/>
    <col min="6146" max="6146" width="7.25" style="153" customWidth="1"/>
    <col min="6147" max="6400" width="8.125" style="153"/>
    <col min="6401" max="6401" width="6.625" style="153" customWidth="1"/>
    <col min="6402" max="6402" width="7.25" style="153" customWidth="1"/>
    <col min="6403" max="6656" width="8.125" style="153"/>
    <col min="6657" max="6657" width="6.625" style="153" customWidth="1"/>
    <col min="6658" max="6658" width="7.25" style="153" customWidth="1"/>
    <col min="6659" max="6912" width="8.125" style="153"/>
    <col min="6913" max="6913" width="6.625" style="153" customWidth="1"/>
    <col min="6914" max="6914" width="7.25" style="153" customWidth="1"/>
    <col min="6915" max="7168" width="8.125" style="153"/>
    <col min="7169" max="7169" width="6.625" style="153" customWidth="1"/>
    <col min="7170" max="7170" width="7.25" style="153" customWidth="1"/>
    <col min="7171" max="7424" width="8.125" style="153"/>
    <col min="7425" max="7425" width="6.625" style="153" customWidth="1"/>
    <col min="7426" max="7426" width="7.25" style="153" customWidth="1"/>
    <col min="7427" max="7680" width="8.125" style="153"/>
    <col min="7681" max="7681" width="6.625" style="153" customWidth="1"/>
    <col min="7682" max="7682" width="7.25" style="153" customWidth="1"/>
    <col min="7683" max="7936" width="8.125" style="153"/>
    <col min="7937" max="7937" width="6.625" style="153" customWidth="1"/>
    <col min="7938" max="7938" width="7.25" style="153" customWidth="1"/>
    <col min="7939" max="8192" width="8.125" style="153"/>
    <col min="8193" max="8193" width="6.625" style="153" customWidth="1"/>
    <col min="8194" max="8194" width="7.25" style="153" customWidth="1"/>
    <col min="8195" max="8448" width="8.125" style="153"/>
    <col min="8449" max="8449" width="6.625" style="153" customWidth="1"/>
    <col min="8450" max="8450" width="7.25" style="153" customWidth="1"/>
    <col min="8451" max="8704" width="8.125" style="153"/>
    <col min="8705" max="8705" width="6.625" style="153" customWidth="1"/>
    <col min="8706" max="8706" width="7.25" style="153" customWidth="1"/>
    <col min="8707" max="8960" width="8.125" style="153"/>
    <col min="8961" max="8961" width="6.625" style="153" customWidth="1"/>
    <col min="8962" max="8962" width="7.25" style="153" customWidth="1"/>
    <col min="8963" max="9216" width="8.125" style="153"/>
    <col min="9217" max="9217" width="6.625" style="153" customWidth="1"/>
    <col min="9218" max="9218" width="7.25" style="153" customWidth="1"/>
    <col min="9219" max="9472" width="8.125" style="153"/>
    <col min="9473" max="9473" width="6.625" style="153" customWidth="1"/>
    <col min="9474" max="9474" width="7.25" style="153" customWidth="1"/>
    <col min="9475" max="9728" width="8.125" style="153"/>
    <col min="9729" max="9729" width="6.625" style="153" customWidth="1"/>
    <col min="9730" max="9730" width="7.25" style="153" customWidth="1"/>
    <col min="9731" max="9984" width="8.125" style="153"/>
    <col min="9985" max="9985" width="6.625" style="153" customWidth="1"/>
    <col min="9986" max="9986" width="7.25" style="153" customWidth="1"/>
    <col min="9987" max="10240" width="8.125" style="153"/>
    <col min="10241" max="10241" width="6.625" style="153" customWidth="1"/>
    <col min="10242" max="10242" width="7.25" style="153" customWidth="1"/>
    <col min="10243" max="10496" width="8.125" style="153"/>
    <col min="10497" max="10497" width="6.625" style="153" customWidth="1"/>
    <col min="10498" max="10498" width="7.25" style="153" customWidth="1"/>
    <col min="10499" max="10752" width="8.125" style="153"/>
    <col min="10753" max="10753" width="6.625" style="153" customWidth="1"/>
    <col min="10754" max="10754" width="7.25" style="153" customWidth="1"/>
    <col min="10755" max="11008" width="8.125" style="153"/>
    <col min="11009" max="11009" width="6.625" style="153" customWidth="1"/>
    <col min="11010" max="11010" width="7.25" style="153" customWidth="1"/>
    <col min="11011" max="11264" width="8.125" style="153"/>
    <col min="11265" max="11265" width="6.625" style="153" customWidth="1"/>
    <col min="11266" max="11266" width="7.25" style="153" customWidth="1"/>
    <col min="11267" max="11520" width="8.125" style="153"/>
    <col min="11521" max="11521" width="6.625" style="153" customWidth="1"/>
    <col min="11522" max="11522" width="7.25" style="153" customWidth="1"/>
    <col min="11523" max="11776" width="8.125" style="153"/>
    <col min="11777" max="11777" width="6.625" style="153" customWidth="1"/>
    <col min="11778" max="11778" width="7.25" style="153" customWidth="1"/>
    <col min="11779" max="12032" width="8.125" style="153"/>
    <col min="12033" max="12033" width="6.625" style="153" customWidth="1"/>
    <col min="12034" max="12034" width="7.25" style="153" customWidth="1"/>
    <col min="12035" max="12288" width="8.125" style="153"/>
    <col min="12289" max="12289" width="6.625" style="153" customWidth="1"/>
    <col min="12290" max="12290" width="7.25" style="153" customWidth="1"/>
    <col min="12291" max="12544" width="8.125" style="153"/>
    <col min="12545" max="12545" width="6.625" style="153" customWidth="1"/>
    <col min="12546" max="12546" width="7.25" style="153" customWidth="1"/>
    <col min="12547" max="12800" width="8.125" style="153"/>
    <col min="12801" max="12801" width="6.625" style="153" customWidth="1"/>
    <col min="12802" max="12802" width="7.25" style="153" customWidth="1"/>
    <col min="12803" max="13056" width="8.125" style="153"/>
    <col min="13057" max="13057" width="6.625" style="153" customWidth="1"/>
    <col min="13058" max="13058" width="7.25" style="153" customWidth="1"/>
    <col min="13059" max="13312" width="8.125" style="153"/>
    <col min="13313" max="13313" width="6.625" style="153" customWidth="1"/>
    <col min="13314" max="13314" width="7.25" style="153" customWidth="1"/>
    <col min="13315" max="13568" width="8.125" style="153"/>
    <col min="13569" max="13569" width="6.625" style="153" customWidth="1"/>
    <col min="13570" max="13570" width="7.25" style="153" customWidth="1"/>
    <col min="13571" max="13824" width="8.125" style="153"/>
    <col min="13825" max="13825" width="6.625" style="153" customWidth="1"/>
    <col min="13826" max="13826" width="7.25" style="153" customWidth="1"/>
    <col min="13827" max="14080" width="8.125" style="153"/>
    <col min="14081" max="14081" width="6.625" style="153" customWidth="1"/>
    <col min="14082" max="14082" width="7.25" style="153" customWidth="1"/>
    <col min="14083" max="14336" width="8.125" style="153"/>
    <col min="14337" max="14337" width="6.625" style="153" customWidth="1"/>
    <col min="14338" max="14338" width="7.25" style="153" customWidth="1"/>
    <col min="14339" max="14592" width="8.125" style="153"/>
    <col min="14593" max="14593" width="6.625" style="153" customWidth="1"/>
    <col min="14594" max="14594" width="7.25" style="153" customWidth="1"/>
    <col min="14595" max="14848" width="8.125" style="153"/>
    <col min="14849" max="14849" width="6.625" style="153" customWidth="1"/>
    <col min="14850" max="14850" width="7.25" style="153" customWidth="1"/>
    <col min="14851" max="15104" width="8.125" style="153"/>
    <col min="15105" max="15105" width="6.625" style="153" customWidth="1"/>
    <col min="15106" max="15106" width="7.25" style="153" customWidth="1"/>
    <col min="15107" max="15360" width="8.125" style="153"/>
    <col min="15361" max="15361" width="6.625" style="153" customWidth="1"/>
    <col min="15362" max="15362" width="7.25" style="153" customWidth="1"/>
    <col min="15363" max="15616" width="8.125" style="153"/>
    <col min="15617" max="15617" width="6.625" style="153" customWidth="1"/>
    <col min="15618" max="15618" width="7.25" style="153" customWidth="1"/>
    <col min="15619" max="15872" width="8.125" style="153"/>
    <col min="15873" max="15873" width="6.625" style="153" customWidth="1"/>
    <col min="15874" max="15874" width="7.25" style="153" customWidth="1"/>
    <col min="15875" max="16128" width="8.125" style="153"/>
    <col min="16129" max="16129" width="6.625" style="153" customWidth="1"/>
    <col min="16130" max="16130" width="7.25" style="153" customWidth="1"/>
    <col min="16131" max="16384" width="8.125" style="153"/>
  </cols>
  <sheetData/>
  <phoneticPr fontId="16"/>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D2F08-84D8-48DD-B05B-866C4469E682}">
  <dimension ref="A1:J29"/>
  <sheetViews>
    <sheetView topLeftCell="A16" zoomScale="145" zoomScaleSheetLayoutView="100" workbookViewId="0">
      <selection activeCell="A22" sqref="A22:J29"/>
    </sheetView>
  </sheetViews>
  <sheetFormatPr defaultColWidth="8.125" defaultRowHeight="13.5" x14ac:dyDescent="0.4"/>
  <cols>
    <col min="1" max="16384" width="8.125" style="153"/>
  </cols>
  <sheetData>
    <row r="1" spans="1:10" x14ac:dyDescent="0.4">
      <c r="A1" s="153" t="s">
        <v>28</v>
      </c>
    </row>
    <row r="2" spans="1:10" x14ac:dyDescent="0.4">
      <c r="A2" s="350" t="s">
        <v>114</v>
      </c>
      <c r="B2" s="312"/>
      <c r="C2" s="312"/>
      <c r="D2" s="312"/>
      <c r="E2" s="312"/>
      <c r="F2" s="312"/>
      <c r="G2" s="312"/>
      <c r="H2" s="312"/>
      <c r="I2" s="312"/>
      <c r="J2" s="312"/>
    </row>
    <row r="3" spans="1:10" x14ac:dyDescent="0.4">
      <c r="A3" s="312"/>
      <c r="B3" s="312"/>
      <c r="C3" s="312"/>
      <c r="D3" s="312"/>
      <c r="E3" s="312"/>
      <c r="F3" s="312"/>
      <c r="G3" s="312"/>
      <c r="H3" s="312"/>
      <c r="I3" s="312"/>
      <c r="J3" s="312"/>
    </row>
    <row r="4" spans="1:10" x14ac:dyDescent="0.4">
      <c r="A4" s="312"/>
      <c r="B4" s="312"/>
      <c r="C4" s="312"/>
      <c r="D4" s="312"/>
      <c r="E4" s="312"/>
      <c r="F4" s="312"/>
      <c r="G4" s="312"/>
      <c r="H4" s="312"/>
      <c r="I4" s="312"/>
      <c r="J4" s="312"/>
    </row>
    <row r="5" spans="1:10" x14ac:dyDescent="0.4">
      <c r="A5" s="312"/>
      <c r="B5" s="312"/>
      <c r="C5" s="312"/>
      <c r="D5" s="312"/>
      <c r="E5" s="312"/>
      <c r="F5" s="312"/>
      <c r="G5" s="312"/>
      <c r="H5" s="312"/>
      <c r="I5" s="312"/>
      <c r="J5" s="312"/>
    </row>
    <row r="6" spans="1:10" x14ac:dyDescent="0.4">
      <c r="A6" s="312"/>
      <c r="B6" s="312"/>
      <c r="C6" s="312"/>
      <c r="D6" s="312"/>
      <c r="E6" s="312"/>
      <c r="F6" s="312"/>
      <c r="G6" s="312"/>
      <c r="H6" s="312"/>
      <c r="I6" s="312"/>
      <c r="J6" s="312"/>
    </row>
    <row r="7" spans="1:10" x14ac:dyDescent="0.4">
      <c r="A7" s="312"/>
      <c r="B7" s="312"/>
      <c r="C7" s="312"/>
      <c r="D7" s="312"/>
      <c r="E7" s="312"/>
      <c r="F7" s="312"/>
      <c r="G7" s="312"/>
      <c r="H7" s="312"/>
      <c r="I7" s="312"/>
      <c r="J7" s="312"/>
    </row>
    <row r="8" spans="1:10" x14ac:dyDescent="0.4">
      <c r="A8" s="312"/>
      <c r="B8" s="312"/>
      <c r="C8" s="312"/>
      <c r="D8" s="312"/>
      <c r="E8" s="312"/>
      <c r="F8" s="312"/>
      <c r="G8" s="312"/>
      <c r="H8" s="312"/>
      <c r="I8" s="312"/>
      <c r="J8" s="312"/>
    </row>
    <row r="9" spans="1:10" x14ac:dyDescent="0.4">
      <c r="A9" s="312"/>
      <c r="B9" s="312"/>
      <c r="C9" s="312"/>
      <c r="D9" s="312"/>
      <c r="E9" s="312"/>
      <c r="F9" s="312"/>
      <c r="G9" s="312"/>
      <c r="H9" s="312"/>
      <c r="I9" s="312"/>
      <c r="J9" s="312"/>
    </row>
    <row r="11" spans="1:10" x14ac:dyDescent="0.4">
      <c r="A11" s="153" t="s">
        <v>30</v>
      </c>
    </row>
    <row r="12" spans="1:10" x14ac:dyDescent="0.4">
      <c r="A12" s="349" t="s">
        <v>112</v>
      </c>
      <c r="B12" s="314"/>
      <c r="C12" s="314"/>
      <c r="D12" s="314"/>
      <c r="E12" s="314"/>
      <c r="F12" s="314"/>
      <c r="G12" s="314"/>
      <c r="H12" s="314"/>
      <c r="I12" s="314"/>
      <c r="J12" s="314"/>
    </row>
    <row r="13" spans="1:10" x14ac:dyDescent="0.4">
      <c r="A13" s="314"/>
      <c r="B13" s="314"/>
      <c r="C13" s="314"/>
      <c r="D13" s="314"/>
      <c r="E13" s="314"/>
      <c r="F13" s="314"/>
      <c r="G13" s="314"/>
      <c r="H13" s="314"/>
      <c r="I13" s="314"/>
      <c r="J13" s="314"/>
    </row>
    <row r="14" spans="1:10" x14ac:dyDescent="0.4">
      <c r="A14" s="314"/>
      <c r="B14" s="314"/>
      <c r="C14" s="314"/>
      <c r="D14" s="314"/>
      <c r="E14" s="314"/>
      <c r="F14" s="314"/>
      <c r="G14" s="314"/>
      <c r="H14" s="314"/>
      <c r="I14" s="314"/>
      <c r="J14" s="314"/>
    </row>
    <row r="15" spans="1:10" x14ac:dyDescent="0.4">
      <c r="A15" s="314"/>
      <c r="B15" s="314"/>
      <c r="C15" s="314"/>
      <c r="D15" s="314"/>
      <c r="E15" s="314"/>
      <c r="F15" s="314"/>
      <c r="G15" s="314"/>
      <c r="H15" s="314"/>
      <c r="I15" s="314"/>
      <c r="J15" s="314"/>
    </row>
    <row r="16" spans="1:10" x14ac:dyDescent="0.4">
      <c r="A16" s="314"/>
      <c r="B16" s="314"/>
      <c r="C16" s="314"/>
      <c r="D16" s="314"/>
      <c r="E16" s="314"/>
      <c r="F16" s="314"/>
      <c r="G16" s="314"/>
      <c r="H16" s="314"/>
      <c r="I16" s="314"/>
      <c r="J16" s="314"/>
    </row>
    <row r="17" spans="1:10" x14ac:dyDescent="0.4">
      <c r="A17" s="314"/>
      <c r="B17" s="314"/>
      <c r="C17" s="314"/>
      <c r="D17" s="314"/>
      <c r="E17" s="314"/>
      <c r="F17" s="314"/>
      <c r="G17" s="314"/>
      <c r="H17" s="314"/>
      <c r="I17" s="314"/>
      <c r="J17" s="314"/>
    </row>
    <row r="18" spans="1:10" x14ac:dyDescent="0.4">
      <c r="A18" s="314"/>
      <c r="B18" s="314"/>
      <c r="C18" s="314"/>
      <c r="D18" s="314"/>
      <c r="E18" s="314"/>
      <c r="F18" s="314"/>
      <c r="G18" s="314"/>
      <c r="H18" s="314"/>
      <c r="I18" s="314"/>
      <c r="J18" s="314"/>
    </row>
    <row r="19" spans="1:10" x14ac:dyDescent="0.4">
      <c r="A19" s="314"/>
      <c r="B19" s="314"/>
      <c r="C19" s="314"/>
      <c r="D19" s="314"/>
      <c r="E19" s="314"/>
      <c r="F19" s="314"/>
      <c r="G19" s="314"/>
      <c r="H19" s="314"/>
      <c r="I19" s="314"/>
      <c r="J19" s="314"/>
    </row>
    <row r="21" spans="1:10" x14ac:dyDescent="0.4">
      <c r="A21" s="153" t="s">
        <v>32</v>
      </c>
    </row>
    <row r="22" spans="1:10" x14ac:dyDescent="0.4">
      <c r="A22" s="349" t="s">
        <v>113</v>
      </c>
      <c r="B22" s="313"/>
      <c r="C22" s="313"/>
      <c r="D22" s="313"/>
      <c r="E22" s="313"/>
      <c r="F22" s="313"/>
      <c r="G22" s="313"/>
      <c r="H22" s="313"/>
      <c r="I22" s="313"/>
      <c r="J22" s="313"/>
    </row>
    <row r="23" spans="1:10" x14ac:dyDescent="0.4">
      <c r="A23" s="313"/>
      <c r="B23" s="313"/>
      <c r="C23" s="313"/>
      <c r="D23" s="313"/>
      <c r="E23" s="313"/>
      <c r="F23" s="313"/>
      <c r="G23" s="313"/>
      <c r="H23" s="313"/>
      <c r="I23" s="313"/>
      <c r="J23" s="313"/>
    </row>
    <row r="24" spans="1:10" x14ac:dyDescent="0.4">
      <c r="A24" s="313"/>
      <c r="B24" s="313"/>
      <c r="C24" s="313"/>
      <c r="D24" s="313"/>
      <c r="E24" s="313"/>
      <c r="F24" s="313"/>
      <c r="G24" s="313"/>
      <c r="H24" s="313"/>
      <c r="I24" s="313"/>
      <c r="J24" s="313"/>
    </row>
    <row r="25" spans="1:10" x14ac:dyDescent="0.4">
      <c r="A25" s="313"/>
      <c r="B25" s="313"/>
      <c r="C25" s="313"/>
      <c r="D25" s="313"/>
      <c r="E25" s="313"/>
      <c r="F25" s="313"/>
      <c r="G25" s="313"/>
      <c r="H25" s="313"/>
      <c r="I25" s="313"/>
      <c r="J25" s="313"/>
    </row>
    <row r="26" spans="1:10" x14ac:dyDescent="0.4">
      <c r="A26" s="313"/>
      <c r="B26" s="313"/>
      <c r="C26" s="313"/>
      <c r="D26" s="313"/>
      <c r="E26" s="313"/>
      <c r="F26" s="313"/>
      <c r="G26" s="313"/>
      <c r="H26" s="313"/>
      <c r="I26" s="313"/>
      <c r="J26" s="313"/>
    </row>
    <row r="27" spans="1:10" x14ac:dyDescent="0.4">
      <c r="A27" s="313"/>
      <c r="B27" s="313"/>
      <c r="C27" s="313"/>
      <c r="D27" s="313"/>
      <c r="E27" s="313"/>
      <c r="F27" s="313"/>
      <c r="G27" s="313"/>
      <c r="H27" s="313"/>
      <c r="I27" s="313"/>
      <c r="J27" s="313"/>
    </row>
    <row r="28" spans="1:10" x14ac:dyDescent="0.4">
      <c r="A28" s="313"/>
      <c r="B28" s="313"/>
      <c r="C28" s="313"/>
      <c r="D28" s="313"/>
      <c r="E28" s="313"/>
      <c r="F28" s="313"/>
      <c r="G28" s="313"/>
      <c r="H28" s="313"/>
      <c r="I28" s="313"/>
      <c r="J28" s="313"/>
    </row>
    <row r="29" spans="1:10" x14ac:dyDescent="0.4">
      <c r="A29" s="313"/>
      <c r="B29" s="313"/>
      <c r="C29" s="313"/>
      <c r="D29" s="313"/>
      <c r="E29" s="313"/>
      <c r="F29" s="313"/>
      <c r="G29" s="313"/>
      <c r="H29" s="313"/>
      <c r="I29" s="313"/>
      <c r="J29" s="313"/>
    </row>
  </sheetData>
  <mergeCells count="3">
    <mergeCell ref="A2:J9"/>
    <mergeCell ref="A12:J19"/>
    <mergeCell ref="A22:J29"/>
  </mergeCells>
  <phoneticPr fontId="16"/>
  <pageMargins left="0.75" right="0.75" top="1" bottom="1" header="0.51111111111111107" footer="0.51111111111111107"/>
  <pageSetup paperSize="9" orientation="portrait"/>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AEEC7-00B8-4CE1-8F4D-DFC161FAFF96}">
  <dimension ref="A1:R64"/>
  <sheetViews>
    <sheetView zoomScaleNormal="100" workbookViewId="0">
      <pane xSplit="1" ySplit="8" topLeftCell="B54" activePane="bottomRight" state="frozen"/>
      <selection pane="topRight" activeCell="B1" sqref="B1"/>
      <selection pane="bottomLeft" activeCell="A9" sqref="A9"/>
      <selection pane="bottomRight" activeCell="J12" sqref="J12"/>
    </sheetView>
  </sheetViews>
  <sheetFormatPr defaultRowHeight="13.5" x14ac:dyDescent="0.4"/>
  <cols>
    <col min="1" max="1" width="4.875" style="157" customWidth="1"/>
    <col min="2" max="2" width="12" style="157" customWidth="1"/>
    <col min="3" max="3" width="10.625" style="157" customWidth="1"/>
    <col min="4" max="6" width="8.25" style="157" customWidth="1"/>
    <col min="7" max="7" width="9.875" style="157" customWidth="1"/>
    <col min="8" max="9" width="9" style="157"/>
    <col min="10" max="15" width="7.75" style="157" customWidth="1"/>
    <col min="16" max="16384" width="9" style="157"/>
  </cols>
  <sheetData>
    <row r="1" spans="1:18" x14ac:dyDescent="0.4">
      <c r="A1" s="156" t="s">
        <v>43</v>
      </c>
      <c r="C1" s="157" t="s">
        <v>97</v>
      </c>
    </row>
    <row r="2" spans="1:18" x14ac:dyDescent="0.4">
      <c r="A2" s="156" t="s">
        <v>45</v>
      </c>
      <c r="C2" s="157" t="s">
        <v>68</v>
      </c>
    </row>
    <row r="3" spans="1:18" x14ac:dyDescent="0.4">
      <c r="A3" s="156" t="s">
        <v>47</v>
      </c>
      <c r="C3" s="158">
        <v>100000</v>
      </c>
    </row>
    <row r="4" spans="1:18" x14ac:dyDescent="0.4">
      <c r="A4" s="156" t="s">
        <v>48</v>
      </c>
      <c r="C4" s="158" t="s">
        <v>98</v>
      </c>
    </row>
    <row r="5" spans="1:18" ht="14.25" thickBot="1" x14ac:dyDescent="0.45">
      <c r="A5" s="156" t="s">
        <v>49</v>
      </c>
      <c r="C5" s="158" t="s">
        <v>50</v>
      </c>
    </row>
    <row r="6" spans="1:18" ht="14.25" thickBot="1" x14ac:dyDescent="0.45">
      <c r="A6" s="159" t="s">
        <v>51</v>
      </c>
      <c r="B6" s="159" t="s">
        <v>52</v>
      </c>
      <c r="C6" s="159" t="s">
        <v>52</v>
      </c>
      <c r="D6" s="160" t="s">
        <v>53</v>
      </c>
      <c r="E6" s="161"/>
      <c r="F6" s="162"/>
      <c r="G6" s="317" t="s">
        <v>54</v>
      </c>
      <c r="H6" s="318"/>
      <c r="I6" s="319"/>
      <c r="J6" s="317" t="s">
        <v>55</v>
      </c>
      <c r="K6" s="318"/>
      <c r="L6" s="319"/>
      <c r="M6" s="317" t="s">
        <v>56</v>
      </c>
      <c r="N6" s="318"/>
      <c r="O6" s="319"/>
    </row>
    <row r="7" spans="1:18" ht="14.25" thickBot="1" x14ac:dyDescent="0.45">
      <c r="A7" s="163"/>
      <c r="B7" s="163" t="s">
        <v>57</v>
      </c>
      <c r="C7" s="164" t="s">
        <v>58</v>
      </c>
      <c r="D7" s="165">
        <v>1.27</v>
      </c>
      <c r="E7" s="166">
        <v>1.5</v>
      </c>
      <c r="F7" s="167">
        <v>2</v>
      </c>
      <c r="G7" s="165">
        <v>1.27</v>
      </c>
      <c r="H7" s="166">
        <v>1.5</v>
      </c>
      <c r="I7" s="167">
        <v>2</v>
      </c>
      <c r="J7" s="165">
        <v>1.27</v>
      </c>
      <c r="K7" s="166">
        <v>1.5</v>
      </c>
      <c r="L7" s="167">
        <v>2</v>
      </c>
      <c r="M7" s="165">
        <v>1.27</v>
      </c>
      <c r="N7" s="166">
        <v>1.5</v>
      </c>
      <c r="O7" s="167">
        <v>2</v>
      </c>
    </row>
    <row r="8" spans="1:18" ht="14.25" thickBot="1" x14ac:dyDescent="0.45">
      <c r="A8" s="168" t="s">
        <v>59</v>
      </c>
      <c r="B8" s="169"/>
      <c r="C8" s="170"/>
      <c r="D8" s="171"/>
      <c r="E8" s="172"/>
      <c r="F8" s="173"/>
      <c r="G8" s="174">
        <f>C3</f>
        <v>100000</v>
      </c>
      <c r="H8" s="175">
        <f>C3</f>
        <v>100000</v>
      </c>
      <c r="I8" s="176">
        <f>C3</f>
        <v>100000</v>
      </c>
      <c r="J8" s="322" t="s">
        <v>55</v>
      </c>
      <c r="K8" s="323"/>
      <c r="L8" s="324"/>
      <c r="M8" s="322"/>
      <c r="N8" s="323"/>
      <c r="O8" s="324"/>
    </row>
    <row r="9" spans="1:18" ht="18.75" x14ac:dyDescent="0.4">
      <c r="A9" s="177">
        <v>1</v>
      </c>
      <c r="B9" s="178">
        <v>43021</v>
      </c>
      <c r="C9" s="179">
        <v>2</v>
      </c>
      <c r="D9" s="180">
        <v>-1</v>
      </c>
      <c r="E9" s="181">
        <v>-1</v>
      </c>
      <c r="F9" s="182">
        <v>-1</v>
      </c>
      <c r="G9" s="183">
        <f>IF(D9="","",G8+M9)</f>
        <v>97000</v>
      </c>
      <c r="H9" s="183">
        <f t="shared" ref="H9:I24" si="0">IF(E9="","",H8+N9)</f>
        <v>97000</v>
      </c>
      <c r="I9" s="183">
        <f t="shared" si="0"/>
        <v>97000</v>
      </c>
      <c r="J9" s="184">
        <f>IF(G8="","",G8*0.03)</f>
        <v>3000</v>
      </c>
      <c r="K9" s="185">
        <f>IF(H8="","",H8*0.03)</f>
        <v>3000</v>
      </c>
      <c r="L9" s="186">
        <f>IF(I8="","",I8*0.03)</f>
        <v>3000</v>
      </c>
      <c r="M9" s="184">
        <f>IF(D9="","",J9*D9)</f>
        <v>-3000</v>
      </c>
      <c r="N9" s="185">
        <f>IF(E9="","",K9*E9)</f>
        <v>-3000</v>
      </c>
      <c r="O9" s="186">
        <f>IF(F9="","",L9*F9)</f>
        <v>-3000</v>
      </c>
      <c r="P9" s="183"/>
      <c r="Q9" s="183"/>
      <c r="R9" s="183"/>
    </row>
    <row r="10" spans="1:18" ht="18.75" x14ac:dyDescent="0.4">
      <c r="A10" s="177">
        <v>2</v>
      </c>
      <c r="B10" s="187">
        <v>43025</v>
      </c>
      <c r="C10" s="188">
        <v>1</v>
      </c>
      <c r="D10" s="189">
        <v>-1</v>
      </c>
      <c r="E10" s="190">
        <v>-1</v>
      </c>
      <c r="F10" s="191">
        <v>-1</v>
      </c>
      <c r="G10" s="183">
        <f t="shared" ref="G10:I25" si="1">IF(D10="","",G9+M10)</f>
        <v>94090</v>
      </c>
      <c r="H10" s="183">
        <f t="shared" si="0"/>
        <v>94090</v>
      </c>
      <c r="I10" s="183">
        <f t="shared" si="0"/>
        <v>94090</v>
      </c>
      <c r="J10" s="192">
        <f t="shared" ref="J10:L25" si="2">IF(G9="","",G9*0.03)</f>
        <v>2910</v>
      </c>
      <c r="K10" s="193">
        <f t="shared" si="2"/>
        <v>2910</v>
      </c>
      <c r="L10" s="194">
        <f t="shared" si="2"/>
        <v>2910</v>
      </c>
      <c r="M10" s="192">
        <f t="shared" ref="M10:O25" si="3">IF(D10="","",J10*D10)</f>
        <v>-2910</v>
      </c>
      <c r="N10" s="193">
        <f t="shared" si="3"/>
        <v>-2910</v>
      </c>
      <c r="O10" s="194">
        <f t="shared" si="3"/>
        <v>-2910</v>
      </c>
      <c r="P10" s="183"/>
      <c r="Q10" s="183"/>
      <c r="R10" s="183"/>
    </row>
    <row r="11" spans="1:18" ht="18.75" x14ac:dyDescent="0.4">
      <c r="A11" s="177">
        <v>3</v>
      </c>
      <c r="B11" s="187">
        <v>43034</v>
      </c>
      <c r="C11" s="188">
        <v>2</v>
      </c>
      <c r="D11" s="189">
        <v>-1</v>
      </c>
      <c r="E11" s="190">
        <v>-1</v>
      </c>
      <c r="F11" s="195">
        <v>-1</v>
      </c>
      <c r="G11" s="183">
        <f t="shared" si="1"/>
        <v>91267.3</v>
      </c>
      <c r="H11" s="183">
        <f t="shared" si="0"/>
        <v>91267.3</v>
      </c>
      <c r="I11" s="183">
        <f t="shared" si="0"/>
        <v>91267.3</v>
      </c>
      <c r="J11" s="192">
        <f t="shared" si="2"/>
        <v>2822.7</v>
      </c>
      <c r="K11" s="193">
        <f t="shared" si="2"/>
        <v>2822.7</v>
      </c>
      <c r="L11" s="194">
        <f t="shared" si="2"/>
        <v>2822.7</v>
      </c>
      <c r="M11" s="192">
        <f t="shared" si="3"/>
        <v>-2822.7</v>
      </c>
      <c r="N11" s="193">
        <f t="shared" si="3"/>
        <v>-2822.7</v>
      </c>
      <c r="O11" s="194">
        <f t="shared" si="3"/>
        <v>-2822.7</v>
      </c>
      <c r="P11" s="183"/>
      <c r="Q11" s="183"/>
      <c r="R11" s="183"/>
    </row>
    <row r="12" spans="1:18" ht="18.75" x14ac:dyDescent="0.4">
      <c r="A12" s="177">
        <v>4</v>
      </c>
      <c r="B12" s="187">
        <v>43034</v>
      </c>
      <c r="C12" s="188">
        <v>1</v>
      </c>
      <c r="D12" s="189">
        <v>1.27</v>
      </c>
      <c r="E12" s="190">
        <v>1.5</v>
      </c>
      <c r="F12" s="191">
        <v>2</v>
      </c>
      <c r="G12" s="183">
        <f t="shared" si="1"/>
        <v>94744.584130000003</v>
      </c>
      <c r="H12" s="183">
        <f t="shared" si="0"/>
        <v>95374.328500000003</v>
      </c>
      <c r="I12" s="183">
        <f t="shared" si="0"/>
        <v>96743.338000000003</v>
      </c>
      <c r="J12" s="192">
        <f t="shared" si="2"/>
        <v>2738.0189999999998</v>
      </c>
      <c r="K12" s="193">
        <f t="shared" si="2"/>
        <v>2738.0189999999998</v>
      </c>
      <c r="L12" s="194">
        <f t="shared" si="2"/>
        <v>2738.0189999999998</v>
      </c>
      <c r="M12" s="192">
        <f t="shared" si="3"/>
        <v>3477.2841299999995</v>
      </c>
      <c r="N12" s="193">
        <f t="shared" si="3"/>
        <v>4107.0284999999994</v>
      </c>
      <c r="O12" s="194">
        <f t="shared" si="3"/>
        <v>5476.0379999999996</v>
      </c>
      <c r="P12" s="183"/>
      <c r="Q12" s="183"/>
      <c r="R12" s="183"/>
    </row>
    <row r="13" spans="1:18" ht="18.75" x14ac:dyDescent="0.4">
      <c r="A13" s="177">
        <v>5</v>
      </c>
      <c r="B13" s="187">
        <v>43038</v>
      </c>
      <c r="C13" s="188">
        <v>2</v>
      </c>
      <c r="D13" s="189">
        <v>1.27</v>
      </c>
      <c r="E13" s="190">
        <v>1.5</v>
      </c>
      <c r="F13" s="195">
        <v>2</v>
      </c>
      <c r="G13" s="183">
        <f t="shared" si="1"/>
        <v>98354.352785352996</v>
      </c>
      <c r="H13" s="183">
        <f t="shared" si="0"/>
        <v>99666.173282500007</v>
      </c>
      <c r="I13" s="183">
        <f t="shared" si="0"/>
        <v>102547.93828</v>
      </c>
      <c r="J13" s="192">
        <f t="shared" si="2"/>
        <v>2842.3375239000002</v>
      </c>
      <c r="K13" s="193">
        <f t="shared" si="2"/>
        <v>2861.229855</v>
      </c>
      <c r="L13" s="194">
        <f t="shared" si="2"/>
        <v>2902.3001399999998</v>
      </c>
      <c r="M13" s="192">
        <f t="shared" si="3"/>
        <v>3609.7686553530002</v>
      </c>
      <c r="N13" s="193">
        <f t="shared" si="3"/>
        <v>4291.8447825000003</v>
      </c>
      <c r="O13" s="194">
        <f t="shared" si="3"/>
        <v>5804.6002799999997</v>
      </c>
      <c r="P13" s="183"/>
      <c r="Q13" s="183"/>
      <c r="R13" s="183"/>
    </row>
    <row r="14" spans="1:18" ht="18.75" x14ac:dyDescent="0.4">
      <c r="A14" s="177">
        <v>6</v>
      </c>
      <c r="B14" s="187">
        <v>43042</v>
      </c>
      <c r="C14" s="188">
        <v>1</v>
      </c>
      <c r="D14" s="189">
        <v>-1</v>
      </c>
      <c r="E14" s="190">
        <v>-1</v>
      </c>
      <c r="F14" s="191">
        <v>-1</v>
      </c>
      <c r="G14" s="183">
        <f t="shared" si="1"/>
        <v>95403.722201792407</v>
      </c>
      <c r="H14" s="183">
        <f t="shared" si="0"/>
        <v>96676.188084025009</v>
      </c>
      <c r="I14" s="183">
        <f t="shared" si="0"/>
        <v>99471.500131599998</v>
      </c>
      <c r="J14" s="192">
        <f t="shared" si="2"/>
        <v>2950.6305835605899</v>
      </c>
      <c r="K14" s="193">
        <f t="shared" si="2"/>
        <v>2989.9851984750003</v>
      </c>
      <c r="L14" s="194">
        <f t="shared" si="2"/>
        <v>3076.4381484</v>
      </c>
      <c r="M14" s="192">
        <f t="shared" si="3"/>
        <v>-2950.6305835605899</v>
      </c>
      <c r="N14" s="193">
        <f t="shared" si="3"/>
        <v>-2989.9851984750003</v>
      </c>
      <c r="O14" s="194">
        <f t="shared" si="3"/>
        <v>-3076.4381484</v>
      </c>
      <c r="P14" s="183"/>
      <c r="Q14" s="183"/>
      <c r="R14" s="183"/>
    </row>
    <row r="15" spans="1:18" ht="18.75" x14ac:dyDescent="0.4">
      <c r="A15" s="177">
        <v>7</v>
      </c>
      <c r="B15" s="187">
        <v>43045</v>
      </c>
      <c r="C15" s="188">
        <v>2</v>
      </c>
      <c r="D15" s="189">
        <v>-1</v>
      </c>
      <c r="E15" s="190">
        <v>-1</v>
      </c>
      <c r="F15" s="191">
        <v>-1</v>
      </c>
      <c r="G15" s="183">
        <f t="shared" si="1"/>
        <v>92541.61053573864</v>
      </c>
      <c r="H15" s="183">
        <f t="shared" si="0"/>
        <v>93775.902441504266</v>
      </c>
      <c r="I15" s="183">
        <f t="shared" si="0"/>
        <v>96487.355127652001</v>
      </c>
      <c r="J15" s="192">
        <f t="shared" si="2"/>
        <v>2862.1116660537723</v>
      </c>
      <c r="K15" s="193">
        <f t="shared" si="2"/>
        <v>2900.2856425207501</v>
      </c>
      <c r="L15" s="194">
        <f t="shared" si="2"/>
        <v>2984.1450039479996</v>
      </c>
      <c r="M15" s="192">
        <f t="shared" si="3"/>
        <v>-2862.1116660537723</v>
      </c>
      <c r="N15" s="193">
        <f t="shared" si="3"/>
        <v>-2900.2856425207501</v>
      </c>
      <c r="O15" s="194">
        <f t="shared" si="3"/>
        <v>-2984.1450039479996</v>
      </c>
      <c r="P15" s="183"/>
      <c r="Q15" s="183"/>
      <c r="R15" s="183"/>
    </row>
    <row r="16" spans="1:18" ht="18.75" x14ac:dyDescent="0.4">
      <c r="A16" s="177">
        <v>8</v>
      </c>
      <c r="B16" s="187">
        <v>43047</v>
      </c>
      <c r="C16" s="188">
        <v>2</v>
      </c>
      <c r="D16" s="189">
        <v>1.27</v>
      </c>
      <c r="E16" s="190">
        <v>1.5</v>
      </c>
      <c r="F16" s="191">
        <v>-1</v>
      </c>
      <c r="G16" s="183">
        <f t="shared" si="1"/>
        <v>96067.445897150275</v>
      </c>
      <c r="H16" s="183">
        <f t="shared" si="0"/>
        <v>97995.818051371956</v>
      </c>
      <c r="I16" s="183">
        <f t="shared" si="0"/>
        <v>93592.734473822435</v>
      </c>
      <c r="J16" s="192">
        <f t="shared" si="2"/>
        <v>2776.248316072159</v>
      </c>
      <c r="K16" s="193">
        <f t="shared" si="2"/>
        <v>2813.2770732451277</v>
      </c>
      <c r="L16" s="194">
        <f t="shared" si="2"/>
        <v>2894.6206538295601</v>
      </c>
      <c r="M16" s="192">
        <f t="shared" si="3"/>
        <v>3525.8353614116418</v>
      </c>
      <c r="N16" s="193">
        <f t="shared" si="3"/>
        <v>4219.9156098676913</v>
      </c>
      <c r="O16" s="194">
        <f t="shared" si="3"/>
        <v>-2894.6206538295601</v>
      </c>
      <c r="P16" s="183"/>
      <c r="Q16" s="183"/>
      <c r="R16" s="183"/>
    </row>
    <row r="17" spans="1:18" ht="18.75" x14ac:dyDescent="0.4">
      <c r="A17" s="177">
        <v>9</v>
      </c>
      <c r="B17" s="187">
        <v>43047</v>
      </c>
      <c r="C17" s="188">
        <v>2</v>
      </c>
      <c r="D17" s="189">
        <v>1.27</v>
      </c>
      <c r="E17" s="190">
        <v>1.5</v>
      </c>
      <c r="F17" s="191">
        <v>-1</v>
      </c>
      <c r="G17" s="183">
        <f t="shared" si="1"/>
        <v>99727.615585831707</v>
      </c>
      <c r="H17" s="183">
        <f t="shared" si="0"/>
        <v>102405.62986368369</v>
      </c>
      <c r="I17" s="183">
        <f t="shared" si="0"/>
        <v>90784.952439607761</v>
      </c>
      <c r="J17" s="192">
        <f t="shared" si="2"/>
        <v>2882.0233769145079</v>
      </c>
      <c r="K17" s="193">
        <f t="shared" si="2"/>
        <v>2939.8745415411586</v>
      </c>
      <c r="L17" s="194">
        <f t="shared" si="2"/>
        <v>2807.7820342146729</v>
      </c>
      <c r="M17" s="192">
        <f t="shared" si="3"/>
        <v>3660.1696886814252</v>
      </c>
      <c r="N17" s="193">
        <f t="shared" si="3"/>
        <v>4409.8118123117383</v>
      </c>
      <c r="O17" s="194">
        <f t="shared" si="3"/>
        <v>-2807.7820342146729</v>
      </c>
      <c r="P17" s="183"/>
      <c r="Q17" s="183"/>
      <c r="R17" s="183"/>
    </row>
    <row r="18" spans="1:18" ht="18.75" x14ac:dyDescent="0.4">
      <c r="A18" s="177">
        <v>10</v>
      </c>
      <c r="B18" s="187">
        <v>43048</v>
      </c>
      <c r="C18" s="188">
        <v>2</v>
      </c>
      <c r="D18" s="189">
        <v>-1</v>
      </c>
      <c r="E18" s="190">
        <v>-1</v>
      </c>
      <c r="F18" s="191">
        <v>-1</v>
      </c>
      <c r="G18" s="183">
        <f t="shared" si="1"/>
        <v>96735.787118256761</v>
      </c>
      <c r="H18" s="183">
        <f t="shared" si="0"/>
        <v>99333.460967773179</v>
      </c>
      <c r="I18" s="183">
        <f t="shared" si="0"/>
        <v>88061.403866419525</v>
      </c>
      <c r="J18" s="192">
        <f t="shared" si="2"/>
        <v>2991.828467574951</v>
      </c>
      <c r="K18" s="193">
        <f t="shared" si="2"/>
        <v>3072.1688959105104</v>
      </c>
      <c r="L18" s="194">
        <f t="shared" si="2"/>
        <v>2723.5485731882327</v>
      </c>
      <c r="M18" s="192">
        <f t="shared" si="3"/>
        <v>-2991.828467574951</v>
      </c>
      <c r="N18" s="193">
        <f t="shared" si="3"/>
        <v>-3072.1688959105104</v>
      </c>
      <c r="O18" s="194">
        <f t="shared" si="3"/>
        <v>-2723.5485731882327</v>
      </c>
      <c r="P18" s="183"/>
      <c r="Q18" s="183"/>
      <c r="R18" s="183"/>
    </row>
    <row r="19" spans="1:18" ht="18.75" x14ac:dyDescent="0.4">
      <c r="A19" s="177">
        <v>11</v>
      </c>
      <c r="B19" s="187">
        <v>43049</v>
      </c>
      <c r="C19" s="188">
        <v>1</v>
      </c>
      <c r="D19" s="189">
        <v>-1</v>
      </c>
      <c r="E19" s="190">
        <v>-1</v>
      </c>
      <c r="F19" s="191">
        <v>-1</v>
      </c>
      <c r="G19" s="183">
        <f t="shared" si="1"/>
        <v>93833.713504709056</v>
      </c>
      <c r="H19" s="183">
        <f t="shared" si="0"/>
        <v>96353.457138739977</v>
      </c>
      <c r="I19" s="183">
        <f t="shared" si="0"/>
        <v>85419.561750426947</v>
      </c>
      <c r="J19" s="192">
        <f t="shared" si="2"/>
        <v>2902.0736135477027</v>
      </c>
      <c r="K19" s="193">
        <f t="shared" si="2"/>
        <v>2980.0038290331954</v>
      </c>
      <c r="L19" s="194">
        <f t="shared" si="2"/>
        <v>2641.8421159925856</v>
      </c>
      <c r="M19" s="192">
        <f t="shared" si="3"/>
        <v>-2902.0736135477027</v>
      </c>
      <c r="N19" s="193">
        <f t="shared" si="3"/>
        <v>-2980.0038290331954</v>
      </c>
      <c r="O19" s="194">
        <f t="shared" si="3"/>
        <v>-2641.8421159925856</v>
      </c>
      <c r="P19" s="183"/>
      <c r="Q19" s="183"/>
      <c r="R19" s="183"/>
    </row>
    <row r="20" spans="1:18" ht="18.75" x14ac:dyDescent="0.4">
      <c r="A20" s="177">
        <v>12</v>
      </c>
      <c r="B20" s="187">
        <v>43049</v>
      </c>
      <c r="C20" s="188">
        <v>1</v>
      </c>
      <c r="D20" s="189">
        <v>-1</v>
      </c>
      <c r="E20" s="190">
        <v>-1</v>
      </c>
      <c r="F20" s="191">
        <v>-1</v>
      </c>
      <c r="G20" s="183">
        <f t="shared" si="1"/>
        <v>91018.702099567789</v>
      </c>
      <c r="H20" s="183">
        <f t="shared" si="0"/>
        <v>93462.853424577785</v>
      </c>
      <c r="I20" s="183">
        <f t="shared" si="0"/>
        <v>82856.974897914144</v>
      </c>
      <c r="J20" s="192">
        <f t="shared" si="2"/>
        <v>2815.0114051412716</v>
      </c>
      <c r="K20" s="193">
        <f t="shared" si="2"/>
        <v>2890.6037141621991</v>
      </c>
      <c r="L20" s="194">
        <f t="shared" si="2"/>
        <v>2562.5868525128085</v>
      </c>
      <c r="M20" s="192">
        <f t="shared" si="3"/>
        <v>-2815.0114051412716</v>
      </c>
      <c r="N20" s="193">
        <f t="shared" si="3"/>
        <v>-2890.6037141621991</v>
      </c>
      <c r="O20" s="194">
        <f t="shared" si="3"/>
        <v>-2562.5868525128085</v>
      </c>
      <c r="P20" s="183"/>
      <c r="Q20" s="183"/>
      <c r="R20" s="183"/>
    </row>
    <row r="21" spans="1:18" ht="18.75" x14ac:dyDescent="0.4">
      <c r="A21" s="177">
        <v>13</v>
      </c>
      <c r="B21" s="187">
        <v>43052</v>
      </c>
      <c r="C21" s="188">
        <v>1</v>
      </c>
      <c r="D21" s="189">
        <v>-1</v>
      </c>
      <c r="E21" s="190">
        <v>-1</v>
      </c>
      <c r="F21" s="191">
        <v>-1</v>
      </c>
      <c r="G21" s="183">
        <f t="shared" si="1"/>
        <v>88288.141036580753</v>
      </c>
      <c r="H21" s="183">
        <f t="shared" si="0"/>
        <v>90658.967821840444</v>
      </c>
      <c r="I21" s="183">
        <f t="shared" si="0"/>
        <v>80371.265650976726</v>
      </c>
      <c r="J21" s="192">
        <f t="shared" si="2"/>
        <v>2730.5610629870334</v>
      </c>
      <c r="K21" s="193">
        <f t="shared" si="2"/>
        <v>2803.8856027373336</v>
      </c>
      <c r="L21" s="194">
        <f t="shared" si="2"/>
        <v>2485.7092469374243</v>
      </c>
      <c r="M21" s="192">
        <f t="shared" si="3"/>
        <v>-2730.5610629870334</v>
      </c>
      <c r="N21" s="193">
        <f t="shared" si="3"/>
        <v>-2803.8856027373336</v>
      </c>
      <c r="O21" s="194">
        <f t="shared" si="3"/>
        <v>-2485.7092469374243</v>
      </c>
      <c r="P21" s="183"/>
      <c r="Q21" s="183"/>
      <c r="R21" s="183"/>
    </row>
    <row r="22" spans="1:18" ht="18.75" x14ac:dyDescent="0.4">
      <c r="A22" s="177">
        <v>14</v>
      </c>
      <c r="B22" s="187"/>
      <c r="C22" s="188"/>
      <c r="D22" s="189"/>
      <c r="E22" s="190"/>
      <c r="F22" s="191"/>
      <c r="G22" s="183" t="str">
        <f t="shared" si="1"/>
        <v/>
      </c>
      <c r="H22" s="183" t="str">
        <f t="shared" si="0"/>
        <v/>
      </c>
      <c r="I22" s="183" t="str">
        <f t="shared" si="0"/>
        <v/>
      </c>
      <c r="J22" s="192">
        <f t="shared" si="2"/>
        <v>2648.6442310974226</v>
      </c>
      <c r="K22" s="193">
        <f t="shared" si="2"/>
        <v>2719.7690346552131</v>
      </c>
      <c r="L22" s="194">
        <f t="shared" si="2"/>
        <v>2411.1379695293017</v>
      </c>
      <c r="M22" s="192" t="str">
        <f t="shared" si="3"/>
        <v/>
      </c>
      <c r="N22" s="193" t="str">
        <f t="shared" si="3"/>
        <v/>
      </c>
      <c r="O22" s="194" t="str">
        <f t="shared" si="3"/>
        <v/>
      </c>
      <c r="P22" s="183"/>
      <c r="Q22" s="183"/>
      <c r="R22" s="183"/>
    </row>
    <row r="23" spans="1:18" ht="18.75" x14ac:dyDescent="0.4">
      <c r="A23" s="177">
        <v>15</v>
      </c>
      <c r="B23" s="187"/>
      <c r="C23" s="188"/>
      <c r="D23" s="189"/>
      <c r="E23" s="190"/>
      <c r="F23" s="195"/>
      <c r="G23" s="183" t="str">
        <f t="shared" si="1"/>
        <v/>
      </c>
      <c r="H23" s="183" t="str">
        <f t="shared" si="0"/>
        <v/>
      </c>
      <c r="I23" s="183" t="str">
        <f t="shared" si="0"/>
        <v/>
      </c>
      <c r="J23" s="192" t="str">
        <f t="shared" si="2"/>
        <v/>
      </c>
      <c r="K23" s="193" t="str">
        <f t="shared" si="2"/>
        <v/>
      </c>
      <c r="L23" s="194" t="str">
        <f t="shared" si="2"/>
        <v/>
      </c>
      <c r="M23" s="192" t="str">
        <f t="shared" si="3"/>
        <v/>
      </c>
      <c r="N23" s="193" t="str">
        <f t="shared" si="3"/>
        <v/>
      </c>
      <c r="O23" s="194" t="str">
        <f t="shared" si="3"/>
        <v/>
      </c>
      <c r="P23" s="183"/>
      <c r="Q23" s="183"/>
      <c r="R23" s="183"/>
    </row>
    <row r="24" spans="1:18" ht="18.75" x14ac:dyDescent="0.4">
      <c r="A24" s="177">
        <v>16</v>
      </c>
      <c r="B24" s="187"/>
      <c r="C24" s="188"/>
      <c r="D24" s="189"/>
      <c r="E24" s="190"/>
      <c r="F24" s="191"/>
      <c r="G24" s="183" t="str">
        <f t="shared" si="1"/>
        <v/>
      </c>
      <c r="H24" s="183" t="str">
        <f t="shared" si="0"/>
        <v/>
      </c>
      <c r="I24" s="183" t="str">
        <f t="shared" si="0"/>
        <v/>
      </c>
      <c r="J24" s="192" t="str">
        <f t="shared" si="2"/>
        <v/>
      </c>
      <c r="K24" s="193" t="str">
        <f t="shared" si="2"/>
        <v/>
      </c>
      <c r="L24" s="194" t="str">
        <f t="shared" si="2"/>
        <v/>
      </c>
      <c r="M24" s="192" t="str">
        <f t="shared" si="3"/>
        <v/>
      </c>
      <c r="N24" s="193" t="str">
        <f t="shared" si="3"/>
        <v/>
      </c>
      <c r="O24" s="194" t="str">
        <f t="shared" si="3"/>
        <v/>
      </c>
      <c r="P24" s="183"/>
      <c r="Q24" s="183"/>
      <c r="R24" s="183"/>
    </row>
    <row r="25" spans="1:18" ht="18.75" x14ac:dyDescent="0.4">
      <c r="A25" s="177">
        <v>17</v>
      </c>
      <c r="B25" s="187"/>
      <c r="C25" s="188"/>
      <c r="D25" s="189"/>
      <c r="E25" s="190"/>
      <c r="F25" s="191"/>
      <c r="G25" s="183" t="str">
        <f t="shared" si="1"/>
        <v/>
      </c>
      <c r="H25" s="183" t="str">
        <f t="shared" si="1"/>
        <v/>
      </c>
      <c r="I25" s="183" t="str">
        <f t="shared" si="1"/>
        <v/>
      </c>
      <c r="J25" s="192" t="str">
        <f t="shared" si="2"/>
        <v/>
      </c>
      <c r="K25" s="193" t="str">
        <f t="shared" si="2"/>
        <v/>
      </c>
      <c r="L25" s="194" t="str">
        <f t="shared" si="2"/>
        <v/>
      </c>
      <c r="M25" s="192" t="str">
        <f t="shared" si="3"/>
        <v/>
      </c>
      <c r="N25" s="193" t="str">
        <f t="shared" si="3"/>
        <v/>
      </c>
      <c r="O25" s="194" t="str">
        <f t="shared" si="3"/>
        <v/>
      </c>
      <c r="P25" s="183"/>
      <c r="Q25" s="183"/>
      <c r="R25" s="183"/>
    </row>
    <row r="26" spans="1:18" ht="18.75" x14ac:dyDescent="0.4">
      <c r="A26" s="177">
        <v>18</v>
      </c>
      <c r="B26" s="187"/>
      <c r="C26" s="188"/>
      <c r="D26" s="189"/>
      <c r="E26" s="190"/>
      <c r="F26" s="191"/>
      <c r="G26" s="183" t="str">
        <f t="shared" ref="G26:I41" si="4">IF(D26="","",G25+M26)</f>
        <v/>
      </c>
      <c r="H26" s="183" t="str">
        <f t="shared" si="4"/>
        <v/>
      </c>
      <c r="I26" s="183" t="str">
        <f t="shared" si="4"/>
        <v/>
      </c>
      <c r="J26" s="192" t="str">
        <f t="shared" ref="J26:L58" si="5">IF(G25="","",G25*0.03)</f>
        <v/>
      </c>
      <c r="K26" s="193" t="str">
        <f t="shared" si="5"/>
        <v/>
      </c>
      <c r="L26" s="194" t="str">
        <f t="shared" si="5"/>
        <v/>
      </c>
      <c r="M26" s="192" t="str">
        <f t="shared" ref="M26:O58" si="6">IF(D26="","",J26*D26)</f>
        <v/>
      </c>
      <c r="N26" s="193" t="str">
        <f t="shared" si="6"/>
        <v/>
      </c>
      <c r="O26" s="194" t="str">
        <f t="shared" si="6"/>
        <v/>
      </c>
      <c r="P26" s="183"/>
      <c r="Q26" s="183"/>
      <c r="R26" s="183"/>
    </row>
    <row r="27" spans="1:18" ht="18.75" x14ac:dyDescent="0.4">
      <c r="A27" s="177">
        <v>19</v>
      </c>
      <c r="B27" s="187"/>
      <c r="C27" s="188"/>
      <c r="D27" s="189"/>
      <c r="E27" s="190"/>
      <c r="F27" s="191"/>
      <c r="G27" s="183" t="str">
        <f t="shared" si="4"/>
        <v/>
      </c>
      <c r="H27" s="183" t="str">
        <f t="shared" si="4"/>
        <v/>
      </c>
      <c r="I27" s="183" t="str">
        <f t="shared" si="4"/>
        <v/>
      </c>
      <c r="J27" s="192" t="str">
        <f t="shared" si="5"/>
        <v/>
      </c>
      <c r="K27" s="193" t="str">
        <f t="shared" si="5"/>
        <v/>
      </c>
      <c r="L27" s="194" t="str">
        <f t="shared" si="5"/>
        <v/>
      </c>
      <c r="M27" s="192" t="str">
        <f t="shared" si="6"/>
        <v/>
      </c>
      <c r="N27" s="193" t="str">
        <f t="shared" si="6"/>
        <v/>
      </c>
      <c r="O27" s="194" t="str">
        <f t="shared" si="6"/>
        <v/>
      </c>
      <c r="P27" s="183"/>
      <c r="Q27" s="183"/>
      <c r="R27" s="183"/>
    </row>
    <row r="28" spans="1:18" ht="18.75" x14ac:dyDescent="0.4">
      <c r="A28" s="177">
        <v>20</v>
      </c>
      <c r="B28" s="187"/>
      <c r="C28" s="188"/>
      <c r="D28" s="189"/>
      <c r="E28" s="190"/>
      <c r="F28" s="191"/>
      <c r="G28" s="183" t="str">
        <f t="shared" si="4"/>
        <v/>
      </c>
      <c r="H28" s="183" t="str">
        <f t="shared" si="4"/>
        <v/>
      </c>
      <c r="I28" s="183" t="str">
        <f t="shared" si="4"/>
        <v/>
      </c>
      <c r="J28" s="192" t="str">
        <f t="shared" si="5"/>
        <v/>
      </c>
      <c r="K28" s="193" t="str">
        <f t="shared" si="5"/>
        <v/>
      </c>
      <c r="L28" s="194" t="str">
        <f t="shared" si="5"/>
        <v/>
      </c>
      <c r="M28" s="192" t="str">
        <f t="shared" si="6"/>
        <v/>
      </c>
      <c r="N28" s="193" t="str">
        <f t="shared" si="6"/>
        <v/>
      </c>
      <c r="O28" s="194" t="str">
        <f t="shared" si="6"/>
        <v/>
      </c>
      <c r="P28" s="183"/>
      <c r="Q28" s="183"/>
      <c r="R28" s="183"/>
    </row>
    <row r="29" spans="1:18" ht="18.75" x14ac:dyDescent="0.4">
      <c r="A29" s="177">
        <v>21</v>
      </c>
      <c r="B29" s="187"/>
      <c r="C29" s="188"/>
      <c r="D29" s="189"/>
      <c r="E29" s="190"/>
      <c r="F29" s="195"/>
      <c r="G29" s="183" t="str">
        <f t="shared" si="4"/>
        <v/>
      </c>
      <c r="H29" s="183" t="str">
        <f t="shared" si="4"/>
        <v/>
      </c>
      <c r="I29" s="183" t="str">
        <f t="shared" si="4"/>
        <v/>
      </c>
      <c r="J29" s="192" t="str">
        <f t="shared" si="5"/>
        <v/>
      </c>
      <c r="K29" s="193" t="str">
        <f t="shared" si="5"/>
        <v/>
      </c>
      <c r="L29" s="194" t="str">
        <f t="shared" si="5"/>
        <v/>
      </c>
      <c r="M29" s="192" t="str">
        <f t="shared" si="6"/>
        <v/>
      </c>
      <c r="N29" s="193" t="str">
        <f t="shared" si="6"/>
        <v/>
      </c>
      <c r="O29" s="194" t="str">
        <f t="shared" si="6"/>
        <v/>
      </c>
      <c r="P29" s="183"/>
      <c r="Q29" s="183"/>
      <c r="R29" s="183"/>
    </row>
    <row r="30" spans="1:18" ht="18.75" x14ac:dyDescent="0.4">
      <c r="A30" s="177">
        <v>22</v>
      </c>
      <c r="B30" s="187"/>
      <c r="C30" s="188"/>
      <c r="D30" s="189"/>
      <c r="E30" s="190"/>
      <c r="F30" s="195"/>
      <c r="G30" s="183" t="str">
        <f t="shared" si="4"/>
        <v/>
      </c>
      <c r="H30" s="183" t="str">
        <f t="shared" si="4"/>
        <v/>
      </c>
      <c r="I30" s="183" t="str">
        <f t="shared" si="4"/>
        <v/>
      </c>
      <c r="J30" s="192" t="str">
        <f t="shared" si="5"/>
        <v/>
      </c>
      <c r="K30" s="193" t="str">
        <f t="shared" si="5"/>
        <v/>
      </c>
      <c r="L30" s="194" t="str">
        <f t="shared" si="5"/>
        <v/>
      </c>
      <c r="M30" s="192" t="str">
        <f t="shared" si="6"/>
        <v/>
      </c>
      <c r="N30" s="193" t="str">
        <f t="shared" si="6"/>
        <v/>
      </c>
      <c r="O30" s="194" t="str">
        <f t="shared" si="6"/>
        <v/>
      </c>
      <c r="P30" s="183"/>
      <c r="Q30" s="183"/>
      <c r="R30" s="183"/>
    </row>
    <row r="31" spans="1:18" ht="18.75" x14ac:dyDescent="0.4">
      <c r="A31" s="177">
        <v>23</v>
      </c>
      <c r="B31" s="187"/>
      <c r="C31" s="188"/>
      <c r="D31" s="189"/>
      <c r="E31" s="190"/>
      <c r="F31" s="191"/>
      <c r="G31" s="183" t="str">
        <f t="shared" si="4"/>
        <v/>
      </c>
      <c r="H31" s="183" t="str">
        <f t="shared" si="4"/>
        <v/>
      </c>
      <c r="I31" s="183" t="str">
        <f t="shared" si="4"/>
        <v/>
      </c>
      <c r="J31" s="192" t="str">
        <f t="shared" si="5"/>
        <v/>
      </c>
      <c r="K31" s="193" t="str">
        <f t="shared" si="5"/>
        <v/>
      </c>
      <c r="L31" s="194" t="str">
        <f t="shared" si="5"/>
        <v/>
      </c>
      <c r="M31" s="192" t="str">
        <f t="shared" si="6"/>
        <v/>
      </c>
      <c r="N31" s="193" t="str">
        <f t="shared" si="6"/>
        <v/>
      </c>
      <c r="O31" s="194" t="str">
        <f t="shared" si="6"/>
        <v/>
      </c>
      <c r="P31" s="183"/>
      <c r="Q31" s="183"/>
      <c r="R31" s="183"/>
    </row>
    <row r="32" spans="1:18" ht="18.75" x14ac:dyDescent="0.4">
      <c r="A32" s="177">
        <v>24</v>
      </c>
      <c r="B32" s="187"/>
      <c r="C32" s="188"/>
      <c r="D32" s="189"/>
      <c r="E32" s="190"/>
      <c r="F32" s="191"/>
      <c r="G32" s="183" t="str">
        <f t="shared" si="4"/>
        <v/>
      </c>
      <c r="H32" s="183" t="str">
        <f t="shared" si="4"/>
        <v/>
      </c>
      <c r="I32" s="183" t="str">
        <f t="shared" si="4"/>
        <v/>
      </c>
      <c r="J32" s="192" t="str">
        <f t="shared" si="5"/>
        <v/>
      </c>
      <c r="K32" s="193" t="str">
        <f t="shared" si="5"/>
        <v/>
      </c>
      <c r="L32" s="194" t="str">
        <f t="shared" si="5"/>
        <v/>
      </c>
      <c r="M32" s="192" t="str">
        <f t="shared" si="6"/>
        <v/>
      </c>
      <c r="N32" s="193" t="str">
        <f t="shared" si="6"/>
        <v/>
      </c>
      <c r="O32" s="194" t="str">
        <f t="shared" si="6"/>
        <v/>
      </c>
      <c r="P32" s="183"/>
      <c r="Q32" s="183"/>
      <c r="R32" s="183"/>
    </row>
    <row r="33" spans="1:18" ht="18.75" x14ac:dyDescent="0.4">
      <c r="A33" s="177">
        <v>25</v>
      </c>
      <c r="B33" s="187"/>
      <c r="C33" s="188"/>
      <c r="D33" s="189"/>
      <c r="E33" s="190"/>
      <c r="F33" s="191"/>
      <c r="G33" s="183" t="str">
        <f t="shared" si="4"/>
        <v/>
      </c>
      <c r="H33" s="183" t="str">
        <f t="shared" si="4"/>
        <v/>
      </c>
      <c r="I33" s="183" t="str">
        <f t="shared" si="4"/>
        <v/>
      </c>
      <c r="J33" s="192" t="str">
        <f t="shared" si="5"/>
        <v/>
      </c>
      <c r="K33" s="193" t="str">
        <f t="shared" si="5"/>
        <v/>
      </c>
      <c r="L33" s="194" t="str">
        <f t="shared" si="5"/>
        <v/>
      </c>
      <c r="M33" s="192" t="str">
        <f t="shared" si="6"/>
        <v/>
      </c>
      <c r="N33" s="193" t="str">
        <f t="shared" si="6"/>
        <v/>
      </c>
      <c r="O33" s="194" t="str">
        <f t="shared" si="6"/>
        <v/>
      </c>
      <c r="P33" s="183"/>
      <c r="Q33" s="183"/>
      <c r="R33" s="183"/>
    </row>
    <row r="34" spans="1:18" ht="18.75" x14ac:dyDescent="0.4">
      <c r="A34" s="177">
        <v>26</v>
      </c>
      <c r="B34" s="187"/>
      <c r="C34" s="188"/>
      <c r="D34" s="189"/>
      <c r="E34" s="190"/>
      <c r="F34" s="195"/>
      <c r="G34" s="183" t="str">
        <f t="shared" si="4"/>
        <v/>
      </c>
      <c r="H34" s="183" t="str">
        <f t="shared" si="4"/>
        <v/>
      </c>
      <c r="I34" s="183" t="str">
        <f t="shared" si="4"/>
        <v/>
      </c>
      <c r="J34" s="192" t="str">
        <f t="shared" si="5"/>
        <v/>
      </c>
      <c r="K34" s="193" t="str">
        <f t="shared" si="5"/>
        <v/>
      </c>
      <c r="L34" s="194" t="str">
        <f t="shared" si="5"/>
        <v/>
      </c>
      <c r="M34" s="192" t="str">
        <f t="shared" si="6"/>
        <v/>
      </c>
      <c r="N34" s="193" t="str">
        <f t="shared" si="6"/>
        <v/>
      </c>
      <c r="O34" s="194" t="str">
        <f t="shared" si="6"/>
        <v/>
      </c>
      <c r="P34" s="183"/>
      <c r="Q34" s="183"/>
      <c r="R34" s="183"/>
    </row>
    <row r="35" spans="1:18" ht="18.75" x14ac:dyDescent="0.4">
      <c r="A35" s="177">
        <v>27</v>
      </c>
      <c r="B35" s="187"/>
      <c r="C35" s="188"/>
      <c r="D35" s="189"/>
      <c r="E35" s="190"/>
      <c r="F35" s="195"/>
      <c r="G35" s="183" t="str">
        <f t="shared" si="4"/>
        <v/>
      </c>
      <c r="H35" s="183" t="str">
        <f t="shared" si="4"/>
        <v/>
      </c>
      <c r="I35" s="183" t="str">
        <f t="shared" si="4"/>
        <v/>
      </c>
      <c r="J35" s="192" t="str">
        <f t="shared" si="5"/>
        <v/>
      </c>
      <c r="K35" s="193" t="str">
        <f t="shared" si="5"/>
        <v/>
      </c>
      <c r="L35" s="194" t="str">
        <f t="shared" si="5"/>
        <v/>
      </c>
      <c r="M35" s="192" t="str">
        <f t="shared" si="6"/>
        <v/>
      </c>
      <c r="N35" s="193" t="str">
        <f t="shared" si="6"/>
        <v/>
      </c>
      <c r="O35" s="194" t="str">
        <f t="shared" si="6"/>
        <v/>
      </c>
      <c r="P35" s="183"/>
      <c r="Q35" s="183"/>
      <c r="R35" s="183"/>
    </row>
    <row r="36" spans="1:18" ht="18.75" x14ac:dyDescent="0.4">
      <c r="A36" s="177">
        <v>28</v>
      </c>
      <c r="B36" s="187"/>
      <c r="C36" s="188"/>
      <c r="D36" s="189"/>
      <c r="E36" s="190"/>
      <c r="F36" s="191"/>
      <c r="G36" s="183" t="str">
        <f t="shared" si="4"/>
        <v/>
      </c>
      <c r="H36" s="183" t="str">
        <f t="shared" si="4"/>
        <v/>
      </c>
      <c r="I36" s="183" t="str">
        <f t="shared" si="4"/>
        <v/>
      </c>
      <c r="J36" s="192" t="str">
        <f t="shared" si="5"/>
        <v/>
      </c>
      <c r="K36" s="193" t="str">
        <f t="shared" si="5"/>
        <v/>
      </c>
      <c r="L36" s="194" t="str">
        <f t="shared" si="5"/>
        <v/>
      </c>
      <c r="M36" s="192" t="str">
        <f t="shared" si="6"/>
        <v/>
      </c>
      <c r="N36" s="193" t="str">
        <f t="shared" si="6"/>
        <v/>
      </c>
      <c r="O36" s="194" t="str">
        <f t="shared" si="6"/>
        <v/>
      </c>
      <c r="P36" s="183"/>
      <c r="Q36" s="183"/>
      <c r="R36" s="183"/>
    </row>
    <row r="37" spans="1:18" ht="18.75" x14ac:dyDescent="0.4">
      <c r="A37" s="177">
        <v>29</v>
      </c>
      <c r="B37" s="187"/>
      <c r="C37" s="188"/>
      <c r="D37" s="189"/>
      <c r="E37" s="190"/>
      <c r="F37" s="191"/>
      <c r="G37" s="183" t="str">
        <f t="shared" si="4"/>
        <v/>
      </c>
      <c r="H37" s="183" t="str">
        <f t="shared" si="4"/>
        <v/>
      </c>
      <c r="I37" s="183" t="str">
        <f t="shared" si="4"/>
        <v/>
      </c>
      <c r="J37" s="192" t="str">
        <f t="shared" si="5"/>
        <v/>
      </c>
      <c r="K37" s="193" t="str">
        <f t="shared" si="5"/>
        <v/>
      </c>
      <c r="L37" s="194" t="str">
        <f t="shared" si="5"/>
        <v/>
      </c>
      <c r="M37" s="192" t="str">
        <f t="shared" si="6"/>
        <v/>
      </c>
      <c r="N37" s="193" t="str">
        <f t="shared" si="6"/>
        <v/>
      </c>
      <c r="O37" s="194" t="str">
        <f t="shared" si="6"/>
        <v/>
      </c>
      <c r="P37" s="183"/>
      <c r="Q37" s="183"/>
      <c r="R37" s="183"/>
    </row>
    <row r="38" spans="1:18" ht="18.75" x14ac:dyDescent="0.4">
      <c r="A38" s="177">
        <v>30</v>
      </c>
      <c r="B38" s="187"/>
      <c r="C38" s="188"/>
      <c r="D38" s="189"/>
      <c r="E38" s="190"/>
      <c r="F38" s="191"/>
      <c r="G38" s="183" t="str">
        <f t="shared" si="4"/>
        <v/>
      </c>
      <c r="H38" s="183" t="str">
        <f t="shared" si="4"/>
        <v/>
      </c>
      <c r="I38" s="183" t="str">
        <f t="shared" si="4"/>
        <v/>
      </c>
      <c r="J38" s="192" t="str">
        <f t="shared" si="5"/>
        <v/>
      </c>
      <c r="K38" s="193" t="str">
        <f t="shared" si="5"/>
        <v/>
      </c>
      <c r="L38" s="194" t="str">
        <f t="shared" si="5"/>
        <v/>
      </c>
      <c r="M38" s="192" t="str">
        <f t="shared" si="6"/>
        <v/>
      </c>
      <c r="N38" s="193" t="str">
        <f t="shared" si="6"/>
        <v/>
      </c>
      <c r="O38" s="194" t="str">
        <f t="shared" si="6"/>
        <v/>
      </c>
      <c r="P38" s="183"/>
      <c r="Q38" s="183"/>
      <c r="R38" s="183"/>
    </row>
    <row r="39" spans="1:18" ht="18.75" x14ac:dyDescent="0.4">
      <c r="A39" s="177">
        <v>31</v>
      </c>
      <c r="B39" s="187"/>
      <c r="C39" s="188"/>
      <c r="D39" s="189"/>
      <c r="E39" s="190"/>
      <c r="F39" s="191"/>
      <c r="G39" s="183" t="str">
        <f t="shared" si="4"/>
        <v/>
      </c>
      <c r="H39" s="183" t="str">
        <f t="shared" si="4"/>
        <v/>
      </c>
      <c r="I39" s="183" t="str">
        <f t="shared" si="4"/>
        <v/>
      </c>
      <c r="J39" s="192" t="str">
        <f t="shared" si="5"/>
        <v/>
      </c>
      <c r="K39" s="193" t="str">
        <f t="shared" si="5"/>
        <v/>
      </c>
      <c r="L39" s="194" t="str">
        <f t="shared" si="5"/>
        <v/>
      </c>
      <c r="M39" s="192" t="str">
        <f t="shared" si="6"/>
        <v/>
      </c>
      <c r="N39" s="193" t="str">
        <f t="shared" si="6"/>
        <v/>
      </c>
      <c r="O39" s="194" t="str">
        <f t="shared" si="6"/>
        <v/>
      </c>
      <c r="P39" s="183"/>
      <c r="Q39" s="183"/>
      <c r="R39" s="183"/>
    </row>
    <row r="40" spans="1:18" ht="18.75" x14ac:dyDescent="0.4">
      <c r="A40" s="177">
        <v>32</v>
      </c>
      <c r="B40" s="187"/>
      <c r="C40" s="188"/>
      <c r="D40" s="189"/>
      <c r="E40" s="190"/>
      <c r="F40" s="191"/>
      <c r="G40" s="183" t="str">
        <f t="shared" si="4"/>
        <v/>
      </c>
      <c r="H40" s="183" t="str">
        <f t="shared" si="4"/>
        <v/>
      </c>
      <c r="I40" s="183" t="str">
        <f t="shared" si="4"/>
        <v/>
      </c>
      <c r="J40" s="192" t="str">
        <f t="shared" si="5"/>
        <v/>
      </c>
      <c r="K40" s="193" t="str">
        <f t="shared" si="5"/>
        <v/>
      </c>
      <c r="L40" s="194" t="str">
        <f t="shared" si="5"/>
        <v/>
      </c>
      <c r="M40" s="192" t="str">
        <f t="shared" si="6"/>
        <v/>
      </c>
      <c r="N40" s="193" t="str">
        <f t="shared" si="6"/>
        <v/>
      </c>
      <c r="O40" s="194" t="str">
        <f t="shared" si="6"/>
        <v/>
      </c>
      <c r="P40" s="183"/>
      <c r="Q40" s="183"/>
      <c r="R40" s="183"/>
    </row>
    <row r="41" spans="1:18" ht="18.75" x14ac:dyDescent="0.4">
      <c r="A41" s="177">
        <v>33</v>
      </c>
      <c r="B41" s="187"/>
      <c r="C41" s="188"/>
      <c r="D41" s="189"/>
      <c r="E41" s="190"/>
      <c r="F41" s="195"/>
      <c r="G41" s="183" t="str">
        <f t="shared" si="4"/>
        <v/>
      </c>
      <c r="H41" s="183" t="str">
        <f t="shared" si="4"/>
        <v/>
      </c>
      <c r="I41" s="183" t="str">
        <f t="shared" si="4"/>
        <v/>
      </c>
      <c r="J41" s="192" t="str">
        <f t="shared" si="5"/>
        <v/>
      </c>
      <c r="K41" s="193" t="str">
        <f t="shared" si="5"/>
        <v/>
      </c>
      <c r="L41" s="194" t="str">
        <f t="shared" si="5"/>
        <v/>
      </c>
      <c r="M41" s="192" t="str">
        <f t="shared" si="6"/>
        <v/>
      </c>
      <c r="N41" s="193" t="str">
        <f t="shared" si="6"/>
        <v/>
      </c>
      <c r="O41" s="194" t="str">
        <f t="shared" si="6"/>
        <v/>
      </c>
      <c r="P41" s="183"/>
      <c r="Q41" s="183"/>
      <c r="R41" s="183"/>
    </row>
    <row r="42" spans="1:18" ht="18.75" x14ac:dyDescent="0.4">
      <c r="A42" s="177">
        <v>34</v>
      </c>
      <c r="B42" s="187"/>
      <c r="C42" s="188"/>
      <c r="D42" s="189"/>
      <c r="E42" s="190"/>
      <c r="F42" s="195"/>
      <c r="G42" s="183" t="str">
        <f t="shared" ref="G42:I57" si="7">IF(D42="","",G41+M42)</f>
        <v/>
      </c>
      <c r="H42" s="183" t="str">
        <f t="shared" si="7"/>
        <v/>
      </c>
      <c r="I42" s="183" t="str">
        <f t="shared" si="7"/>
        <v/>
      </c>
      <c r="J42" s="192" t="str">
        <f t="shared" si="5"/>
        <v/>
      </c>
      <c r="K42" s="193" t="str">
        <f t="shared" si="5"/>
        <v/>
      </c>
      <c r="L42" s="194" t="str">
        <f t="shared" si="5"/>
        <v/>
      </c>
      <c r="M42" s="192" t="str">
        <f>IF(D42="","",J42*D42)</f>
        <v/>
      </c>
      <c r="N42" s="193" t="str">
        <f t="shared" si="6"/>
        <v/>
      </c>
      <c r="O42" s="194" t="str">
        <f t="shared" si="6"/>
        <v/>
      </c>
      <c r="P42" s="183"/>
      <c r="Q42" s="183"/>
      <c r="R42" s="183"/>
    </row>
    <row r="43" spans="1:18" ht="18.75" x14ac:dyDescent="0.4">
      <c r="A43" s="157">
        <v>35</v>
      </c>
      <c r="B43" s="187"/>
      <c r="C43" s="188"/>
      <c r="D43" s="189"/>
      <c r="E43" s="190"/>
      <c r="F43" s="191"/>
      <c r="G43" s="183" t="str">
        <f>IF(D43="","",G42+M43)</f>
        <v/>
      </c>
      <c r="H43" s="183" t="str">
        <f t="shared" si="7"/>
        <v/>
      </c>
      <c r="I43" s="183" t="str">
        <f t="shared" si="7"/>
        <v/>
      </c>
      <c r="J43" s="192" t="str">
        <f t="shared" si="5"/>
        <v/>
      </c>
      <c r="K43" s="193" t="str">
        <f t="shared" si="5"/>
        <v/>
      </c>
      <c r="L43" s="194" t="str">
        <f t="shared" si="5"/>
        <v/>
      </c>
      <c r="M43" s="192" t="str">
        <f t="shared" si="6"/>
        <v/>
      </c>
      <c r="N43" s="193" t="str">
        <f t="shared" si="6"/>
        <v/>
      </c>
      <c r="O43" s="194" t="str">
        <f t="shared" si="6"/>
        <v/>
      </c>
    </row>
    <row r="44" spans="1:18" ht="18.75" x14ac:dyDescent="0.4">
      <c r="A44" s="177">
        <v>36</v>
      </c>
      <c r="B44" s="187"/>
      <c r="C44" s="188"/>
      <c r="D44" s="189"/>
      <c r="E44" s="190"/>
      <c r="F44" s="191"/>
      <c r="G44" s="183" t="str">
        <f t="shared" ref="G44:I58" si="8">IF(D44="","",G43+M44)</f>
        <v/>
      </c>
      <c r="H44" s="183" t="str">
        <f t="shared" si="7"/>
        <v/>
      </c>
      <c r="I44" s="183" t="str">
        <f t="shared" si="7"/>
        <v/>
      </c>
      <c r="J44" s="192" t="str">
        <f>IF(G43="","",G43*0.03)</f>
        <v/>
      </c>
      <c r="K44" s="193" t="str">
        <f t="shared" si="5"/>
        <v/>
      </c>
      <c r="L44" s="194" t="str">
        <f t="shared" si="5"/>
        <v/>
      </c>
      <c r="M44" s="192" t="str">
        <f>IF(D44="","",J44*D44)</f>
        <v/>
      </c>
      <c r="N44" s="193" t="str">
        <f t="shared" si="6"/>
        <v/>
      </c>
      <c r="O44" s="194" t="str">
        <f t="shared" si="6"/>
        <v/>
      </c>
    </row>
    <row r="45" spans="1:18" ht="18.75" x14ac:dyDescent="0.4">
      <c r="A45" s="177">
        <v>37</v>
      </c>
      <c r="B45" s="187"/>
      <c r="C45" s="188"/>
      <c r="D45" s="189"/>
      <c r="E45" s="190"/>
      <c r="F45" s="191"/>
      <c r="G45" s="183" t="str">
        <f t="shared" si="8"/>
        <v/>
      </c>
      <c r="H45" s="183" t="str">
        <f t="shared" si="7"/>
        <v/>
      </c>
      <c r="I45" s="183" t="str">
        <f t="shared" si="7"/>
        <v/>
      </c>
      <c r="J45" s="192" t="str">
        <f t="shared" si="5"/>
        <v/>
      </c>
      <c r="K45" s="193" t="str">
        <f t="shared" si="5"/>
        <v/>
      </c>
      <c r="L45" s="194" t="str">
        <f t="shared" si="5"/>
        <v/>
      </c>
      <c r="M45" s="192" t="str">
        <f t="shared" si="6"/>
        <v/>
      </c>
      <c r="N45" s="193" t="str">
        <f t="shared" si="6"/>
        <v/>
      </c>
      <c r="O45" s="194" t="str">
        <f t="shared" si="6"/>
        <v/>
      </c>
    </row>
    <row r="46" spans="1:18" ht="18.75" x14ac:dyDescent="0.4">
      <c r="A46" s="177">
        <v>38</v>
      </c>
      <c r="B46" s="187"/>
      <c r="C46" s="188"/>
      <c r="D46" s="189"/>
      <c r="E46" s="190"/>
      <c r="F46" s="191"/>
      <c r="G46" s="183" t="str">
        <f t="shared" si="8"/>
        <v/>
      </c>
      <c r="H46" s="183" t="str">
        <f t="shared" si="7"/>
        <v/>
      </c>
      <c r="I46" s="183" t="str">
        <f t="shared" si="7"/>
        <v/>
      </c>
      <c r="J46" s="192" t="str">
        <f t="shared" si="5"/>
        <v/>
      </c>
      <c r="K46" s="193" t="str">
        <f t="shared" si="5"/>
        <v/>
      </c>
      <c r="L46" s="194" t="str">
        <f t="shared" si="5"/>
        <v/>
      </c>
      <c r="M46" s="192" t="str">
        <f t="shared" si="6"/>
        <v/>
      </c>
      <c r="N46" s="193" t="str">
        <f t="shared" si="6"/>
        <v/>
      </c>
      <c r="O46" s="194" t="str">
        <f t="shared" si="6"/>
        <v/>
      </c>
    </row>
    <row r="47" spans="1:18" ht="18.75" x14ac:dyDescent="0.4">
      <c r="A47" s="177">
        <v>39</v>
      </c>
      <c r="B47" s="187"/>
      <c r="C47" s="188"/>
      <c r="D47" s="189"/>
      <c r="E47" s="190"/>
      <c r="F47" s="191"/>
      <c r="G47" s="183" t="str">
        <f t="shared" si="8"/>
        <v/>
      </c>
      <c r="H47" s="183" t="str">
        <f t="shared" si="7"/>
        <v/>
      </c>
      <c r="I47" s="183" t="str">
        <f t="shared" si="7"/>
        <v/>
      </c>
      <c r="J47" s="192" t="str">
        <f t="shared" si="5"/>
        <v/>
      </c>
      <c r="K47" s="193" t="str">
        <f t="shared" si="5"/>
        <v/>
      </c>
      <c r="L47" s="194" t="str">
        <f t="shared" si="5"/>
        <v/>
      </c>
      <c r="M47" s="192" t="str">
        <f t="shared" si="6"/>
        <v/>
      </c>
      <c r="N47" s="193" t="str">
        <f t="shared" si="6"/>
        <v/>
      </c>
      <c r="O47" s="194" t="str">
        <f t="shared" si="6"/>
        <v/>
      </c>
    </row>
    <row r="48" spans="1:18" ht="18.75" x14ac:dyDescent="0.4">
      <c r="A48" s="177">
        <v>40</v>
      </c>
      <c r="B48" s="187"/>
      <c r="C48" s="188"/>
      <c r="D48" s="189"/>
      <c r="E48" s="190"/>
      <c r="F48" s="191"/>
      <c r="G48" s="183" t="str">
        <f t="shared" si="8"/>
        <v/>
      </c>
      <c r="H48" s="183" t="str">
        <f t="shared" si="7"/>
        <v/>
      </c>
      <c r="I48" s="183" t="str">
        <f t="shared" si="7"/>
        <v/>
      </c>
      <c r="J48" s="192" t="str">
        <f t="shared" si="5"/>
        <v/>
      </c>
      <c r="K48" s="193" t="str">
        <f t="shared" si="5"/>
        <v/>
      </c>
      <c r="L48" s="194" t="str">
        <f t="shared" si="5"/>
        <v/>
      </c>
      <c r="M48" s="192" t="str">
        <f t="shared" si="6"/>
        <v/>
      </c>
      <c r="N48" s="193" t="str">
        <f t="shared" si="6"/>
        <v/>
      </c>
      <c r="O48" s="194" t="str">
        <f t="shared" si="6"/>
        <v/>
      </c>
    </row>
    <row r="49" spans="1:15" ht="18.75" x14ac:dyDescent="0.4">
      <c r="A49" s="177">
        <v>41</v>
      </c>
      <c r="B49" s="187"/>
      <c r="C49" s="188"/>
      <c r="D49" s="189"/>
      <c r="E49" s="190"/>
      <c r="F49" s="191"/>
      <c r="G49" s="183" t="str">
        <f t="shared" si="8"/>
        <v/>
      </c>
      <c r="H49" s="183" t="str">
        <f t="shared" si="7"/>
        <v/>
      </c>
      <c r="I49" s="183" t="str">
        <f t="shared" si="7"/>
        <v/>
      </c>
      <c r="J49" s="192" t="str">
        <f t="shared" si="5"/>
        <v/>
      </c>
      <c r="K49" s="193" t="str">
        <f t="shared" si="5"/>
        <v/>
      </c>
      <c r="L49" s="194" t="str">
        <f t="shared" si="5"/>
        <v/>
      </c>
      <c r="M49" s="192" t="str">
        <f t="shared" si="6"/>
        <v/>
      </c>
      <c r="N49" s="193" t="str">
        <f t="shared" si="6"/>
        <v/>
      </c>
      <c r="O49" s="194" t="str">
        <f t="shared" si="6"/>
        <v/>
      </c>
    </row>
    <row r="50" spans="1:15" ht="18.75" x14ac:dyDescent="0.4">
      <c r="A50" s="177">
        <v>42</v>
      </c>
      <c r="B50" s="187"/>
      <c r="C50" s="188"/>
      <c r="D50" s="189"/>
      <c r="E50" s="190"/>
      <c r="F50" s="191"/>
      <c r="G50" s="183" t="str">
        <f t="shared" si="8"/>
        <v/>
      </c>
      <c r="H50" s="183" t="str">
        <f t="shared" si="7"/>
        <v/>
      </c>
      <c r="I50" s="183" t="str">
        <f t="shared" si="7"/>
        <v/>
      </c>
      <c r="J50" s="192" t="str">
        <f t="shared" si="5"/>
        <v/>
      </c>
      <c r="K50" s="193" t="str">
        <f t="shared" si="5"/>
        <v/>
      </c>
      <c r="L50" s="194" t="str">
        <f t="shared" si="5"/>
        <v/>
      </c>
      <c r="M50" s="192" t="str">
        <f t="shared" si="6"/>
        <v/>
      </c>
      <c r="N50" s="193" t="str">
        <f t="shared" si="6"/>
        <v/>
      </c>
      <c r="O50" s="194" t="str">
        <f t="shared" si="6"/>
        <v/>
      </c>
    </row>
    <row r="51" spans="1:15" ht="18.75" x14ac:dyDescent="0.4">
      <c r="A51" s="177">
        <v>43</v>
      </c>
      <c r="B51" s="187"/>
      <c r="C51" s="188"/>
      <c r="D51" s="189"/>
      <c r="E51" s="190"/>
      <c r="F51" s="195"/>
      <c r="G51" s="183" t="str">
        <f t="shared" si="8"/>
        <v/>
      </c>
      <c r="H51" s="183" t="str">
        <f t="shared" si="7"/>
        <v/>
      </c>
      <c r="I51" s="183" t="str">
        <f t="shared" si="7"/>
        <v/>
      </c>
      <c r="J51" s="192" t="str">
        <f t="shared" si="5"/>
        <v/>
      </c>
      <c r="K51" s="193" t="str">
        <f t="shared" si="5"/>
        <v/>
      </c>
      <c r="L51" s="194" t="str">
        <f t="shared" si="5"/>
        <v/>
      </c>
      <c r="M51" s="192" t="str">
        <f t="shared" si="6"/>
        <v/>
      </c>
      <c r="N51" s="193" t="str">
        <f t="shared" si="6"/>
        <v/>
      </c>
      <c r="O51" s="194" t="str">
        <f t="shared" si="6"/>
        <v/>
      </c>
    </row>
    <row r="52" spans="1:15" ht="18.75" x14ac:dyDescent="0.4">
      <c r="A52" s="177">
        <v>44</v>
      </c>
      <c r="B52" s="187"/>
      <c r="C52" s="188"/>
      <c r="D52" s="189"/>
      <c r="E52" s="190"/>
      <c r="F52" s="191"/>
      <c r="G52" s="183" t="str">
        <f t="shared" si="8"/>
        <v/>
      </c>
      <c r="H52" s="183" t="str">
        <f t="shared" si="7"/>
        <v/>
      </c>
      <c r="I52" s="183" t="str">
        <f t="shared" si="7"/>
        <v/>
      </c>
      <c r="J52" s="192" t="str">
        <f t="shared" si="5"/>
        <v/>
      </c>
      <c r="K52" s="193" t="str">
        <f t="shared" si="5"/>
        <v/>
      </c>
      <c r="L52" s="194" t="str">
        <f t="shared" si="5"/>
        <v/>
      </c>
      <c r="M52" s="192" t="str">
        <f t="shared" si="6"/>
        <v/>
      </c>
      <c r="N52" s="193" t="str">
        <f t="shared" si="6"/>
        <v/>
      </c>
      <c r="O52" s="194" t="str">
        <f t="shared" si="6"/>
        <v/>
      </c>
    </row>
    <row r="53" spans="1:15" ht="18.75" x14ac:dyDescent="0.4">
      <c r="A53" s="177">
        <v>45</v>
      </c>
      <c r="B53" s="187"/>
      <c r="C53" s="188"/>
      <c r="D53" s="189"/>
      <c r="E53" s="190"/>
      <c r="F53" s="191"/>
      <c r="G53" s="183" t="str">
        <f t="shared" si="8"/>
        <v/>
      </c>
      <c r="H53" s="183" t="str">
        <f t="shared" si="7"/>
        <v/>
      </c>
      <c r="I53" s="183" t="str">
        <f t="shared" si="7"/>
        <v/>
      </c>
      <c r="J53" s="192" t="str">
        <f t="shared" si="5"/>
        <v/>
      </c>
      <c r="K53" s="193" t="str">
        <f t="shared" si="5"/>
        <v/>
      </c>
      <c r="L53" s="194" t="str">
        <f t="shared" si="5"/>
        <v/>
      </c>
      <c r="M53" s="192" t="str">
        <f t="shared" si="6"/>
        <v/>
      </c>
      <c r="N53" s="193" t="str">
        <f t="shared" si="6"/>
        <v/>
      </c>
      <c r="O53" s="194" t="str">
        <f t="shared" si="6"/>
        <v/>
      </c>
    </row>
    <row r="54" spans="1:15" ht="18.75" x14ac:dyDescent="0.4">
      <c r="A54" s="177">
        <v>46</v>
      </c>
      <c r="B54" s="187"/>
      <c r="C54" s="188"/>
      <c r="D54" s="189"/>
      <c r="E54" s="190"/>
      <c r="F54" s="191"/>
      <c r="G54" s="183" t="str">
        <f t="shared" si="8"/>
        <v/>
      </c>
      <c r="H54" s="183" t="str">
        <f t="shared" si="7"/>
        <v/>
      </c>
      <c r="I54" s="183" t="str">
        <f t="shared" si="7"/>
        <v/>
      </c>
      <c r="J54" s="192" t="str">
        <f t="shared" si="5"/>
        <v/>
      </c>
      <c r="K54" s="193" t="str">
        <f t="shared" si="5"/>
        <v/>
      </c>
      <c r="L54" s="194" t="str">
        <f t="shared" si="5"/>
        <v/>
      </c>
      <c r="M54" s="192" t="str">
        <f t="shared" si="6"/>
        <v/>
      </c>
      <c r="N54" s="193" t="str">
        <f t="shared" si="6"/>
        <v/>
      </c>
      <c r="O54" s="194" t="str">
        <f t="shared" si="6"/>
        <v/>
      </c>
    </row>
    <row r="55" spans="1:15" ht="18.75" x14ac:dyDescent="0.4">
      <c r="A55" s="177">
        <v>47</v>
      </c>
      <c r="B55" s="187"/>
      <c r="C55" s="188"/>
      <c r="D55" s="189"/>
      <c r="E55" s="190"/>
      <c r="F55" s="191"/>
      <c r="G55" s="183" t="str">
        <f t="shared" si="8"/>
        <v/>
      </c>
      <c r="H55" s="183" t="str">
        <f t="shared" si="7"/>
        <v/>
      </c>
      <c r="I55" s="183" t="str">
        <f t="shared" si="7"/>
        <v/>
      </c>
      <c r="J55" s="192" t="str">
        <f t="shared" si="5"/>
        <v/>
      </c>
      <c r="K55" s="193" t="str">
        <f t="shared" si="5"/>
        <v/>
      </c>
      <c r="L55" s="194" t="str">
        <f t="shared" si="5"/>
        <v/>
      </c>
      <c r="M55" s="192" t="str">
        <f t="shared" si="6"/>
        <v/>
      </c>
      <c r="N55" s="193" t="str">
        <f t="shared" si="6"/>
        <v/>
      </c>
      <c r="O55" s="194" t="str">
        <f t="shared" si="6"/>
        <v/>
      </c>
    </row>
    <row r="56" spans="1:15" ht="18.75" x14ac:dyDescent="0.4">
      <c r="A56" s="177">
        <v>48</v>
      </c>
      <c r="B56" s="187"/>
      <c r="C56" s="188"/>
      <c r="D56" s="189"/>
      <c r="E56" s="190"/>
      <c r="F56" s="191"/>
      <c r="G56" s="183" t="str">
        <f t="shared" si="8"/>
        <v/>
      </c>
      <c r="H56" s="183" t="str">
        <f t="shared" si="7"/>
        <v/>
      </c>
      <c r="I56" s="183" t="str">
        <f t="shared" si="7"/>
        <v/>
      </c>
      <c r="J56" s="192" t="str">
        <f t="shared" si="5"/>
        <v/>
      </c>
      <c r="K56" s="193" t="str">
        <f t="shared" si="5"/>
        <v/>
      </c>
      <c r="L56" s="194" t="str">
        <f t="shared" si="5"/>
        <v/>
      </c>
      <c r="M56" s="192" t="str">
        <f t="shared" si="6"/>
        <v/>
      </c>
      <c r="N56" s="193" t="str">
        <f t="shared" si="6"/>
        <v/>
      </c>
      <c r="O56" s="194" t="str">
        <f t="shared" si="6"/>
        <v/>
      </c>
    </row>
    <row r="57" spans="1:15" ht="18.75" x14ac:dyDescent="0.4">
      <c r="A57" s="177">
        <v>49</v>
      </c>
      <c r="B57" s="187"/>
      <c r="C57" s="188"/>
      <c r="D57" s="189"/>
      <c r="E57" s="190"/>
      <c r="F57" s="191"/>
      <c r="G57" s="183" t="str">
        <f t="shared" si="8"/>
        <v/>
      </c>
      <c r="H57" s="183" t="str">
        <f t="shared" si="7"/>
        <v/>
      </c>
      <c r="I57" s="183" t="str">
        <f t="shared" si="7"/>
        <v/>
      </c>
      <c r="J57" s="192" t="str">
        <f t="shared" si="5"/>
        <v/>
      </c>
      <c r="K57" s="193" t="str">
        <f t="shared" si="5"/>
        <v/>
      </c>
      <c r="L57" s="194" t="str">
        <f t="shared" si="5"/>
        <v/>
      </c>
      <c r="M57" s="192" t="str">
        <f t="shared" si="6"/>
        <v/>
      </c>
      <c r="N57" s="193" t="str">
        <f t="shared" si="6"/>
        <v/>
      </c>
      <c r="O57" s="194" t="str">
        <f t="shared" si="6"/>
        <v/>
      </c>
    </row>
    <row r="58" spans="1:15" ht="19.5" thickBot="1" x14ac:dyDescent="0.45">
      <c r="A58" s="177">
        <v>50</v>
      </c>
      <c r="B58" s="196"/>
      <c r="C58" s="197"/>
      <c r="D58" s="198"/>
      <c r="E58" s="199"/>
      <c r="F58" s="200"/>
      <c r="G58" s="183" t="str">
        <f t="shared" si="8"/>
        <v/>
      </c>
      <c r="H58" s="183" t="str">
        <f t="shared" si="8"/>
        <v/>
      </c>
      <c r="I58" s="183" t="str">
        <f t="shared" si="8"/>
        <v/>
      </c>
      <c r="J58" s="192" t="str">
        <f t="shared" si="5"/>
        <v/>
      </c>
      <c r="K58" s="193" t="str">
        <f t="shared" si="5"/>
        <v/>
      </c>
      <c r="L58" s="194" t="str">
        <f t="shared" si="5"/>
        <v/>
      </c>
      <c r="M58" s="192" t="str">
        <f t="shared" si="6"/>
        <v/>
      </c>
      <c r="N58" s="193" t="str">
        <f t="shared" si="6"/>
        <v/>
      </c>
      <c r="O58" s="194" t="str">
        <f t="shared" si="6"/>
        <v/>
      </c>
    </row>
    <row r="59" spans="1:15" ht="14.25" thickBot="1" x14ac:dyDescent="0.45">
      <c r="A59" s="177"/>
      <c r="B59" s="320" t="s">
        <v>60</v>
      </c>
      <c r="C59" s="321"/>
      <c r="D59" s="156">
        <f>COUNTIF(D9:D58,1.27)</f>
        <v>4</v>
      </c>
      <c r="E59" s="156">
        <f>COUNTIF(E9:E58,1.5)</f>
        <v>4</v>
      </c>
      <c r="F59" s="201">
        <f>COUNTIF(F9:F58,2)</f>
        <v>2</v>
      </c>
      <c r="G59" s="202">
        <f>M59+G8</f>
        <v>88288.141036580753</v>
      </c>
      <c r="H59" s="175">
        <f>N59+H8</f>
        <v>90658.967821840444</v>
      </c>
      <c r="I59" s="176">
        <f>O59+I8</f>
        <v>80371.265650976711</v>
      </c>
      <c r="J59" s="203" t="s">
        <v>61</v>
      </c>
      <c r="K59" s="204">
        <f>B58-B9</f>
        <v>-43021</v>
      </c>
      <c r="L59" s="205" t="s">
        <v>62</v>
      </c>
      <c r="M59" s="206">
        <f>SUM(M9:M58)</f>
        <v>-11711.858963419254</v>
      </c>
      <c r="N59" s="207">
        <f>SUM(N9:N58)</f>
        <v>-9341.0321781595594</v>
      </c>
      <c r="O59" s="208">
        <f>SUM(O9:O58)</f>
        <v>-19628.734349023289</v>
      </c>
    </row>
    <row r="60" spans="1:15" ht="14.25" thickBot="1" x14ac:dyDescent="0.45">
      <c r="A60" s="177"/>
      <c r="B60" s="315" t="s">
        <v>63</v>
      </c>
      <c r="C60" s="316"/>
      <c r="D60" s="156">
        <f>COUNTIF(D9:D58,-1)</f>
        <v>9</v>
      </c>
      <c r="E60" s="156">
        <f>COUNTIF(E9:E58,-1)</f>
        <v>9</v>
      </c>
      <c r="F60" s="201">
        <f>COUNTIF(F9:F58,-1)</f>
        <v>11</v>
      </c>
      <c r="G60" s="317" t="s">
        <v>64</v>
      </c>
      <c r="H60" s="318"/>
      <c r="I60" s="319"/>
      <c r="J60" s="317" t="s">
        <v>65</v>
      </c>
      <c r="K60" s="318"/>
      <c r="L60" s="319"/>
      <c r="M60" s="177"/>
      <c r="O60" s="209"/>
    </row>
    <row r="61" spans="1:15" ht="14.25" thickBot="1" x14ac:dyDescent="0.45">
      <c r="A61" s="177"/>
      <c r="B61" s="315" t="s">
        <v>66</v>
      </c>
      <c r="C61" s="316"/>
      <c r="D61" s="156">
        <f>COUNTIF(D9:D58,0)</f>
        <v>0</v>
      </c>
      <c r="E61" s="156">
        <f>COUNTIF(E9:E58,0)</f>
        <v>0</v>
      </c>
      <c r="F61" s="156">
        <f>COUNTIF(F9:F58,0)</f>
        <v>0</v>
      </c>
      <c r="G61" s="210">
        <f>G59/G8</f>
        <v>0.88288141036580758</v>
      </c>
      <c r="H61" s="211">
        <f t="shared" ref="H61" si="9">H59/H8</f>
        <v>0.90658967821840442</v>
      </c>
      <c r="I61" s="212">
        <f>I59/I8</f>
        <v>0.80371265650976709</v>
      </c>
      <c r="J61" s="213">
        <f>(G61-100%)*30/K59</f>
        <v>8.1670758211705276E-5</v>
      </c>
      <c r="K61" s="213">
        <f>(H61-100%)*30/K59</f>
        <v>6.5138180271213307E-5</v>
      </c>
      <c r="L61" s="214">
        <f>(I61-100%)*30/K59</f>
        <v>1.3687781094597957E-4</v>
      </c>
      <c r="M61" s="215"/>
      <c r="N61" s="216"/>
      <c r="O61" s="217"/>
    </row>
    <row r="62" spans="1:15" ht="14.25" thickBot="1" x14ac:dyDescent="0.45">
      <c r="B62" s="317" t="s">
        <v>67</v>
      </c>
      <c r="C62" s="318"/>
      <c r="D62" s="218">
        <f t="shared" ref="D62:E62" si="10">D59/(D59+D60+D61)</f>
        <v>0.30769230769230771</v>
      </c>
      <c r="E62" s="219">
        <f t="shared" si="10"/>
        <v>0.30769230769230771</v>
      </c>
      <c r="F62" s="220">
        <f>F59/(F59+F60+F61)</f>
        <v>0.15384615384615385</v>
      </c>
    </row>
    <row r="64" spans="1:15" x14ac:dyDescent="0.4">
      <c r="D64" s="221"/>
      <c r="E64" s="221"/>
      <c r="F64" s="221"/>
    </row>
  </sheetData>
  <mergeCells count="11">
    <mergeCell ref="B59:C59"/>
    <mergeCell ref="G6:I6"/>
    <mergeCell ref="J6:L6"/>
    <mergeCell ref="M6:O6"/>
    <mergeCell ref="J8:L8"/>
    <mergeCell ref="M8:O8"/>
    <mergeCell ref="B60:C60"/>
    <mergeCell ref="G60:I60"/>
    <mergeCell ref="J60:L60"/>
    <mergeCell ref="B61:C61"/>
    <mergeCell ref="B62:C62"/>
  </mergeCells>
  <phoneticPr fontId="26"/>
  <pageMargins left="0.7" right="0.7" top="0.75" bottom="0.75" header="0.3" footer="0.3"/>
  <pageSetup paperSize="9" orientation="portrait" horizont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8E8FC-499E-44D8-91A2-2F48D543CF3B}">
  <dimension ref="A1"/>
  <sheetViews>
    <sheetView topLeftCell="A289" zoomScale="80" zoomScaleNormal="80" workbookViewId="0">
      <selection activeCell="A313" sqref="A313"/>
    </sheetView>
  </sheetViews>
  <sheetFormatPr defaultColWidth="8.125" defaultRowHeight="14.25" x14ac:dyDescent="0.4"/>
  <cols>
    <col min="1" max="1" width="6.625" style="152" customWidth="1"/>
    <col min="2" max="2" width="7.25" style="153" customWidth="1"/>
    <col min="3" max="256" width="8.125" style="153"/>
    <col min="257" max="257" width="6.625" style="153" customWidth="1"/>
    <col min="258" max="258" width="7.25" style="153" customWidth="1"/>
    <col min="259" max="512" width="8.125" style="153"/>
    <col min="513" max="513" width="6.625" style="153" customWidth="1"/>
    <col min="514" max="514" width="7.25" style="153" customWidth="1"/>
    <col min="515" max="768" width="8.125" style="153"/>
    <col min="769" max="769" width="6.625" style="153" customWidth="1"/>
    <col min="770" max="770" width="7.25" style="153" customWidth="1"/>
    <col min="771" max="1024" width="8.125" style="153"/>
    <col min="1025" max="1025" width="6.625" style="153" customWidth="1"/>
    <col min="1026" max="1026" width="7.25" style="153" customWidth="1"/>
    <col min="1027" max="1280" width="8.125" style="153"/>
    <col min="1281" max="1281" width="6.625" style="153" customWidth="1"/>
    <col min="1282" max="1282" width="7.25" style="153" customWidth="1"/>
    <col min="1283" max="1536" width="8.125" style="153"/>
    <col min="1537" max="1537" width="6.625" style="153" customWidth="1"/>
    <col min="1538" max="1538" width="7.25" style="153" customWidth="1"/>
    <col min="1539" max="1792" width="8.125" style="153"/>
    <col min="1793" max="1793" width="6.625" style="153" customWidth="1"/>
    <col min="1794" max="1794" width="7.25" style="153" customWidth="1"/>
    <col min="1795" max="2048" width="8.125" style="153"/>
    <col min="2049" max="2049" width="6.625" style="153" customWidth="1"/>
    <col min="2050" max="2050" width="7.25" style="153" customWidth="1"/>
    <col min="2051" max="2304" width="8.125" style="153"/>
    <col min="2305" max="2305" width="6.625" style="153" customWidth="1"/>
    <col min="2306" max="2306" width="7.25" style="153" customWidth="1"/>
    <col min="2307" max="2560" width="8.125" style="153"/>
    <col min="2561" max="2561" width="6.625" style="153" customWidth="1"/>
    <col min="2562" max="2562" width="7.25" style="153" customWidth="1"/>
    <col min="2563" max="2816" width="8.125" style="153"/>
    <col min="2817" max="2817" width="6.625" style="153" customWidth="1"/>
    <col min="2818" max="2818" width="7.25" style="153" customWidth="1"/>
    <col min="2819" max="3072" width="8.125" style="153"/>
    <col min="3073" max="3073" width="6.625" style="153" customWidth="1"/>
    <col min="3074" max="3074" width="7.25" style="153" customWidth="1"/>
    <col min="3075" max="3328" width="8.125" style="153"/>
    <col min="3329" max="3329" width="6.625" style="153" customWidth="1"/>
    <col min="3330" max="3330" width="7.25" style="153" customWidth="1"/>
    <col min="3331" max="3584" width="8.125" style="153"/>
    <col min="3585" max="3585" width="6.625" style="153" customWidth="1"/>
    <col min="3586" max="3586" width="7.25" style="153" customWidth="1"/>
    <col min="3587" max="3840" width="8.125" style="153"/>
    <col min="3841" max="3841" width="6.625" style="153" customWidth="1"/>
    <col min="3842" max="3842" width="7.25" style="153" customWidth="1"/>
    <col min="3843" max="4096" width="8.125" style="153"/>
    <col min="4097" max="4097" width="6.625" style="153" customWidth="1"/>
    <col min="4098" max="4098" width="7.25" style="153" customWidth="1"/>
    <col min="4099" max="4352" width="8.125" style="153"/>
    <col min="4353" max="4353" width="6.625" style="153" customWidth="1"/>
    <col min="4354" max="4354" width="7.25" style="153" customWidth="1"/>
    <col min="4355" max="4608" width="8.125" style="153"/>
    <col min="4609" max="4609" width="6.625" style="153" customWidth="1"/>
    <col min="4610" max="4610" width="7.25" style="153" customWidth="1"/>
    <col min="4611" max="4864" width="8.125" style="153"/>
    <col min="4865" max="4865" width="6.625" style="153" customWidth="1"/>
    <col min="4866" max="4866" width="7.25" style="153" customWidth="1"/>
    <col min="4867" max="5120" width="8.125" style="153"/>
    <col min="5121" max="5121" width="6.625" style="153" customWidth="1"/>
    <col min="5122" max="5122" width="7.25" style="153" customWidth="1"/>
    <col min="5123" max="5376" width="8.125" style="153"/>
    <col min="5377" max="5377" width="6.625" style="153" customWidth="1"/>
    <col min="5378" max="5378" width="7.25" style="153" customWidth="1"/>
    <col min="5379" max="5632" width="8.125" style="153"/>
    <col min="5633" max="5633" width="6.625" style="153" customWidth="1"/>
    <col min="5634" max="5634" width="7.25" style="153" customWidth="1"/>
    <col min="5635" max="5888" width="8.125" style="153"/>
    <col min="5889" max="5889" width="6.625" style="153" customWidth="1"/>
    <col min="5890" max="5890" width="7.25" style="153" customWidth="1"/>
    <col min="5891" max="6144" width="8.125" style="153"/>
    <col min="6145" max="6145" width="6.625" style="153" customWidth="1"/>
    <col min="6146" max="6146" width="7.25" style="153" customWidth="1"/>
    <col min="6147" max="6400" width="8.125" style="153"/>
    <col min="6401" max="6401" width="6.625" style="153" customWidth="1"/>
    <col min="6402" max="6402" width="7.25" style="153" customWidth="1"/>
    <col min="6403" max="6656" width="8.125" style="153"/>
    <col min="6657" max="6657" width="6.625" style="153" customWidth="1"/>
    <col min="6658" max="6658" width="7.25" style="153" customWidth="1"/>
    <col min="6659" max="6912" width="8.125" style="153"/>
    <col min="6913" max="6913" width="6.625" style="153" customWidth="1"/>
    <col min="6914" max="6914" width="7.25" style="153" customWidth="1"/>
    <col min="6915" max="7168" width="8.125" style="153"/>
    <col min="7169" max="7169" width="6.625" style="153" customWidth="1"/>
    <col min="7170" max="7170" width="7.25" style="153" customWidth="1"/>
    <col min="7171" max="7424" width="8.125" style="153"/>
    <col min="7425" max="7425" width="6.625" style="153" customWidth="1"/>
    <col min="7426" max="7426" width="7.25" style="153" customWidth="1"/>
    <col min="7427" max="7680" width="8.125" style="153"/>
    <col min="7681" max="7681" width="6.625" style="153" customWidth="1"/>
    <col min="7682" max="7682" width="7.25" style="153" customWidth="1"/>
    <col min="7683" max="7936" width="8.125" style="153"/>
    <col min="7937" max="7937" width="6.625" style="153" customWidth="1"/>
    <col min="7938" max="7938" width="7.25" style="153" customWidth="1"/>
    <col min="7939" max="8192" width="8.125" style="153"/>
    <col min="8193" max="8193" width="6.625" style="153" customWidth="1"/>
    <col min="8194" max="8194" width="7.25" style="153" customWidth="1"/>
    <col min="8195" max="8448" width="8.125" style="153"/>
    <col min="8449" max="8449" width="6.625" style="153" customWidth="1"/>
    <col min="8450" max="8450" width="7.25" style="153" customWidth="1"/>
    <col min="8451" max="8704" width="8.125" style="153"/>
    <col min="8705" max="8705" width="6.625" style="153" customWidth="1"/>
    <col min="8706" max="8706" width="7.25" style="153" customWidth="1"/>
    <col min="8707" max="8960" width="8.125" style="153"/>
    <col min="8961" max="8961" width="6.625" style="153" customWidth="1"/>
    <col min="8962" max="8962" width="7.25" style="153" customWidth="1"/>
    <col min="8963" max="9216" width="8.125" style="153"/>
    <col min="9217" max="9217" width="6.625" style="153" customWidth="1"/>
    <col min="9218" max="9218" width="7.25" style="153" customWidth="1"/>
    <col min="9219" max="9472" width="8.125" style="153"/>
    <col min="9473" max="9473" width="6.625" style="153" customWidth="1"/>
    <col min="9474" max="9474" width="7.25" style="153" customWidth="1"/>
    <col min="9475" max="9728" width="8.125" style="153"/>
    <col min="9729" max="9729" width="6.625" style="153" customWidth="1"/>
    <col min="9730" max="9730" width="7.25" style="153" customWidth="1"/>
    <col min="9731" max="9984" width="8.125" style="153"/>
    <col min="9985" max="9985" width="6.625" style="153" customWidth="1"/>
    <col min="9986" max="9986" width="7.25" style="153" customWidth="1"/>
    <col min="9987" max="10240" width="8.125" style="153"/>
    <col min="10241" max="10241" width="6.625" style="153" customWidth="1"/>
    <col min="10242" max="10242" width="7.25" style="153" customWidth="1"/>
    <col min="10243" max="10496" width="8.125" style="153"/>
    <col min="10497" max="10497" width="6.625" style="153" customWidth="1"/>
    <col min="10498" max="10498" width="7.25" style="153" customWidth="1"/>
    <col min="10499" max="10752" width="8.125" style="153"/>
    <col min="10753" max="10753" width="6.625" style="153" customWidth="1"/>
    <col min="10754" max="10754" width="7.25" style="153" customWidth="1"/>
    <col min="10755" max="11008" width="8.125" style="153"/>
    <col min="11009" max="11009" width="6.625" style="153" customWidth="1"/>
    <col min="11010" max="11010" width="7.25" style="153" customWidth="1"/>
    <col min="11011" max="11264" width="8.125" style="153"/>
    <col min="11265" max="11265" width="6.625" style="153" customWidth="1"/>
    <col min="11266" max="11266" width="7.25" style="153" customWidth="1"/>
    <col min="11267" max="11520" width="8.125" style="153"/>
    <col min="11521" max="11521" width="6.625" style="153" customWidth="1"/>
    <col min="11522" max="11522" width="7.25" style="153" customWidth="1"/>
    <col min="11523" max="11776" width="8.125" style="153"/>
    <col min="11777" max="11777" width="6.625" style="153" customWidth="1"/>
    <col min="11778" max="11778" width="7.25" style="153" customWidth="1"/>
    <col min="11779" max="12032" width="8.125" style="153"/>
    <col min="12033" max="12033" width="6.625" style="153" customWidth="1"/>
    <col min="12034" max="12034" width="7.25" style="153" customWidth="1"/>
    <col min="12035" max="12288" width="8.125" style="153"/>
    <col min="12289" max="12289" width="6.625" style="153" customWidth="1"/>
    <col min="12290" max="12290" width="7.25" style="153" customWidth="1"/>
    <col min="12291" max="12544" width="8.125" style="153"/>
    <col min="12545" max="12545" width="6.625" style="153" customWidth="1"/>
    <col min="12546" max="12546" width="7.25" style="153" customWidth="1"/>
    <col min="12547" max="12800" width="8.125" style="153"/>
    <col min="12801" max="12801" width="6.625" style="153" customWidth="1"/>
    <col min="12802" max="12802" width="7.25" style="153" customWidth="1"/>
    <col min="12803" max="13056" width="8.125" style="153"/>
    <col min="13057" max="13057" width="6.625" style="153" customWidth="1"/>
    <col min="13058" max="13058" width="7.25" style="153" customWidth="1"/>
    <col min="13059" max="13312" width="8.125" style="153"/>
    <col min="13313" max="13313" width="6.625" style="153" customWidth="1"/>
    <col min="13314" max="13314" width="7.25" style="153" customWidth="1"/>
    <col min="13315" max="13568" width="8.125" style="153"/>
    <col min="13569" max="13569" width="6.625" style="153" customWidth="1"/>
    <col min="13570" max="13570" width="7.25" style="153" customWidth="1"/>
    <col min="13571" max="13824" width="8.125" style="153"/>
    <col min="13825" max="13825" width="6.625" style="153" customWidth="1"/>
    <col min="13826" max="13826" width="7.25" style="153" customWidth="1"/>
    <col min="13827" max="14080" width="8.125" style="153"/>
    <col min="14081" max="14081" width="6.625" style="153" customWidth="1"/>
    <col min="14082" max="14082" width="7.25" style="153" customWidth="1"/>
    <col min="14083" max="14336" width="8.125" style="153"/>
    <col min="14337" max="14337" width="6.625" style="153" customWidth="1"/>
    <col min="14338" max="14338" width="7.25" style="153" customWidth="1"/>
    <col min="14339" max="14592" width="8.125" style="153"/>
    <col min="14593" max="14593" width="6.625" style="153" customWidth="1"/>
    <col min="14594" max="14594" width="7.25" style="153" customWidth="1"/>
    <col min="14595" max="14848" width="8.125" style="153"/>
    <col min="14849" max="14849" width="6.625" style="153" customWidth="1"/>
    <col min="14850" max="14850" width="7.25" style="153" customWidth="1"/>
    <col min="14851" max="15104" width="8.125" style="153"/>
    <col min="15105" max="15105" width="6.625" style="153" customWidth="1"/>
    <col min="15106" max="15106" width="7.25" style="153" customWidth="1"/>
    <col min="15107" max="15360" width="8.125" style="153"/>
    <col min="15361" max="15361" width="6.625" style="153" customWidth="1"/>
    <col min="15362" max="15362" width="7.25" style="153" customWidth="1"/>
    <col min="15363" max="15616" width="8.125" style="153"/>
    <col min="15617" max="15617" width="6.625" style="153" customWidth="1"/>
    <col min="15618" max="15618" width="7.25" style="153" customWidth="1"/>
    <col min="15619" max="15872" width="8.125" style="153"/>
    <col min="15873" max="15873" width="6.625" style="153" customWidth="1"/>
    <col min="15874" max="15874" width="7.25" style="153" customWidth="1"/>
    <col min="15875" max="16128" width="8.125" style="153"/>
    <col min="16129" max="16129" width="6.625" style="153" customWidth="1"/>
    <col min="16130" max="16130" width="7.25" style="153" customWidth="1"/>
    <col min="16131" max="16384" width="8.125" style="153"/>
  </cols>
  <sheetData/>
  <phoneticPr fontId="16"/>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FE037-E087-4293-B213-80696E0ECDDC}">
  <dimension ref="A1:J29"/>
  <sheetViews>
    <sheetView zoomScale="145" zoomScaleSheetLayoutView="100" workbookViewId="0">
      <selection activeCell="B35" sqref="B35"/>
    </sheetView>
  </sheetViews>
  <sheetFormatPr defaultColWidth="8.125" defaultRowHeight="13.5" x14ac:dyDescent="0.4"/>
  <cols>
    <col min="1" max="16384" width="8.125" style="153"/>
  </cols>
  <sheetData>
    <row r="1" spans="1:10" x14ac:dyDescent="0.4">
      <c r="A1" s="153" t="s">
        <v>28</v>
      </c>
    </row>
    <row r="2" spans="1:10" x14ac:dyDescent="0.4">
      <c r="A2" s="311"/>
      <c r="B2" s="312"/>
      <c r="C2" s="312"/>
      <c r="D2" s="312"/>
      <c r="E2" s="312"/>
      <c r="F2" s="312"/>
      <c r="G2" s="312"/>
      <c r="H2" s="312"/>
      <c r="I2" s="312"/>
      <c r="J2" s="312"/>
    </row>
    <row r="3" spans="1:10" x14ac:dyDescent="0.4">
      <c r="A3" s="312"/>
      <c r="B3" s="312"/>
      <c r="C3" s="312"/>
      <c r="D3" s="312"/>
      <c r="E3" s="312"/>
      <c r="F3" s="312"/>
      <c r="G3" s="312"/>
      <c r="H3" s="312"/>
      <c r="I3" s="312"/>
      <c r="J3" s="312"/>
    </row>
    <row r="4" spans="1:10" x14ac:dyDescent="0.4">
      <c r="A4" s="312"/>
      <c r="B4" s="312"/>
      <c r="C4" s="312"/>
      <c r="D4" s="312"/>
      <c r="E4" s="312"/>
      <c r="F4" s="312"/>
      <c r="G4" s="312"/>
      <c r="H4" s="312"/>
      <c r="I4" s="312"/>
      <c r="J4" s="312"/>
    </row>
    <row r="5" spans="1:10" x14ac:dyDescent="0.4">
      <c r="A5" s="312"/>
      <c r="B5" s="312"/>
      <c r="C5" s="312"/>
      <c r="D5" s="312"/>
      <c r="E5" s="312"/>
      <c r="F5" s="312"/>
      <c r="G5" s="312"/>
      <c r="H5" s="312"/>
      <c r="I5" s="312"/>
      <c r="J5" s="312"/>
    </row>
    <row r="6" spans="1:10" x14ac:dyDescent="0.4">
      <c r="A6" s="312"/>
      <c r="B6" s="312"/>
      <c r="C6" s="312"/>
      <c r="D6" s="312"/>
      <c r="E6" s="312"/>
      <c r="F6" s="312"/>
      <c r="G6" s="312"/>
      <c r="H6" s="312"/>
      <c r="I6" s="312"/>
      <c r="J6" s="312"/>
    </row>
    <row r="7" spans="1:10" x14ac:dyDescent="0.4">
      <c r="A7" s="312"/>
      <c r="B7" s="312"/>
      <c r="C7" s="312"/>
      <c r="D7" s="312"/>
      <c r="E7" s="312"/>
      <c r="F7" s="312"/>
      <c r="G7" s="312"/>
      <c r="H7" s="312"/>
      <c r="I7" s="312"/>
      <c r="J7" s="312"/>
    </row>
    <row r="8" spans="1:10" x14ac:dyDescent="0.4">
      <c r="A8" s="312"/>
      <c r="B8" s="312"/>
      <c r="C8" s="312"/>
      <c r="D8" s="312"/>
      <c r="E8" s="312"/>
      <c r="F8" s="312"/>
      <c r="G8" s="312"/>
      <c r="H8" s="312"/>
      <c r="I8" s="312"/>
      <c r="J8" s="312"/>
    </row>
    <row r="9" spans="1:10" x14ac:dyDescent="0.4">
      <c r="A9" s="312"/>
      <c r="B9" s="312"/>
      <c r="C9" s="312"/>
      <c r="D9" s="312"/>
      <c r="E9" s="312"/>
      <c r="F9" s="312"/>
      <c r="G9" s="312"/>
      <c r="H9" s="312"/>
      <c r="I9" s="312"/>
      <c r="J9" s="312"/>
    </row>
    <row r="11" spans="1:10" x14ac:dyDescent="0.4">
      <c r="A11" s="153" t="s">
        <v>30</v>
      </c>
    </row>
    <row r="12" spans="1:10" x14ac:dyDescent="0.4">
      <c r="A12" s="313"/>
      <c r="B12" s="314"/>
      <c r="C12" s="314"/>
      <c r="D12" s="314"/>
      <c r="E12" s="314"/>
      <c r="F12" s="314"/>
      <c r="G12" s="314"/>
      <c r="H12" s="314"/>
      <c r="I12" s="314"/>
      <c r="J12" s="314"/>
    </row>
    <row r="13" spans="1:10" x14ac:dyDescent="0.4">
      <c r="A13" s="314"/>
      <c r="B13" s="314"/>
      <c r="C13" s="314"/>
      <c r="D13" s="314"/>
      <c r="E13" s="314"/>
      <c r="F13" s="314"/>
      <c r="G13" s="314"/>
      <c r="H13" s="314"/>
      <c r="I13" s="314"/>
      <c r="J13" s="314"/>
    </row>
    <row r="14" spans="1:10" x14ac:dyDescent="0.4">
      <c r="A14" s="314"/>
      <c r="B14" s="314"/>
      <c r="C14" s="314"/>
      <c r="D14" s="314"/>
      <c r="E14" s="314"/>
      <c r="F14" s="314"/>
      <c r="G14" s="314"/>
      <c r="H14" s="314"/>
      <c r="I14" s="314"/>
      <c r="J14" s="314"/>
    </row>
    <row r="15" spans="1:10" x14ac:dyDescent="0.4">
      <c r="A15" s="314"/>
      <c r="B15" s="314"/>
      <c r="C15" s="314"/>
      <c r="D15" s="314"/>
      <c r="E15" s="314"/>
      <c r="F15" s="314"/>
      <c r="G15" s="314"/>
      <c r="H15" s="314"/>
      <c r="I15" s="314"/>
      <c r="J15" s="314"/>
    </row>
    <row r="16" spans="1:10" x14ac:dyDescent="0.4">
      <c r="A16" s="314"/>
      <c r="B16" s="314"/>
      <c r="C16" s="314"/>
      <c r="D16" s="314"/>
      <c r="E16" s="314"/>
      <c r="F16" s="314"/>
      <c r="G16" s="314"/>
      <c r="H16" s="314"/>
      <c r="I16" s="314"/>
      <c r="J16" s="314"/>
    </row>
    <row r="17" spans="1:10" x14ac:dyDescent="0.4">
      <c r="A17" s="314"/>
      <c r="B17" s="314"/>
      <c r="C17" s="314"/>
      <c r="D17" s="314"/>
      <c r="E17" s="314"/>
      <c r="F17" s="314"/>
      <c r="G17" s="314"/>
      <c r="H17" s="314"/>
      <c r="I17" s="314"/>
      <c r="J17" s="314"/>
    </row>
    <row r="18" spans="1:10" x14ac:dyDescent="0.4">
      <c r="A18" s="314"/>
      <c r="B18" s="314"/>
      <c r="C18" s="314"/>
      <c r="D18" s="314"/>
      <c r="E18" s="314"/>
      <c r="F18" s="314"/>
      <c r="G18" s="314"/>
      <c r="H18" s="314"/>
      <c r="I18" s="314"/>
      <c r="J18" s="314"/>
    </row>
    <row r="19" spans="1:10" x14ac:dyDescent="0.4">
      <c r="A19" s="314"/>
      <c r="B19" s="314"/>
      <c r="C19" s="314"/>
      <c r="D19" s="314"/>
      <c r="E19" s="314"/>
      <c r="F19" s="314"/>
      <c r="G19" s="314"/>
      <c r="H19" s="314"/>
      <c r="I19" s="314"/>
      <c r="J19" s="314"/>
    </row>
    <row r="21" spans="1:10" x14ac:dyDescent="0.4">
      <c r="A21" s="153" t="s">
        <v>32</v>
      </c>
    </row>
    <row r="22" spans="1:10" x14ac:dyDescent="0.4">
      <c r="A22" s="313"/>
      <c r="B22" s="313"/>
      <c r="C22" s="313"/>
      <c r="D22" s="313"/>
      <c r="E22" s="313"/>
      <c r="F22" s="313"/>
      <c r="G22" s="313"/>
      <c r="H22" s="313"/>
      <c r="I22" s="313"/>
      <c r="J22" s="313"/>
    </row>
    <row r="23" spans="1:10" x14ac:dyDescent="0.4">
      <c r="A23" s="313"/>
      <c r="B23" s="313"/>
      <c r="C23" s="313"/>
      <c r="D23" s="313"/>
      <c r="E23" s="313"/>
      <c r="F23" s="313"/>
      <c r="G23" s="313"/>
      <c r="H23" s="313"/>
      <c r="I23" s="313"/>
      <c r="J23" s="313"/>
    </row>
    <row r="24" spans="1:10" x14ac:dyDescent="0.4">
      <c r="A24" s="313"/>
      <c r="B24" s="313"/>
      <c r="C24" s="313"/>
      <c r="D24" s="313"/>
      <c r="E24" s="313"/>
      <c r="F24" s="313"/>
      <c r="G24" s="313"/>
      <c r="H24" s="313"/>
      <c r="I24" s="313"/>
      <c r="J24" s="313"/>
    </row>
    <row r="25" spans="1:10" x14ac:dyDescent="0.4">
      <c r="A25" s="313"/>
      <c r="B25" s="313"/>
      <c r="C25" s="313"/>
      <c r="D25" s="313"/>
      <c r="E25" s="313"/>
      <c r="F25" s="313"/>
      <c r="G25" s="313"/>
      <c r="H25" s="313"/>
      <c r="I25" s="313"/>
      <c r="J25" s="313"/>
    </row>
    <row r="26" spans="1:10" x14ac:dyDescent="0.4">
      <c r="A26" s="313"/>
      <c r="B26" s="313"/>
      <c r="C26" s="313"/>
      <c r="D26" s="313"/>
      <c r="E26" s="313"/>
      <c r="F26" s="313"/>
      <c r="G26" s="313"/>
      <c r="H26" s="313"/>
      <c r="I26" s="313"/>
      <c r="J26" s="313"/>
    </row>
    <row r="27" spans="1:10" x14ac:dyDescent="0.4">
      <c r="A27" s="313"/>
      <c r="B27" s="313"/>
      <c r="C27" s="313"/>
      <c r="D27" s="313"/>
      <c r="E27" s="313"/>
      <c r="F27" s="313"/>
      <c r="G27" s="313"/>
      <c r="H27" s="313"/>
      <c r="I27" s="313"/>
      <c r="J27" s="313"/>
    </row>
    <row r="28" spans="1:10" x14ac:dyDescent="0.4">
      <c r="A28" s="313"/>
      <c r="B28" s="313"/>
      <c r="C28" s="313"/>
      <c r="D28" s="313"/>
      <c r="E28" s="313"/>
      <c r="F28" s="313"/>
      <c r="G28" s="313"/>
      <c r="H28" s="313"/>
      <c r="I28" s="313"/>
      <c r="J28" s="313"/>
    </row>
    <row r="29" spans="1:10" x14ac:dyDescent="0.4">
      <c r="A29" s="313"/>
      <c r="B29" s="313"/>
      <c r="C29" s="313"/>
      <c r="D29" s="313"/>
      <c r="E29" s="313"/>
      <c r="F29" s="313"/>
      <c r="G29" s="313"/>
      <c r="H29" s="313"/>
      <c r="I29" s="313"/>
      <c r="J29" s="313"/>
    </row>
  </sheetData>
  <mergeCells count="3">
    <mergeCell ref="A2:J9"/>
    <mergeCell ref="A12:J19"/>
    <mergeCell ref="A22:J29"/>
  </mergeCells>
  <phoneticPr fontId="16"/>
  <pageMargins left="0.75" right="0.75" top="1" bottom="1" header="0.51111111111111107" footer="0.51111111111111107"/>
  <pageSetup paperSize="9"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88F77-8914-4EAD-839D-6628228DED61}">
  <dimension ref="A1:R64"/>
  <sheetViews>
    <sheetView zoomScaleNormal="100" workbookViewId="0">
      <pane xSplit="1" ySplit="8" topLeftCell="B57" activePane="bottomRight" state="frozen"/>
      <selection pane="topRight" activeCell="B1" sqref="B1"/>
      <selection pane="bottomLeft" activeCell="A9" sqref="A9"/>
      <selection pane="bottomRight" activeCell="B29" sqref="B29"/>
    </sheetView>
  </sheetViews>
  <sheetFormatPr defaultRowHeight="13.5" x14ac:dyDescent="0.4"/>
  <cols>
    <col min="1" max="1" width="4.875" style="87" customWidth="1"/>
    <col min="2" max="2" width="12" style="87" customWidth="1"/>
    <col min="3" max="3" width="10.625" style="87" customWidth="1"/>
    <col min="4" max="6" width="8.25" style="87" customWidth="1"/>
    <col min="7" max="7" width="9.875" style="87" customWidth="1"/>
    <col min="8" max="9" width="9" style="87"/>
    <col min="10" max="15" width="7.75" style="87" customWidth="1"/>
    <col min="16" max="16384" width="9" style="87"/>
  </cols>
  <sheetData>
    <row r="1" spans="1:18" x14ac:dyDescent="0.4">
      <c r="A1" s="86" t="s">
        <v>43</v>
      </c>
      <c r="C1" s="87" t="s">
        <v>44</v>
      </c>
    </row>
    <row r="2" spans="1:18" x14ac:dyDescent="0.4">
      <c r="A2" s="86" t="s">
        <v>45</v>
      </c>
      <c r="C2" s="87" t="s">
        <v>46</v>
      </c>
    </row>
    <row r="3" spans="1:18" x14ac:dyDescent="0.4">
      <c r="A3" s="86" t="s">
        <v>47</v>
      </c>
      <c r="C3" s="88">
        <v>100000</v>
      </c>
    </row>
    <row r="4" spans="1:18" x14ac:dyDescent="0.4">
      <c r="A4" s="86" t="s">
        <v>48</v>
      </c>
      <c r="C4" s="88" t="s">
        <v>42</v>
      </c>
    </row>
    <row r="5" spans="1:18" ht="14.25" thickBot="1" x14ac:dyDescent="0.45">
      <c r="A5" s="86" t="s">
        <v>49</v>
      </c>
      <c r="C5" s="88" t="s">
        <v>50</v>
      </c>
    </row>
    <row r="6" spans="1:18" ht="14.25" thickBot="1" x14ac:dyDescent="0.45">
      <c r="A6" s="89" t="s">
        <v>51</v>
      </c>
      <c r="B6" s="89" t="s">
        <v>52</v>
      </c>
      <c r="C6" s="89" t="s">
        <v>52</v>
      </c>
      <c r="D6" s="90" t="s">
        <v>53</v>
      </c>
      <c r="E6" s="91"/>
      <c r="F6" s="92"/>
      <c r="G6" s="327" t="s">
        <v>54</v>
      </c>
      <c r="H6" s="328"/>
      <c r="I6" s="329"/>
      <c r="J6" s="327" t="s">
        <v>55</v>
      </c>
      <c r="K6" s="328"/>
      <c r="L6" s="329"/>
      <c r="M6" s="327" t="s">
        <v>56</v>
      </c>
      <c r="N6" s="328"/>
      <c r="O6" s="329"/>
    </row>
    <row r="7" spans="1:18" ht="14.25" thickBot="1" x14ac:dyDescent="0.45">
      <c r="A7" s="93"/>
      <c r="B7" s="93" t="s">
        <v>57</v>
      </c>
      <c r="C7" s="94" t="s">
        <v>58</v>
      </c>
      <c r="D7" s="95">
        <v>1.27</v>
      </c>
      <c r="E7" s="96">
        <v>1.5</v>
      </c>
      <c r="F7" s="97">
        <v>2</v>
      </c>
      <c r="G7" s="95">
        <v>1.27</v>
      </c>
      <c r="H7" s="96">
        <v>1.5</v>
      </c>
      <c r="I7" s="97">
        <v>2</v>
      </c>
      <c r="J7" s="95">
        <v>1.27</v>
      </c>
      <c r="K7" s="96">
        <v>1.5</v>
      </c>
      <c r="L7" s="97">
        <v>2</v>
      </c>
      <c r="M7" s="95">
        <v>1.27</v>
      </c>
      <c r="N7" s="96">
        <v>1.5</v>
      </c>
      <c r="O7" s="97">
        <v>2</v>
      </c>
    </row>
    <row r="8" spans="1:18" ht="14.25" thickBot="1" x14ac:dyDescent="0.45">
      <c r="A8" s="98" t="s">
        <v>59</v>
      </c>
      <c r="B8" s="99"/>
      <c r="C8" s="100"/>
      <c r="D8" s="101"/>
      <c r="E8" s="102"/>
      <c r="F8" s="103"/>
      <c r="G8" s="104">
        <f>C3</f>
        <v>100000</v>
      </c>
      <c r="H8" s="105">
        <f>C3</f>
        <v>100000</v>
      </c>
      <c r="I8" s="106">
        <f>C3</f>
        <v>100000</v>
      </c>
      <c r="J8" s="332" t="s">
        <v>55</v>
      </c>
      <c r="K8" s="333"/>
      <c r="L8" s="334"/>
      <c r="M8" s="332"/>
      <c r="N8" s="333"/>
      <c r="O8" s="334"/>
    </row>
    <row r="9" spans="1:18" ht="18.75" x14ac:dyDescent="0.4">
      <c r="A9" s="107">
        <v>1</v>
      </c>
      <c r="B9" s="108">
        <v>40958</v>
      </c>
      <c r="C9" s="109">
        <v>1</v>
      </c>
      <c r="D9" s="110">
        <v>-1</v>
      </c>
      <c r="E9" s="111">
        <v>-1</v>
      </c>
      <c r="F9" s="112">
        <v>-1</v>
      </c>
      <c r="G9" s="113">
        <f t="shared" ref="G9:G25" si="0">IF(D9="","",G8+M9)</f>
        <v>97000</v>
      </c>
      <c r="H9" s="113">
        <f t="shared" ref="H9:I24" si="1">IF(E9="","",H8+N9)</f>
        <v>97000</v>
      </c>
      <c r="I9" s="113">
        <f t="shared" si="1"/>
        <v>97000</v>
      </c>
      <c r="J9" s="114">
        <f>IF(G8="","",G8*0.03)</f>
        <v>3000</v>
      </c>
      <c r="K9" s="115">
        <f>IF(H8="","",H8*0.03)</f>
        <v>3000</v>
      </c>
      <c r="L9" s="116">
        <f>IF(I8="","",I8*0.03)</f>
        <v>3000</v>
      </c>
      <c r="M9" s="114">
        <f>IF(D9="","",J9*D9)</f>
        <v>-3000</v>
      </c>
      <c r="N9" s="115">
        <f>IF(E9="","",K9*E9)</f>
        <v>-3000</v>
      </c>
      <c r="O9" s="116">
        <f>IF(F9="","",L9*F9)</f>
        <v>-3000</v>
      </c>
      <c r="P9" s="155" t="s">
        <v>86</v>
      </c>
      <c r="Q9" s="113"/>
      <c r="R9" s="113"/>
    </row>
    <row r="10" spans="1:18" ht="18.75" x14ac:dyDescent="0.4">
      <c r="A10" s="107">
        <v>2</v>
      </c>
      <c r="B10" s="117">
        <v>40982</v>
      </c>
      <c r="C10" s="118">
        <v>2</v>
      </c>
      <c r="D10" s="119">
        <v>-1</v>
      </c>
      <c r="E10" s="120">
        <v>-1</v>
      </c>
      <c r="F10" s="121">
        <v>-1</v>
      </c>
      <c r="G10" s="113">
        <f t="shared" si="0"/>
        <v>94090</v>
      </c>
      <c r="H10" s="113">
        <f t="shared" si="1"/>
        <v>94090</v>
      </c>
      <c r="I10" s="113">
        <f t="shared" si="1"/>
        <v>94090</v>
      </c>
      <c r="J10" s="122">
        <f t="shared" ref="J10:L25" si="2">IF(G9="","",G9*0.03)</f>
        <v>2910</v>
      </c>
      <c r="K10" s="123">
        <f t="shared" si="2"/>
        <v>2910</v>
      </c>
      <c r="L10" s="124">
        <f t="shared" si="2"/>
        <v>2910</v>
      </c>
      <c r="M10" s="122">
        <f t="shared" ref="M10:O25" si="3">IF(D10="","",J10*D10)</f>
        <v>-2910</v>
      </c>
      <c r="N10" s="123">
        <f t="shared" si="3"/>
        <v>-2910</v>
      </c>
      <c r="O10" s="124">
        <f t="shared" si="3"/>
        <v>-2910</v>
      </c>
      <c r="P10" s="155" t="s">
        <v>87</v>
      </c>
      <c r="Q10" s="113"/>
      <c r="R10" s="113"/>
    </row>
    <row r="11" spans="1:18" ht="18.75" x14ac:dyDescent="0.4">
      <c r="A11" s="107">
        <v>3</v>
      </c>
      <c r="B11" s="117">
        <v>41018</v>
      </c>
      <c r="C11" s="118">
        <v>1</v>
      </c>
      <c r="D11" s="119">
        <v>1.27</v>
      </c>
      <c r="E11" s="120">
        <v>1.5</v>
      </c>
      <c r="F11" s="125">
        <v>-1</v>
      </c>
      <c r="G11" s="113">
        <f t="shared" si="0"/>
        <v>97674.828999999998</v>
      </c>
      <c r="H11" s="113">
        <f t="shared" si="1"/>
        <v>98324.05</v>
      </c>
      <c r="I11" s="113">
        <f t="shared" si="1"/>
        <v>91267.3</v>
      </c>
      <c r="J11" s="122">
        <f t="shared" si="2"/>
        <v>2822.7</v>
      </c>
      <c r="K11" s="123">
        <f t="shared" si="2"/>
        <v>2822.7</v>
      </c>
      <c r="L11" s="124">
        <f t="shared" si="2"/>
        <v>2822.7</v>
      </c>
      <c r="M11" s="122">
        <f t="shared" si="3"/>
        <v>3584.8289999999997</v>
      </c>
      <c r="N11" s="123">
        <f t="shared" si="3"/>
        <v>4234.0499999999993</v>
      </c>
      <c r="O11" s="124">
        <f t="shared" si="3"/>
        <v>-2822.7</v>
      </c>
      <c r="P11" s="155" t="s">
        <v>88</v>
      </c>
      <c r="Q11" s="113"/>
      <c r="R11" s="113"/>
    </row>
    <row r="12" spans="1:18" ht="18.75" x14ac:dyDescent="0.4">
      <c r="A12" s="107">
        <v>4</v>
      </c>
      <c r="B12" s="117">
        <v>41037</v>
      </c>
      <c r="C12" s="118">
        <v>2</v>
      </c>
      <c r="D12" s="119">
        <v>-1</v>
      </c>
      <c r="E12" s="120">
        <v>-1</v>
      </c>
      <c r="F12" s="121">
        <v>-1</v>
      </c>
      <c r="G12" s="113">
        <f t="shared" si="0"/>
        <v>94744.584130000003</v>
      </c>
      <c r="H12" s="113">
        <f t="shared" si="1"/>
        <v>95374.328500000003</v>
      </c>
      <c r="I12" s="113">
        <f t="shared" si="1"/>
        <v>88529.281000000003</v>
      </c>
      <c r="J12" s="122">
        <f t="shared" si="2"/>
        <v>2930.24487</v>
      </c>
      <c r="K12" s="123">
        <f t="shared" si="2"/>
        <v>2949.7215000000001</v>
      </c>
      <c r="L12" s="124">
        <f t="shared" si="2"/>
        <v>2738.0189999999998</v>
      </c>
      <c r="M12" s="122">
        <f t="shared" si="3"/>
        <v>-2930.24487</v>
      </c>
      <c r="N12" s="123">
        <f t="shared" si="3"/>
        <v>-2949.7215000000001</v>
      </c>
      <c r="O12" s="124">
        <f t="shared" si="3"/>
        <v>-2738.0189999999998</v>
      </c>
      <c r="P12" s="155" t="s">
        <v>89</v>
      </c>
      <c r="Q12" s="113"/>
      <c r="R12" s="113"/>
    </row>
    <row r="13" spans="1:18" ht="18.75" x14ac:dyDescent="0.4">
      <c r="A13" s="107">
        <v>5</v>
      </c>
      <c r="B13" s="117">
        <v>41110</v>
      </c>
      <c r="C13" s="118">
        <v>2</v>
      </c>
      <c r="D13" s="119">
        <v>1.27</v>
      </c>
      <c r="E13" s="120">
        <v>1.5</v>
      </c>
      <c r="F13" s="125">
        <v>2</v>
      </c>
      <c r="G13" s="113">
        <f t="shared" si="0"/>
        <v>98354.352785352996</v>
      </c>
      <c r="H13" s="113">
        <f t="shared" si="1"/>
        <v>99666.173282500007</v>
      </c>
      <c r="I13" s="113">
        <f t="shared" si="1"/>
        <v>93841.037859999997</v>
      </c>
      <c r="J13" s="122">
        <f t="shared" si="2"/>
        <v>2842.3375239000002</v>
      </c>
      <c r="K13" s="123">
        <f t="shared" si="2"/>
        <v>2861.229855</v>
      </c>
      <c r="L13" s="124">
        <f t="shared" si="2"/>
        <v>2655.8784300000002</v>
      </c>
      <c r="M13" s="122">
        <f t="shared" si="3"/>
        <v>3609.7686553530002</v>
      </c>
      <c r="N13" s="123">
        <f t="shared" si="3"/>
        <v>4291.8447825000003</v>
      </c>
      <c r="O13" s="124">
        <f t="shared" si="3"/>
        <v>5311.7568600000004</v>
      </c>
      <c r="P13" s="155" t="s">
        <v>90</v>
      </c>
      <c r="Q13" s="113"/>
      <c r="R13" s="113"/>
    </row>
    <row r="14" spans="1:18" ht="18.75" x14ac:dyDescent="0.4">
      <c r="A14" s="107">
        <v>6</v>
      </c>
      <c r="B14" s="117">
        <v>41150</v>
      </c>
      <c r="C14" s="118">
        <v>1</v>
      </c>
      <c r="D14" s="119">
        <v>-1</v>
      </c>
      <c r="E14" s="120">
        <v>-1</v>
      </c>
      <c r="F14" s="121">
        <v>-1</v>
      </c>
      <c r="G14" s="113">
        <f t="shared" si="0"/>
        <v>95403.722201792407</v>
      </c>
      <c r="H14" s="113">
        <f t="shared" si="1"/>
        <v>96676.188084025009</v>
      </c>
      <c r="I14" s="113">
        <f t="shared" si="1"/>
        <v>91025.806724199996</v>
      </c>
      <c r="J14" s="122">
        <f t="shared" si="2"/>
        <v>2950.6305835605899</v>
      </c>
      <c r="K14" s="123">
        <f t="shared" si="2"/>
        <v>2989.9851984750003</v>
      </c>
      <c r="L14" s="124">
        <f t="shared" si="2"/>
        <v>2815.2311357999997</v>
      </c>
      <c r="M14" s="122">
        <f t="shared" si="3"/>
        <v>-2950.6305835605899</v>
      </c>
      <c r="N14" s="123">
        <f t="shared" si="3"/>
        <v>-2989.9851984750003</v>
      </c>
      <c r="O14" s="124">
        <f t="shared" si="3"/>
        <v>-2815.2311357999997</v>
      </c>
      <c r="P14" s="155" t="s">
        <v>88</v>
      </c>
      <c r="Q14" s="113"/>
      <c r="R14" s="113"/>
    </row>
    <row r="15" spans="1:18" ht="18.75" x14ac:dyDescent="0.4">
      <c r="A15" s="107">
        <v>7</v>
      </c>
      <c r="B15" s="117">
        <v>41164</v>
      </c>
      <c r="C15" s="118">
        <v>1</v>
      </c>
      <c r="D15" s="119">
        <v>1.27</v>
      </c>
      <c r="E15" s="120">
        <v>1.5</v>
      </c>
      <c r="F15" s="121">
        <v>2</v>
      </c>
      <c r="G15" s="113">
        <f t="shared" si="0"/>
        <v>99038.6040176807</v>
      </c>
      <c r="H15" s="113">
        <f t="shared" si="1"/>
        <v>101026.61654780613</v>
      </c>
      <c r="I15" s="113">
        <f t="shared" si="1"/>
        <v>96487.355127652001</v>
      </c>
      <c r="J15" s="122">
        <f t="shared" si="2"/>
        <v>2862.1116660537723</v>
      </c>
      <c r="K15" s="123">
        <f t="shared" si="2"/>
        <v>2900.2856425207501</v>
      </c>
      <c r="L15" s="124">
        <f t="shared" si="2"/>
        <v>2730.7742017259998</v>
      </c>
      <c r="M15" s="122">
        <f t="shared" si="3"/>
        <v>3634.8818158882909</v>
      </c>
      <c r="N15" s="123">
        <f t="shared" si="3"/>
        <v>4350.4284637811252</v>
      </c>
      <c r="O15" s="124">
        <f t="shared" si="3"/>
        <v>5461.5484034519995</v>
      </c>
      <c r="P15" s="155" t="s">
        <v>91</v>
      </c>
      <c r="Q15" s="113"/>
      <c r="R15" s="113"/>
    </row>
    <row r="16" spans="1:18" ht="18.75" x14ac:dyDescent="0.4">
      <c r="A16" s="107">
        <v>8</v>
      </c>
      <c r="B16" s="117">
        <v>41177</v>
      </c>
      <c r="C16" s="118">
        <v>2</v>
      </c>
      <c r="D16" s="119">
        <v>1.27</v>
      </c>
      <c r="E16" s="120">
        <v>1.5</v>
      </c>
      <c r="F16" s="121">
        <v>2</v>
      </c>
      <c r="G16" s="113">
        <f t="shared" si="0"/>
        <v>102811.97483075433</v>
      </c>
      <c r="H16" s="113">
        <f t="shared" si="1"/>
        <v>105572.81429245741</v>
      </c>
      <c r="I16" s="113">
        <f t="shared" si="1"/>
        <v>102276.59643531112</v>
      </c>
      <c r="J16" s="122">
        <f t="shared" si="2"/>
        <v>2971.158120530421</v>
      </c>
      <c r="K16" s="123">
        <f t="shared" si="2"/>
        <v>3030.798496434184</v>
      </c>
      <c r="L16" s="124">
        <f t="shared" si="2"/>
        <v>2894.6206538295601</v>
      </c>
      <c r="M16" s="122">
        <f t="shared" si="3"/>
        <v>3773.3708130736345</v>
      </c>
      <c r="N16" s="123">
        <f t="shared" si="3"/>
        <v>4546.1977446512756</v>
      </c>
      <c r="O16" s="124">
        <f t="shared" si="3"/>
        <v>5789.2413076591201</v>
      </c>
      <c r="P16" s="155" t="s">
        <v>87</v>
      </c>
      <c r="Q16" s="113"/>
      <c r="R16" s="113"/>
    </row>
    <row r="17" spans="1:18" ht="18.75" x14ac:dyDescent="0.4">
      <c r="A17" s="107">
        <v>9</v>
      </c>
      <c r="B17" s="117">
        <v>41256</v>
      </c>
      <c r="C17" s="118">
        <v>1</v>
      </c>
      <c r="D17" s="119">
        <v>1.27</v>
      </c>
      <c r="E17" s="120">
        <v>1.5</v>
      </c>
      <c r="F17" s="121">
        <v>2</v>
      </c>
      <c r="G17" s="113">
        <f t="shared" si="0"/>
        <v>106729.11107180608</v>
      </c>
      <c r="H17" s="113">
        <f t="shared" si="1"/>
        <v>110323.59093561799</v>
      </c>
      <c r="I17" s="113">
        <f t="shared" si="1"/>
        <v>108413.19222142978</v>
      </c>
      <c r="J17" s="122">
        <f t="shared" si="2"/>
        <v>3084.3592449226298</v>
      </c>
      <c r="K17" s="123">
        <f t="shared" si="2"/>
        <v>3167.1844287737222</v>
      </c>
      <c r="L17" s="124">
        <f t="shared" si="2"/>
        <v>3068.2978930593335</v>
      </c>
      <c r="M17" s="122">
        <f t="shared" si="3"/>
        <v>3917.1362410517399</v>
      </c>
      <c r="N17" s="123">
        <f t="shared" si="3"/>
        <v>4750.7766431605833</v>
      </c>
      <c r="O17" s="124">
        <f t="shared" si="3"/>
        <v>6136.5957861186671</v>
      </c>
      <c r="P17" s="155" t="s">
        <v>92</v>
      </c>
      <c r="Q17" s="113"/>
      <c r="R17" s="113"/>
    </row>
    <row r="18" spans="1:18" ht="18.75" x14ac:dyDescent="0.4">
      <c r="A18" s="107">
        <v>10</v>
      </c>
      <c r="B18" s="117">
        <v>41264</v>
      </c>
      <c r="C18" s="118">
        <v>2</v>
      </c>
      <c r="D18" s="119">
        <v>-1</v>
      </c>
      <c r="E18" s="120">
        <v>-1</v>
      </c>
      <c r="F18" s="121">
        <v>-1</v>
      </c>
      <c r="G18" s="113">
        <f t="shared" si="0"/>
        <v>103527.2377396519</v>
      </c>
      <c r="H18" s="113">
        <f t="shared" si="1"/>
        <v>107013.88320754946</v>
      </c>
      <c r="I18" s="113">
        <f t="shared" si="1"/>
        <v>105160.79645478689</v>
      </c>
      <c r="J18" s="122">
        <f t="shared" si="2"/>
        <v>3201.8733321541822</v>
      </c>
      <c r="K18" s="123">
        <f t="shared" si="2"/>
        <v>3309.7077280685394</v>
      </c>
      <c r="L18" s="124">
        <f t="shared" si="2"/>
        <v>3252.3957666428932</v>
      </c>
      <c r="M18" s="122">
        <f t="shared" si="3"/>
        <v>-3201.8733321541822</v>
      </c>
      <c r="N18" s="123">
        <f t="shared" si="3"/>
        <v>-3309.7077280685394</v>
      </c>
      <c r="O18" s="124">
        <f t="shared" si="3"/>
        <v>-3252.3957666428932</v>
      </c>
      <c r="P18" s="155" t="s">
        <v>86</v>
      </c>
      <c r="Q18" s="113"/>
      <c r="R18" s="113"/>
    </row>
    <row r="19" spans="1:18" ht="18.75" x14ac:dyDescent="0.4">
      <c r="A19" s="107">
        <v>11</v>
      </c>
      <c r="B19" s="117">
        <v>41296</v>
      </c>
      <c r="C19" s="118">
        <v>2</v>
      </c>
      <c r="D19" s="119">
        <v>-1</v>
      </c>
      <c r="E19" s="120">
        <v>-1</v>
      </c>
      <c r="F19" s="121">
        <v>-1</v>
      </c>
      <c r="G19" s="113">
        <f t="shared" si="0"/>
        <v>100421.42060746235</v>
      </c>
      <c r="H19" s="113">
        <f t="shared" si="1"/>
        <v>103803.46671132298</v>
      </c>
      <c r="I19" s="113">
        <f t="shared" si="1"/>
        <v>102005.97256114328</v>
      </c>
      <c r="J19" s="122">
        <f t="shared" si="2"/>
        <v>3105.817132189557</v>
      </c>
      <c r="K19" s="123">
        <f t="shared" si="2"/>
        <v>3210.4164962264836</v>
      </c>
      <c r="L19" s="124">
        <f t="shared" si="2"/>
        <v>3154.8238936436064</v>
      </c>
      <c r="M19" s="122">
        <f t="shared" si="3"/>
        <v>-3105.817132189557</v>
      </c>
      <c r="N19" s="123">
        <f t="shared" si="3"/>
        <v>-3210.4164962264836</v>
      </c>
      <c r="O19" s="124">
        <f t="shared" si="3"/>
        <v>-3154.8238936436064</v>
      </c>
      <c r="P19" s="155" t="s">
        <v>86</v>
      </c>
      <c r="Q19" s="113"/>
      <c r="R19" s="113"/>
    </row>
    <row r="20" spans="1:18" ht="18.75" x14ac:dyDescent="0.4">
      <c r="A20" s="107">
        <v>12</v>
      </c>
      <c r="B20" s="117">
        <v>41302</v>
      </c>
      <c r="C20" s="118">
        <v>1</v>
      </c>
      <c r="D20" s="119">
        <v>-1</v>
      </c>
      <c r="E20" s="120">
        <v>-1</v>
      </c>
      <c r="F20" s="121">
        <v>-1</v>
      </c>
      <c r="G20" s="113">
        <f t="shared" si="0"/>
        <v>97408.777989238486</v>
      </c>
      <c r="H20" s="113">
        <f t="shared" si="1"/>
        <v>100689.3627099833</v>
      </c>
      <c r="I20" s="113">
        <f t="shared" si="1"/>
        <v>98945.793384308985</v>
      </c>
      <c r="J20" s="122">
        <f t="shared" si="2"/>
        <v>3012.6426182238706</v>
      </c>
      <c r="K20" s="123">
        <f t="shared" si="2"/>
        <v>3114.1040013396891</v>
      </c>
      <c r="L20" s="124">
        <f t="shared" si="2"/>
        <v>3060.1791768342982</v>
      </c>
      <c r="M20" s="122">
        <f t="shared" si="3"/>
        <v>-3012.6426182238706</v>
      </c>
      <c r="N20" s="123">
        <f t="shared" si="3"/>
        <v>-3114.1040013396891</v>
      </c>
      <c r="O20" s="124">
        <f t="shared" si="3"/>
        <v>-3060.1791768342982</v>
      </c>
      <c r="P20" s="155" t="s">
        <v>92</v>
      </c>
      <c r="Q20" s="113"/>
      <c r="R20" s="113"/>
    </row>
    <row r="21" spans="1:18" ht="18.75" x14ac:dyDescent="0.4">
      <c r="A21" s="107">
        <v>13</v>
      </c>
      <c r="B21" s="117">
        <v>41302</v>
      </c>
      <c r="C21" s="118">
        <v>1</v>
      </c>
      <c r="D21" s="119">
        <v>-1</v>
      </c>
      <c r="E21" s="120">
        <v>-1</v>
      </c>
      <c r="F21" s="121">
        <v>-1</v>
      </c>
      <c r="G21" s="113">
        <f t="shared" si="0"/>
        <v>94486.51464956133</v>
      </c>
      <c r="H21" s="113">
        <f t="shared" si="1"/>
        <v>97668.681828683795</v>
      </c>
      <c r="I21" s="113">
        <f t="shared" si="1"/>
        <v>95977.419582779723</v>
      </c>
      <c r="J21" s="122">
        <f t="shared" si="2"/>
        <v>2922.2633396771544</v>
      </c>
      <c r="K21" s="123">
        <f t="shared" si="2"/>
        <v>3020.6808812994987</v>
      </c>
      <c r="L21" s="124">
        <f t="shared" si="2"/>
        <v>2968.3738015292693</v>
      </c>
      <c r="M21" s="122">
        <f t="shared" si="3"/>
        <v>-2922.2633396771544</v>
      </c>
      <c r="N21" s="123">
        <f t="shared" si="3"/>
        <v>-3020.6808812994987</v>
      </c>
      <c r="O21" s="124">
        <f t="shared" si="3"/>
        <v>-2968.3738015292693</v>
      </c>
      <c r="P21" s="155" t="s">
        <v>92</v>
      </c>
      <c r="Q21" s="113"/>
      <c r="R21" s="113"/>
    </row>
    <row r="22" spans="1:18" ht="18.75" x14ac:dyDescent="0.4">
      <c r="A22" s="107">
        <v>14</v>
      </c>
      <c r="B22" s="117">
        <v>41327</v>
      </c>
      <c r="C22" s="118">
        <v>2</v>
      </c>
      <c r="D22" s="119">
        <v>1.27</v>
      </c>
      <c r="E22" s="120">
        <v>-1</v>
      </c>
      <c r="F22" s="121">
        <v>-1</v>
      </c>
      <c r="G22" s="113">
        <f t="shared" si="0"/>
        <v>98086.450857709613</v>
      </c>
      <c r="H22" s="113">
        <f t="shared" si="1"/>
        <v>94738.621373823276</v>
      </c>
      <c r="I22" s="113">
        <f t="shared" si="1"/>
        <v>93098.096995296335</v>
      </c>
      <c r="J22" s="122">
        <f t="shared" si="2"/>
        <v>2834.59543948684</v>
      </c>
      <c r="K22" s="123">
        <f t="shared" si="2"/>
        <v>2930.0604548605138</v>
      </c>
      <c r="L22" s="124">
        <f t="shared" si="2"/>
        <v>2879.3225874833915</v>
      </c>
      <c r="M22" s="122">
        <f t="shared" si="3"/>
        <v>3599.9362081482868</v>
      </c>
      <c r="N22" s="123">
        <f t="shared" si="3"/>
        <v>-2930.0604548605138</v>
      </c>
      <c r="O22" s="124">
        <f t="shared" si="3"/>
        <v>-2879.3225874833915</v>
      </c>
      <c r="P22" s="155" t="s">
        <v>93</v>
      </c>
      <c r="Q22" s="113"/>
      <c r="R22" s="113"/>
    </row>
    <row r="23" spans="1:18" ht="18.75" x14ac:dyDescent="0.4">
      <c r="A23" s="107">
        <v>15</v>
      </c>
      <c r="B23" s="117">
        <v>41363</v>
      </c>
      <c r="C23" s="118">
        <v>1</v>
      </c>
      <c r="D23" s="119">
        <v>-1</v>
      </c>
      <c r="E23" s="120">
        <v>-1</v>
      </c>
      <c r="F23" s="125">
        <v>-1</v>
      </c>
      <c r="G23" s="113">
        <f t="shared" si="0"/>
        <v>95143.857331978332</v>
      </c>
      <c r="H23" s="113">
        <f t="shared" si="1"/>
        <v>91896.462732608576</v>
      </c>
      <c r="I23" s="113">
        <f t="shared" si="1"/>
        <v>90305.154085437447</v>
      </c>
      <c r="J23" s="122">
        <f t="shared" si="2"/>
        <v>2942.5935257312881</v>
      </c>
      <c r="K23" s="123">
        <f t="shared" si="2"/>
        <v>2842.158641214698</v>
      </c>
      <c r="L23" s="124">
        <f t="shared" si="2"/>
        <v>2792.9429098588898</v>
      </c>
      <c r="M23" s="122">
        <f t="shared" si="3"/>
        <v>-2942.5935257312881</v>
      </c>
      <c r="N23" s="123">
        <f t="shared" si="3"/>
        <v>-2842.158641214698</v>
      </c>
      <c r="O23" s="124">
        <f t="shared" si="3"/>
        <v>-2792.9429098588898</v>
      </c>
      <c r="P23" s="155" t="s">
        <v>86</v>
      </c>
      <c r="Q23" s="113"/>
      <c r="R23" s="113"/>
    </row>
    <row r="24" spans="1:18" ht="18.75" x14ac:dyDescent="0.4">
      <c r="A24" s="107">
        <v>16</v>
      </c>
      <c r="B24" s="117">
        <v>41365</v>
      </c>
      <c r="C24" s="118">
        <v>1</v>
      </c>
      <c r="D24" s="119">
        <v>1.27</v>
      </c>
      <c r="E24" s="120">
        <v>1.5</v>
      </c>
      <c r="F24" s="121">
        <v>2</v>
      </c>
      <c r="G24" s="113">
        <f t="shared" si="0"/>
        <v>98768.838296326707</v>
      </c>
      <c r="H24" s="113">
        <f t="shared" si="1"/>
        <v>96031.803555575956</v>
      </c>
      <c r="I24" s="113">
        <f t="shared" si="1"/>
        <v>95723.463330563696</v>
      </c>
      <c r="J24" s="122">
        <f t="shared" si="2"/>
        <v>2854.3157199593497</v>
      </c>
      <c r="K24" s="123">
        <f t="shared" si="2"/>
        <v>2756.893881978257</v>
      </c>
      <c r="L24" s="124">
        <f t="shared" si="2"/>
        <v>2709.1546225631232</v>
      </c>
      <c r="M24" s="122">
        <f t="shared" si="3"/>
        <v>3624.9809643483741</v>
      </c>
      <c r="N24" s="123">
        <f t="shared" si="3"/>
        <v>4135.340822967386</v>
      </c>
      <c r="O24" s="124">
        <f t="shared" si="3"/>
        <v>5418.3092451262464</v>
      </c>
      <c r="P24" s="155" t="s">
        <v>86</v>
      </c>
      <c r="Q24" s="113"/>
      <c r="R24" s="113"/>
    </row>
    <row r="25" spans="1:18" ht="18.75" x14ac:dyDescent="0.4">
      <c r="A25" s="107">
        <v>17</v>
      </c>
      <c r="B25" s="117">
        <v>41366</v>
      </c>
      <c r="C25" s="118">
        <v>1</v>
      </c>
      <c r="D25" s="119">
        <v>-1</v>
      </c>
      <c r="E25" s="120">
        <v>-1</v>
      </c>
      <c r="F25" s="121">
        <v>-1</v>
      </c>
      <c r="G25" s="113">
        <f t="shared" si="0"/>
        <v>95805.773147436907</v>
      </c>
      <c r="H25" s="113">
        <f>IF(E25="","",H24+N25)</f>
        <v>93150.849448908673</v>
      </c>
      <c r="I25" s="113">
        <f>IF(F25="","",I24+O25)</f>
        <v>92851.75943064678</v>
      </c>
      <c r="J25" s="122">
        <f t="shared" si="2"/>
        <v>2963.0651488898011</v>
      </c>
      <c r="K25" s="123">
        <f t="shared" si="2"/>
        <v>2880.9541066672787</v>
      </c>
      <c r="L25" s="124">
        <f t="shared" si="2"/>
        <v>2871.7038999169108</v>
      </c>
      <c r="M25" s="122">
        <f t="shared" si="3"/>
        <v>-2963.0651488898011</v>
      </c>
      <c r="N25" s="123">
        <f t="shared" si="3"/>
        <v>-2880.9541066672787</v>
      </c>
      <c r="O25" s="124">
        <f t="shared" si="3"/>
        <v>-2871.7038999169108</v>
      </c>
      <c r="P25" s="155" t="s">
        <v>86</v>
      </c>
      <c r="Q25" s="113"/>
      <c r="R25" s="113"/>
    </row>
    <row r="26" spans="1:18" ht="18.75" x14ac:dyDescent="0.4">
      <c r="A26" s="107">
        <v>18</v>
      </c>
      <c r="B26" s="117">
        <v>41373</v>
      </c>
      <c r="C26" s="118">
        <v>1</v>
      </c>
      <c r="D26" s="119">
        <v>1.27</v>
      </c>
      <c r="E26" s="120">
        <v>-1</v>
      </c>
      <c r="F26" s="121">
        <v>-1</v>
      </c>
      <c r="G26" s="113">
        <f t="shared" ref="G26:I41" si="4">IF(D26="","",G25+M26)</f>
        <v>99455.973104354256</v>
      </c>
      <c r="H26" s="113">
        <f t="shared" si="4"/>
        <v>90356.323965441406</v>
      </c>
      <c r="I26" s="113">
        <f t="shared" si="4"/>
        <v>90066.206647727377</v>
      </c>
      <c r="J26" s="122">
        <f t="shared" ref="J26:L58" si="5">IF(G25="","",G25*0.03)</f>
        <v>2874.1731944231069</v>
      </c>
      <c r="K26" s="123">
        <f t="shared" si="5"/>
        <v>2794.5254834672601</v>
      </c>
      <c r="L26" s="124">
        <f t="shared" si="5"/>
        <v>2785.5527829194034</v>
      </c>
      <c r="M26" s="122">
        <f t="shared" ref="M26:O58" si="6">IF(D26="","",J26*D26)</f>
        <v>3650.1999569173458</v>
      </c>
      <c r="N26" s="123">
        <f t="shared" si="6"/>
        <v>-2794.5254834672601</v>
      </c>
      <c r="O26" s="124">
        <f t="shared" si="6"/>
        <v>-2785.5527829194034</v>
      </c>
      <c r="P26" s="155" t="s">
        <v>94</v>
      </c>
      <c r="Q26" s="113"/>
      <c r="R26" s="113"/>
    </row>
    <row r="27" spans="1:18" ht="18.75" x14ac:dyDescent="0.4">
      <c r="A27" s="107">
        <v>19</v>
      </c>
      <c r="B27" s="117">
        <v>41415</v>
      </c>
      <c r="C27" s="118">
        <v>1</v>
      </c>
      <c r="D27" s="119">
        <v>1.27</v>
      </c>
      <c r="E27" s="120">
        <v>1.5</v>
      </c>
      <c r="F27" s="121">
        <v>2</v>
      </c>
      <c r="G27" s="113">
        <f t="shared" si="4"/>
        <v>103245.24567963016</v>
      </c>
      <c r="H27" s="113">
        <f t="shared" si="4"/>
        <v>94422.358543886265</v>
      </c>
      <c r="I27" s="113">
        <f t="shared" si="4"/>
        <v>95470.179046591016</v>
      </c>
      <c r="J27" s="122">
        <f t="shared" si="5"/>
        <v>2983.6791931306275</v>
      </c>
      <c r="K27" s="123">
        <f t="shared" si="5"/>
        <v>2710.6897189632423</v>
      </c>
      <c r="L27" s="124">
        <f t="shared" si="5"/>
        <v>2701.9861994318212</v>
      </c>
      <c r="M27" s="122">
        <f t="shared" si="6"/>
        <v>3789.272575275897</v>
      </c>
      <c r="N27" s="123">
        <f t="shared" si="6"/>
        <v>4066.0345784448637</v>
      </c>
      <c r="O27" s="124">
        <f t="shared" si="6"/>
        <v>5403.9723988636424</v>
      </c>
      <c r="P27" s="155" t="s">
        <v>95</v>
      </c>
      <c r="Q27" s="113"/>
      <c r="R27" s="113"/>
    </row>
    <row r="28" spans="1:18" ht="18.75" x14ac:dyDescent="0.4">
      <c r="A28" s="107">
        <v>20</v>
      </c>
      <c r="B28" s="117">
        <v>41419</v>
      </c>
      <c r="C28" s="118">
        <v>1</v>
      </c>
      <c r="D28" s="119">
        <v>-1</v>
      </c>
      <c r="E28" s="120">
        <v>-1</v>
      </c>
      <c r="F28" s="121">
        <v>-1</v>
      </c>
      <c r="G28" s="113">
        <f t="shared" si="4"/>
        <v>100147.88830924126</v>
      </c>
      <c r="H28" s="113">
        <f t="shared" si="4"/>
        <v>91589.687787569681</v>
      </c>
      <c r="I28" s="113">
        <f t="shared" si="4"/>
        <v>92606.073675193285</v>
      </c>
      <c r="J28" s="122">
        <f t="shared" si="5"/>
        <v>3097.3573703889047</v>
      </c>
      <c r="K28" s="123">
        <f t="shared" si="5"/>
        <v>2832.6707563165878</v>
      </c>
      <c r="L28" s="124">
        <f t="shared" si="5"/>
        <v>2864.1053713977303</v>
      </c>
      <c r="M28" s="122">
        <f t="shared" si="6"/>
        <v>-3097.3573703889047</v>
      </c>
      <c r="N28" s="123">
        <f t="shared" si="6"/>
        <v>-2832.6707563165878</v>
      </c>
      <c r="O28" s="124">
        <f t="shared" si="6"/>
        <v>-2864.1053713977303</v>
      </c>
      <c r="P28" s="155" t="s">
        <v>95</v>
      </c>
      <c r="Q28" s="113"/>
      <c r="R28" s="113"/>
    </row>
    <row r="29" spans="1:18" ht="18.75" x14ac:dyDescent="0.4">
      <c r="A29" s="107">
        <v>21</v>
      </c>
      <c r="B29" s="117"/>
      <c r="C29" s="118"/>
      <c r="D29" s="119"/>
      <c r="E29" s="120"/>
      <c r="F29" s="125"/>
      <c r="G29" s="113" t="str">
        <f t="shared" si="4"/>
        <v/>
      </c>
      <c r="H29" s="113" t="str">
        <f t="shared" si="4"/>
        <v/>
      </c>
      <c r="I29" s="113" t="str">
        <f t="shared" si="4"/>
        <v/>
      </c>
      <c r="J29" s="122">
        <f t="shared" si="5"/>
        <v>3004.4366492772378</v>
      </c>
      <c r="K29" s="123">
        <f t="shared" si="5"/>
        <v>2747.6906336270904</v>
      </c>
      <c r="L29" s="124">
        <f t="shared" si="5"/>
        <v>2778.1822102557985</v>
      </c>
      <c r="M29" s="122" t="str">
        <f t="shared" si="6"/>
        <v/>
      </c>
      <c r="N29" s="123" t="str">
        <f t="shared" si="6"/>
        <v/>
      </c>
      <c r="O29" s="124" t="str">
        <f t="shared" si="6"/>
        <v/>
      </c>
      <c r="P29" s="113"/>
      <c r="Q29" s="113"/>
      <c r="R29" s="113"/>
    </row>
    <row r="30" spans="1:18" ht="18.75" x14ac:dyDescent="0.4">
      <c r="A30" s="107">
        <v>22</v>
      </c>
      <c r="B30" s="117"/>
      <c r="C30" s="118"/>
      <c r="D30" s="119"/>
      <c r="E30" s="120"/>
      <c r="F30" s="125"/>
      <c r="G30" s="113" t="str">
        <f t="shared" si="4"/>
        <v/>
      </c>
      <c r="H30" s="113" t="str">
        <f t="shared" si="4"/>
        <v/>
      </c>
      <c r="I30" s="113" t="str">
        <f t="shared" si="4"/>
        <v/>
      </c>
      <c r="J30" s="122" t="str">
        <f t="shared" si="5"/>
        <v/>
      </c>
      <c r="K30" s="123" t="str">
        <f t="shared" si="5"/>
        <v/>
      </c>
      <c r="L30" s="124" t="str">
        <f t="shared" si="5"/>
        <v/>
      </c>
      <c r="M30" s="122" t="str">
        <f t="shared" si="6"/>
        <v/>
      </c>
      <c r="N30" s="123" t="str">
        <f t="shared" si="6"/>
        <v/>
      </c>
      <c r="O30" s="124" t="str">
        <f t="shared" si="6"/>
        <v/>
      </c>
      <c r="P30" s="113"/>
      <c r="Q30" s="113"/>
      <c r="R30" s="113"/>
    </row>
    <row r="31" spans="1:18" ht="18.75" x14ac:dyDescent="0.4">
      <c r="A31" s="107">
        <v>23</v>
      </c>
      <c r="B31" s="117"/>
      <c r="C31" s="118"/>
      <c r="D31" s="119"/>
      <c r="E31" s="120"/>
      <c r="F31" s="121"/>
      <c r="G31" s="113" t="str">
        <f t="shared" si="4"/>
        <v/>
      </c>
      <c r="H31" s="113" t="str">
        <f t="shared" si="4"/>
        <v/>
      </c>
      <c r="I31" s="113" t="str">
        <f t="shared" si="4"/>
        <v/>
      </c>
      <c r="J31" s="122" t="str">
        <f t="shared" si="5"/>
        <v/>
      </c>
      <c r="K31" s="123" t="str">
        <f t="shared" si="5"/>
        <v/>
      </c>
      <c r="L31" s="124" t="str">
        <f t="shared" si="5"/>
        <v/>
      </c>
      <c r="M31" s="122" t="str">
        <f t="shared" si="6"/>
        <v/>
      </c>
      <c r="N31" s="123" t="str">
        <f t="shared" si="6"/>
        <v/>
      </c>
      <c r="O31" s="124" t="str">
        <f t="shared" si="6"/>
        <v/>
      </c>
      <c r="P31" s="113"/>
      <c r="Q31" s="113"/>
      <c r="R31" s="113"/>
    </row>
    <row r="32" spans="1:18" ht="18.75" x14ac:dyDescent="0.4">
      <c r="A32" s="107">
        <v>24</v>
      </c>
      <c r="B32" s="117"/>
      <c r="C32" s="118"/>
      <c r="D32" s="119"/>
      <c r="E32" s="120"/>
      <c r="F32" s="121"/>
      <c r="G32" s="113" t="str">
        <f t="shared" si="4"/>
        <v/>
      </c>
      <c r="H32" s="113" t="str">
        <f t="shared" si="4"/>
        <v/>
      </c>
      <c r="I32" s="113" t="str">
        <f t="shared" si="4"/>
        <v/>
      </c>
      <c r="J32" s="122" t="str">
        <f t="shared" si="5"/>
        <v/>
      </c>
      <c r="K32" s="123" t="str">
        <f t="shared" si="5"/>
        <v/>
      </c>
      <c r="L32" s="124" t="str">
        <f t="shared" si="5"/>
        <v/>
      </c>
      <c r="M32" s="122" t="str">
        <f t="shared" si="6"/>
        <v/>
      </c>
      <c r="N32" s="123" t="str">
        <f t="shared" si="6"/>
        <v/>
      </c>
      <c r="O32" s="124" t="str">
        <f t="shared" si="6"/>
        <v/>
      </c>
      <c r="P32" s="113"/>
      <c r="Q32" s="113"/>
      <c r="R32" s="113"/>
    </row>
    <row r="33" spans="1:18" ht="18.75" x14ac:dyDescent="0.4">
      <c r="A33" s="107">
        <v>25</v>
      </c>
      <c r="B33" s="117"/>
      <c r="C33" s="118"/>
      <c r="D33" s="119"/>
      <c r="E33" s="120"/>
      <c r="F33" s="121"/>
      <c r="G33" s="113" t="str">
        <f t="shared" si="4"/>
        <v/>
      </c>
      <c r="H33" s="113" t="str">
        <f t="shared" si="4"/>
        <v/>
      </c>
      <c r="I33" s="113" t="str">
        <f t="shared" si="4"/>
        <v/>
      </c>
      <c r="J33" s="122" t="str">
        <f t="shared" si="5"/>
        <v/>
      </c>
      <c r="K33" s="123" t="str">
        <f t="shared" si="5"/>
        <v/>
      </c>
      <c r="L33" s="124" t="str">
        <f t="shared" si="5"/>
        <v/>
      </c>
      <c r="M33" s="122" t="str">
        <f t="shared" si="6"/>
        <v/>
      </c>
      <c r="N33" s="123" t="str">
        <f t="shared" si="6"/>
        <v/>
      </c>
      <c r="O33" s="124" t="str">
        <f t="shared" si="6"/>
        <v/>
      </c>
      <c r="P33" s="113"/>
      <c r="Q33" s="113"/>
      <c r="R33" s="113"/>
    </row>
    <row r="34" spans="1:18" ht="18.75" x14ac:dyDescent="0.4">
      <c r="A34" s="107">
        <v>26</v>
      </c>
      <c r="B34" s="117"/>
      <c r="C34" s="118"/>
      <c r="D34" s="119"/>
      <c r="E34" s="120"/>
      <c r="F34" s="125"/>
      <c r="G34" s="113" t="str">
        <f t="shared" si="4"/>
        <v/>
      </c>
      <c r="H34" s="113" t="str">
        <f t="shared" si="4"/>
        <v/>
      </c>
      <c r="I34" s="113" t="str">
        <f t="shared" si="4"/>
        <v/>
      </c>
      <c r="J34" s="122" t="str">
        <f t="shared" si="5"/>
        <v/>
      </c>
      <c r="K34" s="123" t="str">
        <f t="shared" si="5"/>
        <v/>
      </c>
      <c r="L34" s="124" t="str">
        <f t="shared" si="5"/>
        <v/>
      </c>
      <c r="M34" s="122" t="str">
        <f t="shared" si="6"/>
        <v/>
      </c>
      <c r="N34" s="123" t="str">
        <f t="shared" si="6"/>
        <v/>
      </c>
      <c r="O34" s="124" t="str">
        <f t="shared" si="6"/>
        <v/>
      </c>
      <c r="P34" s="113"/>
      <c r="Q34" s="113"/>
      <c r="R34" s="113"/>
    </row>
    <row r="35" spans="1:18" ht="18.75" x14ac:dyDescent="0.4">
      <c r="A35" s="107">
        <v>27</v>
      </c>
      <c r="B35" s="117"/>
      <c r="C35" s="118"/>
      <c r="D35" s="119"/>
      <c r="E35" s="120"/>
      <c r="F35" s="125"/>
      <c r="G35" s="113" t="str">
        <f t="shared" si="4"/>
        <v/>
      </c>
      <c r="H35" s="113" t="str">
        <f t="shared" si="4"/>
        <v/>
      </c>
      <c r="I35" s="113" t="str">
        <f t="shared" si="4"/>
        <v/>
      </c>
      <c r="J35" s="122" t="str">
        <f t="shared" si="5"/>
        <v/>
      </c>
      <c r="K35" s="123" t="str">
        <f t="shared" si="5"/>
        <v/>
      </c>
      <c r="L35" s="124" t="str">
        <f t="shared" si="5"/>
        <v/>
      </c>
      <c r="M35" s="122" t="str">
        <f t="shared" si="6"/>
        <v/>
      </c>
      <c r="N35" s="123" t="str">
        <f t="shared" si="6"/>
        <v/>
      </c>
      <c r="O35" s="124" t="str">
        <f t="shared" si="6"/>
        <v/>
      </c>
      <c r="P35" s="113"/>
      <c r="Q35" s="113"/>
      <c r="R35" s="113"/>
    </row>
    <row r="36" spans="1:18" ht="18.75" x14ac:dyDescent="0.4">
      <c r="A36" s="107">
        <v>28</v>
      </c>
      <c r="B36" s="117"/>
      <c r="C36" s="118"/>
      <c r="D36" s="119"/>
      <c r="E36" s="120"/>
      <c r="F36" s="121"/>
      <c r="G36" s="113" t="str">
        <f t="shared" si="4"/>
        <v/>
      </c>
      <c r="H36" s="113" t="str">
        <f t="shared" si="4"/>
        <v/>
      </c>
      <c r="I36" s="113" t="str">
        <f t="shared" si="4"/>
        <v/>
      </c>
      <c r="J36" s="122" t="str">
        <f t="shared" si="5"/>
        <v/>
      </c>
      <c r="K36" s="123" t="str">
        <f t="shared" si="5"/>
        <v/>
      </c>
      <c r="L36" s="124" t="str">
        <f t="shared" si="5"/>
        <v/>
      </c>
      <c r="M36" s="122" t="str">
        <f t="shared" si="6"/>
        <v/>
      </c>
      <c r="N36" s="123" t="str">
        <f t="shared" si="6"/>
        <v/>
      </c>
      <c r="O36" s="124" t="str">
        <f t="shared" si="6"/>
        <v/>
      </c>
      <c r="P36" s="113"/>
      <c r="Q36" s="113"/>
      <c r="R36" s="113"/>
    </row>
    <row r="37" spans="1:18" ht="18.75" x14ac:dyDescent="0.4">
      <c r="A37" s="107">
        <v>29</v>
      </c>
      <c r="B37" s="117"/>
      <c r="C37" s="118"/>
      <c r="D37" s="119"/>
      <c r="E37" s="120"/>
      <c r="F37" s="121"/>
      <c r="G37" s="113" t="str">
        <f t="shared" si="4"/>
        <v/>
      </c>
      <c r="H37" s="113" t="str">
        <f t="shared" si="4"/>
        <v/>
      </c>
      <c r="I37" s="113" t="str">
        <f t="shared" si="4"/>
        <v/>
      </c>
      <c r="J37" s="122" t="str">
        <f t="shared" si="5"/>
        <v/>
      </c>
      <c r="K37" s="123" t="str">
        <f t="shared" si="5"/>
        <v/>
      </c>
      <c r="L37" s="124" t="str">
        <f t="shared" si="5"/>
        <v/>
      </c>
      <c r="M37" s="122" t="str">
        <f t="shared" si="6"/>
        <v/>
      </c>
      <c r="N37" s="123" t="str">
        <f t="shared" si="6"/>
        <v/>
      </c>
      <c r="O37" s="124" t="str">
        <f t="shared" si="6"/>
        <v/>
      </c>
      <c r="P37" s="113"/>
      <c r="Q37" s="113"/>
      <c r="R37" s="113"/>
    </row>
    <row r="38" spans="1:18" ht="18.75" x14ac:dyDescent="0.4">
      <c r="A38" s="107">
        <v>30</v>
      </c>
      <c r="B38" s="117"/>
      <c r="C38" s="118"/>
      <c r="D38" s="119"/>
      <c r="E38" s="120"/>
      <c r="F38" s="121"/>
      <c r="G38" s="113" t="str">
        <f t="shared" si="4"/>
        <v/>
      </c>
      <c r="H38" s="113" t="str">
        <f t="shared" si="4"/>
        <v/>
      </c>
      <c r="I38" s="113" t="str">
        <f t="shared" si="4"/>
        <v/>
      </c>
      <c r="J38" s="122" t="str">
        <f t="shared" si="5"/>
        <v/>
      </c>
      <c r="K38" s="123" t="str">
        <f t="shared" si="5"/>
        <v/>
      </c>
      <c r="L38" s="124" t="str">
        <f t="shared" si="5"/>
        <v/>
      </c>
      <c r="M38" s="122" t="str">
        <f t="shared" si="6"/>
        <v/>
      </c>
      <c r="N38" s="123" t="str">
        <f t="shared" si="6"/>
        <v/>
      </c>
      <c r="O38" s="124" t="str">
        <f t="shared" si="6"/>
        <v/>
      </c>
      <c r="P38" s="113"/>
      <c r="Q38" s="113"/>
      <c r="R38" s="113"/>
    </row>
    <row r="39" spans="1:18" ht="18.75" x14ac:dyDescent="0.4">
      <c r="A39" s="107">
        <v>31</v>
      </c>
      <c r="B39" s="117"/>
      <c r="C39" s="118"/>
      <c r="D39" s="119"/>
      <c r="E39" s="120"/>
      <c r="F39" s="121"/>
      <c r="G39" s="113" t="str">
        <f t="shared" si="4"/>
        <v/>
      </c>
      <c r="H39" s="113" t="str">
        <f t="shared" si="4"/>
        <v/>
      </c>
      <c r="I39" s="113" t="str">
        <f t="shared" si="4"/>
        <v/>
      </c>
      <c r="J39" s="122" t="str">
        <f t="shared" si="5"/>
        <v/>
      </c>
      <c r="K39" s="123" t="str">
        <f t="shared" si="5"/>
        <v/>
      </c>
      <c r="L39" s="124" t="str">
        <f t="shared" si="5"/>
        <v/>
      </c>
      <c r="M39" s="122" t="str">
        <f t="shared" si="6"/>
        <v/>
      </c>
      <c r="N39" s="123" t="str">
        <f t="shared" si="6"/>
        <v/>
      </c>
      <c r="O39" s="124" t="str">
        <f t="shared" si="6"/>
        <v/>
      </c>
      <c r="P39" s="113"/>
      <c r="Q39" s="113"/>
      <c r="R39" s="113"/>
    </row>
    <row r="40" spans="1:18" ht="18.75" x14ac:dyDescent="0.4">
      <c r="A40" s="107">
        <v>32</v>
      </c>
      <c r="B40" s="117"/>
      <c r="C40" s="118"/>
      <c r="D40" s="119"/>
      <c r="E40" s="120"/>
      <c r="F40" s="121"/>
      <c r="G40" s="113" t="str">
        <f t="shared" si="4"/>
        <v/>
      </c>
      <c r="H40" s="113" t="str">
        <f t="shared" si="4"/>
        <v/>
      </c>
      <c r="I40" s="113" t="str">
        <f t="shared" si="4"/>
        <v/>
      </c>
      <c r="J40" s="122" t="str">
        <f t="shared" si="5"/>
        <v/>
      </c>
      <c r="K40" s="123" t="str">
        <f t="shared" si="5"/>
        <v/>
      </c>
      <c r="L40" s="124" t="str">
        <f t="shared" si="5"/>
        <v/>
      </c>
      <c r="M40" s="122" t="str">
        <f t="shared" si="6"/>
        <v/>
      </c>
      <c r="N40" s="123" t="str">
        <f t="shared" si="6"/>
        <v/>
      </c>
      <c r="O40" s="124" t="str">
        <f t="shared" si="6"/>
        <v/>
      </c>
      <c r="P40" s="113"/>
      <c r="Q40" s="113"/>
      <c r="R40" s="113"/>
    </row>
    <row r="41" spans="1:18" ht="18.75" x14ac:dyDescent="0.4">
      <c r="A41" s="107">
        <v>33</v>
      </c>
      <c r="B41" s="117"/>
      <c r="C41" s="118"/>
      <c r="D41" s="119"/>
      <c r="E41" s="120"/>
      <c r="F41" s="125"/>
      <c r="G41" s="113" t="str">
        <f t="shared" si="4"/>
        <v/>
      </c>
      <c r="H41" s="113" t="str">
        <f t="shared" si="4"/>
        <v/>
      </c>
      <c r="I41" s="113" t="str">
        <f t="shared" si="4"/>
        <v/>
      </c>
      <c r="J41" s="122" t="str">
        <f t="shared" si="5"/>
        <v/>
      </c>
      <c r="K41" s="123" t="str">
        <f t="shared" si="5"/>
        <v/>
      </c>
      <c r="L41" s="124" t="str">
        <f t="shared" si="5"/>
        <v/>
      </c>
      <c r="M41" s="122" t="str">
        <f t="shared" si="6"/>
        <v/>
      </c>
      <c r="N41" s="123" t="str">
        <f t="shared" si="6"/>
        <v/>
      </c>
      <c r="O41" s="124" t="str">
        <f t="shared" si="6"/>
        <v/>
      </c>
      <c r="P41" s="113"/>
      <c r="Q41" s="113"/>
      <c r="R41" s="113"/>
    </row>
    <row r="42" spans="1:18" ht="18.75" x14ac:dyDescent="0.4">
      <c r="A42" s="107">
        <v>34</v>
      </c>
      <c r="B42" s="117"/>
      <c r="C42" s="118"/>
      <c r="D42" s="119"/>
      <c r="E42" s="120"/>
      <c r="F42" s="125"/>
      <c r="G42" s="113" t="str">
        <f t="shared" ref="G42:I57" si="7">IF(D42="","",G41+M42)</f>
        <v/>
      </c>
      <c r="H42" s="113" t="str">
        <f t="shared" si="7"/>
        <v/>
      </c>
      <c r="I42" s="113" t="str">
        <f t="shared" si="7"/>
        <v/>
      </c>
      <c r="J42" s="122" t="str">
        <f t="shared" si="5"/>
        <v/>
      </c>
      <c r="K42" s="123" t="str">
        <f t="shared" si="5"/>
        <v/>
      </c>
      <c r="L42" s="124" t="str">
        <f t="shared" si="5"/>
        <v/>
      </c>
      <c r="M42" s="122" t="str">
        <f>IF(D42="","",J42*D42)</f>
        <v/>
      </c>
      <c r="N42" s="123" t="str">
        <f t="shared" si="6"/>
        <v/>
      </c>
      <c r="O42" s="124" t="str">
        <f t="shared" si="6"/>
        <v/>
      </c>
      <c r="P42" s="113"/>
      <c r="Q42" s="113"/>
      <c r="R42" s="113"/>
    </row>
    <row r="43" spans="1:18" ht="18.75" x14ac:dyDescent="0.4">
      <c r="A43" s="87">
        <v>35</v>
      </c>
      <c r="B43" s="117"/>
      <c r="C43" s="118"/>
      <c r="D43" s="119"/>
      <c r="E43" s="120"/>
      <c r="F43" s="121"/>
      <c r="G43" s="113" t="str">
        <f t="shared" ref="G43:G58" si="8">IF(D43="","",G42+M43)</f>
        <v/>
      </c>
      <c r="H43" s="113" t="str">
        <f t="shared" si="7"/>
        <v/>
      </c>
      <c r="I43" s="113" t="str">
        <f t="shared" si="7"/>
        <v/>
      </c>
      <c r="J43" s="122" t="str">
        <f t="shared" si="5"/>
        <v/>
      </c>
      <c r="K43" s="123" t="str">
        <f t="shared" si="5"/>
        <v/>
      </c>
      <c r="L43" s="124" t="str">
        <f t="shared" si="5"/>
        <v/>
      </c>
      <c r="M43" s="122" t="str">
        <f t="shared" si="6"/>
        <v/>
      </c>
      <c r="N43" s="123" t="str">
        <f t="shared" si="6"/>
        <v/>
      </c>
      <c r="O43" s="124" t="str">
        <f t="shared" si="6"/>
        <v/>
      </c>
    </row>
    <row r="44" spans="1:18" ht="18.75" x14ac:dyDescent="0.4">
      <c r="A44" s="107">
        <v>36</v>
      </c>
      <c r="B44" s="117"/>
      <c r="C44" s="118"/>
      <c r="D44" s="119"/>
      <c r="E44" s="120"/>
      <c r="F44" s="121"/>
      <c r="G44" s="113" t="str">
        <f t="shared" si="8"/>
        <v/>
      </c>
      <c r="H44" s="113" t="str">
        <f t="shared" si="7"/>
        <v/>
      </c>
      <c r="I44" s="113" t="str">
        <f t="shared" si="7"/>
        <v/>
      </c>
      <c r="J44" s="122" t="str">
        <f>IF(G43="","",G43*0.03)</f>
        <v/>
      </c>
      <c r="K44" s="123" t="str">
        <f t="shared" si="5"/>
        <v/>
      </c>
      <c r="L44" s="124" t="str">
        <f t="shared" si="5"/>
        <v/>
      </c>
      <c r="M44" s="122" t="str">
        <f>IF(D44="","",J44*D44)</f>
        <v/>
      </c>
      <c r="N44" s="123" t="str">
        <f t="shared" si="6"/>
        <v/>
      </c>
      <c r="O44" s="124" t="str">
        <f t="shared" si="6"/>
        <v/>
      </c>
    </row>
    <row r="45" spans="1:18" ht="18.75" x14ac:dyDescent="0.4">
      <c r="A45" s="107">
        <v>37</v>
      </c>
      <c r="B45" s="117"/>
      <c r="C45" s="118"/>
      <c r="D45" s="119"/>
      <c r="E45" s="120"/>
      <c r="F45" s="121"/>
      <c r="G45" s="113" t="str">
        <f t="shared" si="8"/>
        <v/>
      </c>
      <c r="H45" s="113" t="str">
        <f t="shared" si="7"/>
        <v/>
      </c>
      <c r="I45" s="113" t="str">
        <f t="shared" si="7"/>
        <v/>
      </c>
      <c r="J45" s="122" t="str">
        <f t="shared" si="5"/>
        <v/>
      </c>
      <c r="K45" s="123" t="str">
        <f t="shared" si="5"/>
        <v/>
      </c>
      <c r="L45" s="124" t="str">
        <f t="shared" si="5"/>
        <v/>
      </c>
      <c r="M45" s="122" t="str">
        <f t="shared" si="6"/>
        <v/>
      </c>
      <c r="N45" s="123" t="str">
        <f t="shared" si="6"/>
        <v/>
      </c>
      <c r="O45" s="124" t="str">
        <f t="shared" si="6"/>
        <v/>
      </c>
    </row>
    <row r="46" spans="1:18" ht="18.75" x14ac:dyDescent="0.4">
      <c r="A46" s="107">
        <v>38</v>
      </c>
      <c r="B46" s="117"/>
      <c r="C46" s="118"/>
      <c r="D46" s="119"/>
      <c r="E46" s="120"/>
      <c r="F46" s="121"/>
      <c r="G46" s="113" t="str">
        <f t="shared" si="8"/>
        <v/>
      </c>
      <c r="H46" s="113" t="str">
        <f t="shared" si="7"/>
        <v/>
      </c>
      <c r="I46" s="113" t="str">
        <f t="shared" si="7"/>
        <v/>
      </c>
      <c r="J46" s="122" t="str">
        <f t="shared" si="5"/>
        <v/>
      </c>
      <c r="K46" s="123" t="str">
        <f t="shared" si="5"/>
        <v/>
      </c>
      <c r="L46" s="124" t="str">
        <f t="shared" si="5"/>
        <v/>
      </c>
      <c r="M46" s="122" t="str">
        <f t="shared" si="6"/>
        <v/>
      </c>
      <c r="N46" s="123" t="str">
        <f t="shared" si="6"/>
        <v/>
      </c>
      <c r="O46" s="124" t="str">
        <f t="shared" si="6"/>
        <v/>
      </c>
    </row>
    <row r="47" spans="1:18" ht="18.75" x14ac:dyDescent="0.4">
      <c r="A47" s="107">
        <v>39</v>
      </c>
      <c r="B47" s="117"/>
      <c r="C47" s="118"/>
      <c r="D47" s="119"/>
      <c r="E47" s="120"/>
      <c r="F47" s="121"/>
      <c r="G47" s="113" t="str">
        <f t="shared" si="8"/>
        <v/>
      </c>
      <c r="H47" s="113" t="str">
        <f t="shared" si="7"/>
        <v/>
      </c>
      <c r="I47" s="113" t="str">
        <f t="shared" si="7"/>
        <v/>
      </c>
      <c r="J47" s="122" t="str">
        <f t="shared" si="5"/>
        <v/>
      </c>
      <c r="K47" s="123" t="str">
        <f t="shared" si="5"/>
        <v/>
      </c>
      <c r="L47" s="124" t="str">
        <f t="shared" si="5"/>
        <v/>
      </c>
      <c r="M47" s="122" t="str">
        <f t="shared" si="6"/>
        <v/>
      </c>
      <c r="N47" s="123" t="str">
        <f t="shared" si="6"/>
        <v/>
      </c>
      <c r="O47" s="124" t="str">
        <f t="shared" si="6"/>
        <v/>
      </c>
    </row>
    <row r="48" spans="1:18" ht="18.75" x14ac:dyDescent="0.4">
      <c r="A48" s="107">
        <v>40</v>
      </c>
      <c r="B48" s="117"/>
      <c r="C48" s="118"/>
      <c r="D48" s="119"/>
      <c r="E48" s="120"/>
      <c r="F48" s="121"/>
      <c r="G48" s="113" t="str">
        <f t="shared" si="8"/>
        <v/>
      </c>
      <c r="H48" s="113" t="str">
        <f t="shared" si="7"/>
        <v/>
      </c>
      <c r="I48" s="113" t="str">
        <f t="shared" si="7"/>
        <v/>
      </c>
      <c r="J48" s="122" t="str">
        <f t="shared" si="5"/>
        <v/>
      </c>
      <c r="K48" s="123" t="str">
        <f t="shared" si="5"/>
        <v/>
      </c>
      <c r="L48" s="124" t="str">
        <f t="shared" si="5"/>
        <v/>
      </c>
      <c r="M48" s="122" t="str">
        <f t="shared" si="6"/>
        <v/>
      </c>
      <c r="N48" s="123" t="str">
        <f t="shared" si="6"/>
        <v/>
      </c>
      <c r="O48" s="124" t="str">
        <f t="shared" si="6"/>
        <v/>
      </c>
    </row>
    <row r="49" spans="1:15" ht="18.75" x14ac:dyDescent="0.4">
      <c r="A49" s="107">
        <v>41</v>
      </c>
      <c r="B49" s="117"/>
      <c r="C49" s="118"/>
      <c r="D49" s="119"/>
      <c r="E49" s="120"/>
      <c r="F49" s="121"/>
      <c r="G49" s="113" t="str">
        <f t="shared" si="8"/>
        <v/>
      </c>
      <c r="H49" s="113" t="str">
        <f t="shared" si="7"/>
        <v/>
      </c>
      <c r="I49" s="113" t="str">
        <f t="shared" si="7"/>
        <v/>
      </c>
      <c r="J49" s="122" t="str">
        <f t="shared" si="5"/>
        <v/>
      </c>
      <c r="K49" s="123" t="str">
        <f t="shared" si="5"/>
        <v/>
      </c>
      <c r="L49" s="124" t="str">
        <f t="shared" si="5"/>
        <v/>
      </c>
      <c r="M49" s="122" t="str">
        <f t="shared" si="6"/>
        <v/>
      </c>
      <c r="N49" s="123" t="str">
        <f t="shared" si="6"/>
        <v/>
      </c>
      <c r="O49" s="124" t="str">
        <f t="shared" si="6"/>
        <v/>
      </c>
    </row>
    <row r="50" spans="1:15" ht="18.75" x14ac:dyDescent="0.4">
      <c r="A50" s="107">
        <v>42</v>
      </c>
      <c r="B50" s="117"/>
      <c r="C50" s="118"/>
      <c r="D50" s="119"/>
      <c r="E50" s="120"/>
      <c r="F50" s="121"/>
      <c r="G50" s="113" t="str">
        <f t="shared" si="8"/>
        <v/>
      </c>
      <c r="H50" s="113" t="str">
        <f t="shared" si="7"/>
        <v/>
      </c>
      <c r="I50" s="113" t="str">
        <f t="shared" si="7"/>
        <v/>
      </c>
      <c r="J50" s="122" t="str">
        <f t="shared" si="5"/>
        <v/>
      </c>
      <c r="K50" s="123" t="str">
        <f t="shared" si="5"/>
        <v/>
      </c>
      <c r="L50" s="124" t="str">
        <f t="shared" si="5"/>
        <v/>
      </c>
      <c r="M50" s="122" t="str">
        <f t="shared" si="6"/>
        <v/>
      </c>
      <c r="N50" s="123" t="str">
        <f t="shared" si="6"/>
        <v/>
      </c>
      <c r="O50" s="124" t="str">
        <f t="shared" si="6"/>
        <v/>
      </c>
    </row>
    <row r="51" spans="1:15" ht="18.75" x14ac:dyDescent="0.4">
      <c r="A51" s="107">
        <v>43</v>
      </c>
      <c r="B51" s="117"/>
      <c r="C51" s="118"/>
      <c r="D51" s="119"/>
      <c r="E51" s="120"/>
      <c r="F51" s="125"/>
      <c r="G51" s="113" t="str">
        <f t="shared" si="8"/>
        <v/>
      </c>
      <c r="H51" s="113" t="str">
        <f t="shared" si="7"/>
        <v/>
      </c>
      <c r="I51" s="113" t="str">
        <f t="shared" si="7"/>
        <v/>
      </c>
      <c r="J51" s="122" t="str">
        <f t="shared" si="5"/>
        <v/>
      </c>
      <c r="K51" s="123" t="str">
        <f t="shared" si="5"/>
        <v/>
      </c>
      <c r="L51" s="124" t="str">
        <f t="shared" si="5"/>
        <v/>
      </c>
      <c r="M51" s="122" t="str">
        <f t="shared" si="6"/>
        <v/>
      </c>
      <c r="N51" s="123" t="str">
        <f t="shared" si="6"/>
        <v/>
      </c>
      <c r="O51" s="124" t="str">
        <f t="shared" si="6"/>
        <v/>
      </c>
    </row>
    <row r="52" spans="1:15" ht="18.75" x14ac:dyDescent="0.4">
      <c r="A52" s="107">
        <v>44</v>
      </c>
      <c r="B52" s="117"/>
      <c r="C52" s="118"/>
      <c r="D52" s="119"/>
      <c r="E52" s="120"/>
      <c r="F52" s="121"/>
      <c r="G52" s="113" t="str">
        <f t="shared" si="8"/>
        <v/>
      </c>
      <c r="H52" s="113" t="str">
        <f t="shared" si="7"/>
        <v/>
      </c>
      <c r="I52" s="113" t="str">
        <f t="shared" si="7"/>
        <v/>
      </c>
      <c r="J52" s="122" t="str">
        <f t="shared" si="5"/>
        <v/>
      </c>
      <c r="K52" s="123" t="str">
        <f t="shared" si="5"/>
        <v/>
      </c>
      <c r="L52" s="124" t="str">
        <f t="shared" si="5"/>
        <v/>
      </c>
      <c r="M52" s="122" t="str">
        <f t="shared" si="6"/>
        <v/>
      </c>
      <c r="N52" s="123" t="str">
        <f t="shared" si="6"/>
        <v/>
      </c>
      <c r="O52" s="124" t="str">
        <f t="shared" si="6"/>
        <v/>
      </c>
    </row>
    <row r="53" spans="1:15" ht="18.75" x14ac:dyDescent="0.4">
      <c r="A53" s="107">
        <v>45</v>
      </c>
      <c r="B53" s="117"/>
      <c r="C53" s="118"/>
      <c r="D53" s="119"/>
      <c r="E53" s="120"/>
      <c r="F53" s="121"/>
      <c r="G53" s="113" t="str">
        <f t="shared" si="8"/>
        <v/>
      </c>
      <c r="H53" s="113" t="str">
        <f t="shared" si="7"/>
        <v/>
      </c>
      <c r="I53" s="113" t="str">
        <f t="shared" si="7"/>
        <v/>
      </c>
      <c r="J53" s="122" t="str">
        <f t="shared" si="5"/>
        <v/>
      </c>
      <c r="K53" s="123" t="str">
        <f t="shared" si="5"/>
        <v/>
      </c>
      <c r="L53" s="124" t="str">
        <f t="shared" si="5"/>
        <v/>
      </c>
      <c r="M53" s="122" t="str">
        <f t="shared" si="6"/>
        <v/>
      </c>
      <c r="N53" s="123" t="str">
        <f t="shared" si="6"/>
        <v/>
      </c>
      <c r="O53" s="124" t="str">
        <f t="shared" si="6"/>
        <v/>
      </c>
    </row>
    <row r="54" spans="1:15" ht="18.75" x14ac:dyDescent="0.4">
      <c r="A54" s="107">
        <v>46</v>
      </c>
      <c r="B54" s="117"/>
      <c r="C54" s="118"/>
      <c r="D54" s="119"/>
      <c r="E54" s="120"/>
      <c r="F54" s="121"/>
      <c r="G54" s="113" t="str">
        <f t="shared" si="8"/>
        <v/>
      </c>
      <c r="H54" s="113" t="str">
        <f t="shared" si="7"/>
        <v/>
      </c>
      <c r="I54" s="113" t="str">
        <f t="shared" si="7"/>
        <v/>
      </c>
      <c r="J54" s="122" t="str">
        <f t="shared" si="5"/>
        <v/>
      </c>
      <c r="K54" s="123" t="str">
        <f t="shared" si="5"/>
        <v/>
      </c>
      <c r="L54" s="124" t="str">
        <f t="shared" si="5"/>
        <v/>
      </c>
      <c r="M54" s="122" t="str">
        <f t="shared" si="6"/>
        <v/>
      </c>
      <c r="N54" s="123" t="str">
        <f t="shared" si="6"/>
        <v/>
      </c>
      <c r="O54" s="124" t="str">
        <f t="shared" si="6"/>
        <v/>
      </c>
    </row>
    <row r="55" spans="1:15" ht="18.75" x14ac:dyDescent="0.4">
      <c r="A55" s="107">
        <v>47</v>
      </c>
      <c r="B55" s="117"/>
      <c r="C55" s="118"/>
      <c r="D55" s="119"/>
      <c r="E55" s="120"/>
      <c r="F55" s="121"/>
      <c r="G55" s="113" t="str">
        <f t="shared" si="8"/>
        <v/>
      </c>
      <c r="H55" s="113" t="str">
        <f t="shared" si="7"/>
        <v/>
      </c>
      <c r="I55" s="113" t="str">
        <f t="shared" si="7"/>
        <v/>
      </c>
      <c r="J55" s="122" t="str">
        <f t="shared" si="5"/>
        <v/>
      </c>
      <c r="K55" s="123" t="str">
        <f t="shared" si="5"/>
        <v/>
      </c>
      <c r="L55" s="124" t="str">
        <f t="shared" si="5"/>
        <v/>
      </c>
      <c r="M55" s="122" t="str">
        <f t="shared" si="6"/>
        <v/>
      </c>
      <c r="N55" s="123" t="str">
        <f t="shared" si="6"/>
        <v/>
      </c>
      <c r="O55" s="124" t="str">
        <f t="shared" si="6"/>
        <v/>
      </c>
    </row>
    <row r="56" spans="1:15" ht="18.75" x14ac:dyDescent="0.4">
      <c r="A56" s="107">
        <v>48</v>
      </c>
      <c r="B56" s="117"/>
      <c r="C56" s="118"/>
      <c r="D56" s="119"/>
      <c r="E56" s="120"/>
      <c r="F56" s="121"/>
      <c r="G56" s="113" t="str">
        <f t="shared" si="8"/>
        <v/>
      </c>
      <c r="H56" s="113" t="str">
        <f t="shared" si="7"/>
        <v/>
      </c>
      <c r="I56" s="113" t="str">
        <f t="shared" si="7"/>
        <v/>
      </c>
      <c r="J56" s="122" t="str">
        <f t="shared" si="5"/>
        <v/>
      </c>
      <c r="K56" s="123" t="str">
        <f t="shared" si="5"/>
        <v/>
      </c>
      <c r="L56" s="124" t="str">
        <f t="shared" si="5"/>
        <v/>
      </c>
      <c r="M56" s="122" t="str">
        <f t="shared" si="6"/>
        <v/>
      </c>
      <c r="N56" s="123" t="str">
        <f t="shared" si="6"/>
        <v/>
      </c>
      <c r="O56" s="124" t="str">
        <f t="shared" si="6"/>
        <v/>
      </c>
    </row>
    <row r="57" spans="1:15" ht="18.75" x14ac:dyDescent="0.4">
      <c r="A57" s="107">
        <v>49</v>
      </c>
      <c r="B57" s="117"/>
      <c r="C57" s="118"/>
      <c r="D57" s="119"/>
      <c r="E57" s="120"/>
      <c r="F57" s="121"/>
      <c r="G57" s="113" t="str">
        <f t="shared" si="8"/>
        <v/>
      </c>
      <c r="H57" s="113" t="str">
        <f t="shared" si="7"/>
        <v/>
      </c>
      <c r="I57" s="113" t="str">
        <f t="shared" si="7"/>
        <v/>
      </c>
      <c r="J57" s="122" t="str">
        <f t="shared" si="5"/>
        <v/>
      </c>
      <c r="K57" s="123" t="str">
        <f t="shared" si="5"/>
        <v/>
      </c>
      <c r="L57" s="124" t="str">
        <f t="shared" si="5"/>
        <v/>
      </c>
      <c r="M57" s="122" t="str">
        <f t="shared" si="6"/>
        <v/>
      </c>
      <c r="N57" s="123" t="str">
        <f t="shared" si="6"/>
        <v/>
      </c>
      <c r="O57" s="124" t="str">
        <f t="shared" si="6"/>
        <v/>
      </c>
    </row>
    <row r="58" spans="1:15" ht="19.5" thickBot="1" x14ac:dyDescent="0.45">
      <c r="A58" s="107">
        <v>50</v>
      </c>
      <c r="B58" s="126"/>
      <c r="C58" s="127"/>
      <c r="D58" s="128"/>
      <c r="E58" s="129"/>
      <c r="F58" s="130"/>
      <c r="G58" s="113" t="str">
        <f t="shared" si="8"/>
        <v/>
      </c>
      <c r="H58" s="113" t="str">
        <f>IF(E58="","",H57+N58)</f>
        <v/>
      </c>
      <c r="I58" s="113" t="str">
        <f>IF(F58="","",I57+O58)</f>
        <v/>
      </c>
      <c r="J58" s="122" t="str">
        <f t="shared" si="5"/>
        <v/>
      </c>
      <c r="K58" s="123" t="str">
        <f t="shared" si="5"/>
        <v/>
      </c>
      <c r="L58" s="124" t="str">
        <f t="shared" si="5"/>
        <v/>
      </c>
      <c r="M58" s="122" t="str">
        <f t="shared" si="6"/>
        <v/>
      </c>
      <c r="N58" s="123" t="str">
        <f t="shared" si="6"/>
        <v/>
      </c>
      <c r="O58" s="124" t="str">
        <f t="shared" si="6"/>
        <v/>
      </c>
    </row>
    <row r="59" spans="1:15" ht="14.25" thickBot="1" x14ac:dyDescent="0.45">
      <c r="A59" s="107"/>
      <c r="B59" s="330" t="s">
        <v>60</v>
      </c>
      <c r="C59" s="331"/>
      <c r="D59" s="86">
        <f>COUNTIF(D9:D58,1.27)</f>
        <v>9</v>
      </c>
      <c r="E59" s="86">
        <f>COUNTIF(E9:E58,1.5)</f>
        <v>7</v>
      </c>
      <c r="F59" s="131">
        <f>COUNTIF(F9:F58,2)</f>
        <v>6</v>
      </c>
      <c r="G59" s="132">
        <f>M59+G8</f>
        <v>100147.88830924121</v>
      </c>
      <c r="H59" s="105">
        <f>N59+H8</f>
        <v>91589.687787569681</v>
      </c>
      <c r="I59" s="106">
        <f>O59+I8</f>
        <v>92606.073675193285</v>
      </c>
      <c r="J59" s="133" t="s">
        <v>61</v>
      </c>
      <c r="K59" s="134">
        <f>B58-B9</f>
        <v>-40958</v>
      </c>
      <c r="L59" s="135" t="s">
        <v>62</v>
      </c>
      <c r="M59" s="136">
        <f>SUM(M9:M58)</f>
        <v>147.88830924122112</v>
      </c>
      <c r="N59" s="137">
        <f>SUM(N9:N58)</f>
        <v>-8410.3122124303136</v>
      </c>
      <c r="O59" s="138">
        <f>SUM(O9:O58)</f>
        <v>-7393.9263248067182</v>
      </c>
    </row>
    <row r="60" spans="1:15" ht="14.25" thickBot="1" x14ac:dyDescent="0.45">
      <c r="A60" s="107"/>
      <c r="B60" s="325" t="s">
        <v>63</v>
      </c>
      <c r="C60" s="326"/>
      <c r="D60" s="86">
        <f>COUNTIF(D9:D58,-1)</f>
        <v>11</v>
      </c>
      <c r="E60" s="86">
        <f>COUNTIF(E9:E58,-1)</f>
        <v>13</v>
      </c>
      <c r="F60" s="131">
        <f>COUNTIF(F9:F58,-1)</f>
        <v>14</v>
      </c>
      <c r="G60" s="327" t="s">
        <v>64</v>
      </c>
      <c r="H60" s="328"/>
      <c r="I60" s="329"/>
      <c r="J60" s="327" t="s">
        <v>65</v>
      </c>
      <c r="K60" s="328"/>
      <c r="L60" s="329"/>
      <c r="M60" s="107"/>
      <c r="O60" s="139"/>
    </row>
    <row r="61" spans="1:15" ht="14.25" thickBot="1" x14ac:dyDescent="0.45">
      <c r="A61" s="107"/>
      <c r="B61" s="325" t="s">
        <v>66</v>
      </c>
      <c r="C61" s="326"/>
      <c r="D61" s="86">
        <f>COUNTIF(D9:D58,0)</f>
        <v>0</v>
      </c>
      <c r="E61" s="86">
        <f>COUNTIF(E9:E58,0)</f>
        <v>0</v>
      </c>
      <c r="F61" s="86">
        <f>COUNTIF(F9:F58,0)</f>
        <v>0</v>
      </c>
      <c r="G61" s="140">
        <f>G59/G8</f>
        <v>1.0014788830924122</v>
      </c>
      <c r="H61" s="141">
        <f>H59/H8</f>
        <v>0.91589687787569685</v>
      </c>
      <c r="I61" s="142">
        <f>I59/I8</f>
        <v>0.9260607367519329</v>
      </c>
      <c r="J61" s="143">
        <f>(G61-100%)*30/K59</f>
        <v>-1.0832192190137522E-6</v>
      </c>
      <c r="K61" s="143">
        <f>(H61-100%)*30/K59</f>
        <v>6.1601974308537883E-5</v>
      </c>
      <c r="L61" s="144">
        <f>(I61-100%)*30/K59</f>
        <v>5.4157378227501663E-5</v>
      </c>
      <c r="M61" s="145"/>
      <c r="N61" s="146"/>
      <c r="O61" s="147"/>
    </row>
    <row r="62" spans="1:15" ht="14.25" thickBot="1" x14ac:dyDescent="0.45">
      <c r="B62" s="327" t="s">
        <v>67</v>
      </c>
      <c r="C62" s="328"/>
      <c r="D62" s="148">
        <f>D59/(D59+D60+D61)</f>
        <v>0.45</v>
      </c>
      <c r="E62" s="149">
        <f>E59/(E59+E60+E61)</f>
        <v>0.35</v>
      </c>
      <c r="F62" s="150">
        <f>F59/(F59+F60+F61)</f>
        <v>0.3</v>
      </c>
    </row>
    <row r="64" spans="1:15" x14ac:dyDescent="0.4">
      <c r="D64" s="151"/>
      <c r="E64" s="151"/>
      <c r="F64" s="151"/>
    </row>
  </sheetData>
  <mergeCells count="11">
    <mergeCell ref="B59:C59"/>
    <mergeCell ref="G6:I6"/>
    <mergeCell ref="J6:L6"/>
    <mergeCell ref="M6:O6"/>
    <mergeCell ref="J8:L8"/>
    <mergeCell ref="M8:O8"/>
    <mergeCell ref="B60:C60"/>
    <mergeCell ref="G60:I60"/>
    <mergeCell ref="J60:L60"/>
    <mergeCell ref="B61:C61"/>
    <mergeCell ref="B62:C62"/>
  </mergeCells>
  <phoneticPr fontId="16"/>
  <pageMargins left="0.7" right="0.7" top="0.75" bottom="0.75" header="0.3" footer="0.3"/>
  <pageSetup paperSize="9" orientation="portrait" horizont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13759-5402-47A4-AD1F-76BF3A7864F0}">
  <dimension ref="A1"/>
  <sheetViews>
    <sheetView topLeftCell="A457" zoomScale="80" zoomScaleNormal="80" workbookViewId="0">
      <selection activeCell="A482" sqref="A482"/>
    </sheetView>
  </sheetViews>
  <sheetFormatPr defaultColWidth="8.125" defaultRowHeight="14.25" x14ac:dyDescent="0.4"/>
  <cols>
    <col min="1" max="1" width="6.625" style="152" customWidth="1"/>
    <col min="2" max="2" width="7.25" style="153" customWidth="1"/>
    <col min="3" max="256" width="8.125" style="153"/>
    <col min="257" max="257" width="6.625" style="153" customWidth="1"/>
    <col min="258" max="258" width="7.25" style="153" customWidth="1"/>
    <col min="259" max="512" width="8.125" style="153"/>
    <col min="513" max="513" width="6.625" style="153" customWidth="1"/>
    <col min="514" max="514" width="7.25" style="153" customWidth="1"/>
    <col min="515" max="768" width="8.125" style="153"/>
    <col min="769" max="769" width="6.625" style="153" customWidth="1"/>
    <col min="770" max="770" width="7.25" style="153" customWidth="1"/>
    <col min="771" max="1024" width="8.125" style="153"/>
    <col min="1025" max="1025" width="6.625" style="153" customWidth="1"/>
    <col min="1026" max="1026" width="7.25" style="153" customWidth="1"/>
    <col min="1027" max="1280" width="8.125" style="153"/>
    <col min="1281" max="1281" width="6.625" style="153" customWidth="1"/>
    <col min="1282" max="1282" width="7.25" style="153" customWidth="1"/>
    <col min="1283" max="1536" width="8.125" style="153"/>
    <col min="1537" max="1537" width="6.625" style="153" customWidth="1"/>
    <col min="1538" max="1538" width="7.25" style="153" customWidth="1"/>
    <col min="1539" max="1792" width="8.125" style="153"/>
    <col min="1793" max="1793" width="6.625" style="153" customWidth="1"/>
    <col min="1794" max="1794" width="7.25" style="153" customWidth="1"/>
    <col min="1795" max="2048" width="8.125" style="153"/>
    <col min="2049" max="2049" width="6.625" style="153" customWidth="1"/>
    <col min="2050" max="2050" width="7.25" style="153" customWidth="1"/>
    <col min="2051" max="2304" width="8.125" style="153"/>
    <col min="2305" max="2305" width="6.625" style="153" customWidth="1"/>
    <col min="2306" max="2306" width="7.25" style="153" customWidth="1"/>
    <col min="2307" max="2560" width="8.125" style="153"/>
    <col min="2561" max="2561" width="6.625" style="153" customWidth="1"/>
    <col min="2562" max="2562" width="7.25" style="153" customWidth="1"/>
    <col min="2563" max="2816" width="8.125" style="153"/>
    <col min="2817" max="2817" width="6.625" style="153" customWidth="1"/>
    <col min="2818" max="2818" width="7.25" style="153" customWidth="1"/>
    <col min="2819" max="3072" width="8.125" style="153"/>
    <col min="3073" max="3073" width="6.625" style="153" customWidth="1"/>
    <col min="3074" max="3074" width="7.25" style="153" customWidth="1"/>
    <col min="3075" max="3328" width="8.125" style="153"/>
    <col min="3329" max="3329" width="6.625" style="153" customWidth="1"/>
    <col min="3330" max="3330" width="7.25" style="153" customWidth="1"/>
    <col min="3331" max="3584" width="8.125" style="153"/>
    <col min="3585" max="3585" width="6.625" style="153" customWidth="1"/>
    <col min="3586" max="3586" width="7.25" style="153" customWidth="1"/>
    <col min="3587" max="3840" width="8.125" style="153"/>
    <col min="3841" max="3841" width="6.625" style="153" customWidth="1"/>
    <col min="3842" max="3842" width="7.25" style="153" customWidth="1"/>
    <col min="3843" max="4096" width="8.125" style="153"/>
    <col min="4097" max="4097" width="6.625" style="153" customWidth="1"/>
    <col min="4098" max="4098" width="7.25" style="153" customWidth="1"/>
    <col min="4099" max="4352" width="8.125" style="153"/>
    <col min="4353" max="4353" width="6.625" style="153" customWidth="1"/>
    <col min="4354" max="4354" width="7.25" style="153" customWidth="1"/>
    <col min="4355" max="4608" width="8.125" style="153"/>
    <col min="4609" max="4609" width="6.625" style="153" customWidth="1"/>
    <col min="4610" max="4610" width="7.25" style="153" customWidth="1"/>
    <col min="4611" max="4864" width="8.125" style="153"/>
    <col min="4865" max="4865" width="6.625" style="153" customWidth="1"/>
    <col min="4866" max="4866" width="7.25" style="153" customWidth="1"/>
    <col min="4867" max="5120" width="8.125" style="153"/>
    <col min="5121" max="5121" width="6.625" style="153" customWidth="1"/>
    <col min="5122" max="5122" width="7.25" style="153" customWidth="1"/>
    <col min="5123" max="5376" width="8.125" style="153"/>
    <col min="5377" max="5377" width="6.625" style="153" customWidth="1"/>
    <col min="5378" max="5378" width="7.25" style="153" customWidth="1"/>
    <col min="5379" max="5632" width="8.125" style="153"/>
    <col min="5633" max="5633" width="6.625" style="153" customWidth="1"/>
    <col min="5634" max="5634" width="7.25" style="153" customWidth="1"/>
    <col min="5635" max="5888" width="8.125" style="153"/>
    <col min="5889" max="5889" width="6.625" style="153" customWidth="1"/>
    <col min="5890" max="5890" width="7.25" style="153" customWidth="1"/>
    <col min="5891" max="6144" width="8.125" style="153"/>
    <col min="6145" max="6145" width="6.625" style="153" customWidth="1"/>
    <col min="6146" max="6146" width="7.25" style="153" customWidth="1"/>
    <col min="6147" max="6400" width="8.125" style="153"/>
    <col min="6401" max="6401" width="6.625" style="153" customWidth="1"/>
    <col min="6402" max="6402" width="7.25" style="153" customWidth="1"/>
    <col min="6403" max="6656" width="8.125" style="153"/>
    <col min="6657" max="6657" width="6.625" style="153" customWidth="1"/>
    <col min="6658" max="6658" width="7.25" style="153" customWidth="1"/>
    <col min="6659" max="6912" width="8.125" style="153"/>
    <col min="6913" max="6913" width="6.625" style="153" customWidth="1"/>
    <col min="6914" max="6914" width="7.25" style="153" customWidth="1"/>
    <col min="6915" max="7168" width="8.125" style="153"/>
    <col min="7169" max="7169" width="6.625" style="153" customWidth="1"/>
    <col min="7170" max="7170" width="7.25" style="153" customWidth="1"/>
    <col min="7171" max="7424" width="8.125" style="153"/>
    <col min="7425" max="7425" width="6.625" style="153" customWidth="1"/>
    <col min="7426" max="7426" width="7.25" style="153" customWidth="1"/>
    <col min="7427" max="7680" width="8.125" style="153"/>
    <col min="7681" max="7681" width="6.625" style="153" customWidth="1"/>
    <col min="7682" max="7682" width="7.25" style="153" customWidth="1"/>
    <col min="7683" max="7936" width="8.125" style="153"/>
    <col min="7937" max="7937" width="6.625" style="153" customWidth="1"/>
    <col min="7938" max="7938" width="7.25" style="153" customWidth="1"/>
    <col min="7939" max="8192" width="8.125" style="153"/>
    <col min="8193" max="8193" width="6.625" style="153" customWidth="1"/>
    <col min="8194" max="8194" width="7.25" style="153" customWidth="1"/>
    <col min="8195" max="8448" width="8.125" style="153"/>
    <col min="8449" max="8449" width="6.625" style="153" customWidth="1"/>
    <col min="8450" max="8450" width="7.25" style="153" customWidth="1"/>
    <col min="8451" max="8704" width="8.125" style="153"/>
    <col min="8705" max="8705" width="6.625" style="153" customWidth="1"/>
    <col min="8706" max="8706" width="7.25" style="153" customWidth="1"/>
    <col min="8707" max="8960" width="8.125" style="153"/>
    <col min="8961" max="8961" width="6.625" style="153" customWidth="1"/>
    <col min="8962" max="8962" width="7.25" style="153" customWidth="1"/>
    <col min="8963" max="9216" width="8.125" style="153"/>
    <col min="9217" max="9217" width="6.625" style="153" customWidth="1"/>
    <col min="9218" max="9218" width="7.25" style="153" customWidth="1"/>
    <col min="9219" max="9472" width="8.125" style="153"/>
    <col min="9473" max="9473" width="6.625" style="153" customWidth="1"/>
    <col min="9474" max="9474" width="7.25" style="153" customWidth="1"/>
    <col min="9475" max="9728" width="8.125" style="153"/>
    <col min="9729" max="9729" width="6.625" style="153" customWidth="1"/>
    <col min="9730" max="9730" width="7.25" style="153" customWidth="1"/>
    <col min="9731" max="9984" width="8.125" style="153"/>
    <col min="9985" max="9985" width="6.625" style="153" customWidth="1"/>
    <col min="9986" max="9986" width="7.25" style="153" customWidth="1"/>
    <col min="9987" max="10240" width="8.125" style="153"/>
    <col min="10241" max="10241" width="6.625" style="153" customWidth="1"/>
    <col min="10242" max="10242" width="7.25" style="153" customWidth="1"/>
    <col min="10243" max="10496" width="8.125" style="153"/>
    <col min="10497" max="10497" width="6.625" style="153" customWidth="1"/>
    <col min="10498" max="10498" width="7.25" style="153" customWidth="1"/>
    <col min="10499" max="10752" width="8.125" style="153"/>
    <col min="10753" max="10753" width="6.625" style="153" customWidth="1"/>
    <col min="10754" max="10754" width="7.25" style="153" customWidth="1"/>
    <col min="10755" max="11008" width="8.125" style="153"/>
    <col min="11009" max="11009" width="6.625" style="153" customWidth="1"/>
    <col min="11010" max="11010" width="7.25" style="153" customWidth="1"/>
    <col min="11011" max="11264" width="8.125" style="153"/>
    <col min="11265" max="11265" width="6.625" style="153" customWidth="1"/>
    <col min="11266" max="11266" width="7.25" style="153" customWidth="1"/>
    <col min="11267" max="11520" width="8.125" style="153"/>
    <col min="11521" max="11521" width="6.625" style="153" customWidth="1"/>
    <col min="11522" max="11522" width="7.25" style="153" customWidth="1"/>
    <col min="11523" max="11776" width="8.125" style="153"/>
    <col min="11777" max="11777" width="6.625" style="153" customWidth="1"/>
    <col min="11778" max="11778" width="7.25" style="153" customWidth="1"/>
    <col min="11779" max="12032" width="8.125" style="153"/>
    <col min="12033" max="12033" width="6.625" style="153" customWidth="1"/>
    <col min="12034" max="12034" width="7.25" style="153" customWidth="1"/>
    <col min="12035" max="12288" width="8.125" style="153"/>
    <col min="12289" max="12289" width="6.625" style="153" customWidth="1"/>
    <col min="12290" max="12290" width="7.25" style="153" customWidth="1"/>
    <col min="12291" max="12544" width="8.125" style="153"/>
    <col min="12545" max="12545" width="6.625" style="153" customWidth="1"/>
    <col min="12546" max="12546" width="7.25" style="153" customWidth="1"/>
    <col min="12547" max="12800" width="8.125" style="153"/>
    <col min="12801" max="12801" width="6.625" style="153" customWidth="1"/>
    <col min="12802" max="12802" width="7.25" style="153" customWidth="1"/>
    <col min="12803" max="13056" width="8.125" style="153"/>
    <col min="13057" max="13057" width="6.625" style="153" customWidth="1"/>
    <col min="13058" max="13058" width="7.25" style="153" customWidth="1"/>
    <col min="13059" max="13312" width="8.125" style="153"/>
    <col min="13313" max="13313" width="6.625" style="153" customWidth="1"/>
    <col min="13314" max="13314" width="7.25" style="153" customWidth="1"/>
    <col min="13315" max="13568" width="8.125" style="153"/>
    <col min="13569" max="13569" width="6.625" style="153" customWidth="1"/>
    <col min="13570" max="13570" width="7.25" style="153" customWidth="1"/>
    <col min="13571" max="13824" width="8.125" style="153"/>
    <col min="13825" max="13825" width="6.625" style="153" customWidth="1"/>
    <col min="13826" max="13826" width="7.25" style="153" customWidth="1"/>
    <col min="13827" max="14080" width="8.125" style="153"/>
    <col min="14081" max="14081" width="6.625" style="153" customWidth="1"/>
    <col min="14082" max="14082" width="7.25" style="153" customWidth="1"/>
    <col min="14083" max="14336" width="8.125" style="153"/>
    <col min="14337" max="14337" width="6.625" style="153" customWidth="1"/>
    <col min="14338" max="14338" width="7.25" style="153" customWidth="1"/>
    <col min="14339" max="14592" width="8.125" style="153"/>
    <col min="14593" max="14593" width="6.625" style="153" customWidth="1"/>
    <col min="14594" max="14594" width="7.25" style="153" customWidth="1"/>
    <col min="14595" max="14848" width="8.125" style="153"/>
    <col min="14849" max="14849" width="6.625" style="153" customWidth="1"/>
    <col min="14850" max="14850" width="7.25" style="153" customWidth="1"/>
    <col min="14851" max="15104" width="8.125" style="153"/>
    <col min="15105" max="15105" width="6.625" style="153" customWidth="1"/>
    <col min="15106" max="15106" width="7.25" style="153" customWidth="1"/>
    <col min="15107" max="15360" width="8.125" style="153"/>
    <col min="15361" max="15361" width="6.625" style="153" customWidth="1"/>
    <col min="15362" max="15362" width="7.25" style="153" customWidth="1"/>
    <col min="15363" max="15616" width="8.125" style="153"/>
    <col min="15617" max="15617" width="6.625" style="153" customWidth="1"/>
    <col min="15618" max="15618" width="7.25" style="153" customWidth="1"/>
    <col min="15619" max="15872" width="8.125" style="153"/>
    <col min="15873" max="15873" width="6.625" style="153" customWidth="1"/>
    <col min="15874" max="15874" width="7.25" style="153" customWidth="1"/>
    <col min="15875" max="16128" width="8.125" style="153"/>
    <col min="16129" max="16129" width="6.625" style="153" customWidth="1"/>
    <col min="16130" max="16130" width="7.25" style="153" customWidth="1"/>
    <col min="16131" max="16384" width="8.125" style="153"/>
  </cols>
  <sheetData/>
  <phoneticPr fontId="16"/>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vt:i4>
      </vt:variant>
    </vt:vector>
  </HeadingPairs>
  <TitlesOfParts>
    <vt:vector size="17" baseType="lpstr">
      <vt:lpstr>検証終了通貨</vt:lpstr>
      <vt:lpstr>USDJPY4hEB</vt:lpstr>
      <vt:lpstr>画像(USDJPY4hEB)</vt:lpstr>
      <vt:lpstr>気づき(USDJPY4hEB)</vt:lpstr>
      <vt:lpstr>USDJPY1hEB</vt:lpstr>
      <vt:lpstr>画像(USDJPY1hEB)</vt:lpstr>
      <vt:lpstr>気づき(USDJPY1hEB)</vt:lpstr>
      <vt:lpstr>EURUSD4h</vt:lpstr>
      <vt:lpstr>画像(EURUSD4h)</vt:lpstr>
      <vt:lpstr>気づき(EURUSD4h)</vt:lpstr>
      <vt:lpstr>EURUSD1h</vt:lpstr>
      <vt:lpstr>画像(EURUSD1h)</vt:lpstr>
      <vt:lpstr>気づき(EURUSD1h)</vt:lpstr>
      <vt:lpstr>USDJPY1h</vt:lpstr>
      <vt:lpstr>画像(USDJPY1h)</vt:lpstr>
      <vt:lpstr>気づき(USDJPY1h)</vt:lpstr>
      <vt:lpstr>USDJPY1h!Print_Area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木村壽巳</dc:creator>
  <cp:lastModifiedBy>user</cp:lastModifiedBy>
  <dcterms:created xsi:type="dcterms:W3CDTF">2020-09-18T03:10:00Z</dcterms:created>
  <dcterms:modified xsi:type="dcterms:W3CDTF">2021-03-05T02:21:55Z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1041-9.1.0.4917</vt:lpwstr>
  </property>
</Properties>
</file>