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Height="18460"/>
  </bookViews>
  <sheets>
    <sheet name="検証シート" sheetId="5" r:id="rId1"/>
    <sheet name="画像" sheetId="2" r:id="rId2"/>
    <sheet name="気づき" sheetId="3" r:id="rId3"/>
    <sheet name="検証終了通貨" sheetId="4" r:id="rId4"/>
  </sheets>
  <definedNames>
    <definedName name="_xlnm._FilterDatabase" localSheetId="0" hidden="1">検証シート!$A$8:$R$62</definedName>
  </definedNames>
  <calcPr calcId="144525"/>
</workbook>
</file>

<file path=xl/sharedStrings.xml><?xml version="1.0" encoding="utf-8"?>
<sst xmlns="http://schemas.openxmlformats.org/spreadsheetml/2006/main" count="42">
  <si>
    <t>通貨ペア</t>
  </si>
  <si>
    <t>EURUSD</t>
  </si>
  <si>
    <t>時間足</t>
  </si>
  <si>
    <t>1H足</t>
  </si>
  <si>
    <t>当初資金</t>
  </si>
  <si>
    <t>エントリー理由</t>
  </si>
  <si>
    <t>10MA・20MAの両方の上側にキャンドルがあれば買い方向、下側なら売り方向。MAに触れてPB出現でエントリー待ち、PB高値or安値ブレイクでエントリー。</t>
  </si>
  <si>
    <t>決済理由</t>
  </si>
  <si>
    <t>フィボナッチターゲット1.27, 1.5, 2.0で決済(黄色で塗りつぶしたところはフィボナッチターゲット5までとれている）</t>
  </si>
  <si>
    <t>No.</t>
  </si>
  <si>
    <t>エントリー</t>
  </si>
  <si>
    <r>
      <rPr>
        <b/>
        <sz val="11"/>
        <color theme="1"/>
        <rFont val="游ゴシック"/>
        <charset val="128"/>
      </rPr>
      <t>決済</t>
    </r>
    <r>
      <rPr>
        <b/>
        <sz val="9"/>
        <color theme="1"/>
        <rFont val="游ゴシック"/>
        <charset val="128"/>
      </rPr>
      <t>(利確:1.27~2, 損切:-1,引分:0)</t>
    </r>
  </si>
  <si>
    <t>残金（円)</t>
  </si>
  <si>
    <t>損失上限（リスク3%）</t>
  </si>
  <si>
    <t>損益額</t>
  </si>
  <si>
    <t>日付</t>
  </si>
  <si>
    <t>買い1／売り2</t>
  </si>
  <si>
    <t>当初</t>
  </si>
  <si>
    <t>再フラグ</t>
  </si>
  <si>
    <t>勝数</t>
  </si>
  <si>
    <t>期間</t>
  </si>
  <si>
    <t>日</t>
  </si>
  <si>
    <t>負数</t>
  </si>
  <si>
    <t>利益率</t>
  </si>
  <si>
    <t>月利</t>
  </si>
  <si>
    <t>引分</t>
  </si>
  <si>
    <t>勝率</t>
  </si>
  <si>
    <t>気付き　質問</t>
  </si>
  <si>
    <t>いただいたアドバイスに加え、トレンドの確認とフィボナッチによるトレンド状態を確認しながらエントリー判断をしてみたところ、勝率が向上した。
トレンドと同じ方向にシグナル（PB）が出たときのみエントリーすれば勝率は向上する可能性が高い。
課題としてはエントリーチャンスの減少が上げられる。そこは今回の検証により別なエントリー条件の可能性が見えてきたため、まずはEBにて同じ条件（トレンド確認など）で検証し、他にも可能性のあるエントリー条件を検証し、その課題を克服できればと考えています。</t>
  </si>
  <si>
    <t>感想</t>
  </si>
  <si>
    <t>トレンドの確認が重要であることが認識できた。
また、コロナ問題により経済が停滞したためか、最近のトレンドが分かりにくい気がします。</t>
  </si>
  <si>
    <t>今後</t>
  </si>
  <si>
    <t>もう少し、下記の条件で検証してみたいと思います。
①下記の状態でのエントリー見送り
　・MAが水平方向へ向いている時
　・2つのMAが大きく乖離している
　・ローソク足とMAが一度大きく乖離してきてから戻ってきてからタッチするPB
②トレンドと同じ方向にのみエントリー
③フィボナッチにてトレンド状態の確認➡トレンド初期？終期？</t>
  </si>
  <si>
    <t>検証終了通貨</t>
  </si>
  <si>
    <t>ルール</t>
  </si>
  <si>
    <t>日足</t>
  </si>
  <si>
    <t>終了日</t>
  </si>
  <si>
    <t>4Ｈ足</t>
  </si>
  <si>
    <t>１Ｈ足</t>
  </si>
  <si>
    <t>PB</t>
  </si>
  <si>
    <t>EUR/USD</t>
  </si>
  <si>
    <t>〇</t>
  </si>
</sst>
</file>

<file path=xl/styles.xml><?xml version="1.0" encoding="utf-8"?>
<styleSheet xmlns="http://schemas.openxmlformats.org/spreadsheetml/2006/main">
  <numFmts count="8">
    <numFmt numFmtId="176" formatCode="#,##0_);[Red]\(#,##0\)"/>
    <numFmt numFmtId="177" formatCode="#,##0_ "/>
    <numFmt numFmtId="178" formatCode="yyyy/m/d;@"/>
    <numFmt numFmtId="179" formatCode="_ * #,##0_ ;_ * \-#,##0_ ;_ * &quot;-&quot;??_ ;_ @_ "/>
    <numFmt numFmtId="180" formatCode="_-&quot;\&quot;* #,##0.00_-\ ;\-&quot;\&quot;* #,##0.00_-\ ;_-&quot;\&quot;* &quot;-&quot;??_-\ ;_-@_-"/>
    <numFmt numFmtId="181" formatCode="_-&quot;\&quot;* #,##0_-\ ;\-&quot;\&quot;* #,##0_-\ ;_-&quot;\&quot;* &quot;-&quot;??_-\ ;_-@_-"/>
    <numFmt numFmtId="182" formatCode="0.0%"/>
    <numFmt numFmtId="183" formatCode="h:mm;@"/>
  </numFmts>
  <fonts count="33">
    <font>
      <sz val="11"/>
      <color theme="1"/>
      <name val="游ゴシック"/>
      <charset val="128"/>
      <scheme val="minor"/>
    </font>
    <font>
      <b/>
      <sz val="14"/>
      <color indexed="8"/>
      <name val="ＭＳ Ｐゴシック"/>
      <charset val="128"/>
    </font>
    <font>
      <sz val="14"/>
      <color indexed="8"/>
      <name val="ＭＳ Ｐゴシック"/>
      <charset val="128"/>
    </font>
    <font>
      <b/>
      <sz val="14"/>
      <color rgb="FFFF0000"/>
      <name val="ＭＳ Ｐゴシック"/>
      <charset val="128"/>
    </font>
    <font>
      <sz val="11"/>
      <color indexed="8"/>
      <name val="ＭＳ Ｐゴシック"/>
      <charset val="128"/>
    </font>
    <font>
      <sz val="11"/>
      <color rgb="FF000000"/>
      <name val="ＭＳ Ｐゴシック"/>
      <charset val="128"/>
    </font>
    <font>
      <b/>
      <sz val="12"/>
      <color indexed="8"/>
      <name val="ＭＳ Ｐゴシック"/>
      <charset val="128"/>
    </font>
    <font>
      <b/>
      <sz val="11"/>
      <color theme="1"/>
      <name val="游ゴシック"/>
      <charset val="128"/>
      <scheme val="minor"/>
    </font>
    <font>
      <b/>
      <sz val="9"/>
      <color theme="1"/>
      <name val="游ゴシック"/>
      <charset val="128"/>
      <scheme val="minor"/>
    </font>
    <font>
      <sz val="11"/>
      <name val="游ゴシック"/>
      <charset val="128"/>
      <scheme val="minor"/>
    </font>
    <font>
      <b/>
      <sz val="11"/>
      <name val="游ゴシック"/>
      <charset val="128"/>
      <scheme val="minor"/>
    </font>
    <font>
      <i/>
      <sz val="11"/>
      <color rgb="FF7F7F7F"/>
      <name val="游ゴシック"/>
      <charset val="0"/>
      <scheme val="minor"/>
    </font>
    <font>
      <sz val="11"/>
      <color theme="1"/>
      <name val="游ゴシック"/>
      <charset val="134"/>
      <scheme val="minor"/>
    </font>
    <font>
      <u/>
      <sz val="11"/>
      <color rgb="FF800080"/>
      <name val="游ゴシック"/>
      <charset val="0"/>
      <scheme val="minor"/>
    </font>
    <font>
      <sz val="11"/>
      <color theme="0"/>
      <name val="游ゴシック"/>
      <charset val="0"/>
      <scheme val="minor"/>
    </font>
    <font>
      <b/>
      <sz val="15"/>
      <color theme="3"/>
      <name val="游ゴシック"/>
      <charset val="134"/>
      <scheme val="minor"/>
    </font>
    <font>
      <sz val="11"/>
      <color theme="1"/>
      <name val="游ゴシック"/>
      <charset val="0"/>
      <scheme val="minor"/>
    </font>
    <font>
      <b/>
      <sz val="11"/>
      <color theme="1"/>
      <name val="游ゴシック"/>
      <charset val="0"/>
      <scheme val="minor"/>
    </font>
    <font>
      <sz val="11"/>
      <color rgb="FFFA7D00"/>
      <name val="游ゴシック"/>
      <charset val="0"/>
      <scheme val="minor"/>
    </font>
    <font>
      <b/>
      <sz val="11"/>
      <color theme="3"/>
      <name val="游ゴシック"/>
      <charset val="134"/>
      <scheme val="minor"/>
    </font>
    <font>
      <sz val="11"/>
      <color rgb="FF3F3F76"/>
      <name val="游ゴシック"/>
      <charset val="0"/>
      <scheme val="minor"/>
    </font>
    <font>
      <u/>
      <sz val="11"/>
      <color rgb="FF0000FF"/>
      <name val="游ゴシック"/>
      <charset val="0"/>
      <scheme val="minor"/>
    </font>
    <font>
      <sz val="11"/>
      <color rgb="FF9C0006"/>
      <name val="游ゴシック"/>
      <charset val="0"/>
      <scheme val="minor"/>
    </font>
    <font>
      <sz val="11"/>
      <color rgb="FF006100"/>
      <name val="游ゴシック"/>
      <charset val="0"/>
      <scheme val="minor"/>
    </font>
    <font>
      <b/>
      <sz val="18"/>
      <color theme="3"/>
      <name val="游ゴシック"/>
      <charset val="134"/>
      <scheme val="minor"/>
    </font>
    <font>
      <sz val="11"/>
      <color rgb="FFFF0000"/>
      <name val="游ゴシック"/>
      <charset val="0"/>
      <scheme val="minor"/>
    </font>
    <font>
      <sz val="11"/>
      <color rgb="FF9C6500"/>
      <name val="游ゴシック"/>
      <charset val="0"/>
      <scheme val="minor"/>
    </font>
    <font>
      <b/>
      <sz val="11"/>
      <color rgb="FFFA7D00"/>
      <name val="游ゴシック"/>
      <charset val="0"/>
      <scheme val="minor"/>
    </font>
    <font>
      <b/>
      <sz val="11"/>
      <color rgb="FF3F3F3F"/>
      <name val="游ゴシック"/>
      <charset val="0"/>
      <scheme val="minor"/>
    </font>
    <font>
      <b/>
      <sz val="13"/>
      <color theme="3"/>
      <name val="游ゴシック"/>
      <charset val="134"/>
      <scheme val="minor"/>
    </font>
    <font>
      <b/>
      <sz val="11"/>
      <color rgb="FFFFFFFF"/>
      <name val="游ゴシック"/>
      <charset val="0"/>
      <scheme val="minor"/>
    </font>
    <font>
      <b/>
      <sz val="11"/>
      <color theme="1"/>
      <name val="游ゴシック"/>
      <charset val="128"/>
    </font>
    <font>
      <b/>
      <sz val="9"/>
      <color theme="1"/>
      <name val="游ゴシック"/>
      <charset val="128"/>
    </font>
  </fonts>
  <fills count="34">
    <fill>
      <patternFill patternType="none"/>
    </fill>
    <fill>
      <patternFill patternType="gray125"/>
    </fill>
    <fill>
      <patternFill patternType="solid">
        <fgColor theme="8" tint="0.399975585192419"/>
        <bgColor indexed="64"/>
      </patternFill>
    </fill>
    <fill>
      <patternFill patternType="solid">
        <fgColor rgb="FFFFFF00"/>
        <bgColor indexed="64"/>
      </patternFill>
    </fill>
    <fill>
      <patternFill patternType="solid">
        <fgColor rgb="FFFFFFCC"/>
        <bgColor indexed="64"/>
      </patternFill>
    </fill>
    <fill>
      <patternFill patternType="solid">
        <fgColor theme="6"/>
        <bgColor indexed="64"/>
      </patternFill>
    </fill>
    <fill>
      <patternFill patternType="solid">
        <fgColor theme="5"/>
        <bgColor indexed="64"/>
      </patternFill>
    </fill>
    <fill>
      <patternFill patternType="solid">
        <fgColor theme="7" tint="0.799981688894314"/>
        <bgColor indexed="64"/>
      </patternFill>
    </fill>
    <fill>
      <patternFill patternType="solid">
        <fgColor theme="5" tint="0.399975585192419"/>
        <bgColor indexed="64"/>
      </patternFill>
    </fill>
    <fill>
      <patternFill patternType="solid">
        <fgColor theme="9" tint="0.799981688894314"/>
        <bgColor indexed="64"/>
      </patternFill>
    </fill>
    <fill>
      <patternFill patternType="solid">
        <fgColor theme="8" tint="0.599993896298105"/>
        <bgColor indexed="64"/>
      </patternFill>
    </fill>
    <fill>
      <patternFill patternType="solid">
        <fgColor theme="7" tint="0.399975585192419"/>
        <bgColor indexed="64"/>
      </patternFill>
    </fill>
    <fill>
      <patternFill patternType="solid">
        <fgColor theme="7" tint="0.599993896298105"/>
        <bgColor indexed="64"/>
      </patternFill>
    </fill>
    <fill>
      <patternFill patternType="solid">
        <fgColor theme="4" tint="0.799981688894314"/>
        <bgColor indexed="64"/>
      </patternFill>
    </fill>
    <fill>
      <patternFill patternType="solid">
        <fgColor rgb="FFFFCC99"/>
        <bgColor indexed="64"/>
      </patternFill>
    </fill>
    <fill>
      <patternFill patternType="solid">
        <fgColor theme="4" tint="0.399975585192419"/>
        <bgColor indexed="64"/>
      </patternFill>
    </fill>
    <fill>
      <patternFill patternType="solid">
        <fgColor theme="8" tint="0.799981688894314"/>
        <bgColor indexed="64"/>
      </patternFill>
    </fill>
    <fill>
      <patternFill patternType="solid">
        <fgColor rgb="FFFFC7CE"/>
        <bgColor indexed="64"/>
      </patternFill>
    </fill>
    <fill>
      <patternFill patternType="solid">
        <fgColor rgb="FFC6EFCE"/>
        <bgColor indexed="64"/>
      </patternFill>
    </fill>
    <fill>
      <patternFill patternType="solid">
        <fgColor theme="6" tint="0.399975585192419"/>
        <bgColor indexed="64"/>
      </patternFill>
    </fill>
    <fill>
      <patternFill patternType="solid">
        <fgColor theme="5" tint="0.599993896298105"/>
        <bgColor indexed="64"/>
      </patternFill>
    </fill>
    <fill>
      <patternFill patternType="solid">
        <fgColor theme="4"/>
        <bgColor indexed="64"/>
      </patternFill>
    </fill>
    <fill>
      <patternFill patternType="solid">
        <fgColor rgb="FFFFEB9C"/>
        <bgColor indexed="64"/>
      </patternFill>
    </fill>
    <fill>
      <patternFill patternType="solid">
        <fgColor theme="9"/>
        <bgColor indexed="64"/>
      </patternFill>
    </fill>
    <fill>
      <patternFill patternType="solid">
        <fgColor theme="9" tint="0.599993896298105"/>
        <bgColor indexed="64"/>
      </patternFill>
    </fill>
    <fill>
      <patternFill patternType="solid">
        <fgColor theme="7"/>
        <bgColor indexed="64"/>
      </patternFill>
    </fill>
    <fill>
      <patternFill patternType="solid">
        <fgColor theme="6" tint="0.799981688894314"/>
        <bgColor indexed="64"/>
      </patternFill>
    </fill>
    <fill>
      <patternFill patternType="solid">
        <fgColor rgb="FFF2F2F2"/>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theme="9" tint="0.399975585192419"/>
        <bgColor indexed="64"/>
      </patternFill>
    </fill>
    <fill>
      <patternFill patternType="solid">
        <fgColor theme="6" tint="0.599993896298105"/>
        <bgColor indexed="64"/>
      </patternFill>
    </fill>
    <fill>
      <patternFill patternType="solid">
        <fgColor rgb="FFA5A5A5"/>
        <bgColor indexed="64"/>
      </patternFill>
    </fill>
    <fill>
      <patternFill patternType="solid">
        <fgColor theme="8"/>
        <bgColor indexed="64"/>
      </patternFill>
    </fill>
  </fills>
  <borders count="25">
    <border>
      <left/>
      <right/>
      <top/>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style="medium">
        <color auto="1"/>
      </left>
      <right style="medium">
        <color auto="1"/>
      </right>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style="thin">
        <color theme="4"/>
      </top>
      <bottom style="double">
        <color theme="4"/>
      </bottom>
      <diagonal/>
    </border>
    <border>
      <left/>
      <right/>
      <top/>
      <bottom style="double">
        <color rgb="FFFF8001"/>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s>
  <cellStyleXfs count="50">
    <xf numFmtId="0" fontId="0" fillId="0" borderId="0">
      <alignment vertical="center"/>
    </xf>
    <xf numFmtId="38" fontId="0" fillId="0" borderId="0" applyFont="0" applyFill="0" applyBorder="0" applyAlignment="0" applyProtection="0">
      <alignment vertical="center"/>
    </xf>
    <xf numFmtId="0" fontId="20" fillId="14" borderId="22" applyNumberFormat="0" applyAlignment="0" applyProtection="0">
      <alignment vertical="center"/>
    </xf>
    <xf numFmtId="179" fontId="12" fillId="0" borderId="0" applyFont="0" applyFill="0" applyBorder="0" applyAlignment="0" applyProtection="0">
      <alignment vertical="center"/>
    </xf>
    <xf numFmtId="180" fontId="12" fillId="0" borderId="0" applyFont="0" applyFill="0" applyBorder="0" applyAlignment="0" applyProtection="0">
      <alignment vertical="center"/>
    </xf>
    <xf numFmtId="0" fontId="16" fillId="10" borderId="0" applyNumberFormat="0" applyBorder="0" applyAlignment="0" applyProtection="0">
      <alignment vertical="center"/>
    </xf>
    <xf numFmtId="181" fontId="12" fillId="0" borderId="0" applyFont="0" applyFill="0" applyBorder="0" applyAlignment="0" applyProtection="0">
      <alignment vertical="center"/>
    </xf>
    <xf numFmtId="0" fontId="16" fillId="7" borderId="0" applyNumberFormat="0" applyBorder="0" applyAlignment="0" applyProtection="0">
      <alignment vertical="center"/>
    </xf>
    <xf numFmtId="0" fontId="12" fillId="4" borderId="17" applyNumberFormat="0" applyFont="0" applyAlignment="0" applyProtection="0">
      <alignment vertical="center"/>
    </xf>
    <xf numFmtId="9" fontId="0" fillId="0" borderId="0" applyFont="0" applyFill="0" applyBorder="0" applyAlignment="0" applyProtection="0">
      <alignment vertical="center"/>
    </xf>
    <xf numFmtId="0" fontId="21" fillId="0" borderId="0" applyNumberFormat="0" applyFill="0" applyBorder="0" applyAlignment="0" applyProtection="0">
      <alignment vertical="center"/>
    </xf>
    <xf numFmtId="0" fontId="14" fillId="6" borderId="0" applyNumberFormat="0" applyBorder="0" applyAlignment="0" applyProtection="0">
      <alignment vertical="center"/>
    </xf>
    <xf numFmtId="0" fontId="13" fillId="0" borderId="0" applyNumberFormat="0" applyFill="0" applyBorder="0" applyAlignment="0" applyProtection="0">
      <alignment vertical="center"/>
    </xf>
    <xf numFmtId="0" fontId="23" fillId="18" borderId="0" applyNumberFormat="0" applyBorder="0" applyAlignment="0" applyProtection="0">
      <alignment vertical="center"/>
    </xf>
    <xf numFmtId="0" fontId="25" fillId="0" borderId="0" applyNumberFormat="0" applyFill="0" applyBorder="0" applyAlignment="0" applyProtection="0">
      <alignment vertical="center"/>
    </xf>
    <xf numFmtId="0" fontId="18" fillId="0" borderId="20" applyNumberFormat="0" applyFill="0" applyAlignment="0" applyProtection="0">
      <alignment vertical="center"/>
    </xf>
    <xf numFmtId="0" fontId="24"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4" fillId="23" borderId="0" applyNumberFormat="0" applyBorder="0" applyAlignment="0" applyProtection="0">
      <alignment vertical="center"/>
    </xf>
    <xf numFmtId="0" fontId="28" fillId="27" borderId="23" applyNumberFormat="0" applyAlignment="0" applyProtection="0">
      <alignment vertical="center"/>
    </xf>
    <xf numFmtId="0" fontId="15" fillId="0" borderId="18" applyNumberFormat="0" applyFill="0" applyAlignment="0" applyProtection="0">
      <alignment vertical="center"/>
    </xf>
    <xf numFmtId="0" fontId="29" fillId="0" borderId="18" applyNumberFormat="0" applyFill="0" applyAlignment="0" applyProtection="0">
      <alignment vertical="center"/>
    </xf>
    <xf numFmtId="0" fontId="27" fillId="27" borderId="22" applyNumberFormat="0" applyAlignment="0" applyProtection="0">
      <alignment vertical="center"/>
    </xf>
    <xf numFmtId="0" fontId="19" fillId="0" borderId="21" applyNumberFormat="0" applyFill="0" applyAlignment="0" applyProtection="0">
      <alignment vertical="center"/>
    </xf>
    <xf numFmtId="0" fontId="19" fillId="0" borderId="0" applyNumberFormat="0" applyFill="0" applyBorder="0" applyAlignment="0" applyProtection="0">
      <alignment vertical="center"/>
    </xf>
    <xf numFmtId="0" fontId="14" fillId="2" borderId="0" applyNumberFormat="0" applyBorder="0" applyAlignment="0" applyProtection="0">
      <alignment vertical="center"/>
    </xf>
    <xf numFmtId="0" fontId="30" fillId="32" borderId="24" applyNumberFormat="0" applyAlignment="0" applyProtection="0">
      <alignment vertical="center"/>
    </xf>
    <xf numFmtId="0" fontId="16" fillId="29" borderId="0" applyNumberFormat="0" applyBorder="0" applyAlignment="0" applyProtection="0">
      <alignment vertical="center"/>
    </xf>
    <xf numFmtId="0" fontId="17" fillId="0" borderId="19" applyNumberFormat="0" applyFill="0" applyAlignment="0" applyProtection="0">
      <alignment vertical="center"/>
    </xf>
    <xf numFmtId="0" fontId="22" fillId="17" borderId="0" applyNumberFormat="0" applyBorder="0" applyAlignment="0" applyProtection="0">
      <alignment vertical="center"/>
    </xf>
    <xf numFmtId="0" fontId="26" fillId="22" borderId="0" applyNumberFormat="0" applyBorder="0" applyAlignment="0" applyProtection="0">
      <alignment vertical="center"/>
    </xf>
    <xf numFmtId="0" fontId="14" fillId="21" borderId="0" applyNumberFormat="0" applyBorder="0" applyAlignment="0" applyProtection="0">
      <alignment vertical="center"/>
    </xf>
    <xf numFmtId="0" fontId="16" fillId="13" borderId="0" applyNumberFormat="0" applyBorder="0" applyAlignment="0" applyProtection="0">
      <alignment vertical="center"/>
    </xf>
    <xf numFmtId="0" fontId="16" fillId="16" borderId="0" applyNumberFormat="0" applyBorder="0" applyAlignment="0" applyProtection="0">
      <alignment vertical="center"/>
    </xf>
    <xf numFmtId="0" fontId="14" fillId="15" borderId="0" applyNumberFormat="0" applyBorder="0" applyAlignment="0" applyProtection="0">
      <alignment vertical="center"/>
    </xf>
    <xf numFmtId="0" fontId="16" fillId="28" borderId="0" applyNumberFormat="0" applyBorder="0" applyAlignment="0" applyProtection="0">
      <alignment vertical="center"/>
    </xf>
    <xf numFmtId="0" fontId="16" fillId="20" borderId="0" applyNumberFormat="0" applyBorder="0" applyAlignment="0" applyProtection="0">
      <alignment vertical="center"/>
    </xf>
    <xf numFmtId="0" fontId="16" fillId="9" borderId="0" applyNumberFormat="0" applyBorder="0" applyAlignment="0" applyProtection="0">
      <alignment vertical="center"/>
    </xf>
    <xf numFmtId="0" fontId="14" fillId="8" borderId="0" applyNumberFormat="0" applyBorder="0" applyAlignment="0" applyProtection="0">
      <alignment vertical="center"/>
    </xf>
    <xf numFmtId="0" fontId="14" fillId="5" borderId="0" applyNumberFormat="0" applyBorder="0" applyAlignment="0" applyProtection="0">
      <alignment vertical="center"/>
    </xf>
    <xf numFmtId="0" fontId="16" fillId="26" borderId="0" applyNumberFormat="0" applyBorder="0" applyAlignment="0" applyProtection="0">
      <alignment vertical="center"/>
    </xf>
    <xf numFmtId="0" fontId="16" fillId="31" borderId="0" applyNumberFormat="0" applyBorder="0" applyAlignment="0" applyProtection="0">
      <alignment vertical="center"/>
    </xf>
    <xf numFmtId="0" fontId="14" fillId="19" borderId="0" applyNumberFormat="0" applyBorder="0" applyAlignment="0" applyProtection="0">
      <alignment vertical="center"/>
    </xf>
    <xf numFmtId="0" fontId="14" fillId="25" borderId="0" applyNumberFormat="0" applyBorder="0" applyAlignment="0" applyProtection="0">
      <alignment vertical="center"/>
    </xf>
    <xf numFmtId="0" fontId="16" fillId="12" borderId="0" applyNumberFormat="0" applyBorder="0" applyAlignment="0" applyProtection="0">
      <alignment vertical="center"/>
    </xf>
    <xf numFmtId="0" fontId="14" fillId="11" borderId="0" applyNumberFormat="0" applyBorder="0" applyAlignment="0" applyProtection="0">
      <alignment vertical="center"/>
    </xf>
    <xf numFmtId="0" fontId="14" fillId="33" borderId="0" applyNumberFormat="0" applyBorder="0" applyAlignment="0" applyProtection="0">
      <alignment vertical="center"/>
    </xf>
    <xf numFmtId="0" fontId="16" fillId="24" borderId="0" applyNumberFormat="0" applyBorder="0" applyAlignment="0" applyProtection="0">
      <alignment vertical="center"/>
    </xf>
    <xf numFmtId="0" fontId="14" fillId="30" borderId="0" applyNumberFormat="0" applyBorder="0" applyAlignment="0" applyProtection="0">
      <alignment vertical="center"/>
    </xf>
    <xf numFmtId="0" fontId="4" fillId="0" borderId="0">
      <alignment vertical="center"/>
    </xf>
  </cellStyleXfs>
  <cellXfs count="110">
    <xf numFmtId="0" fontId="0" fillId="0" borderId="0" xfId="0">
      <alignment vertical="center"/>
    </xf>
    <xf numFmtId="0" fontId="1" fillId="0" borderId="0" xfId="0" applyFont="1" applyAlignment="1">
      <alignment horizontal="left"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1" fillId="0" borderId="0" xfId="0" applyFont="1" applyAlignment="1">
      <alignment horizontal="center" vertical="center"/>
    </xf>
    <xf numFmtId="0" fontId="1" fillId="2" borderId="1" xfId="0" applyFont="1" applyFill="1" applyBorder="1" applyAlignment="1">
      <alignment horizontal="center" vertical="center"/>
    </xf>
    <xf numFmtId="0" fontId="3" fillId="2" borderId="1" xfId="0" applyFont="1" applyFill="1" applyBorder="1" applyAlignment="1">
      <alignment horizontal="center" vertical="center"/>
    </xf>
    <xf numFmtId="0" fontId="1" fillId="0" borderId="1" xfId="0" applyFont="1" applyBorder="1" applyAlignment="1">
      <alignment horizontal="center" vertical="center"/>
    </xf>
    <xf numFmtId="14" fontId="3" fillId="0" borderId="1" xfId="0" applyNumberFormat="1" applyFont="1" applyBorder="1" applyAlignment="1">
      <alignment horizontal="center" vertical="center"/>
    </xf>
    <xf numFmtId="0" fontId="3" fillId="0" borderId="1" xfId="0" applyFont="1" applyBorder="1" applyAlignment="1">
      <alignment horizontal="center" vertical="center"/>
    </xf>
    <xf numFmtId="0" fontId="4" fillId="0" borderId="0" xfId="49">
      <alignment vertical="center"/>
    </xf>
    <xf numFmtId="0" fontId="4" fillId="0" borderId="0" xfId="49" applyAlignment="1">
      <alignment horizontal="left" vertical="top" wrapText="1"/>
    </xf>
    <xf numFmtId="0" fontId="4" fillId="0" borderId="0" xfId="49" applyAlignment="1">
      <alignment horizontal="left" vertical="top"/>
    </xf>
    <xf numFmtId="0" fontId="4" fillId="0" borderId="0" xfId="49" applyAlignment="1">
      <alignment vertical="top" wrapText="1"/>
    </xf>
    <xf numFmtId="0" fontId="4" fillId="0" borderId="0" xfId="49" applyAlignment="1">
      <alignment vertical="top"/>
    </xf>
    <xf numFmtId="0" fontId="5" fillId="0" borderId="0" xfId="49" applyFont="1" applyAlignment="1">
      <alignment vertical="top" wrapText="1"/>
    </xf>
    <xf numFmtId="0" fontId="6" fillId="0" borderId="0" xfId="49" applyFont="1" applyAlignment="1">
      <alignment horizontal="center" vertical="center"/>
    </xf>
    <xf numFmtId="0" fontId="7" fillId="0" borderId="0" xfId="0" applyFont="1">
      <alignment vertical="center"/>
    </xf>
    <xf numFmtId="177" fontId="0" fillId="0" borderId="0" xfId="0" applyNumberFormat="1">
      <alignment vertical="center"/>
    </xf>
    <xf numFmtId="0" fontId="7" fillId="0" borderId="2" xfId="0" applyFont="1" applyBorder="1">
      <alignment vertical="center"/>
    </xf>
    <xf numFmtId="0" fontId="8" fillId="0" borderId="3" xfId="0" applyFont="1" applyBorder="1" applyAlignment="1">
      <alignment horizontal="left" vertical="center"/>
    </xf>
    <xf numFmtId="0" fontId="7" fillId="0" borderId="4" xfId="0" applyFont="1" applyBorder="1" applyAlignment="1">
      <alignment horizontal="left" vertical="center"/>
    </xf>
    <xf numFmtId="0" fontId="7" fillId="0" borderId="5" xfId="0" applyFont="1" applyBorder="1" applyAlignment="1">
      <alignment horizontal="left" vertical="center"/>
    </xf>
    <xf numFmtId="0" fontId="7" fillId="0" borderId="6" xfId="0" applyFont="1" applyBorder="1" applyAlignment="1">
      <alignment horizontal="center" vertical="center"/>
    </xf>
    <xf numFmtId="0" fontId="7" fillId="0" borderId="7" xfId="0" applyFont="1" applyBorder="1">
      <alignment vertical="center"/>
    </xf>
    <xf numFmtId="0" fontId="8" fillId="0" borderId="7" xfId="0" applyFont="1" applyBorder="1">
      <alignment vertical="center"/>
    </xf>
    <xf numFmtId="0" fontId="7" fillId="0" borderId="6" xfId="0" applyFont="1" applyBorder="1">
      <alignment vertical="center"/>
    </xf>
    <xf numFmtId="0" fontId="7" fillId="0" borderId="8" xfId="0" applyFont="1" applyBorder="1">
      <alignment vertical="center"/>
    </xf>
    <xf numFmtId="0" fontId="7" fillId="0" borderId="9" xfId="0" applyFont="1" applyBorder="1">
      <alignment vertical="center"/>
    </xf>
    <xf numFmtId="0" fontId="0" fillId="0" borderId="10" xfId="0" applyFont="1" applyBorder="1">
      <alignment vertical="center"/>
    </xf>
    <xf numFmtId="0" fontId="0" fillId="0" borderId="10" xfId="0" applyBorder="1">
      <alignment vertical="center"/>
    </xf>
    <xf numFmtId="0" fontId="0" fillId="0" borderId="10" xfId="0" applyBorder="1" applyAlignment="1">
      <alignment horizontal="center" vertical="center"/>
    </xf>
    <xf numFmtId="0" fontId="7" fillId="0" borderId="3" xfId="0" applyFont="1" applyBorder="1">
      <alignment vertical="center"/>
    </xf>
    <xf numFmtId="0" fontId="7" fillId="0" borderId="4" xfId="0" applyFont="1" applyBorder="1">
      <alignment vertical="center"/>
    </xf>
    <xf numFmtId="0" fontId="7" fillId="0" borderId="5" xfId="0" applyFont="1" applyBorder="1">
      <alignment vertical="center"/>
    </xf>
    <xf numFmtId="176" fontId="0" fillId="0" borderId="6" xfId="0" applyNumberFormat="1" applyFont="1" applyBorder="1">
      <alignment vertical="center"/>
    </xf>
    <xf numFmtId="0" fontId="0" fillId="0" borderId="11" xfId="0" applyBorder="1">
      <alignment vertical="center"/>
    </xf>
    <xf numFmtId="178" fontId="0" fillId="0" borderId="2" xfId="0" applyNumberFormat="1" applyFill="1" applyBorder="1">
      <alignment vertical="center"/>
    </xf>
    <xf numFmtId="183" fontId="0" fillId="0" borderId="3" xfId="0" applyNumberFormat="1" applyFill="1" applyBorder="1">
      <alignment vertical="center"/>
    </xf>
    <xf numFmtId="0" fontId="0" fillId="0" borderId="3" xfId="0" applyFill="1" applyBorder="1" applyAlignment="1">
      <alignment horizontal="center" vertical="center"/>
    </xf>
    <xf numFmtId="0" fontId="9" fillId="0" borderId="3" xfId="0" applyNumberFormat="1" applyFont="1" applyFill="1" applyBorder="1">
      <alignment vertical="center"/>
    </xf>
    <xf numFmtId="0" fontId="9" fillId="0" borderId="4" xfId="0" applyNumberFormat="1" applyFont="1" applyFill="1" applyBorder="1">
      <alignment vertical="center"/>
    </xf>
    <xf numFmtId="0" fontId="9" fillId="3" borderId="5" xfId="0" applyNumberFormat="1" applyFont="1" applyFill="1" applyBorder="1">
      <alignment vertical="center"/>
    </xf>
    <xf numFmtId="176" fontId="0" fillId="0" borderId="0" xfId="0" applyNumberFormat="1" applyBorder="1">
      <alignment vertical="center"/>
    </xf>
    <xf numFmtId="178" fontId="0" fillId="0" borderId="12" xfId="0" applyNumberFormat="1" applyFill="1" applyBorder="1">
      <alignment vertical="center"/>
    </xf>
    <xf numFmtId="183" fontId="0" fillId="0" borderId="11" xfId="0" applyNumberFormat="1" applyFill="1" applyBorder="1">
      <alignment vertical="center"/>
    </xf>
    <xf numFmtId="0" fontId="0" fillId="0" borderId="11" xfId="0" applyFill="1" applyBorder="1" applyAlignment="1">
      <alignment horizontal="center" vertical="center"/>
    </xf>
    <xf numFmtId="0" fontId="9" fillId="0" borderId="11" xfId="0" applyNumberFormat="1" applyFont="1" applyFill="1" applyBorder="1">
      <alignment vertical="center"/>
    </xf>
    <xf numFmtId="0" fontId="9" fillId="0" borderId="0" xfId="0" applyNumberFormat="1" applyFont="1" applyFill="1" applyBorder="1">
      <alignment vertical="center"/>
    </xf>
    <xf numFmtId="0" fontId="9" fillId="3" borderId="13" xfId="0" applyNumberFormat="1" applyFont="1" applyFill="1" applyBorder="1">
      <alignment vertical="center"/>
    </xf>
    <xf numFmtId="178" fontId="0" fillId="0" borderId="12" xfId="0" applyNumberFormat="1" applyFont="1" applyFill="1" applyBorder="1" applyAlignment="1">
      <alignment vertical="center"/>
    </xf>
    <xf numFmtId="183" fontId="0" fillId="0" borderId="11" xfId="0" applyNumberFormat="1" applyFont="1" applyFill="1" applyBorder="1" applyAlignment="1">
      <alignment vertical="center"/>
    </xf>
    <xf numFmtId="0" fontId="0" fillId="0" borderId="11" xfId="0" applyFont="1" applyFill="1" applyBorder="1" applyAlignment="1">
      <alignment horizontal="center" vertical="center"/>
    </xf>
    <xf numFmtId="0" fontId="9" fillId="0" borderId="11" xfId="0" applyNumberFormat="1" applyFont="1" applyFill="1" applyBorder="1" applyAlignment="1">
      <alignment vertical="center"/>
    </xf>
    <xf numFmtId="0" fontId="9" fillId="0" borderId="0" xfId="0" applyNumberFormat="1" applyFont="1" applyFill="1" applyBorder="1" applyAlignment="1">
      <alignment vertical="center"/>
    </xf>
    <xf numFmtId="0" fontId="9" fillId="0" borderId="13" xfId="0" applyNumberFormat="1" applyFont="1" applyFill="1" applyBorder="1" applyAlignment="1">
      <alignment vertical="center"/>
    </xf>
    <xf numFmtId="0" fontId="9" fillId="3" borderId="13" xfId="0" applyNumberFormat="1" applyFont="1" applyFill="1" applyBorder="1" applyAlignment="1">
      <alignment vertical="center"/>
    </xf>
    <xf numFmtId="0" fontId="9" fillId="0" borderId="13" xfId="0" applyNumberFormat="1" applyFont="1" applyFill="1" applyBorder="1">
      <alignment vertical="center"/>
    </xf>
    <xf numFmtId="0" fontId="0" fillId="0" borderId="0" xfId="0" applyBorder="1">
      <alignment vertical="center"/>
    </xf>
    <xf numFmtId="178" fontId="0" fillId="0" borderId="7" xfId="0" applyNumberFormat="1" applyFill="1" applyBorder="1">
      <alignment vertical="center"/>
    </xf>
    <xf numFmtId="183" fontId="0" fillId="0" borderId="14" xfId="0" applyNumberFormat="1" applyFill="1" applyBorder="1">
      <alignment vertical="center"/>
    </xf>
    <xf numFmtId="0" fontId="0" fillId="0" borderId="14" xfId="0" applyFill="1" applyBorder="1" applyAlignment="1">
      <alignment horizontal="center" vertical="center"/>
    </xf>
    <xf numFmtId="0" fontId="9" fillId="0" borderId="14" xfId="0" applyNumberFormat="1" applyFont="1" applyFill="1" applyBorder="1">
      <alignment vertical="center"/>
    </xf>
    <xf numFmtId="0" fontId="9" fillId="0" borderId="15" xfId="0" applyNumberFormat="1" applyFont="1" applyFill="1" applyBorder="1">
      <alignment vertical="center"/>
    </xf>
    <xf numFmtId="0" fontId="9" fillId="0" borderId="16" xfId="0" applyNumberFormat="1" applyFont="1" applyFill="1" applyBorder="1">
      <alignment vertical="center"/>
    </xf>
    <xf numFmtId="0" fontId="7" fillId="0" borderId="3" xfId="0" applyFont="1" applyBorder="1" applyAlignment="1">
      <alignment horizontal="center" vertical="center"/>
    </xf>
    <xf numFmtId="0" fontId="7" fillId="0" borderId="4" xfId="0" applyFont="1" applyBorder="1" applyAlignment="1">
      <alignment horizontal="center" vertical="center"/>
    </xf>
    <xf numFmtId="0" fontId="7" fillId="0" borderId="5" xfId="0" applyFont="1" applyBorder="1" applyAlignment="1">
      <alignment horizontal="center" vertical="center"/>
    </xf>
    <xf numFmtId="0" fontId="7" fillId="0" borderId="0" xfId="0" applyFont="1" applyBorder="1">
      <alignment vertical="center"/>
    </xf>
    <xf numFmtId="0" fontId="7" fillId="0" borderId="13" xfId="0" applyFont="1" applyBorder="1">
      <alignment vertical="center"/>
    </xf>
    <xf numFmtId="176" fontId="0" fillId="0" borderId="6" xfId="0" applyNumberFormat="1" applyFill="1" applyBorder="1">
      <alignment vertical="center"/>
    </xf>
    <xf numFmtId="0" fontId="7" fillId="0" borderId="11" xfId="0" applyFont="1" applyBorder="1" applyAlignment="1">
      <alignment horizontal="center" vertical="center"/>
    </xf>
    <xf numFmtId="0" fontId="7" fillId="0" borderId="0" xfId="0" applyFont="1" applyBorder="1" applyAlignment="1">
      <alignment horizontal="center" vertical="center"/>
    </xf>
    <xf numFmtId="0" fontId="7" fillId="0" borderId="13" xfId="0" applyFont="1" applyBorder="1" applyAlignment="1">
      <alignment horizontal="center" vertical="center"/>
    </xf>
    <xf numFmtId="9" fontId="7" fillId="0" borderId="6" xfId="9" applyFont="1" applyBorder="1">
      <alignment vertical="center"/>
    </xf>
    <xf numFmtId="0" fontId="7" fillId="0" borderId="8" xfId="0" applyFont="1" applyBorder="1" applyAlignment="1">
      <alignment horizontal="center" vertical="center"/>
    </xf>
    <xf numFmtId="9" fontId="7" fillId="0" borderId="6" xfId="0" applyNumberFormat="1" applyFont="1" applyBorder="1">
      <alignment vertical="center"/>
    </xf>
    <xf numFmtId="9" fontId="7" fillId="0" borderId="8" xfId="0" applyNumberFormat="1" applyFont="1" applyBorder="1">
      <alignment vertical="center"/>
    </xf>
    <xf numFmtId="9" fontId="7" fillId="0" borderId="9" xfId="0" applyNumberFormat="1" applyFont="1" applyBorder="1">
      <alignment vertical="center"/>
    </xf>
    <xf numFmtId="9" fontId="7" fillId="0" borderId="0" xfId="0" applyNumberFormat="1" applyFont="1" applyBorder="1">
      <alignment vertical="center"/>
    </xf>
    <xf numFmtId="0" fontId="7" fillId="0" borderId="9" xfId="0" applyFont="1" applyBorder="1" applyAlignment="1">
      <alignment horizontal="center" vertical="center"/>
    </xf>
    <xf numFmtId="176" fontId="0" fillId="0" borderId="8" xfId="0" applyNumberFormat="1" applyBorder="1">
      <alignment vertical="center"/>
    </xf>
    <xf numFmtId="176" fontId="0" fillId="0" borderId="9" xfId="0" applyNumberFormat="1" applyBorder="1">
      <alignment vertical="center"/>
    </xf>
    <xf numFmtId="0" fontId="0" fillId="0" borderId="6"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38" fontId="0" fillId="0" borderId="3" xfId="1" applyFont="1" applyBorder="1">
      <alignment vertical="center"/>
    </xf>
    <xf numFmtId="38" fontId="0" fillId="0" borderId="4" xfId="1" applyFont="1" applyBorder="1">
      <alignment vertical="center"/>
    </xf>
    <xf numFmtId="38" fontId="0" fillId="0" borderId="5" xfId="1" applyFont="1" applyBorder="1">
      <alignment vertical="center"/>
    </xf>
    <xf numFmtId="38" fontId="0" fillId="0" borderId="11" xfId="1" applyFont="1" applyBorder="1">
      <alignment vertical="center"/>
    </xf>
    <xf numFmtId="38" fontId="0" fillId="0" borderId="0" xfId="1" applyFont="1" applyBorder="1">
      <alignment vertical="center"/>
    </xf>
    <xf numFmtId="38" fontId="0" fillId="0" borderId="13" xfId="1" applyFont="1" applyBorder="1">
      <alignment vertical="center"/>
    </xf>
    <xf numFmtId="176" fontId="0" fillId="0" borderId="8" xfId="0" applyNumberFormat="1" applyFill="1" applyBorder="1">
      <alignment vertical="center"/>
    </xf>
    <xf numFmtId="176" fontId="0" fillId="0" borderId="9" xfId="0" applyNumberFormat="1" applyFill="1" applyBorder="1">
      <alignment vertical="center"/>
    </xf>
    <xf numFmtId="0" fontId="7" fillId="0" borderId="10" xfId="0" applyFont="1" applyBorder="1" applyAlignment="1">
      <alignment horizontal="center" vertical="center"/>
    </xf>
    <xf numFmtId="38" fontId="10" fillId="0" borderId="6" xfId="1" applyFont="1" applyFill="1" applyBorder="1">
      <alignment vertical="center"/>
    </xf>
    <xf numFmtId="0" fontId="10" fillId="0" borderId="9" xfId="0" applyFont="1" applyBorder="1">
      <alignment vertical="center"/>
    </xf>
    <xf numFmtId="38" fontId="0" fillId="0" borderId="6" xfId="0" applyNumberFormat="1" applyBorder="1">
      <alignment vertical="center"/>
    </xf>
    <xf numFmtId="38" fontId="0" fillId="0" borderId="8" xfId="0" applyNumberFormat="1" applyBorder="1">
      <alignment vertical="center"/>
    </xf>
    <xf numFmtId="38" fontId="0" fillId="0" borderId="9" xfId="0" applyNumberFormat="1" applyBorder="1">
      <alignment vertical="center"/>
    </xf>
    <xf numFmtId="0" fontId="0" fillId="0" borderId="13" xfId="0" applyBorder="1">
      <alignment vertical="center"/>
    </xf>
    <xf numFmtId="9" fontId="7" fillId="0" borderId="8" xfId="9" applyFont="1" applyBorder="1">
      <alignment vertical="center"/>
    </xf>
    <xf numFmtId="9" fontId="7" fillId="0" borderId="9" xfId="9" applyFont="1" applyBorder="1">
      <alignment vertical="center"/>
    </xf>
    <xf numFmtId="182" fontId="7" fillId="0" borderId="6" xfId="9" applyNumberFormat="1" applyFont="1" applyBorder="1">
      <alignment vertical="center"/>
    </xf>
    <xf numFmtId="182" fontId="7" fillId="0" borderId="10" xfId="9" applyNumberFormat="1" applyFont="1" applyBorder="1">
      <alignment vertical="center"/>
    </xf>
    <xf numFmtId="0" fontId="0" fillId="0" borderId="14" xfId="0" applyBorder="1">
      <alignment vertical="center"/>
    </xf>
    <xf numFmtId="0" fontId="0" fillId="0" borderId="15" xfId="0" applyBorder="1">
      <alignment vertical="center"/>
    </xf>
    <xf numFmtId="0" fontId="0" fillId="0" borderId="16" xfId="0" applyBorder="1">
      <alignment vertical="center"/>
    </xf>
    <xf numFmtId="176" fontId="0" fillId="0" borderId="0" xfId="0" applyNumberFormat="1">
      <alignment vertical="center"/>
    </xf>
  </cellXfs>
  <cellStyles count="50">
    <cellStyle name="標準" xfId="0" builtinId="0"/>
    <cellStyle name="桁区切り[0]" xfId="1" builtinId="6"/>
    <cellStyle name="入力" xfId="2" builtinId="20"/>
    <cellStyle name="桁区切り" xfId="3" builtinId="3"/>
    <cellStyle name="通貨[0]" xfId="4" builtinId="7"/>
    <cellStyle name="40% - アクセント 5" xfId="5" builtinId="47"/>
    <cellStyle name="通貨" xfId="6" builtinId="4"/>
    <cellStyle name="20% - アクセント 4" xfId="7" builtinId="42"/>
    <cellStyle name="メモ" xfId="8" builtinId="10"/>
    <cellStyle name="パーセント" xfId="9" builtinId="5"/>
    <cellStyle name="ハイパーリンク" xfId="10" builtinId="8"/>
    <cellStyle name="アクセント 2" xfId="11" builtinId="33"/>
    <cellStyle name="訪問済ハイパーリンク" xfId="12" builtinId="9"/>
    <cellStyle name="良い" xfId="13" builtinId="26"/>
    <cellStyle name="警告文" xfId="14" builtinId="11"/>
    <cellStyle name="リンクセル" xfId="15" builtinId="24"/>
    <cellStyle name="タイトル" xfId="16" builtinId="15"/>
    <cellStyle name="説明文" xfId="17" builtinId="53"/>
    <cellStyle name="アクセント 6" xfId="18" builtinId="49"/>
    <cellStyle name="出力" xfId="19" builtinId="21"/>
    <cellStyle name="見出し 1" xfId="20" builtinId="16"/>
    <cellStyle name="見出し 2" xfId="21" builtinId="17"/>
    <cellStyle name="計算" xfId="22" builtinId="22"/>
    <cellStyle name="見出し 3" xfId="23" builtinId="18"/>
    <cellStyle name="見出し 4" xfId="24" builtinId="19"/>
    <cellStyle name="60% - アクセント 5" xfId="25" builtinId="48"/>
    <cellStyle name="チェックセル" xfId="26" builtinId="23"/>
    <cellStyle name="40% - アクセント 1" xfId="27" builtinId="31"/>
    <cellStyle name="集計" xfId="28" builtinId="25"/>
    <cellStyle name="悪い" xfId="29" builtinId="27"/>
    <cellStyle name="どちらでもない" xfId="30" builtinId="28"/>
    <cellStyle name="アクセント 1" xfId="31" builtinId="29"/>
    <cellStyle name="20% - アクセント 1" xfId="32" builtinId="30"/>
    <cellStyle name="20% - アクセント 5" xfId="33" builtinId="46"/>
    <cellStyle name="60% - アクセント 1" xfId="34" builtinId="32"/>
    <cellStyle name="20% - アクセント 2" xfId="35" builtinId="34"/>
    <cellStyle name="40% - アクセント 2" xfId="36" builtinId="35"/>
    <cellStyle name="20% - アクセント 6" xfId="37" builtinId="50"/>
    <cellStyle name="60% - アクセント 2" xfId="38" builtinId="36"/>
    <cellStyle name="アクセント 3" xfId="39" builtinId="37"/>
    <cellStyle name="20% - アクセント 3" xfId="40" builtinId="38"/>
    <cellStyle name="40% - アクセント 3" xfId="41" builtinId="39"/>
    <cellStyle name="60% - アクセント 3" xfId="42" builtinId="40"/>
    <cellStyle name="アクセント 4" xfId="43" builtinId="41"/>
    <cellStyle name="40% - アクセント 4" xfId="44" builtinId="43"/>
    <cellStyle name="60% - アクセント 4" xfId="45" builtinId="44"/>
    <cellStyle name="アクセント 5" xfId="46" builtinId="45"/>
    <cellStyle name="40% - アクセント 6" xfId="47" builtinId="51"/>
    <cellStyle name="60% - アクセント 6" xfId="48" builtinId="52"/>
    <cellStyle name="標準 2" xfId="49"/>
  </cellStyle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4" Type="http://schemas.openxmlformats.org/officeDocument/2006/relationships/image" Target="../media/image24.png"/><Relationship Id="rId23" Type="http://schemas.openxmlformats.org/officeDocument/2006/relationships/image" Target="../media/image23.png"/><Relationship Id="rId22" Type="http://schemas.openxmlformats.org/officeDocument/2006/relationships/image" Target="../media/image22.png"/><Relationship Id="rId21" Type="http://schemas.openxmlformats.org/officeDocument/2006/relationships/image" Target="../media/image21.png"/><Relationship Id="rId20" Type="http://schemas.openxmlformats.org/officeDocument/2006/relationships/image" Target="../media/image20.png"/><Relationship Id="rId2" Type="http://schemas.openxmlformats.org/officeDocument/2006/relationships/image" Target="../media/image2.png"/><Relationship Id="rId19" Type="http://schemas.openxmlformats.org/officeDocument/2006/relationships/image" Target="../media/image19.png"/><Relationship Id="rId18" Type="http://schemas.openxmlformats.org/officeDocument/2006/relationships/image" Target="../media/image18.png"/><Relationship Id="rId17" Type="http://schemas.openxmlformats.org/officeDocument/2006/relationships/image" Target="../media/image17.png"/><Relationship Id="rId16" Type="http://schemas.openxmlformats.org/officeDocument/2006/relationships/image" Target="../media/image16.png"/><Relationship Id="rId15" Type="http://schemas.openxmlformats.org/officeDocument/2006/relationships/image" Target="../media/image15.png"/><Relationship Id="rId14" Type="http://schemas.openxmlformats.org/officeDocument/2006/relationships/image" Target="../media/image14.png"/><Relationship Id="rId13" Type="http://schemas.openxmlformats.org/officeDocument/2006/relationships/image" Target="../media/image13.png"/><Relationship Id="rId12" Type="http://schemas.openxmlformats.org/officeDocument/2006/relationships/image" Target="../media/image12.png"/><Relationship Id="rId11" Type="http://schemas.openxmlformats.org/officeDocument/2006/relationships/image" Target="../media/image11.png"/><Relationship Id="rId10" Type="http://schemas.openxmlformats.org/officeDocument/2006/relationships/image" Target="../media/image10.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601980</xdr:colOff>
      <xdr:row>13</xdr:row>
      <xdr:rowOff>76200</xdr:rowOff>
    </xdr:from>
    <xdr:to>
      <xdr:col>9</xdr:col>
      <xdr:colOff>510540</xdr:colOff>
      <xdr:row>18</xdr:row>
      <xdr:rowOff>99060</xdr:rowOff>
    </xdr:to>
    <xdr:sp>
      <xdr:nvSpPr>
        <xdr:cNvPr id="2" name="正方形/長方形 2"/>
        <xdr:cNvSpPr>
          <a:spLocks noChangeArrowheads="1"/>
        </xdr:cNvSpPr>
      </xdr:nvSpPr>
      <xdr:spPr>
        <a:xfrm rot="856518">
          <a:off x="5374005" y="2387600"/>
          <a:ext cx="527685" cy="911860"/>
        </a:xfrm>
        <a:prstGeom prst="rect">
          <a:avLst/>
        </a:prstGeom>
        <a:noFill/>
        <a:ln>
          <a:noFill/>
        </a:ln>
      </xdr:spPr>
      <xdr:txBody>
        <a:bodyPr vertOverflow="clip" wrap="square" lIns="18288" tIns="0" rIns="0" bIns="0" anchor="t" upright="1"/>
        <a:lstStyle/>
        <a:p>
          <a:pPr algn="ctr" rtl="0">
            <a:defRPr sz="1000"/>
          </a:pPr>
          <a:endParaRPr lang="ja-JP" altLang="en-US"/>
        </a:p>
      </xdr:txBody>
    </xdr:sp>
    <xdr:clientData/>
  </xdr:twoCellAnchor>
  <xdr:oneCellAnchor>
    <xdr:from>
      <xdr:col>10</xdr:col>
      <xdr:colOff>45720</xdr:colOff>
      <xdr:row>60</xdr:row>
      <xdr:rowOff>106680</xdr:rowOff>
    </xdr:from>
    <xdr:ext cx="20848" cy="205910"/>
    <xdr:sp>
      <xdr:nvSpPr>
        <xdr:cNvPr id="3" name="正方形/長方形 7"/>
        <xdr:cNvSpPr>
          <a:spLocks noChangeArrowheads="1"/>
        </xdr:cNvSpPr>
      </xdr:nvSpPr>
      <xdr:spPr>
        <a:xfrm>
          <a:off x="6055995" y="10774680"/>
          <a:ext cx="20320" cy="20574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10</xdr:col>
      <xdr:colOff>266700</xdr:colOff>
      <xdr:row>31</xdr:row>
      <xdr:rowOff>30480</xdr:rowOff>
    </xdr:from>
    <xdr:ext cx="20848" cy="205910"/>
    <xdr:sp>
      <xdr:nvSpPr>
        <xdr:cNvPr id="4" name="正方形/長方形 1"/>
        <xdr:cNvSpPr>
          <a:spLocks noChangeArrowheads="1"/>
        </xdr:cNvSpPr>
      </xdr:nvSpPr>
      <xdr:spPr>
        <a:xfrm>
          <a:off x="6276975" y="5542280"/>
          <a:ext cx="20320" cy="20574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13</xdr:col>
      <xdr:colOff>327660</xdr:colOff>
      <xdr:row>77</xdr:row>
      <xdr:rowOff>68580</xdr:rowOff>
    </xdr:from>
    <xdr:ext cx="18531" cy="153343"/>
    <xdr:sp>
      <xdr:nvSpPr>
        <xdr:cNvPr id="5" name="正方形/長方形 3"/>
        <xdr:cNvSpPr>
          <a:spLocks noChangeArrowheads="1"/>
        </xdr:cNvSpPr>
      </xdr:nvSpPr>
      <xdr:spPr>
        <a:xfrm>
          <a:off x="8195310" y="13759180"/>
          <a:ext cx="18415" cy="15303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6</xdr:col>
      <xdr:colOff>304800</xdr:colOff>
      <xdr:row>124</xdr:row>
      <xdr:rowOff>0</xdr:rowOff>
    </xdr:from>
    <xdr:ext cx="20848" cy="202772"/>
    <xdr:sp>
      <xdr:nvSpPr>
        <xdr:cNvPr id="6" name="正方形/長方形 5"/>
        <xdr:cNvSpPr>
          <a:spLocks noChangeArrowheads="1"/>
        </xdr:cNvSpPr>
      </xdr:nvSpPr>
      <xdr:spPr>
        <a:xfrm>
          <a:off x="3838575" y="22047200"/>
          <a:ext cx="20320" cy="20256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7</xdr:col>
      <xdr:colOff>198120</xdr:colOff>
      <xdr:row>124</xdr:row>
      <xdr:rowOff>0</xdr:rowOff>
    </xdr:from>
    <xdr:ext cx="20848" cy="205910"/>
    <xdr:sp>
      <xdr:nvSpPr>
        <xdr:cNvPr id="7" name="正方形/長方形 6"/>
        <xdr:cNvSpPr>
          <a:spLocks noChangeArrowheads="1"/>
        </xdr:cNvSpPr>
      </xdr:nvSpPr>
      <xdr:spPr>
        <a:xfrm>
          <a:off x="4351020" y="22047200"/>
          <a:ext cx="20320" cy="20574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7</xdr:col>
      <xdr:colOff>612866</xdr:colOff>
      <xdr:row>124</xdr:row>
      <xdr:rowOff>0</xdr:rowOff>
    </xdr:from>
    <xdr:ext cx="18531" cy="156518"/>
    <xdr:sp>
      <xdr:nvSpPr>
        <xdr:cNvPr id="8" name="正方形/長方形 14"/>
        <xdr:cNvSpPr>
          <a:spLocks noChangeArrowheads="1"/>
        </xdr:cNvSpPr>
      </xdr:nvSpPr>
      <xdr:spPr>
        <a:xfrm>
          <a:off x="4765675" y="22047200"/>
          <a:ext cx="18415" cy="15621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8</xdr:col>
      <xdr:colOff>144780</xdr:colOff>
      <xdr:row>105</xdr:row>
      <xdr:rowOff>22860</xdr:rowOff>
    </xdr:from>
    <xdr:ext cx="18531" cy="198062"/>
    <xdr:sp>
      <xdr:nvSpPr>
        <xdr:cNvPr id="9" name="正方形/長方形 17"/>
        <xdr:cNvSpPr>
          <a:spLocks noChangeArrowheads="1"/>
        </xdr:cNvSpPr>
      </xdr:nvSpPr>
      <xdr:spPr>
        <a:xfrm>
          <a:off x="4916805" y="18691860"/>
          <a:ext cx="18415" cy="1974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342900</xdr:colOff>
      <xdr:row>102</xdr:row>
      <xdr:rowOff>175260</xdr:rowOff>
    </xdr:from>
    <xdr:ext cx="20848" cy="204470"/>
    <xdr:sp>
      <xdr:nvSpPr>
        <xdr:cNvPr id="10" name="正方形/長方形 10"/>
        <xdr:cNvSpPr>
          <a:spLocks noChangeArrowheads="1"/>
        </xdr:cNvSpPr>
      </xdr:nvSpPr>
      <xdr:spPr>
        <a:xfrm>
          <a:off x="5734050" y="18310860"/>
          <a:ext cx="20320" cy="20447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449580</xdr:colOff>
      <xdr:row>124</xdr:row>
      <xdr:rowOff>0</xdr:rowOff>
    </xdr:from>
    <xdr:ext cx="18531" cy="207645"/>
    <xdr:sp>
      <xdr:nvSpPr>
        <xdr:cNvPr id="11" name="正方形/長方形 22"/>
        <xdr:cNvSpPr>
          <a:spLocks noChangeArrowheads="1"/>
        </xdr:cNvSpPr>
      </xdr:nvSpPr>
      <xdr:spPr>
        <a:xfrm>
          <a:off x="7698105" y="22047200"/>
          <a:ext cx="18415" cy="20764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15</xdr:col>
      <xdr:colOff>480060</xdr:colOff>
      <xdr:row>124</xdr:row>
      <xdr:rowOff>0</xdr:rowOff>
    </xdr:from>
    <xdr:ext cx="18531" cy="156518"/>
    <xdr:sp>
      <xdr:nvSpPr>
        <xdr:cNvPr id="12" name="正方形/長方形 23"/>
        <xdr:cNvSpPr>
          <a:spLocks noChangeArrowheads="1"/>
        </xdr:cNvSpPr>
      </xdr:nvSpPr>
      <xdr:spPr>
        <a:xfrm>
          <a:off x="9585960" y="22047200"/>
          <a:ext cx="18415" cy="15621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15</xdr:col>
      <xdr:colOff>190500</xdr:colOff>
      <xdr:row>128</xdr:row>
      <xdr:rowOff>68580</xdr:rowOff>
    </xdr:from>
    <xdr:ext cx="20848" cy="205947"/>
    <xdr:sp>
      <xdr:nvSpPr>
        <xdr:cNvPr id="13" name="正方形/長方形 27"/>
        <xdr:cNvSpPr>
          <a:spLocks noChangeArrowheads="1"/>
        </xdr:cNvSpPr>
      </xdr:nvSpPr>
      <xdr:spPr>
        <a:xfrm>
          <a:off x="9296400" y="22826980"/>
          <a:ext cx="20320" cy="20574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8</xdr:col>
      <xdr:colOff>381000</xdr:colOff>
      <xdr:row>179</xdr:row>
      <xdr:rowOff>175260</xdr:rowOff>
    </xdr:from>
    <xdr:ext cx="20848" cy="204034"/>
    <xdr:sp>
      <xdr:nvSpPr>
        <xdr:cNvPr id="14" name="正方形/長方形 9"/>
        <xdr:cNvSpPr>
          <a:spLocks noChangeArrowheads="1"/>
        </xdr:cNvSpPr>
      </xdr:nvSpPr>
      <xdr:spPr>
        <a:xfrm>
          <a:off x="5153025" y="32001460"/>
          <a:ext cx="20320" cy="20383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144780</xdr:colOff>
      <xdr:row>171</xdr:row>
      <xdr:rowOff>175260</xdr:rowOff>
    </xdr:from>
    <xdr:ext cx="18531" cy="204470"/>
    <xdr:sp>
      <xdr:nvSpPr>
        <xdr:cNvPr id="15" name="正方形/長方形 11"/>
        <xdr:cNvSpPr>
          <a:spLocks noChangeArrowheads="1"/>
        </xdr:cNvSpPr>
      </xdr:nvSpPr>
      <xdr:spPr>
        <a:xfrm>
          <a:off x="7393305" y="30579060"/>
          <a:ext cx="18415" cy="20447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612866</xdr:colOff>
      <xdr:row>188</xdr:row>
      <xdr:rowOff>0</xdr:rowOff>
    </xdr:from>
    <xdr:ext cx="18531" cy="153343"/>
    <xdr:sp>
      <xdr:nvSpPr>
        <xdr:cNvPr id="16" name="正方形/長方形 13"/>
        <xdr:cNvSpPr>
          <a:spLocks noChangeArrowheads="1"/>
        </xdr:cNvSpPr>
      </xdr:nvSpPr>
      <xdr:spPr>
        <a:xfrm>
          <a:off x="6003925" y="33426400"/>
          <a:ext cx="18415" cy="15303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247795</xdr:colOff>
      <xdr:row>188</xdr:row>
      <xdr:rowOff>0</xdr:rowOff>
    </xdr:from>
    <xdr:ext cx="184731" cy="258210"/>
    <xdr:sp>
      <xdr:nvSpPr>
        <xdr:cNvPr id="17" name="テキスト ボックス 15"/>
        <xdr:cNvSpPr txBox="1"/>
      </xdr:nvSpPr>
      <xdr:spPr>
        <a:xfrm>
          <a:off x="7496175" y="33426400"/>
          <a:ext cx="184785" cy="2578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556260</xdr:colOff>
      <xdr:row>188</xdr:row>
      <xdr:rowOff>0</xdr:rowOff>
    </xdr:from>
    <xdr:ext cx="18531" cy="153343"/>
    <xdr:sp>
      <xdr:nvSpPr>
        <xdr:cNvPr id="18" name="正方形/長方形 16"/>
        <xdr:cNvSpPr>
          <a:spLocks noChangeArrowheads="1"/>
        </xdr:cNvSpPr>
      </xdr:nvSpPr>
      <xdr:spPr>
        <a:xfrm>
          <a:off x="9043035" y="33426400"/>
          <a:ext cx="18415" cy="15303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7</xdr:col>
      <xdr:colOff>251460</xdr:colOff>
      <xdr:row>188</xdr:row>
      <xdr:rowOff>0</xdr:rowOff>
    </xdr:from>
    <xdr:ext cx="18531" cy="153343"/>
    <xdr:sp>
      <xdr:nvSpPr>
        <xdr:cNvPr id="19" name="正方形/長方形 19"/>
        <xdr:cNvSpPr>
          <a:spLocks noChangeArrowheads="1"/>
        </xdr:cNvSpPr>
      </xdr:nvSpPr>
      <xdr:spPr>
        <a:xfrm>
          <a:off x="4404360" y="33426400"/>
          <a:ext cx="18415" cy="15303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68580</xdr:colOff>
      <xdr:row>188</xdr:row>
      <xdr:rowOff>0</xdr:rowOff>
    </xdr:from>
    <xdr:ext cx="18531" cy="202340"/>
    <xdr:sp>
      <xdr:nvSpPr>
        <xdr:cNvPr id="20" name="正方形/長方形 20"/>
        <xdr:cNvSpPr>
          <a:spLocks noChangeArrowheads="1"/>
        </xdr:cNvSpPr>
      </xdr:nvSpPr>
      <xdr:spPr>
        <a:xfrm>
          <a:off x="5459730" y="33426400"/>
          <a:ext cx="18415" cy="20193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114300</xdr:colOff>
      <xdr:row>188</xdr:row>
      <xdr:rowOff>0</xdr:rowOff>
    </xdr:from>
    <xdr:ext cx="20848" cy="204470"/>
    <xdr:sp>
      <xdr:nvSpPr>
        <xdr:cNvPr id="21" name="正方形/長方形 24"/>
        <xdr:cNvSpPr>
          <a:spLocks noChangeArrowheads="1"/>
        </xdr:cNvSpPr>
      </xdr:nvSpPr>
      <xdr:spPr>
        <a:xfrm>
          <a:off x="5505450" y="33426400"/>
          <a:ext cx="20320" cy="20447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11</xdr:col>
      <xdr:colOff>220980</xdr:colOff>
      <xdr:row>188</xdr:row>
      <xdr:rowOff>0</xdr:rowOff>
    </xdr:from>
    <xdr:ext cx="18531" cy="202735"/>
    <xdr:sp>
      <xdr:nvSpPr>
        <xdr:cNvPr id="22" name="正方形/長方形 25"/>
        <xdr:cNvSpPr>
          <a:spLocks noChangeArrowheads="1"/>
        </xdr:cNvSpPr>
      </xdr:nvSpPr>
      <xdr:spPr>
        <a:xfrm>
          <a:off x="6850380" y="33426400"/>
          <a:ext cx="18415" cy="20256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144780</xdr:colOff>
      <xdr:row>188</xdr:row>
      <xdr:rowOff>0</xdr:rowOff>
    </xdr:from>
    <xdr:ext cx="18531" cy="207645"/>
    <xdr:sp>
      <xdr:nvSpPr>
        <xdr:cNvPr id="23" name="正方形/長方形 28"/>
        <xdr:cNvSpPr>
          <a:spLocks noChangeArrowheads="1"/>
        </xdr:cNvSpPr>
      </xdr:nvSpPr>
      <xdr:spPr>
        <a:xfrm>
          <a:off x="7393305" y="33426400"/>
          <a:ext cx="18415" cy="20764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411480</xdr:colOff>
      <xdr:row>188</xdr:row>
      <xdr:rowOff>0</xdr:rowOff>
    </xdr:from>
    <xdr:ext cx="18531" cy="153343"/>
    <xdr:sp>
      <xdr:nvSpPr>
        <xdr:cNvPr id="24" name="正方形/長方形 29"/>
        <xdr:cNvSpPr>
          <a:spLocks noChangeArrowheads="1"/>
        </xdr:cNvSpPr>
      </xdr:nvSpPr>
      <xdr:spPr>
        <a:xfrm>
          <a:off x="7660005" y="33426400"/>
          <a:ext cx="18415" cy="15303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twoCellAnchor editAs="oneCell">
    <xdr:from>
      <xdr:col>1</xdr:col>
      <xdr:colOff>8890</xdr:colOff>
      <xdr:row>0</xdr:row>
      <xdr:rowOff>6350</xdr:rowOff>
    </xdr:from>
    <xdr:to>
      <xdr:col>17</xdr:col>
      <xdr:colOff>257810</xdr:colOff>
      <xdr:row>30</xdr:row>
      <xdr:rowOff>6350</xdr:rowOff>
    </xdr:to>
    <xdr:pic>
      <xdr:nvPicPr>
        <xdr:cNvPr id="33" name="図形 32" descr="1EURUSDH1"/>
        <xdr:cNvPicPr>
          <a:picLocks noChangeAspect="1"/>
        </xdr:cNvPicPr>
      </xdr:nvPicPr>
      <xdr:blipFill>
        <a:blip r:embed="rId1"/>
        <a:stretch>
          <a:fillRect/>
        </a:stretch>
      </xdr:blipFill>
      <xdr:spPr>
        <a:xfrm>
          <a:off x="513715" y="6350"/>
          <a:ext cx="10088245" cy="5334000"/>
        </a:xfrm>
        <a:prstGeom prst="rect">
          <a:avLst/>
        </a:prstGeom>
      </xdr:spPr>
    </xdr:pic>
    <xdr:clientData/>
  </xdr:twoCellAnchor>
  <xdr:twoCellAnchor editAs="oneCell">
    <xdr:from>
      <xdr:col>1</xdr:col>
      <xdr:colOff>8890</xdr:colOff>
      <xdr:row>31</xdr:row>
      <xdr:rowOff>0</xdr:rowOff>
    </xdr:from>
    <xdr:to>
      <xdr:col>17</xdr:col>
      <xdr:colOff>257810</xdr:colOff>
      <xdr:row>61</xdr:row>
      <xdr:rowOff>0</xdr:rowOff>
    </xdr:to>
    <xdr:pic>
      <xdr:nvPicPr>
        <xdr:cNvPr id="34" name="図形 33" descr="2EURUSDH1"/>
        <xdr:cNvPicPr>
          <a:picLocks noChangeAspect="1"/>
        </xdr:cNvPicPr>
      </xdr:nvPicPr>
      <xdr:blipFill>
        <a:blip r:embed="rId2"/>
        <a:stretch>
          <a:fillRect/>
        </a:stretch>
      </xdr:blipFill>
      <xdr:spPr>
        <a:xfrm>
          <a:off x="513715" y="5511800"/>
          <a:ext cx="10088245" cy="5334000"/>
        </a:xfrm>
        <a:prstGeom prst="rect">
          <a:avLst/>
        </a:prstGeom>
      </xdr:spPr>
    </xdr:pic>
    <xdr:clientData/>
  </xdr:twoCellAnchor>
  <xdr:twoCellAnchor editAs="oneCell">
    <xdr:from>
      <xdr:col>1</xdr:col>
      <xdr:colOff>8890</xdr:colOff>
      <xdr:row>62</xdr:row>
      <xdr:rowOff>0</xdr:rowOff>
    </xdr:from>
    <xdr:to>
      <xdr:col>17</xdr:col>
      <xdr:colOff>257810</xdr:colOff>
      <xdr:row>92</xdr:row>
      <xdr:rowOff>0</xdr:rowOff>
    </xdr:to>
    <xdr:pic>
      <xdr:nvPicPr>
        <xdr:cNvPr id="35" name="図形 34" descr="3EURUSDH1"/>
        <xdr:cNvPicPr>
          <a:picLocks noChangeAspect="1"/>
        </xdr:cNvPicPr>
      </xdr:nvPicPr>
      <xdr:blipFill>
        <a:blip r:embed="rId3"/>
        <a:stretch>
          <a:fillRect/>
        </a:stretch>
      </xdr:blipFill>
      <xdr:spPr>
        <a:xfrm>
          <a:off x="513715" y="11023600"/>
          <a:ext cx="10088245" cy="5334000"/>
        </a:xfrm>
        <a:prstGeom prst="rect">
          <a:avLst/>
        </a:prstGeom>
      </xdr:spPr>
    </xdr:pic>
    <xdr:clientData/>
  </xdr:twoCellAnchor>
  <xdr:twoCellAnchor editAs="oneCell">
    <xdr:from>
      <xdr:col>1</xdr:col>
      <xdr:colOff>8890</xdr:colOff>
      <xdr:row>93</xdr:row>
      <xdr:rowOff>0</xdr:rowOff>
    </xdr:from>
    <xdr:to>
      <xdr:col>17</xdr:col>
      <xdr:colOff>257810</xdr:colOff>
      <xdr:row>123</xdr:row>
      <xdr:rowOff>0</xdr:rowOff>
    </xdr:to>
    <xdr:pic>
      <xdr:nvPicPr>
        <xdr:cNvPr id="36" name="図形 35" descr="4EURUSDH1"/>
        <xdr:cNvPicPr>
          <a:picLocks noChangeAspect="1"/>
        </xdr:cNvPicPr>
      </xdr:nvPicPr>
      <xdr:blipFill>
        <a:blip r:embed="rId4"/>
        <a:stretch>
          <a:fillRect/>
        </a:stretch>
      </xdr:blipFill>
      <xdr:spPr>
        <a:xfrm>
          <a:off x="513715" y="16535400"/>
          <a:ext cx="10088245" cy="5334000"/>
        </a:xfrm>
        <a:prstGeom prst="rect">
          <a:avLst/>
        </a:prstGeom>
      </xdr:spPr>
    </xdr:pic>
    <xdr:clientData/>
  </xdr:twoCellAnchor>
  <xdr:twoCellAnchor editAs="oneCell">
    <xdr:from>
      <xdr:col>1</xdr:col>
      <xdr:colOff>8890</xdr:colOff>
      <xdr:row>124</xdr:row>
      <xdr:rowOff>0</xdr:rowOff>
    </xdr:from>
    <xdr:to>
      <xdr:col>17</xdr:col>
      <xdr:colOff>257810</xdr:colOff>
      <xdr:row>154</xdr:row>
      <xdr:rowOff>6350</xdr:rowOff>
    </xdr:to>
    <xdr:pic>
      <xdr:nvPicPr>
        <xdr:cNvPr id="37" name="図形 36" descr="5EURUSDH1"/>
        <xdr:cNvPicPr>
          <a:picLocks noChangeAspect="1"/>
        </xdr:cNvPicPr>
      </xdr:nvPicPr>
      <xdr:blipFill>
        <a:blip r:embed="rId5"/>
        <a:stretch>
          <a:fillRect/>
        </a:stretch>
      </xdr:blipFill>
      <xdr:spPr>
        <a:xfrm>
          <a:off x="513715" y="22047200"/>
          <a:ext cx="10088245" cy="5340350"/>
        </a:xfrm>
        <a:prstGeom prst="rect">
          <a:avLst/>
        </a:prstGeom>
      </xdr:spPr>
    </xdr:pic>
    <xdr:clientData/>
  </xdr:twoCellAnchor>
  <xdr:twoCellAnchor editAs="oneCell">
    <xdr:from>
      <xdr:col>1</xdr:col>
      <xdr:colOff>8890</xdr:colOff>
      <xdr:row>156</xdr:row>
      <xdr:rowOff>0</xdr:rowOff>
    </xdr:from>
    <xdr:to>
      <xdr:col>17</xdr:col>
      <xdr:colOff>257810</xdr:colOff>
      <xdr:row>186</xdr:row>
      <xdr:rowOff>0</xdr:rowOff>
    </xdr:to>
    <xdr:pic>
      <xdr:nvPicPr>
        <xdr:cNvPr id="38" name="図形 37" descr="6EURUSDH1"/>
        <xdr:cNvPicPr>
          <a:picLocks noChangeAspect="1"/>
        </xdr:cNvPicPr>
      </xdr:nvPicPr>
      <xdr:blipFill>
        <a:blip r:embed="rId6"/>
        <a:stretch>
          <a:fillRect/>
        </a:stretch>
      </xdr:blipFill>
      <xdr:spPr>
        <a:xfrm>
          <a:off x="513715" y="27736800"/>
          <a:ext cx="10088245" cy="5334000"/>
        </a:xfrm>
        <a:prstGeom prst="rect">
          <a:avLst/>
        </a:prstGeom>
      </xdr:spPr>
    </xdr:pic>
    <xdr:clientData/>
  </xdr:twoCellAnchor>
  <xdr:twoCellAnchor editAs="oneCell">
    <xdr:from>
      <xdr:col>1</xdr:col>
      <xdr:colOff>8890</xdr:colOff>
      <xdr:row>188</xdr:row>
      <xdr:rowOff>0</xdr:rowOff>
    </xdr:from>
    <xdr:to>
      <xdr:col>17</xdr:col>
      <xdr:colOff>257810</xdr:colOff>
      <xdr:row>218</xdr:row>
      <xdr:rowOff>0</xdr:rowOff>
    </xdr:to>
    <xdr:pic>
      <xdr:nvPicPr>
        <xdr:cNvPr id="40" name="図形 39" descr="7EURUSDH1"/>
        <xdr:cNvPicPr>
          <a:picLocks noChangeAspect="1"/>
        </xdr:cNvPicPr>
      </xdr:nvPicPr>
      <xdr:blipFill>
        <a:blip r:embed="rId7"/>
        <a:stretch>
          <a:fillRect/>
        </a:stretch>
      </xdr:blipFill>
      <xdr:spPr>
        <a:xfrm>
          <a:off x="513715" y="33426400"/>
          <a:ext cx="10088245" cy="5334000"/>
        </a:xfrm>
        <a:prstGeom prst="rect">
          <a:avLst/>
        </a:prstGeom>
      </xdr:spPr>
    </xdr:pic>
    <xdr:clientData/>
  </xdr:twoCellAnchor>
  <xdr:twoCellAnchor editAs="oneCell">
    <xdr:from>
      <xdr:col>1</xdr:col>
      <xdr:colOff>8890</xdr:colOff>
      <xdr:row>220</xdr:row>
      <xdr:rowOff>0</xdr:rowOff>
    </xdr:from>
    <xdr:to>
      <xdr:col>17</xdr:col>
      <xdr:colOff>257810</xdr:colOff>
      <xdr:row>250</xdr:row>
      <xdr:rowOff>0</xdr:rowOff>
    </xdr:to>
    <xdr:pic>
      <xdr:nvPicPr>
        <xdr:cNvPr id="41" name="図形 40" descr="8EURUSDH1"/>
        <xdr:cNvPicPr>
          <a:picLocks noChangeAspect="1"/>
        </xdr:cNvPicPr>
      </xdr:nvPicPr>
      <xdr:blipFill>
        <a:blip r:embed="rId8"/>
        <a:stretch>
          <a:fillRect/>
        </a:stretch>
      </xdr:blipFill>
      <xdr:spPr>
        <a:xfrm>
          <a:off x="513715" y="39116000"/>
          <a:ext cx="10088245" cy="5334000"/>
        </a:xfrm>
        <a:prstGeom prst="rect">
          <a:avLst/>
        </a:prstGeom>
      </xdr:spPr>
    </xdr:pic>
    <xdr:clientData/>
  </xdr:twoCellAnchor>
  <xdr:twoCellAnchor editAs="oneCell">
    <xdr:from>
      <xdr:col>1</xdr:col>
      <xdr:colOff>8890</xdr:colOff>
      <xdr:row>252</xdr:row>
      <xdr:rowOff>0</xdr:rowOff>
    </xdr:from>
    <xdr:to>
      <xdr:col>17</xdr:col>
      <xdr:colOff>257810</xdr:colOff>
      <xdr:row>282</xdr:row>
      <xdr:rowOff>6350</xdr:rowOff>
    </xdr:to>
    <xdr:pic>
      <xdr:nvPicPr>
        <xdr:cNvPr id="42" name="図形 41" descr="9EURUSDH1"/>
        <xdr:cNvPicPr>
          <a:picLocks noChangeAspect="1"/>
        </xdr:cNvPicPr>
      </xdr:nvPicPr>
      <xdr:blipFill>
        <a:blip r:embed="rId9"/>
        <a:stretch>
          <a:fillRect/>
        </a:stretch>
      </xdr:blipFill>
      <xdr:spPr>
        <a:xfrm>
          <a:off x="513715" y="44805600"/>
          <a:ext cx="10088245" cy="5340350"/>
        </a:xfrm>
        <a:prstGeom prst="rect">
          <a:avLst/>
        </a:prstGeom>
      </xdr:spPr>
    </xdr:pic>
    <xdr:clientData/>
  </xdr:twoCellAnchor>
  <xdr:twoCellAnchor editAs="oneCell">
    <xdr:from>
      <xdr:col>1</xdr:col>
      <xdr:colOff>8890</xdr:colOff>
      <xdr:row>284</xdr:row>
      <xdr:rowOff>0</xdr:rowOff>
    </xdr:from>
    <xdr:to>
      <xdr:col>17</xdr:col>
      <xdr:colOff>257810</xdr:colOff>
      <xdr:row>314</xdr:row>
      <xdr:rowOff>0</xdr:rowOff>
    </xdr:to>
    <xdr:pic>
      <xdr:nvPicPr>
        <xdr:cNvPr id="43" name="図形 42" descr="10EURUSDH1"/>
        <xdr:cNvPicPr>
          <a:picLocks noChangeAspect="1"/>
        </xdr:cNvPicPr>
      </xdr:nvPicPr>
      <xdr:blipFill>
        <a:blip r:embed="rId10"/>
        <a:stretch>
          <a:fillRect/>
        </a:stretch>
      </xdr:blipFill>
      <xdr:spPr>
        <a:xfrm>
          <a:off x="513715" y="50495200"/>
          <a:ext cx="10088245" cy="5334000"/>
        </a:xfrm>
        <a:prstGeom prst="rect">
          <a:avLst/>
        </a:prstGeom>
      </xdr:spPr>
    </xdr:pic>
    <xdr:clientData/>
  </xdr:twoCellAnchor>
  <xdr:twoCellAnchor editAs="oneCell">
    <xdr:from>
      <xdr:col>1</xdr:col>
      <xdr:colOff>8890</xdr:colOff>
      <xdr:row>316</xdr:row>
      <xdr:rowOff>0</xdr:rowOff>
    </xdr:from>
    <xdr:to>
      <xdr:col>17</xdr:col>
      <xdr:colOff>257810</xdr:colOff>
      <xdr:row>346</xdr:row>
      <xdr:rowOff>0</xdr:rowOff>
    </xdr:to>
    <xdr:pic>
      <xdr:nvPicPr>
        <xdr:cNvPr id="25" name="図形 24" descr="11EURUSDH1"/>
        <xdr:cNvPicPr>
          <a:picLocks noChangeAspect="1"/>
        </xdr:cNvPicPr>
      </xdr:nvPicPr>
      <xdr:blipFill>
        <a:blip r:embed="rId11"/>
        <a:stretch>
          <a:fillRect/>
        </a:stretch>
      </xdr:blipFill>
      <xdr:spPr>
        <a:xfrm>
          <a:off x="513715" y="56184800"/>
          <a:ext cx="10088245" cy="5334000"/>
        </a:xfrm>
        <a:prstGeom prst="rect">
          <a:avLst/>
        </a:prstGeom>
      </xdr:spPr>
    </xdr:pic>
    <xdr:clientData/>
  </xdr:twoCellAnchor>
  <xdr:twoCellAnchor editAs="oneCell">
    <xdr:from>
      <xdr:col>1</xdr:col>
      <xdr:colOff>8890</xdr:colOff>
      <xdr:row>348</xdr:row>
      <xdr:rowOff>0</xdr:rowOff>
    </xdr:from>
    <xdr:to>
      <xdr:col>17</xdr:col>
      <xdr:colOff>257810</xdr:colOff>
      <xdr:row>378</xdr:row>
      <xdr:rowOff>6350</xdr:rowOff>
    </xdr:to>
    <xdr:pic>
      <xdr:nvPicPr>
        <xdr:cNvPr id="26" name="図形 25" descr="12EURUSDH1"/>
        <xdr:cNvPicPr>
          <a:picLocks noChangeAspect="1"/>
        </xdr:cNvPicPr>
      </xdr:nvPicPr>
      <xdr:blipFill>
        <a:blip r:embed="rId12"/>
        <a:stretch>
          <a:fillRect/>
        </a:stretch>
      </xdr:blipFill>
      <xdr:spPr>
        <a:xfrm>
          <a:off x="513715" y="61874400"/>
          <a:ext cx="10088245" cy="5340350"/>
        </a:xfrm>
        <a:prstGeom prst="rect">
          <a:avLst/>
        </a:prstGeom>
      </xdr:spPr>
    </xdr:pic>
    <xdr:clientData/>
  </xdr:twoCellAnchor>
  <xdr:twoCellAnchor editAs="oneCell">
    <xdr:from>
      <xdr:col>1</xdr:col>
      <xdr:colOff>8890</xdr:colOff>
      <xdr:row>380</xdr:row>
      <xdr:rowOff>0</xdr:rowOff>
    </xdr:from>
    <xdr:to>
      <xdr:col>17</xdr:col>
      <xdr:colOff>257810</xdr:colOff>
      <xdr:row>410</xdr:row>
      <xdr:rowOff>0</xdr:rowOff>
    </xdr:to>
    <xdr:pic>
      <xdr:nvPicPr>
        <xdr:cNvPr id="27" name="図形 26" descr="13EURUSDH1"/>
        <xdr:cNvPicPr>
          <a:picLocks noChangeAspect="1"/>
        </xdr:cNvPicPr>
      </xdr:nvPicPr>
      <xdr:blipFill>
        <a:blip r:embed="rId13"/>
        <a:stretch>
          <a:fillRect/>
        </a:stretch>
      </xdr:blipFill>
      <xdr:spPr>
        <a:xfrm>
          <a:off x="513715" y="67564000"/>
          <a:ext cx="10088245" cy="5334000"/>
        </a:xfrm>
        <a:prstGeom prst="rect">
          <a:avLst/>
        </a:prstGeom>
      </xdr:spPr>
    </xdr:pic>
    <xdr:clientData/>
  </xdr:twoCellAnchor>
  <xdr:twoCellAnchor editAs="oneCell">
    <xdr:from>
      <xdr:col>1</xdr:col>
      <xdr:colOff>8890</xdr:colOff>
      <xdr:row>412</xdr:row>
      <xdr:rowOff>0</xdr:rowOff>
    </xdr:from>
    <xdr:to>
      <xdr:col>17</xdr:col>
      <xdr:colOff>257810</xdr:colOff>
      <xdr:row>442</xdr:row>
      <xdr:rowOff>0</xdr:rowOff>
    </xdr:to>
    <xdr:pic>
      <xdr:nvPicPr>
        <xdr:cNvPr id="28" name="図形 27" descr="14EURUSDH1"/>
        <xdr:cNvPicPr>
          <a:picLocks noChangeAspect="1"/>
        </xdr:cNvPicPr>
      </xdr:nvPicPr>
      <xdr:blipFill>
        <a:blip r:embed="rId14"/>
        <a:stretch>
          <a:fillRect/>
        </a:stretch>
      </xdr:blipFill>
      <xdr:spPr>
        <a:xfrm>
          <a:off x="513715" y="73253600"/>
          <a:ext cx="10088245" cy="5334000"/>
        </a:xfrm>
        <a:prstGeom prst="rect">
          <a:avLst/>
        </a:prstGeom>
      </xdr:spPr>
    </xdr:pic>
    <xdr:clientData/>
  </xdr:twoCellAnchor>
  <xdr:twoCellAnchor editAs="oneCell">
    <xdr:from>
      <xdr:col>1</xdr:col>
      <xdr:colOff>8890</xdr:colOff>
      <xdr:row>444</xdr:row>
      <xdr:rowOff>0</xdr:rowOff>
    </xdr:from>
    <xdr:to>
      <xdr:col>17</xdr:col>
      <xdr:colOff>257810</xdr:colOff>
      <xdr:row>474</xdr:row>
      <xdr:rowOff>0</xdr:rowOff>
    </xdr:to>
    <xdr:pic>
      <xdr:nvPicPr>
        <xdr:cNvPr id="29" name="図形 28" descr="15EURUSDH1"/>
        <xdr:cNvPicPr>
          <a:picLocks noChangeAspect="1"/>
        </xdr:cNvPicPr>
      </xdr:nvPicPr>
      <xdr:blipFill>
        <a:blip r:embed="rId15"/>
        <a:stretch>
          <a:fillRect/>
        </a:stretch>
      </xdr:blipFill>
      <xdr:spPr>
        <a:xfrm>
          <a:off x="513715" y="78943200"/>
          <a:ext cx="10088245" cy="5334000"/>
        </a:xfrm>
        <a:prstGeom prst="rect">
          <a:avLst/>
        </a:prstGeom>
      </xdr:spPr>
    </xdr:pic>
    <xdr:clientData/>
  </xdr:twoCellAnchor>
  <xdr:twoCellAnchor editAs="oneCell">
    <xdr:from>
      <xdr:col>1</xdr:col>
      <xdr:colOff>8890</xdr:colOff>
      <xdr:row>476</xdr:row>
      <xdr:rowOff>0</xdr:rowOff>
    </xdr:from>
    <xdr:to>
      <xdr:col>17</xdr:col>
      <xdr:colOff>257810</xdr:colOff>
      <xdr:row>506</xdr:row>
      <xdr:rowOff>6350</xdr:rowOff>
    </xdr:to>
    <xdr:pic>
      <xdr:nvPicPr>
        <xdr:cNvPr id="30" name="図形 29" descr="16EURUSDH1"/>
        <xdr:cNvPicPr>
          <a:picLocks noChangeAspect="1"/>
        </xdr:cNvPicPr>
      </xdr:nvPicPr>
      <xdr:blipFill>
        <a:blip r:embed="rId16"/>
        <a:stretch>
          <a:fillRect/>
        </a:stretch>
      </xdr:blipFill>
      <xdr:spPr>
        <a:xfrm>
          <a:off x="513715" y="84632800"/>
          <a:ext cx="10088245" cy="5340350"/>
        </a:xfrm>
        <a:prstGeom prst="rect">
          <a:avLst/>
        </a:prstGeom>
      </xdr:spPr>
    </xdr:pic>
    <xdr:clientData/>
  </xdr:twoCellAnchor>
  <xdr:twoCellAnchor editAs="oneCell">
    <xdr:from>
      <xdr:col>1</xdr:col>
      <xdr:colOff>8890</xdr:colOff>
      <xdr:row>508</xdr:row>
      <xdr:rowOff>0</xdr:rowOff>
    </xdr:from>
    <xdr:to>
      <xdr:col>17</xdr:col>
      <xdr:colOff>257810</xdr:colOff>
      <xdr:row>538</xdr:row>
      <xdr:rowOff>0</xdr:rowOff>
    </xdr:to>
    <xdr:pic>
      <xdr:nvPicPr>
        <xdr:cNvPr id="31" name="図形 30" descr="17EURUSDH1"/>
        <xdr:cNvPicPr>
          <a:picLocks noChangeAspect="1"/>
        </xdr:cNvPicPr>
      </xdr:nvPicPr>
      <xdr:blipFill>
        <a:blip r:embed="rId17"/>
        <a:stretch>
          <a:fillRect/>
        </a:stretch>
      </xdr:blipFill>
      <xdr:spPr>
        <a:xfrm>
          <a:off x="513715" y="90322400"/>
          <a:ext cx="10088245" cy="5334000"/>
        </a:xfrm>
        <a:prstGeom prst="rect">
          <a:avLst/>
        </a:prstGeom>
      </xdr:spPr>
    </xdr:pic>
    <xdr:clientData/>
  </xdr:twoCellAnchor>
  <xdr:twoCellAnchor editAs="oneCell">
    <xdr:from>
      <xdr:col>1</xdr:col>
      <xdr:colOff>8890</xdr:colOff>
      <xdr:row>540</xdr:row>
      <xdr:rowOff>0</xdr:rowOff>
    </xdr:from>
    <xdr:to>
      <xdr:col>17</xdr:col>
      <xdr:colOff>257810</xdr:colOff>
      <xdr:row>570</xdr:row>
      <xdr:rowOff>0</xdr:rowOff>
    </xdr:to>
    <xdr:pic>
      <xdr:nvPicPr>
        <xdr:cNvPr id="32" name="図形 31" descr="18EURUSDH1"/>
        <xdr:cNvPicPr>
          <a:picLocks noChangeAspect="1"/>
        </xdr:cNvPicPr>
      </xdr:nvPicPr>
      <xdr:blipFill>
        <a:blip r:embed="rId18"/>
        <a:stretch>
          <a:fillRect/>
        </a:stretch>
      </xdr:blipFill>
      <xdr:spPr>
        <a:xfrm>
          <a:off x="513715" y="96012000"/>
          <a:ext cx="10088245" cy="5334000"/>
        </a:xfrm>
        <a:prstGeom prst="rect">
          <a:avLst/>
        </a:prstGeom>
      </xdr:spPr>
    </xdr:pic>
    <xdr:clientData/>
  </xdr:twoCellAnchor>
  <xdr:twoCellAnchor editAs="oneCell">
    <xdr:from>
      <xdr:col>1</xdr:col>
      <xdr:colOff>8890</xdr:colOff>
      <xdr:row>572</xdr:row>
      <xdr:rowOff>0</xdr:rowOff>
    </xdr:from>
    <xdr:to>
      <xdr:col>17</xdr:col>
      <xdr:colOff>257810</xdr:colOff>
      <xdr:row>602</xdr:row>
      <xdr:rowOff>6350</xdr:rowOff>
    </xdr:to>
    <xdr:pic>
      <xdr:nvPicPr>
        <xdr:cNvPr id="39" name="図形 38" descr="19EURUSDH1"/>
        <xdr:cNvPicPr>
          <a:picLocks noChangeAspect="1"/>
        </xdr:cNvPicPr>
      </xdr:nvPicPr>
      <xdr:blipFill>
        <a:blip r:embed="rId19"/>
        <a:stretch>
          <a:fillRect/>
        </a:stretch>
      </xdr:blipFill>
      <xdr:spPr>
        <a:xfrm>
          <a:off x="513715" y="101701600"/>
          <a:ext cx="10088245" cy="5340350"/>
        </a:xfrm>
        <a:prstGeom prst="rect">
          <a:avLst/>
        </a:prstGeom>
      </xdr:spPr>
    </xdr:pic>
    <xdr:clientData/>
  </xdr:twoCellAnchor>
  <xdr:twoCellAnchor editAs="oneCell">
    <xdr:from>
      <xdr:col>1</xdr:col>
      <xdr:colOff>8890</xdr:colOff>
      <xdr:row>604</xdr:row>
      <xdr:rowOff>0</xdr:rowOff>
    </xdr:from>
    <xdr:to>
      <xdr:col>17</xdr:col>
      <xdr:colOff>257810</xdr:colOff>
      <xdr:row>634</xdr:row>
      <xdr:rowOff>0</xdr:rowOff>
    </xdr:to>
    <xdr:pic>
      <xdr:nvPicPr>
        <xdr:cNvPr id="44" name="図形 43" descr="20EURUSDH1"/>
        <xdr:cNvPicPr>
          <a:picLocks noChangeAspect="1"/>
        </xdr:cNvPicPr>
      </xdr:nvPicPr>
      <xdr:blipFill>
        <a:blip r:embed="rId20"/>
        <a:stretch>
          <a:fillRect/>
        </a:stretch>
      </xdr:blipFill>
      <xdr:spPr>
        <a:xfrm>
          <a:off x="513715" y="107391200"/>
          <a:ext cx="10088245" cy="5334000"/>
        </a:xfrm>
        <a:prstGeom prst="rect">
          <a:avLst/>
        </a:prstGeom>
      </xdr:spPr>
    </xdr:pic>
    <xdr:clientData/>
  </xdr:twoCellAnchor>
  <xdr:twoCellAnchor editAs="oneCell">
    <xdr:from>
      <xdr:col>1</xdr:col>
      <xdr:colOff>8890</xdr:colOff>
      <xdr:row>636</xdr:row>
      <xdr:rowOff>0</xdr:rowOff>
    </xdr:from>
    <xdr:to>
      <xdr:col>17</xdr:col>
      <xdr:colOff>257810</xdr:colOff>
      <xdr:row>666</xdr:row>
      <xdr:rowOff>0</xdr:rowOff>
    </xdr:to>
    <xdr:pic>
      <xdr:nvPicPr>
        <xdr:cNvPr id="45" name="図形 44" descr="21EURUSDH1"/>
        <xdr:cNvPicPr>
          <a:picLocks noChangeAspect="1"/>
        </xdr:cNvPicPr>
      </xdr:nvPicPr>
      <xdr:blipFill>
        <a:blip r:embed="rId21"/>
        <a:stretch>
          <a:fillRect/>
        </a:stretch>
      </xdr:blipFill>
      <xdr:spPr>
        <a:xfrm>
          <a:off x="513715" y="113080800"/>
          <a:ext cx="10088245" cy="5334000"/>
        </a:xfrm>
        <a:prstGeom prst="rect">
          <a:avLst/>
        </a:prstGeom>
      </xdr:spPr>
    </xdr:pic>
    <xdr:clientData/>
  </xdr:twoCellAnchor>
  <xdr:twoCellAnchor editAs="oneCell">
    <xdr:from>
      <xdr:col>1</xdr:col>
      <xdr:colOff>8890</xdr:colOff>
      <xdr:row>668</xdr:row>
      <xdr:rowOff>0</xdr:rowOff>
    </xdr:from>
    <xdr:to>
      <xdr:col>17</xdr:col>
      <xdr:colOff>257810</xdr:colOff>
      <xdr:row>698</xdr:row>
      <xdr:rowOff>0</xdr:rowOff>
    </xdr:to>
    <xdr:pic>
      <xdr:nvPicPr>
        <xdr:cNvPr id="46" name="図形 45" descr="22EURUSDH1"/>
        <xdr:cNvPicPr>
          <a:picLocks noChangeAspect="1"/>
        </xdr:cNvPicPr>
      </xdr:nvPicPr>
      <xdr:blipFill>
        <a:blip r:embed="rId22"/>
        <a:stretch>
          <a:fillRect/>
        </a:stretch>
      </xdr:blipFill>
      <xdr:spPr>
        <a:xfrm>
          <a:off x="513715" y="118770400"/>
          <a:ext cx="10088245" cy="5334000"/>
        </a:xfrm>
        <a:prstGeom prst="rect">
          <a:avLst/>
        </a:prstGeom>
      </xdr:spPr>
    </xdr:pic>
    <xdr:clientData/>
  </xdr:twoCellAnchor>
  <xdr:twoCellAnchor editAs="oneCell">
    <xdr:from>
      <xdr:col>1</xdr:col>
      <xdr:colOff>8890</xdr:colOff>
      <xdr:row>700</xdr:row>
      <xdr:rowOff>6350</xdr:rowOff>
    </xdr:from>
    <xdr:to>
      <xdr:col>17</xdr:col>
      <xdr:colOff>257810</xdr:colOff>
      <xdr:row>730</xdr:row>
      <xdr:rowOff>6350</xdr:rowOff>
    </xdr:to>
    <xdr:pic>
      <xdr:nvPicPr>
        <xdr:cNvPr id="47" name="図形 46" descr="23EURUSDH1"/>
        <xdr:cNvPicPr>
          <a:picLocks noChangeAspect="1"/>
        </xdr:cNvPicPr>
      </xdr:nvPicPr>
      <xdr:blipFill>
        <a:blip r:embed="rId23"/>
        <a:stretch>
          <a:fillRect/>
        </a:stretch>
      </xdr:blipFill>
      <xdr:spPr>
        <a:xfrm>
          <a:off x="513715" y="124466350"/>
          <a:ext cx="10088245" cy="5334000"/>
        </a:xfrm>
        <a:prstGeom prst="rect">
          <a:avLst/>
        </a:prstGeom>
      </xdr:spPr>
    </xdr:pic>
    <xdr:clientData/>
  </xdr:twoCellAnchor>
  <xdr:twoCellAnchor editAs="oneCell">
    <xdr:from>
      <xdr:col>1</xdr:col>
      <xdr:colOff>8890</xdr:colOff>
      <xdr:row>732</xdr:row>
      <xdr:rowOff>0</xdr:rowOff>
    </xdr:from>
    <xdr:to>
      <xdr:col>17</xdr:col>
      <xdr:colOff>257810</xdr:colOff>
      <xdr:row>762</xdr:row>
      <xdr:rowOff>0</xdr:rowOff>
    </xdr:to>
    <xdr:pic>
      <xdr:nvPicPr>
        <xdr:cNvPr id="49" name="図形 48" descr="24EURUSDH1"/>
        <xdr:cNvPicPr>
          <a:picLocks noChangeAspect="1"/>
        </xdr:cNvPicPr>
      </xdr:nvPicPr>
      <xdr:blipFill>
        <a:blip r:embed="rId24"/>
        <a:stretch>
          <a:fillRect/>
        </a:stretch>
      </xdr:blipFill>
      <xdr:spPr>
        <a:xfrm>
          <a:off x="513715" y="130149600"/>
          <a:ext cx="10088245" cy="533400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64"/>
  <sheetViews>
    <sheetView tabSelected="1" workbookViewId="0">
      <pane xSplit="1" ySplit="8" topLeftCell="B9" activePane="bottomRight" state="frozen"/>
      <selection/>
      <selection pane="topRight"/>
      <selection pane="bottomLeft"/>
      <selection pane="bottomRight" activeCell="Q34" sqref="Q34"/>
    </sheetView>
  </sheetViews>
  <sheetFormatPr defaultColWidth="9" defaultRowHeight="18"/>
  <cols>
    <col min="1" max="1" width="4.875" customWidth="1"/>
    <col min="2" max="3" width="12" customWidth="1"/>
    <col min="4" max="4" width="10.625" customWidth="1"/>
    <col min="5" max="7" width="8.25" customWidth="1"/>
    <col min="8" max="8" width="9.875" customWidth="1"/>
    <col min="11" max="16" width="7.75" customWidth="1"/>
  </cols>
  <sheetData>
    <row r="1" spans="1:4">
      <c r="A1" s="18" t="s">
        <v>0</v>
      </c>
      <c r="D1" t="s">
        <v>1</v>
      </c>
    </row>
    <row r="2" spans="1:4">
      <c r="A2" s="18" t="s">
        <v>2</v>
      </c>
      <c r="D2" t="s">
        <v>3</v>
      </c>
    </row>
    <row r="3" spans="1:4">
      <c r="A3" s="18" t="s">
        <v>4</v>
      </c>
      <c r="D3" s="19">
        <v>100000</v>
      </c>
    </row>
    <row r="4" spans="1:4">
      <c r="A4" s="18" t="s">
        <v>5</v>
      </c>
      <c r="D4" s="19" t="s">
        <v>6</v>
      </c>
    </row>
    <row r="5" ht="18.75" spans="1:4">
      <c r="A5" s="18" t="s">
        <v>7</v>
      </c>
      <c r="D5" s="19" t="s">
        <v>8</v>
      </c>
    </row>
    <row r="6" ht="18.75" spans="1:16">
      <c r="A6" s="20" t="s">
        <v>9</v>
      </c>
      <c r="B6" s="20" t="s">
        <v>10</v>
      </c>
      <c r="C6" s="20"/>
      <c r="D6" s="20" t="s">
        <v>10</v>
      </c>
      <c r="E6" s="21" t="s">
        <v>11</v>
      </c>
      <c r="F6" s="22"/>
      <c r="G6" s="23"/>
      <c r="H6" s="24" t="s">
        <v>12</v>
      </c>
      <c r="I6" s="76"/>
      <c r="J6" s="81"/>
      <c r="K6" s="24" t="s">
        <v>13</v>
      </c>
      <c r="L6" s="76"/>
      <c r="M6" s="81"/>
      <c r="N6" s="24" t="s">
        <v>14</v>
      </c>
      <c r="O6" s="76"/>
      <c r="P6" s="81"/>
    </row>
    <row r="7" ht="18.75" spans="1:16">
      <c r="A7" s="25"/>
      <c r="B7" s="25" t="s">
        <v>15</v>
      </c>
      <c r="C7" s="25"/>
      <c r="D7" s="26" t="s">
        <v>16</v>
      </c>
      <c r="E7" s="27">
        <v>1.27</v>
      </c>
      <c r="F7" s="28">
        <v>1.5</v>
      </c>
      <c r="G7" s="29">
        <v>2</v>
      </c>
      <c r="H7" s="27">
        <v>1.27</v>
      </c>
      <c r="I7" s="28">
        <v>1.5</v>
      </c>
      <c r="J7" s="29">
        <v>2</v>
      </c>
      <c r="K7" s="27">
        <v>1.27</v>
      </c>
      <c r="L7" s="28">
        <v>1.5</v>
      </c>
      <c r="M7" s="29">
        <v>2</v>
      </c>
      <c r="N7" s="27">
        <v>1.27</v>
      </c>
      <c r="O7" s="28">
        <v>1.5</v>
      </c>
      <c r="P7" s="29">
        <v>2</v>
      </c>
    </row>
    <row r="8" ht="18.75" spans="1:18">
      <c r="A8" s="30" t="s">
        <v>17</v>
      </c>
      <c r="B8" s="31"/>
      <c r="C8" s="31"/>
      <c r="D8" s="32"/>
      <c r="E8" s="33"/>
      <c r="F8" s="34"/>
      <c r="G8" s="35"/>
      <c r="H8" s="36">
        <f>D3</f>
        <v>100000</v>
      </c>
      <c r="I8" s="82">
        <f>D3</f>
        <v>100000</v>
      </c>
      <c r="J8" s="83">
        <f>D3</f>
        <v>100000</v>
      </c>
      <c r="K8" s="84" t="s">
        <v>13</v>
      </c>
      <c r="L8" s="85"/>
      <c r="M8" s="86"/>
      <c r="N8" s="84"/>
      <c r="O8" s="85"/>
      <c r="P8" s="86"/>
      <c r="R8" t="s">
        <v>18</v>
      </c>
    </row>
    <row r="9" spans="1:19">
      <c r="A9" s="37">
        <v>1</v>
      </c>
      <c r="B9" s="38">
        <v>43847</v>
      </c>
      <c r="C9" s="39">
        <v>0.416666666666667</v>
      </c>
      <c r="D9" s="40">
        <v>2</v>
      </c>
      <c r="E9" s="41">
        <v>1.27</v>
      </c>
      <c r="F9" s="42">
        <v>1.5</v>
      </c>
      <c r="G9" s="43">
        <v>2</v>
      </c>
      <c r="H9" s="44">
        <f t="shared" ref="H9:J9" si="0">IF(E9="","",H8+N9)</f>
        <v>103810</v>
      </c>
      <c r="I9" s="44">
        <f t="shared" si="0"/>
        <v>104500</v>
      </c>
      <c r="J9" s="44">
        <f t="shared" si="0"/>
        <v>106000</v>
      </c>
      <c r="K9" s="87">
        <f t="shared" ref="K9:M9" si="1">IF(H8="","",H8*0.03)</f>
        <v>3000</v>
      </c>
      <c r="L9" s="88">
        <f t="shared" si="1"/>
        <v>3000</v>
      </c>
      <c r="M9" s="89">
        <f t="shared" si="1"/>
        <v>3000</v>
      </c>
      <c r="N9" s="87">
        <f t="shared" ref="N9:P9" si="2">IF(E9="","",K9*E9)</f>
        <v>3810</v>
      </c>
      <c r="O9" s="88">
        <f t="shared" si="2"/>
        <v>4500</v>
      </c>
      <c r="P9" s="89">
        <f t="shared" si="2"/>
        <v>6000</v>
      </c>
      <c r="Q9" s="109"/>
      <c r="R9" s="109"/>
      <c r="S9" s="109"/>
    </row>
    <row r="10" spans="1:19">
      <c r="A10" s="37">
        <v>2</v>
      </c>
      <c r="B10" s="45">
        <v>43853</v>
      </c>
      <c r="C10" s="46">
        <v>0.625</v>
      </c>
      <c r="D10" s="47">
        <v>2</v>
      </c>
      <c r="E10" s="48">
        <v>1.27</v>
      </c>
      <c r="F10" s="49">
        <v>1.5</v>
      </c>
      <c r="G10" s="50">
        <v>2</v>
      </c>
      <c r="H10" s="44">
        <f t="shared" ref="H10:J10" si="3">IF(E10="","",H9+N10)</f>
        <v>107765.161</v>
      </c>
      <c r="I10" s="44">
        <f t="shared" si="3"/>
        <v>109202.5</v>
      </c>
      <c r="J10" s="44">
        <f t="shared" si="3"/>
        <v>112360</v>
      </c>
      <c r="K10" s="90">
        <f t="shared" ref="K10:M10" si="4">IF(H9="","",H9*0.03)</f>
        <v>3114.3</v>
      </c>
      <c r="L10" s="91">
        <f t="shared" si="4"/>
        <v>3135</v>
      </c>
      <c r="M10" s="92">
        <f t="shared" si="4"/>
        <v>3180</v>
      </c>
      <c r="N10" s="90">
        <f t="shared" ref="N10:P10" si="5">IF(E10="","",K10*E10)</f>
        <v>3955.161</v>
      </c>
      <c r="O10" s="91">
        <f t="shared" si="5"/>
        <v>4702.5</v>
      </c>
      <c r="P10" s="92">
        <f t="shared" si="5"/>
        <v>6360</v>
      </c>
      <c r="Q10" s="109"/>
      <c r="R10" s="109"/>
      <c r="S10" s="109"/>
    </row>
    <row r="11" spans="1:19">
      <c r="A11" s="37">
        <v>3</v>
      </c>
      <c r="B11" s="45">
        <v>43861</v>
      </c>
      <c r="C11" s="46">
        <v>0.5</v>
      </c>
      <c r="D11" s="47">
        <v>1</v>
      </c>
      <c r="E11" s="48">
        <v>1.27</v>
      </c>
      <c r="F11" s="49">
        <v>1.5</v>
      </c>
      <c r="G11" s="50">
        <v>2</v>
      </c>
      <c r="H11" s="44">
        <f t="shared" ref="H11:J11" si="6">IF(E11="","",H10+N11)</f>
        <v>111871.0136341</v>
      </c>
      <c r="I11" s="44">
        <f t="shared" si="6"/>
        <v>114116.6125</v>
      </c>
      <c r="J11" s="44">
        <f t="shared" si="6"/>
        <v>119101.6</v>
      </c>
      <c r="K11" s="90">
        <f t="shared" ref="K11:M11" si="7">IF(H10="","",H10*0.03)</f>
        <v>3232.95483</v>
      </c>
      <c r="L11" s="91">
        <f t="shared" si="7"/>
        <v>3276.075</v>
      </c>
      <c r="M11" s="92">
        <f t="shared" si="7"/>
        <v>3370.8</v>
      </c>
      <c r="N11" s="90">
        <f t="shared" ref="N11:P11" si="8">IF(E11="","",K11*E11)</f>
        <v>4105.8526341</v>
      </c>
      <c r="O11" s="91">
        <f t="shared" si="8"/>
        <v>4914.1125</v>
      </c>
      <c r="P11" s="92">
        <f t="shared" si="8"/>
        <v>6741.6</v>
      </c>
      <c r="Q11" s="109"/>
      <c r="R11" s="109"/>
      <c r="S11" s="109"/>
    </row>
    <row r="12" spans="1:19">
      <c r="A12" s="37">
        <v>4</v>
      </c>
      <c r="B12" s="45">
        <v>43865</v>
      </c>
      <c r="C12" s="46">
        <v>0.333333333333333</v>
      </c>
      <c r="D12" s="47">
        <v>2</v>
      </c>
      <c r="E12" s="48">
        <v>1.27</v>
      </c>
      <c r="F12" s="49">
        <v>1.5</v>
      </c>
      <c r="G12" s="50">
        <v>2</v>
      </c>
      <c r="H12" s="44">
        <f t="shared" ref="H12:J12" si="9">IF(E12="","",H11+N12)</f>
        <v>116133.299253559</v>
      </c>
      <c r="I12" s="44">
        <f t="shared" si="9"/>
        <v>119251.8600625</v>
      </c>
      <c r="J12" s="44">
        <f t="shared" si="9"/>
        <v>126247.696</v>
      </c>
      <c r="K12" s="90">
        <f t="shared" ref="K12:M12" si="10">IF(H11="","",H11*0.03)</f>
        <v>3356.130409023</v>
      </c>
      <c r="L12" s="91">
        <f t="shared" si="10"/>
        <v>3423.498375</v>
      </c>
      <c r="M12" s="92">
        <f t="shared" si="10"/>
        <v>3573.048</v>
      </c>
      <c r="N12" s="90">
        <f t="shared" ref="N12:P12" si="11">IF(E12="","",K12*E12)</f>
        <v>4262.28561945921</v>
      </c>
      <c r="O12" s="91">
        <f t="shared" si="11"/>
        <v>5135.2475625</v>
      </c>
      <c r="P12" s="92">
        <f t="shared" si="11"/>
        <v>7146.096</v>
      </c>
      <c r="Q12" s="109"/>
      <c r="R12" s="109"/>
      <c r="S12" s="109"/>
    </row>
    <row r="13" spans="1:19">
      <c r="A13" s="37">
        <v>5</v>
      </c>
      <c r="B13" s="45">
        <v>43871</v>
      </c>
      <c r="C13" s="46">
        <v>0.5</v>
      </c>
      <c r="D13" s="47">
        <v>2</v>
      </c>
      <c r="E13" s="48">
        <v>1.27</v>
      </c>
      <c r="F13" s="49">
        <v>1.5</v>
      </c>
      <c r="G13" s="50">
        <v>2</v>
      </c>
      <c r="H13" s="44">
        <f t="shared" ref="H13:J13" si="12">IF(E13="","",H12+N13)</f>
        <v>120557.97795512</v>
      </c>
      <c r="I13" s="44">
        <f t="shared" si="12"/>
        <v>124618.193765312</v>
      </c>
      <c r="J13" s="44">
        <f t="shared" si="12"/>
        <v>133822.55776</v>
      </c>
      <c r="K13" s="90">
        <f t="shared" ref="K13:M13" si="13">IF(H12="","",H12*0.03)</f>
        <v>3483.99897760678</v>
      </c>
      <c r="L13" s="91">
        <f t="shared" si="13"/>
        <v>3577.555801875</v>
      </c>
      <c r="M13" s="92">
        <f t="shared" si="13"/>
        <v>3787.43088</v>
      </c>
      <c r="N13" s="90">
        <f t="shared" ref="N13:P13" si="14">IF(E13="","",K13*E13)</f>
        <v>4424.67870156061</v>
      </c>
      <c r="O13" s="91">
        <f t="shared" si="14"/>
        <v>5366.3337028125</v>
      </c>
      <c r="P13" s="92">
        <f t="shared" si="14"/>
        <v>7574.86176</v>
      </c>
      <c r="Q13" s="109"/>
      <c r="R13" s="109"/>
      <c r="S13" s="109"/>
    </row>
    <row r="14" spans="1:19">
      <c r="A14" s="37">
        <v>6</v>
      </c>
      <c r="B14" s="45">
        <v>43879</v>
      </c>
      <c r="C14" s="46">
        <v>0.375</v>
      </c>
      <c r="D14" s="47">
        <v>2</v>
      </c>
      <c r="E14" s="48">
        <v>1.27</v>
      </c>
      <c r="F14" s="49">
        <v>1.5</v>
      </c>
      <c r="G14" s="50">
        <v>2</v>
      </c>
      <c r="H14" s="44">
        <f t="shared" ref="H14:J14" si="15">IF(E14="","",H13+N14)</f>
        <v>125151.23691521</v>
      </c>
      <c r="I14" s="44">
        <f t="shared" si="15"/>
        <v>130226.012484752</v>
      </c>
      <c r="J14" s="44">
        <f t="shared" si="15"/>
        <v>141851.9112256</v>
      </c>
      <c r="K14" s="90">
        <f t="shared" ref="K14:M14" si="16">IF(H13="","",H13*0.03)</f>
        <v>3616.73933865359</v>
      </c>
      <c r="L14" s="91">
        <f t="shared" si="16"/>
        <v>3738.54581295937</v>
      </c>
      <c r="M14" s="92">
        <f t="shared" si="16"/>
        <v>4014.6767328</v>
      </c>
      <c r="N14" s="90">
        <f t="shared" ref="N14:P14" si="17">IF(E14="","",K14*E14)</f>
        <v>4593.25896009006</v>
      </c>
      <c r="O14" s="91">
        <f t="shared" si="17"/>
        <v>5607.81871943906</v>
      </c>
      <c r="P14" s="92">
        <f t="shared" si="17"/>
        <v>8029.3534656</v>
      </c>
      <c r="Q14" s="109"/>
      <c r="R14" s="109"/>
      <c r="S14" s="109"/>
    </row>
    <row r="15" spans="1:19">
      <c r="A15" s="37">
        <v>7</v>
      </c>
      <c r="B15" s="45">
        <v>44273</v>
      </c>
      <c r="C15" s="46">
        <v>0.541666666666667</v>
      </c>
      <c r="D15" s="47">
        <v>2</v>
      </c>
      <c r="E15" s="48">
        <v>1.27</v>
      </c>
      <c r="F15" s="49">
        <v>1.5</v>
      </c>
      <c r="G15" s="50">
        <v>2</v>
      </c>
      <c r="H15" s="44">
        <f t="shared" ref="H15:J15" si="18">IF(E15="","",H14+N15)</f>
        <v>129919.499041679</v>
      </c>
      <c r="I15" s="44">
        <f t="shared" si="18"/>
        <v>136086.183046565</v>
      </c>
      <c r="J15" s="44">
        <f t="shared" si="18"/>
        <v>150363.025899136</v>
      </c>
      <c r="K15" s="90">
        <f t="shared" ref="K15:M15" si="19">IF(H14="","",H14*0.03)</f>
        <v>3754.5371074563</v>
      </c>
      <c r="L15" s="91">
        <f t="shared" si="19"/>
        <v>3906.78037454255</v>
      </c>
      <c r="M15" s="92">
        <f t="shared" si="19"/>
        <v>4255.557336768</v>
      </c>
      <c r="N15" s="90">
        <f t="shared" ref="N15:P15" si="20">IF(E15="","",K15*E15)</f>
        <v>4768.2621264695</v>
      </c>
      <c r="O15" s="91">
        <f t="shared" si="20"/>
        <v>5860.17056181382</v>
      </c>
      <c r="P15" s="92">
        <f t="shared" si="20"/>
        <v>8511.114673536</v>
      </c>
      <c r="Q15" s="109"/>
      <c r="R15" s="109"/>
      <c r="S15" s="109"/>
    </row>
    <row r="16" spans="1:19">
      <c r="A16" s="37">
        <v>8</v>
      </c>
      <c r="B16" s="51">
        <v>43923</v>
      </c>
      <c r="C16" s="52">
        <v>0.375</v>
      </c>
      <c r="D16" s="53">
        <v>2</v>
      </c>
      <c r="E16" s="54">
        <v>1.27</v>
      </c>
      <c r="F16" s="55">
        <v>1.5</v>
      </c>
      <c r="G16" s="56">
        <v>2</v>
      </c>
      <c r="H16" s="44">
        <f t="shared" ref="H16:J16" si="21">IF(E16="","",H15+N16)</f>
        <v>134869.431955167</v>
      </c>
      <c r="I16" s="44">
        <f t="shared" si="21"/>
        <v>142210.061283661</v>
      </c>
      <c r="J16" s="44">
        <f t="shared" si="21"/>
        <v>159384.807453084</v>
      </c>
      <c r="K16" s="90">
        <f t="shared" ref="K16:M16" si="22">IF(H15="","",H15*0.03)</f>
        <v>3897.58497125038</v>
      </c>
      <c r="L16" s="91">
        <f t="shared" si="22"/>
        <v>4082.58549139696</v>
      </c>
      <c r="M16" s="92">
        <f t="shared" si="22"/>
        <v>4510.89077697408</v>
      </c>
      <c r="N16" s="90">
        <f t="shared" ref="N16:P16" si="23">IF(E16="","",K16*E16)</f>
        <v>4949.93291348798</v>
      </c>
      <c r="O16" s="91">
        <f t="shared" si="23"/>
        <v>6123.87823709544</v>
      </c>
      <c r="P16" s="92">
        <f t="shared" si="23"/>
        <v>9021.78155394816</v>
      </c>
      <c r="Q16" s="109"/>
      <c r="R16" s="109"/>
      <c r="S16" s="109"/>
    </row>
    <row r="17" spans="1:19">
      <c r="A17" s="37">
        <v>9</v>
      </c>
      <c r="B17" s="51">
        <v>43937</v>
      </c>
      <c r="C17" s="52">
        <v>0.375</v>
      </c>
      <c r="D17" s="53">
        <v>2</v>
      </c>
      <c r="E17" s="54">
        <v>1.27</v>
      </c>
      <c r="F17" s="55">
        <v>1.5</v>
      </c>
      <c r="G17" s="56">
        <v>2</v>
      </c>
      <c r="H17" s="44">
        <f t="shared" ref="H17:J17" si="24">IF(E17="","",H16+N17)</f>
        <v>140007.957312659</v>
      </c>
      <c r="I17" s="44">
        <f t="shared" si="24"/>
        <v>148609.514041426</v>
      </c>
      <c r="J17" s="44">
        <f t="shared" si="24"/>
        <v>168947.895900269</v>
      </c>
      <c r="K17" s="90">
        <f t="shared" ref="K17:M17" si="25">IF(H16="","",H16*0.03)</f>
        <v>4046.08295865502</v>
      </c>
      <c r="L17" s="91">
        <f t="shared" si="25"/>
        <v>4266.30183850982</v>
      </c>
      <c r="M17" s="92">
        <f t="shared" si="25"/>
        <v>4781.54422359253</v>
      </c>
      <c r="N17" s="90">
        <f t="shared" ref="N17:P17" si="26">IF(E17="","",K17*E17)</f>
        <v>5138.52535749188</v>
      </c>
      <c r="O17" s="91">
        <f t="shared" si="26"/>
        <v>6399.45275776474</v>
      </c>
      <c r="P17" s="92">
        <f t="shared" si="26"/>
        <v>9563.08844718505</v>
      </c>
      <c r="Q17" s="109"/>
      <c r="R17" s="109"/>
      <c r="S17" s="109"/>
    </row>
    <row r="18" spans="1:19">
      <c r="A18" s="37">
        <v>10</v>
      </c>
      <c r="B18" s="51">
        <v>43950</v>
      </c>
      <c r="C18" s="52">
        <v>0.375</v>
      </c>
      <c r="D18" s="53">
        <v>1</v>
      </c>
      <c r="E18" s="48">
        <v>1.27</v>
      </c>
      <c r="F18" s="49">
        <v>1.5</v>
      </c>
      <c r="G18" s="50">
        <v>2</v>
      </c>
      <c r="H18" s="44">
        <f t="shared" ref="H18:J18" si="27">IF(E18="","",H17+N18)</f>
        <v>145342.260486272</v>
      </c>
      <c r="I18" s="44">
        <f t="shared" si="27"/>
        <v>155296.94217329</v>
      </c>
      <c r="J18" s="44">
        <f t="shared" si="27"/>
        <v>179084.769654285</v>
      </c>
      <c r="K18" s="90">
        <f t="shared" ref="K18:M18" si="28">IF(H17="","",H17*0.03)</f>
        <v>4200.23871937978</v>
      </c>
      <c r="L18" s="91">
        <f t="shared" si="28"/>
        <v>4458.28542124277</v>
      </c>
      <c r="M18" s="92">
        <f t="shared" si="28"/>
        <v>5068.43687700808</v>
      </c>
      <c r="N18" s="90">
        <f t="shared" ref="N18:P18" si="29">IF(E18="","",K18*E18)</f>
        <v>5334.30317361232</v>
      </c>
      <c r="O18" s="91">
        <f t="shared" si="29"/>
        <v>6687.42813186415</v>
      </c>
      <c r="P18" s="92">
        <f t="shared" si="29"/>
        <v>10136.8737540162</v>
      </c>
      <c r="Q18" s="109"/>
      <c r="R18" s="109"/>
      <c r="S18" s="109"/>
    </row>
    <row r="19" spans="1:19">
      <c r="A19" s="37">
        <v>11</v>
      </c>
      <c r="B19" s="51">
        <v>43956</v>
      </c>
      <c r="C19" s="52">
        <v>0.375</v>
      </c>
      <c r="D19" s="53">
        <v>2</v>
      </c>
      <c r="E19" s="48">
        <v>1.27</v>
      </c>
      <c r="F19" s="49">
        <v>1.5</v>
      </c>
      <c r="G19" s="50">
        <v>2</v>
      </c>
      <c r="H19" s="44">
        <f t="shared" ref="H19:J19" si="30">IF(E19="","",H18+N19)</f>
        <v>150879.800610799</v>
      </c>
      <c r="I19" s="44">
        <f t="shared" si="30"/>
        <v>162285.304571088</v>
      </c>
      <c r="J19" s="44">
        <f t="shared" si="30"/>
        <v>189829.855833542</v>
      </c>
      <c r="K19" s="90">
        <f t="shared" ref="K19:M19" si="31">IF(H18="","",H18*0.03)</f>
        <v>4360.26781458815</v>
      </c>
      <c r="L19" s="91">
        <f t="shared" si="31"/>
        <v>4658.90826519869</v>
      </c>
      <c r="M19" s="92">
        <f t="shared" si="31"/>
        <v>5372.54308962856</v>
      </c>
      <c r="N19" s="90">
        <f t="shared" ref="N19:P19" si="32">IF(E19="","",K19*E19)</f>
        <v>5537.54012452695</v>
      </c>
      <c r="O19" s="91">
        <f t="shared" si="32"/>
        <v>6988.36239779804</v>
      </c>
      <c r="P19" s="92">
        <f t="shared" si="32"/>
        <v>10745.0861792571</v>
      </c>
      <c r="Q19" s="109"/>
      <c r="R19" s="109"/>
      <c r="S19" s="109"/>
    </row>
    <row r="20" spans="1:19">
      <c r="A20" s="37">
        <v>12</v>
      </c>
      <c r="B20" s="51">
        <v>43957</v>
      </c>
      <c r="C20" s="52">
        <v>0.666666666666667</v>
      </c>
      <c r="D20" s="53">
        <v>2</v>
      </c>
      <c r="E20" s="48">
        <v>1.27</v>
      </c>
      <c r="F20" s="49">
        <v>1.5</v>
      </c>
      <c r="G20" s="56">
        <v>-1</v>
      </c>
      <c r="H20" s="44">
        <f t="shared" ref="H20:J20" si="33">IF(E20="","",H19+N20)</f>
        <v>156628.32101407</v>
      </c>
      <c r="I20" s="44">
        <f t="shared" si="33"/>
        <v>169588.143276787</v>
      </c>
      <c r="J20" s="44">
        <f t="shared" si="33"/>
        <v>184134.960158536</v>
      </c>
      <c r="K20" s="90">
        <f t="shared" ref="K20:M20" si="34">IF(H19="","",H19*0.03)</f>
        <v>4526.39401832397</v>
      </c>
      <c r="L20" s="91">
        <f t="shared" si="34"/>
        <v>4868.55913713264</v>
      </c>
      <c r="M20" s="92">
        <f t="shared" si="34"/>
        <v>5694.89567500626</v>
      </c>
      <c r="N20" s="90">
        <f t="shared" ref="N20:P20" si="35">IF(E20="","",K20*E20)</f>
        <v>5748.52040327144</v>
      </c>
      <c r="O20" s="91">
        <f t="shared" si="35"/>
        <v>7302.83870569896</v>
      </c>
      <c r="P20" s="92">
        <f t="shared" si="35"/>
        <v>-5694.89567500626</v>
      </c>
      <c r="Q20" s="109"/>
      <c r="R20" s="109"/>
      <c r="S20" s="109"/>
    </row>
    <row r="21" spans="1:19">
      <c r="A21" s="37">
        <v>13</v>
      </c>
      <c r="B21" s="51">
        <v>43959</v>
      </c>
      <c r="C21" s="52">
        <v>0.583333333333333</v>
      </c>
      <c r="D21" s="53">
        <v>1</v>
      </c>
      <c r="E21" s="54">
        <v>-1</v>
      </c>
      <c r="F21" s="55">
        <v>-1</v>
      </c>
      <c r="G21" s="56">
        <v>-1</v>
      </c>
      <c r="H21" s="44">
        <f t="shared" ref="H21:J21" si="36">IF(E21="","",H20+N21)</f>
        <v>151929.471383648</v>
      </c>
      <c r="I21" s="44">
        <f t="shared" si="36"/>
        <v>164500.498978483</v>
      </c>
      <c r="J21" s="44">
        <f t="shared" si="36"/>
        <v>178610.91135378</v>
      </c>
      <c r="K21" s="90">
        <f t="shared" ref="K21:M21" si="37">IF(H20="","",H20*0.03)</f>
        <v>4698.84963042211</v>
      </c>
      <c r="L21" s="91">
        <f t="shared" si="37"/>
        <v>5087.64429830361</v>
      </c>
      <c r="M21" s="92">
        <f t="shared" si="37"/>
        <v>5524.04880475607</v>
      </c>
      <c r="N21" s="90">
        <f t="shared" ref="N21:P21" si="38">IF(E21="","",K21*E21)</f>
        <v>-4698.84963042211</v>
      </c>
      <c r="O21" s="91">
        <f t="shared" si="38"/>
        <v>-5087.64429830361</v>
      </c>
      <c r="P21" s="92">
        <f t="shared" si="38"/>
        <v>-5524.04880475607</v>
      </c>
      <c r="Q21" s="109"/>
      <c r="R21" s="109"/>
      <c r="S21" s="109"/>
    </row>
    <row r="22" spans="1:19">
      <c r="A22" s="37">
        <v>14</v>
      </c>
      <c r="B22" s="51">
        <v>43994</v>
      </c>
      <c r="C22" s="52">
        <v>0.666666666666667</v>
      </c>
      <c r="D22" s="53">
        <v>2</v>
      </c>
      <c r="E22" s="54">
        <v>1.27</v>
      </c>
      <c r="F22" s="55">
        <v>1.5</v>
      </c>
      <c r="G22" s="56">
        <v>2</v>
      </c>
      <c r="H22" s="44">
        <f t="shared" ref="H22:J22" si="39">IF(E22="","",H21+N22)</f>
        <v>157717.984243365</v>
      </c>
      <c r="I22" s="44">
        <f t="shared" si="39"/>
        <v>171903.021432515</v>
      </c>
      <c r="J22" s="44">
        <f t="shared" si="39"/>
        <v>189327.566035007</v>
      </c>
      <c r="K22" s="90">
        <f t="shared" ref="K22:M22" si="40">IF(H21="","",H21*0.03)</f>
        <v>4557.88414150945</v>
      </c>
      <c r="L22" s="91">
        <f t="shared" si="40"/>
        <v>4935.0149693545</v>
      </c>
      <c r="M22" s="92">
        <f t="shared" si="40"/>
        <v>5358.32734061339</v>
      </c>
      <c r="N22" s="90">
        <f t="shared" ref="N22:P22" si="41">IF(E22="","",K22*E22)</f>
        <v>5788.512859717</v>
      </c>
      <c r="O22" s="91">
        <f t="shared" si="41"/>
        <v>7402.52245403175</v>
      </c>
      <c r="P22" s="92">
        <f t="shared" si="41"/>
        <v>10716.6546812268</v>
      </c>
      <c r="Q22" s="109"/>
      <c r="R22" s="109"/>
      <c r="S22" s="109"/>
    </row>
    <row r="23" spans="1:19">
      <c r="A23" s="37">
        <v>15</v>
      </c>
      <c r="B23" s="51">
        <v>44036</v>
      </c>
      <c r="C23" s="52">
        <v>0.666666666666667</v>
      </c>
      <c r="D23" s="53">
        <v>1</v>
      </c>
      <c r="E23" s="54">
        <v>1.27</v>
      </c>
      <c r="F23" s="55">
        <v>1.5</v>
      </c>
      <c r="G23" s="56">
        <v>2</v>
      </c>
      <c r="H23" s="44">
        <f t="shared" ref="H23:J23" si="42">IF(E23="","",H22+N23)</f>
        <v>163727.039443037</v>
      </c>
      <c r="I23" s="44">
        <f t="shared" si="42"/>
        <v>179638.657396978</v>
      </c>
      <c r="J23" s="44">
        <f t="shared" si="42"/>
        <v>200687.219997107</v>
      </c>
      <c r="K23" s="90">
        <f t="shared" ref="K23:M23" si="43">IF(H22="","",H22*0.03)</f>
        <v>4731.53952730096</v>
      </c>
      <c r="L23" s="91">
        <f t="shared" si="43"/>
        <v>5157.09064297545</v>
      </c>
      <c r="M23" s="92">
        <f t="shared" si="43"/>
        <v>5679.8269810502</v>
      </c>
      <c r="N23" s="90">
        <f t="shared" ref="N23:P23" si="44">IF(E23="","",K23*E23)</f>
        <v>6009.05519967222</v>
      </c>
      <c r="O23" s="91">
        <f t="shared" si="44"/>
        <v>7735.63596446318</v>
      </c>
      <c r="P23" s="92">
        <f t="shared" si="44"/>
        <v>11359.6539621004</v>
      </c>
      <c r="Q23" s="109"/>
      <c r="R23" s="109"/>
      <c r="S23" s="109"/>
    </row>
    <row r="24" spans="1:19">
      <c r="A24" s="37">
        <v>16</v>
      </c>
      <c r="B24" s="51">
        <v>44057</v>
      </c>
      <c r="C24" s="52">
        <v>0.708333333333333</v>
      </c>
      <c r="D24" s="53">
        <v>1</v>
      </c>
      <c r="E24" s="54">
        <v>1.27</v>
      </c>
      <c r="F24" s="55">
        <v>1.5</v>
      </c>
      <c r="G24" s="56">
        <v>2</v>
      </c>
      <c r="H24" s="44">
        <f t="shared" ref="H24:J24" si="45">IF(E24="","",H23+N24)</f>
        <v>169965.039645817</v>
      </c>
      <c r="I24" s="44">
        <f t="shared" si="45"/>
        <v>187722.396979842</v>
      </c>
      <c r="J24" s="44">
        <f t="shared" si="45"/>
        <v>212728.453196933</v>
      </c>
      <c r="K24" s="90">
        <f t="shared" ref="K24:M24" si="46">IF(H23="","",H23*0.03)</f>
        <v>4911.81118329112</v>
      </c>
      <c r="L24" s="91">
        <f t="shared" si="46"/>
        <v>5389.15972190935</v>
      </c>
      <c r="M24" s="92">
        <f t="shared" si="46"/>
        <v>6020.61659991321</v>
      </c>
      <c r="N24" s="90">
        <f t="shared" ref="N24:P24" si="47">IF(E24="","",K24*E24)</f>
        <v>6238.00020277973</v>
      </c>
      <c r="O24" s="91">
        <f t="shared" si="47"/>
        <v>8083.73958286402</v>
      </c>
      <c r="P24" s="92">
        <f t="shared" si="47"/>
        <v>12041.2331998264</v>
      </c>
      <c r="Q24" s="109"/>
      <c r="R24" s="109"/>
      <c r="S24" s="109"/>
    </row>
    <row r="25" spans="1:19">
      <c r="A25" s="37">
        <v>17</v>
      </c>
      <c r="B25" s="51">
        <v>44060</v>
      </c>
      <c r="C25" s="52">
        <v>0.791666666666667</v>
      </c>
      <c r="D25" s="53">
        <v>1</v>
      </c>
      <c r="E25" s="54">
        <v>1.27</v>
      </c>
      <c r="F25" s="55">
        <v>1.5</v>
      </c>
      <c r="G25" s="56">
        <v>2</v>
      </c>
      <c r="H25" s="44">
        <f t="shared" ref="H25:J25" si="48">IF(E25="","",H24+N25)</f>
        <v>176440.707656323</v>
      </c>
      <c r="I25" s="44">
        <f t="shared" si="48"/>
        <v>196169.904843935</v>
      </c>
      <c r="J25" s="44">
        <f t="shared" si="48"/>
        <v>225492.160388749</v>
      </c>
      <c r="K25" s="90">
        <f t="shared" ref="K25:M25" si="49">IF(H24="","",H24*0.03)</f>
        <v>5098.95118937452</v>
      </c>
      <c r="L25" s="91">
        <f t="shared" si="49"/>
        <v>5631.67190939527</v>
      </c>
      <c r="M25" s="92">
        <f t="shared" si="49"/>
        <v>6381.853595908</v>
      </c>
      <c r="N25" s="90">
        <f t="shared" ref="N25:P25" si="50">IF(E25="","",K25*E25)</f>
        <v>6475.66801050563</v>
      </c>
      <c r="O25" s="91">
        <f t="shared" si="50"/>
        <v>8447.5078640929</v>
      </c>
      <c r="P25" s="92">
        <f t="shared" si="50"/>
        <v>12763.707191816</v>
      </c>
      <c r="Q25" s="109"/>
      <c r="R25" s="109"/>
      <c r="S25" s="109"/>
    </row>
    <row r="26" spans="1:19">
      <c r="A26" s="37">
        <v>18</v>
      </c>
      <c r="B26" s="51">
        <v>44097</v>
      </c>
      <c r="C26" s="52">
        <v>0.666666666666667</v>
      </c>
      <c r="D26" s="53">
        <v>2</v>
      </c>
      <c r="E26" s="54">
        <v>1.27</v>
      </c>
      <c r="F26" s="55">
        <v>1.5</v>
      </c>
      <c r="G26" s="56">
        <v>2</v>
      </c>
      <c r="H26" s="44">
        <f t="shared" ref="H26:J26" si="51">IF(E26="","",H25+N26)</f>
        <v>183163.098618029</v>
      </c>
      <c r="I26" s="44">
        <f t="shared" si="51"/>
        <v>204997.550561912</v>
      </c>
      <c r="J26" s="44">
        <f t="shared" si="51"/>
        <v>239021.690012074</v>
      </c>
      <c r="K26" s="90">
        <f t="shared" ref="K26:M26" si="52">IF(H25="","",H25*0.03)</f>
        <v>5293.22122968969</v>
      </c>
      <c r="L26" s="91">
        <f t="shared" si="52"/>
        <v>5885.09714531806</v>
      </c>
      <c r="M26" s="92">
        <f t="shared" si="52"/>
        <v>6764.76481166248</v>
      </c>
      <c r="N26" s="90">
        <f t="shared" ref="N26:P26" si="53">IF(E26="","",K26*E26)</f>
        <v>6722.3909617059</v>
      </c>
      <c r="O26" s="91">
        <f t="shared" si="53"/>
        <v>8827.64571797709</v>
      </c>
      <c r="P26" s="92">
        <f t="shared" si="53"/>
        <v>13529.529623325</v>
      </c>
      <c r="Q26" s="109"/>
      <c r="R26" s="109"/>
      <c r="S26" s="109"/>
    </row>
    <row r="27" spans="1:19">
      <c r="A27" s="37">
        <v>19</v>
      </c>
      <c r="B27" s="51">
        <v>44102</v>
      </c>
      <c r="C27" s="52">
        <v>0.375</v>
      </c>
      <c r="D27" s="53">
        <v>2</v>
      </c>
      <c r="E27" s="54">
        <v>-1</v>
      </c>
      <c r="F27" s="55">
        <v>-1</v>
      </c>
      <c r="G27" s="56">
        <v>-1</v>
      </c>
      <c r="H27" s="44">
        <f t="shared" ref="H27:J27" si="54">IF(E27="","",H26+N27)</f>
        <v>177668.205659488</v>
      </c>
      <c r="I27" s="44">
        <f t="shared" si="54"/>
        <v>198847.624045055</v>
      </c>
      <c r="J27" s="44">
        <f t="shared" si="54"/>
        <v>231851.039311712</v>
      </c>
      <c r="K27" s="90">
        <f t="shared" ref="K27:M27" si="55">IF(H26="","",H26*0.03)</f>
        <v>5494.89295854086</v>
      </c>
      <c r="L27" s="91">
        <f t="shared" si="55"/>
        <v>6149.92651685737</v>
      </c>
      <c r="M27" s="92">
        <f t="shared" si="55"/>
        <v>7170.65070036223</v>
      </c>
      <c r="N27" s="90">
        <f t="shared" ref="N27:P27" si="56">IF(E27="","",K27*E27)</f>
        <v>-5494.89295854086</v>
      </c>
      <c r="O27" s="91">
        <f t="shared" si="56"/>
        <v>-6149.92651685737</v>
      </c>
      <c r="P27" s="92">
        <f t="shared" si="56"/>
        <v>-7170.65070036223</v>
      </c>
      <c r="Q27" s="109"/>
      <c r="R27" s="109"/>
      <c r="S27" s="109"/>
    </row>
    <row r="28" spans="1:19">
      <c r="A28" s="37">
        <v>20</v>
      </c>
      <c r="B28" s="51">
        <v>44112</v>
      </c>
      <c r="C28" s="52">
        <v>0.625</v>
      </c>
      <c r="D28" s="53">
        <v>2</v>
      </c>
      <c r="E28" s="54">
        <v>1.27</v>
      </c>
      <c r="F28" s="55">
        <v>-1</v>
      </c>
      <c r="G28" s="56">
        <v>-1</v>
      </c>
      <c r="H28" s="44">
        <f t="shared" ref="H28:J28" si="57">IF(E28="","",H27+N28)</f>
        <v>184437.364295114</v>
      </c>
      <c r="I28" s="44">
        <f t="shared" si="57"/>
        <v>192882.195323703</v>
      </c>
      <c r="J28" s="44">
        <f t="shared" si="57"/>
        <v>224895.508132361</v>
      </c>
      <c r="K28" s="90">
        <f t="shared" ref="K28:M28" si="58">IF(H27="","",H27*0.03)</f>
        <v>5330.04616978464</v>
      </c>
      <c r="L28" s="91">
        <f t="shared" si="58"/>
        <v>5965.42872135165</v>
      </c>
      <c r="M28" s="92">
        <f t="shared" si="58"/>
        <v>6955.53117935136</v>
      </c>
      <c r="N28" s="90">
        <f t="shared" ref="N28:P28" si="59">IF(E28="","",K28*E28)</f>
        <v>6769.15863562649</v>
      </c>
      <c r="O28" s="91">
        <f t="shared" si="59"/>
        <v>-5965.42872135165</v>
      </c>
      <c r="P28" s="92">
        <f t="shared" si="59"/>
        <v>-6955.53117935136</v>
      </c>
      <c r="Q28" s="109"/>
      <c r="R28" s="109"/>
      <c r="S28" s="109"/>
    </row>
    <row r="29" spans="1:19">
      <c r="A29" s="37">
        <v>21</v>
      </c>
      <c r="B29" s="51">
        <v>44117</v>
      </c>
      <c r="C29" s="52">
        <v>0.625</v>
      </c>
      <c r="D29" s="53">
        <v>2</v>
      </c>
      <c r="E29" s="54">
        <v>1.27</v>
      </c>
      <c r="F29" s="55">
        <v>1.5</v>
      </c>
      <c r="G29" s="56">
        <v>2</v>
      </c>
      <c r="H29" s="44">
        <f t="shared" ref="H29:J29" si="60">IF(E29="","",H28+N29)</f>
        <v>191464.427874758</v>
      </c>
      <c r="I29" s="44">
        <f t="shared" si="60"/>
        <v>201561.89411327</v>
      </c>
      <c r="J29" s="44">
        <f t="shared" si="60"/>
        <v>238389.238620302</v>
      </c>
      <c r="K29" s="90">
        <f t="shared" ref="K29:M29" si="61">IF(H28="","",H28*0.03)</f>
        <v>5533.12092885343</v>
      </c>
      <c r="L29" s="91">
        <f t="shared" si="61"/>
        <v>5786.4658597111</v>
      </c>
      <c r="M29" s="92">
        <f t="shared" si="61"/>
        <v>6746.86524397082</v>
      </c>
      <c r="N29" s="90">
        <f t="shared" ref="N29:P29" si="62">IF(E29="","",K29*E29)</f>
        <v>7027.06357964386</v>
      </c>
      <c r="O29" s="91">
        <f t="shared" si="62"/>
        <v>8679.69878956665</v>
      </c>
      <c r="P29" s="92">
        <f t="shared" si="62"/>
        <v>13493.7304879416</v>
      </c>
      <c r="Q29" s="109"/>
      <c r="R29" s="109"/>
      <c r="S29" s="109"/>
    </row>
    <row r="30" spans="1:19">
      <c r="A30" s="37">
        <v>22</v>
      </c>
      <c r="B30" s="51">
        <v>44134</v>
      </c>
      <c r="C30" s="52">
        <v>0.333333333333333</v>
      </c>
      <c r="D30" s="53">
        <v>2</v>
      </c>
      <c r="E30" s="48">
        <v>1.27</v>
      </c>
      <c r="F30" s="49">
        <v>1.5</v>
      </c>
      <c r="G30" s="56">
        <v>-1</v>
      </c>
      <c r="H30" s="44">
        <f t="shared" ref="H30:J30" si="63">IF(E30="","",H29+N30)</f>
        <v>198759.222576786</v>
      </c>
      <c r="I30" s="44">
        <f t="shared" si="63"/>
        <v>210632.179348367</v>
      </c>
      <c r="J30" s="44">
        <f t="shared" si="63"/>
        <v>231237.561461693</v>
      </c>
      <c r="K30" s="90">
        <f t="shared" ref="K30:M30" si="64">IF(H29="","",H29*0.03)</f>
        <v>5743.93283624275</v>
      </c>
      <c r="L30" s="91">
        <f t="shared" si="64"/>
        <v>6046.8568233981</v>
      </c>
      <c r="M30" s="92">
        <f t="shared" si="64"/>
        <v>7151.67715860907</v>
      </c>
      <c r="N30" s="90">
        <f t="shared" ref="N30:P30" si="65">IF(E30="","",K30*E30)</f>
        <v>7294.79470202829</v>
      </c>
      <c r="O30" s="91">
        <f t="shared" si="65"/>
        <v>9070.28523509715</v>
      </c>
      <c r="P30" s="92">
        <f t="shared" si="65"/>
        <v>-7151.67715860907</v>
      </c>
      <c r="Q30" s="109"/>
      <c r="R30" s="109"/>
      <c r="S30" s="109"/>
    </row>
    <row r="31" spans="1:19">
      <c r="A31" s="37">
        <v>23</v>
      </c>
      <c r="B31" s="51">
        <v>44211</v>
      </c>
      <c r="C31" s="52">
        <v>0.375</v>
      </c>
      <c r="D31" s="53">
        <v>2</v>
      </c>
      <c r="E31" s="54">
        <v>1.27</v>
      </c>
      <c r="F31" s="55">
        <v>1.5</v>
      </c>
      <c r="G31" s="57">
        <v>2</v>
      </c>
      <c r="H31" s="44">
        <f t="shared" ref="H31:J31" si="66">IF(E31="","",H30+N31)</f>
        <v>206331.948956962</v>
      </c>
      <c r="I31" s="44">
        <f t="shared" si="66"/>
        <v>220110.627419044</v>
      </c>
      <c r="J31" s="44">
        <f t="shared" si="66"/>
        <v>245111.815149395</v>
      </c>
      <c r="K31" s="90">
        <f t="shared" ref="K31:M31" si="67">IF(H30="","",H30*0.03)</f>
        <v>5962.77667730359</v>
      </c>
      <c r="L31" s="91">
        <f t="shared" si="67"/>
        <v>6318.96538045101</v>
      </c>
      <c r="M31" s="92">
        <f t="shared" si="67"/>
        <v>6937.1268438508</v>
      </c>
      <c r="N31" s="90">
        <f t="shared" ref="N31:P31" si="68">IF(E31="","",K31*E31)</f>
        <v>7572.72638017556</v>
      </c>
      <c r="O31" s="91">
        <f t="shared" si="68"/>
        <v>9478.44807067652</v>
      </c>
      <c r="P31" s="92">
        <f t="shared" si="68"/>
        <v>13874.2536877016</v>
      </c>
      <c r="Q31" s="109"/>
      <c r="R31" s="109"/>
      <c r="S31" s="109"/>
    </row>
    <row r="32" spans="1:19">
      <c r="A32" s="37">
        <v>24</v>
      </c>
      <c r="B32" s="51">
        <v>44258</v>
      </c>
      <c r="C32" s="52">
        <v>0.75</v>
      </c>
      <c r="D32" s="53">
        <v>2</v>
      </c>
      <c r="E32" s="54">
        <v>1.27</v>
      </c>
      <c r="F32" s="55">
        <v>1.5</v>
      </c>
      <c r="G32" s="57">
        <v>2</v>
      </c>
      <c r="H32" s="44">
        <f t="shared" ref="H32:J32" si="69">IF(E32="","",H31+N32)</f>
        <v>214193.196212222</v>
      </c>
      <c r="I32" s="44">
        <f t="shared" si="69"/>
        <v>230015.605652901</v>
      </c>
      <c r="J32" s="44">
        <f t="shared" si="69"/>
        <v>259818.524058359</v>
      </c>
      <c r="K32" s="90">
        <f t="shared" ref="K32:M32" si="70">IF(H31="","",H31*0.03)</f>
        <v>6189.95846870886</v>
      </c>
      <c r="L32" s="91">
        <f t="shared" si="70"/>
        <v>6603.31882257131</v>
      </c>
      <c r="M32" s="92">
        <f t="shared" si="70"/>
        <v>7353.35445448185</v>
      </c>
      <c r="N32" s="90">
        <f t="shared" ref="N32:P32" si="71">IF(E32="","",K32*E32)</f>
        <v>7861.24725526025</v>
      </c>
      <c r="O32" s="91">
        <f t="shared" si="71"/>
        <v>9904.97823385696</v>
      </c>
      <c r="P32" s="92">
        <f t="shared" si="71"/>
        <v>14706.7089089637</v>
      </c>
      <c r="Q32" s="109"/>
      <c r="R32" s="109"/>
      <c r="S32" s="109"/>
    </row>
    <row r="33" spans="1:19">
      <c r="A33" s="37">
        <v>25</v>
      </c>
      <c r="B33" s="51"/>
      <c r="C33" s="52"/>
      <c r="D33" s="53"/>
      <c r="E33" s="54"/>
      <c r="F33" s="55"/>
      <c r="G33" s="56"/>
      <c r="H33" s="44" t="str">
        <f t="shared" ref="H33:J33" si="72">IF(E33="","",H32+N33)</f>
        <v/>
      </c>
      <c r="I33" s="44" t="str">
        <f t="shared" si="72"/>
        <v/>
      </c>
      <c r="J33" s="44" t="str">
        <f t="shared" si="72"/>
        <v/>
      </c>
      <c r="K33" s="90">
        <f t="shared" ref="K33:M33" si="73">IF(H32="","",H32*0.03)</f>
        <v>6425.79588636667</v>
      </c>
      <c r="L33" s="91">
        <f t="shared" si="73"/>
        <v>6900.46816958702</v>
      </c>
      <c r="M33" s="92">
        <f t="shared" si="73"/>
        <v>7794.55572175076</v>
      </c>
      <c r="N33" s="90" t="str">
        <f t="shared" ref="N33:P33" si="74">IF(E33="","",K33*E33)</f>
        <v/>
      </c>
      <c r="O33" s="91" t="str">
        <f t="shared" si="74"/>
        <v/>
      </c>
      <c r="P33" s="92" t="str">
        <f t="shared" si="74"/>
        <v/>
      </c>
      <c r="Q33" s="109"/>
      <c r="R33" s="109"/>
      <c r="S33" s="109"/>
    </row>
    <row r="34" spans="1:19">
      <c r="A34" s="37">
        <v>26</v>
      </c>
      <c r="B34" s="51"/>
      <c r="C34" s="52"/>
      <c r="D34" s="53"/>
      <c r="E34" s="54"/>
      <c r="F34" s="55"/>
      <c r="G34" s="56"/>
      <c r="H34" s="44" t="str">
        <f t="shared" ref="H34:J34" si="75">IF(E34="","",H33+N34)</f>
        <v/>
      </c>
      <c r="I34" s="44" t="str">
        <f t="shared" si="75"/>
        <v/>
      </c>
      <c r="J34" s="44" t="str">
        <f t="shared" si="75"/>
        <v/>
      </c>
      <c r="K34" s="90" t="str">
        <f t="shared" ref="K34:M34" si="76">IF(H33="","",H33*0.03)</f>
        <v/>
      </c>
      <c r="L34" s="91" t="str">
        <f t="shared" si="76"/>
        <v/>
      </c>
      <c r="M34" s="92" t="str">
        <f t="shared" si="76"/>
        <v/>
      </c>
      <c r="N34" s="90" t="str">
        <f t="shared" ref="N34:P34" si="77">IF(E34="","",K34*E34)</f>
        <v/>
      </c>
      <c r="O34" s="91" t="str">
        <f t="shared" si="77"/>
        <v/>
      </c>
      <c r="P34" s="92" t="str">
        <f t="shared" si="77"/>
        <v/>
      </c>
      <c r="Q34" s="109"/>
      <c r="R34" s="109"/>
      <c r="S34" s="109"/>
    </row>
    <row r="35" spans="1:19">
      <c r="A35" s="37">
        <v>27</v>
      </c>
      <c r="B35" s="51"/>
      <c r="C35" s="52"/>
      <c r="D35" s="53"/>
      <c r="E35" s="54"/>
      <c r="F35" s="55"/>
      <c r="G35" s="56"/>
      <c r="H35" s="44" t="str">
        <f t="shared" ref="H35:J35" si="78">IF(E35="","",H34+N35)</f>
        <v/>
      </c>
      <c r="I35" s="44" t="str">
        <f t="shared" si="78"/>
        <v/>
      </c>
      <c r="J35" s="44" t="str">
        <f t="shared" si="78"/>
        <v/>
      </c>
      <c r="K35" s="90" t="str">
        <f t="shared" ref="K35:M35" si="79">IF(H34="","",H34*0.03)</f>
        <v/>
      </c>
      <c r="L35" s="91" t="str">
        <f t="shared" si="79"/>
        <v/>
      </c>
      <c r="M35" s="92" t="str">
        <f t="shared" si="79"/>
        <v/>
      </c>
      <c r="N35" s="90" t="str">
        <f t="shared" ref="N35:P35" si="80">IF(E35="","",K35*E35)</f>
        <v/>
      </c>
      <c r="O35" s="91" t="str">
        <f t="shared" si="80"/>
        <v/>
      </c>
      <c r="P35" s="92" t="str">
        <f t="shared" si="80"/>
        <v/>
      </c>
      <c r="Q35" s="109"/>
      <c r="R35" s="109"/>
      <c r="S35" s="109"/>
    </row>
    <row r="36" spans="1:19">
      <c r="A36" s="37">
        <v>28</v>
      </c>
      <c r="B36" s="51"/>
      <c r="C36" s="52"/>
      <c r="D36" s="53"/>
      <c r="E36" s="54"/>
      <c r="F36" s="55"/>
      <c r="G36" s="56"/>
      <c r="H36" s="44" t="str">
        <f t="shared" ref="H36:J36" si="81">IF(E36="","",H35+N36)</f>
        <v/>
      </c>
      <c r="I36" s="44" t="str">
        <f t="shared" si="81"/>
        <v/>
      </c>
      <c r="J36" s="44" t="str">
        <f t="shared" si="81"/>
        <v/>
      </c>
      <c r="K36" s="90" t="str">
        <f t="shared" ref="K36:M36" si="82">IF(H35="","",H35*0.03)</f>
        <v/>
      </c>
      <c r="L36" s="91" t="str">
        <f t="shared" si="82"/>
        <v/>
      </c>
      <c r="M36" s="92" t="str">
        <f t="shared" si="82"/>
        <v/>
      </c>
      <c r="N36" s="90" t="str">
        <f t="shared" ref="N36:P36" si="83">IF(E36="","",K36*E36)</f>
        <v/>
      </c>
      <c r="O36" s="91" t="str">
        <f t="shared" si="83"/>
        <v/>
      </c>
      <c r="P36" s="92" t="str">
        <f t="shared" si="83"/>
        <v/>
      </c>
      <c r="Q36" s="109"/>
      <c r="R36" s="109"/>
      <c r="S36" s="109"/>
    </row>
    <row r="37" spans="1:19">
      <c r="A37" s="37">
        <v>29</v>
      </c>
      <c r="B37" s="45"/>
      <c r="C37" s="46"/>
      <c r="D37" s="47"/>
      <c r="E37" s="48"/>
      <c r="F37" s="49"/>
      <c r="G37" s="58"/>
      <c r="H37" s="44" t="str">
        <f t="shared" ref="H37:J37" si="84">IF(E37="","",H36+N37)</f>
        <v/>
      </c>
      <c r="I37" s="44" t="str">
        <f t="shared" si="84"/>
        <v/>
      </c>
      <c r="J37" s="44" t="str">
        <f t="shared" si="84"/>
        <v/>
      </c>
      <c r="K37" s="90" t="str">
        <f t="shared" ref="K37:M37" si="85">IF(H36="","",H36*0.03)</f>
        <v/>
      </c>
      <c r="L37" s="91" t="str">
        <f t="shared" si="85"/>
        <v/>
      </c>
      <c r="M37" s="92" t="str">
        <f t="shared" si="85"/>
        <v/>
      </c>
      <c r="N37" s="90" t="str">
        <f t="shared" ref="N37:P37" si="86">IF(E37="","",K37*E37)</f>
        <v/>
      </c>
      <c r="O37" s="91" t="str">
        <f t="shared" si="86"/>
        <v/>
      </c>
      <c r="P37" s="92" t="str">
        <f t="shared" si="86"/>
        <v/>
      </c>
      <c r="Q37" s="109"/>
      <c r="R37" s="109"/>
      <c r="S37" s="109"/>
    </row>
    <row r="38" spans="1:19">
      <c r="A38" s="37">
        <v>30</v>
      </c>
      <c r="B38" s="45"/>
      <c r="C38" s="46"/>
      <c r="D38" s="47"/>
      <c r="E38" s="48"/>
      <c r="F38" s="49"/>
      <c r="G38" s="58"/>
      <c r="H38" s="44" t="str">
        <f t="shared" ref="H38:J38" si="87">IF(E38="","",H37+N38)</f>
        <v/>
      </c>
      <c r="I38" s="44" t="str">
        <f t="shared" si="87"/>
        <v/>
      </c>
      <c r="J38" s="44" t="str">
        <f t="shared" si="87"/>
        <v/>
      </c>
      <c r="K38" s="90" t="str">
        <f t="shared" ref="K38:M38" si="88">IF(H37="","",H37*0.03)</f>
        <v/>
      </c>
      <c r="L38" s="91" t="str">
        <f t="shared" si="88"/>
        <v/>
      </c>
      <c r="M38" s="92" t="str">
        <f t="shared" si="88"/>
        <v/>
      </c>
      <c r="N38" s="90" t="str">
        <f t="shared" ref="N38:P38" si="89">IF(E38="","",K38*E38)</f>
        <v/>
      </c>
      <c r="O38" s="91" t="str">
        <f t="shared" si="89"/>
        <v/>
      </c>
      <c r="P38" s="92" t="str">
        <f t="shared" si="89"/>
        <v/>
      </c>
      <c r="Q38" s="109"/>
      <c r="R38" s="109"/>
      <c r="S38" s="109"/>
    </row>
    <row r="39" spans="1:19">
      <c r="A39" s="37">
        <v>31</v>
      </c>
      <c r="B39" s="45"/>
      <c r="C39" s="46"/>
      <c r="D39" s="47"/>
      <c r="E39" s="48"/>
      <c r="F39" s="49"/>
      <c r="G39" s="58"/>
      <c r="H39" s="44" t="str">
        <f t="shared" ref="H39:J39" si="90">IF(E39="","",H38+N39)</f>
        <v/>
      </c>
      <c r="I39" s="44" t="str">
        <f t="shared" si="90"/>
        <v/>
      </c>
      <c r="J39" s="44" t="str">
        <f t="shared" si="90"/>
        <v/>
      </c>
      <c r="K39" s="90" t="str">
        <f t="shared" ref="K39:M39" si="91">IF(H38="","",H38*0.03)</f>
        <v/>
      </c>
      <c r="L39" s="91" t="str">
        <f t="shared" si="91"/>
        <v/>
      </c>
      <c r="M39" s="92" t="str">
        <f t="shared" si="91"/>
        <v/>
      </c>
      <c r="N39" s="90" t="str">
        <f t="shared" ref="N39:P39" si="92">IF(E39="","",K39*E39)</f>
        <v/>
      </c>
      <c r="O39" s="91" t="str">
        <f t="shared" si="92"/>
        <v/>
      </c>
      <c r="P39" s="92" t="str">
        <f t="shared" si="92"/>
        <v/>
      </c>
      <c r="Q39" s="109"/>
      <c r="R39" s="109"/>
      <c r="S39" s="109"/>
    </row>
    <row r="40" spans="1:19">
      <c r="A40" s="37">
        <v>32</v>
      </c>
      <c r="B40" s="45"/>
      <c r="C40" s="46"/>
      <c r="D40" s="47"/>
      <c r="E40" s="48"/>
      <c r="F40" s="49"/>
      <c r="G40" s="58"/>
      <c r="H40" s="44" t="str">
        <f t="shared" ref="H40:J40" si="93">IF(E40="","",H39+N40)</f>
        <v/>
      </c>
      <c r="I40" s="44" t="str">
        <f t="shared" si="93"/>
        <v/>
      </c>
      <c r="J40" s="44" t="str">
        <f t="shared" si="93"/>
        <v/>
      </c>
      <c r="K40" s="90" t="str">
        <f t="shared" ref="K40:M40" si="94">IF(H39="","",H39*0.03)</f>
        <v/>
      </c>
      <c r="L40" s="91" t="str">
        <f t="shared" si="94"/>
        <v/>
      </c>
      <c r="M40" s="92" t="str">
        <f t="shared" si="94"/>
        <v/>
      </c>
      <c r="N40" s="90" t="str">
        <f t="shared" ref="N40:P40" si="95">IF(E40="","",K40*E40)</f>
        <v/>
      </c>
      <c r="O40" s="91" t="str">
        <f t="shared" si="95"/>
        <v/>
      </c>
      <c r="P40" s="92" t="str">
        <f t="shared" si="95"/>
        <v/>
      </c>
      <c r="Q40" s="109"/>
      <c r="R40" s="109"/>
      <c r="S40" s="109"/>
    </row>
    <row r="41" spans="1:19">
      <c r="A41" s="37">
        <v>33</v>
      </c>
      <c r="B41" s="45"/>
      <c r="C41" s="46"/>
      <c r="D41" s="47"/>
      <c r="E41" s="48"/>
      <c r="F41" s="49"/>
      <c r="G41" s="58"/>
      <c r="H41" s="44" t="str">
        <f t="shared" ref="H41:J41" si="96">IF(E41="","",H40+N41)</f>
        <v/>
      </c>
      <c r="I41" s="44" t="str">
        <f t="shared" si="96"/>
        <v/>
      </c>
      <c r="J41" s="44" t="str">
        <f t="shared" si="96"/>
        <v/>
      </c>
      <c r="K41" s="90" t="str">
        <f t="shared" ref="K41:M41" si="97">IF(H40="","",H40*0.03)</f>
        <v/>
      </c>
      <c r="L41" s="91" t="str">
        <f t="shared" si="97"/>
        <v/>
      </c>
      <c r="M41" s="92" t="str">
        <f t="shared" si="97"/>
        <v/>
      </c>
      <c r="N41" s="90" t="str">
        <f t="shared" ref="N41:P41" si="98">IF(E41="","",K41*E41)</f>
        <v/>
      </c>
      <c r="O41" s="91" t="str">
        <f t="shared" si="98"/>
        <v/>
      </c>
      <c r="P41" s="92" t="str">
        <f t="shared" si="98"/>
        <v/>
      </c>
      <c r="Q41" s="109"/>
      <c r="R41" s="109"/>
      <c r="S41" s="109"/>
    </row>
    <row r="42" spans="1:19">
      <c r="A42" s="37">
        <v>34</v>
      </c>
      <c r="B42" s="45"/>
      <c r="C42" s="46"/>
      <c r="D42" s="47"/>
      <c r="E42" s="48"/>
      <c r="F42" s="49"/>
      <c r="G42" s="58"/>
      <c r="H42" s="44" t="str">
        <f t="shared" ref="H42:J42" si="99">IF(E42="","",H41+N42)</f>
        <v/>
      </c>
      <c r="I42" s="44" t="str">
        <f t="shared" si="99"/>
        <v/>
      </c>
      <c r="J42" s="44" t="str">
        <f t="shared" si="99"/>
        <v/>
      </c>
      <c r="K42" s="90" t="str">
        <f t="shared" ref="K42:M42" si="100">IF(H41="","",H41*0.03)</f>
        <v/>
      </c>
      <c r="L42" s="91" t="str">
        <f t="shared" si="100"/>
        <v/>
      </c>
      <c r="M42" s="92" t="str">
        <f t="shared" si="100"/>
        <v/>
      </c>
      <c r="N42" s="90" t="str">
        <f t="shared" ref="N42:P42" si="101">IF(E42="","",K42*E42)</f>
        <v/>
      </c>
      <c r="O42" s="91" t="str">
        <f t="shared" si="101"/>
        <v/>
      </c>
      <c r="P42" s="92" t="str">
        <f t="shared" si="101"/>
        <v/>
      </c>
      <c r="Q42" s="109"/>
      <c r="R42" s="109"/>
      <c r="S42" s="109"/>
    </row>
    <row r="43" spans="1:16">
      <c r="A43" s="59">
        <v>35</v>
      </c>
      <c r="B43" s="45"/>
      <c r="C43" s="46"/>
      <c r="D43" s="47"/>
      <c r="E43" s="48"/>
      <c r="F43" s="49"/>
      <c r="G43" s="58"/>
      <c r="H43" s="44" t="str">
        <f t="shared" ref="H43:J43" si="102">IF(E43="","",H42+N43)</f>
        <v/>
      </c>
      <c r="I43" s="44" t="str">
        <f t="shared" si="102"/>
        <v/>
      </c>
      <c r="J43" s="44" t="str">
        <f t="shared" si="102"/>
        <v/>
      </c>
      <c r="K43" s="90" t="str">
        <f t="shared" ref="K43:M43" si="103">IF(H42="","",H42*0.03)</f>
        <v/>
      </c>
      <c r="L43" s="91" t="str">
        <f t="shared" si="103"/>
        <v/>
      </c>
      <c r="M43" s="92" t="str">
        <f t="shared" si="103"/>
        <v/>
      </c>
      <c r="N43" s="90" t="str">
        <f t="shared" ref="N43:P43" si="104">IF(E43="","",K43*E43)</f>
        <v/>
      </c>
      <c r="O43" s="91" t="str">
        <f t="shared" si="104"/>
        <v/>
      </c>
      <c r="P43" s="92" t="str">
        <f t="shared" si="104"/>
        <v/>
      </c>
    </row>
    <row r="44" spans="1:16">
      <c r="A44" s="37">
        <v>36</v>
      </c>
      <c r="B44" s="45"/>
      <c r="C44" s="46"/>
      <c r="D44" s="47"/>
      <c r="E44" s="48"/>
      <c r="F44" s="49"/>
      <c r="G44" s="58"/>
      <c r="H44" s="44" t="str">
        <f t="shared" ref="H44:J44" si="105">IF(E44="","",H43+N44)</f>
        <v/>
      </c>
      <c r="I44" s="44" t="str">
        <f t="shared" si="105"/>
        <v/>
      </c>
      <c r="J44" s="44" t="str">
        <f t="shared" si="105"/>
        <v/>
      </c>
      <c r="K44" s="90" t="str">
        <f t="shared" ref="K44:M44" si="106">IF(H43="","",H43*0.03)</f>
        <v/>
      </c>
      <c r="L44" s="91" t="str">
        <f t="shared" si="106"/>
        <v/>
      </c>
      <c r="M44" s="92" t="str">
        <f t="shared" si="106"/>
        <v/>
      </c>
      <c r="N44" s="90" t="str">
        <f t="shared" ref="N44:P44" si="107">IF(E44="","",K44*E44)</f>
        <v/>
      </c>
      <c r="O44" s="91" t="str">
        <f t="shared" si="107"/>
        <v/>
      </c>
      <c r="P44" s="92" t="str">
        <f t="shared" si="107"/>
        <v/>
      </c>
    </row>
    <row r="45" spans="1:16">
      <c r="A45" s="37">
        <v>37</v>
      </c>
      <c r="B45" s="45"/>
      <c r="C45" s="46"/>
      <c r="D45" s="47"/>
      <c r="E45" s="48"/>
      <c r="F45" s="49"/>
      <c r="G45" s="58"/>
      <c r="H45" s="44" t="str">
        <f t="shared" ref="H45:J45" si="108">IF(E45="","",H44+N45)</f>
        <v/>
      </c>
      <c r="I45" s="44" t="str">
        <f t="shared" si="108"/>
        <v/>
      </c>
      <c r="J45" s="44" t="str">
        <f t="shared" si="108"/>
        <v/>
      </c>
      <c r="K45" s="90" t="str">
        <f t="shared" ref="K45:M45" si="109">IF(H44="","",H44*0.03)</f>
        <v/>
      </c>
      <c r="L45" s="91" t="str">
        <f t="shared" si="109"/>
        <v/>
      </c>
      <c r="M45" s="92" t="str">
        <f t="shared" si="109"/>
        <v/>
      </c>
      <c r="N45" s="90" t="str">
        <f t="shared" ref="N45:P45" si="110">IF(E45="","",K45*E45)</f>
        <v/>
      </c>
      <c r="O45" s="91" t="str">
        <f t="shared" si="110"/>
        <v/>
      </c>
      <c r="P45" s="92" t="str">
        <f t="shared" si="110"/>
        <v/>
      </c>
    </row>
    <row r="46" spans="1:16">
      <c r="A46" s="37">
        <v>38</v>
      </c>
      <c r="B46" s="45"/>
      <c r="C46" s="46"/>
      <c r="D46" s="47"/>
      <c r="E46" s="48"/>
      <c r="F46" s="49"/>
      <c r="G46" s="58"/>
      <c r="H46" s="44" t="str">
        <f t="shared" ref="H46:J46" si="111">IF(E46="","",H45+N46)</f>
        <v/>
      </c>
      <c r="I46" s="44" t="str">
        <f t="shared" si="111"/>
        <v/>
      </c>
      <c r="J46" s="44" t="str">
        <f t="shared" si="111"/>
        <v/>
      </c>
      <c r="K46" s="90" t="str">
        <f t="shared" ref="K46:M46" si="112">IF(H45="","",H45*0.03)</f>
        <v/>
      </c>
      <c r="L46" s="91" t="str">
        <f t="shared" si="112"/>
        <v/>
      </c>
      <c r="M46" s="92" t="str">
        <f t="shared" si="112"/>
        <v/>
      </c>
      <c r="N46" s="90" t="str">
        <f t="shared" ref="N46:P46" si="113">IF(E46="","",K46*E46)</f>
        <v/>
      </c>
      <c r="O46" s="91" t="str">
        <f t="shared" si="113"/>
        <v/>
      </c>
      <c r="P46" s="92" t="str">
        <f t="shared" si="113"/>
        <v/>
      </c>
    </row>
    <row r="47" spans="1:16">
      <c r="A47" s="37">
        <v>39</v>
      </c>
      <c r="B47" s="45"/>
      <c r="C47" s="46"/>
      <c r="D47" s="47"/>
      <c r="E47" s="48"/>
      <c r="F47" s="49"/>
      <c r="G47" s="58"/>
      <c r="H47" s="44" t="str">
        <f t="shared" ref="H47:J47" si="114">IF(E47="","",H46+N47)</f>
        <v/>
      </c>
      <c r="I47" s="44" t="str">
        <f t="shared" si="114"/>
        <v/>
      </c>
      <c r="J47" s="44" t="str">
        <f t="shared" si="114"/>
        <v/>
      </c>
      <c r="K47" s="90" t="str">
        <f t="shared" ref="K47:M47" si="115">IF(H46="","",H46*0.03)</f>
        <v/>
      </c>
      <c r="L47" s="91" t="str">
        <f t="shared" si="115"/>
        <v/>
      </c>
      <c r="M47" s="92" t="str">
        <f t="shared" si="115"/>
        <v/>
      </c>
      <c r="N47" s="90" t="str">
        <f t="shared" ref="N47:P47" si="116">IF(E47="","",K47*E47)</f>
        <v/>
      </c>
      <c r="O47" s="91" t="str">
        <f t="shared" si="116"/>
        <v/>
      </c>
      <c r="P47" s="92" t="str">
        <f t="shared" si="116"/>
        <v/>
      </c>
    </row>
    <row r="48" spans="1:16">
      <c r="A48" s="37">
        <v>40</v>
      </c>
      <c r="B48" s="45"/>
      <c r="C48" s="46"/>
      <c r="D48" s="47"/>
      <c r="E48" s="48"/>
      <c r="F48" s="49"/>
      <c r="G48" s="58"/>
      <c r="H48" s="44" t="str">
        <f t="shared" ref="H48:J48" si="117">IF(E48="","",H47+N48)</f>
        <v/>
      </c>
      <c r="I48" s="44" t="str">
        <f t="shared" si="117"/>
        <v/>
      </c>
      <c r="J48" s="44" t="str">
        <f t="shared" si="117"/>
        <v/>
      </c>
      <c r="K48" s="90" t="str">
        <f t="shared" ref="K48:M48" si="118">IF(H47="","",H47*0.03)</f>
        <v/>
      </c>
      <c r="L48" s="91" t="str">
        <f t="shared" si="118"/>
        <v/>
      </c>
      <c r="M48" s="92" t="str">
        <f t="shared" si="118"/>
        <v/>
      </c>
      <c r="N48" s="90" t="str">
        <f t="shared" ref="N48:P48" si="119">IF(E48="","",K48*E48)</f>
        <v/>
      </c>
      <c r="O48" s="91" t="str">
        <f t="shared" si="119"/>
        <v/>
      </c>
      <c r="P48" s="92" t="str">
        <f t="shared" si="119"/>
        <v/>
      </c>
    </row>
    <row r="49" spans="1:16">
      <c r="A49" s="37">
        <v>41</v>
      </c>
      <c r="B49" s="45"/>
      <c r="C49" s="46"/>
      <c r="D49" s="47"/>
      <c r="E49" s="48"/>
      <c r="F49" s="49"/>
      <c r="G49" s="58"/>
      <c r="H49" s="44" t="str">
        <f t="shared" ref="H49:J49" si="120">IF(E49="","",H48+N49)</f>
        <v/>
      </c>
      <c r="I49" s="44" t="str">
        <f t="shared" si="120"/>
        <v/>
      </c>
      <c r="J49" s="44" t="str">
        <f t="shared" si="120"/>
        <v/>
      </c>
      <c r="K49" s="90" t="str">
        <f t="shared" ref="K49:M49" si="121">IF(H48="","",H48*0.03)</f>
        <v/>
      </c>
      <c r="L49" s="91" t="str">
        <f t="shared" si="121"/>
        <v/>
      </c>
      <c r="M49" s="92" t="str">
        <f t="shared" si="121"/>
        <v/>
      </c>
      <c r="N49" s="90" t="str">
        <f t="shared" ref="N49:P49" si="122">IF(E49="","",K49*E49)</f>
        <v/>
      </c>
      <c r="O49" s="91" t="str">
        <f t="shared" si="122"/>
        <v/>
      </c>
      <c r="P49" s="92" t="str">
        <f t="shared" si="122"/>
        <v/>
      </c>
    </row>
    <row r="50" spans="1:16">
      <c r="A50" s="37">
        <v>42</v>
      </c>
      <c r="B50" s="45"/>
      <c r="C50" s="46"/>
      <c r="D50" s="47"/>
      <c r="E50" s="48"/>
      <c r="F50" s="49"/>
      <c r="G50" s="58"/>
      <c r="H50" s="44" t="str">
        <f t="shared" ref="H50:J50" si="123">IF(E50="","",H49+N50)</f>
        <v/>
      </c>
      <c r="I50" s="44" t="str">
        <f t="shared" si="123"/>
        <v/>
      </c>
      <c r="J50" s="44" t="str">
        <f t="shared" si="123"/>
        <v/>
      </c>
      <c r="K50" s="90" t="str">
        <f t="shared" ref="K50:M50" si="124">IF(H49="","",H49*0.03)</f>
        <v/>
      </c>
      <c r="L50" s="91" t="str">
        <f t="shared" si="124"/>
        <v/>
      </c>
      <c r="M50" s="92" t="str">
        <f t="shared" si="124"/>
        <v/>
      </c>
      <c r="N50" s="90" t="str">
        <f t="shared" ref="N50:P50" si="125">IF(E50="","",K50*E50)</f>
        <v/>
      </c>
      <c r="O50" s="91" t="str">
        <f t="shared" si="125"/>
        <v/>
      </c>
      <c r="P50" s="92" t="str">
        <f t="shared" si="125"/>
        <v/>
      </c>
    </row>
    <row r="51" spans="1:16">
      <c r="A51" s="37">
        <v>43</v>
      </c>
      <c r="B51" s="45"/>
      <c r="C51" s="46"/>
      <c r="D51" s="47"/>
      <c r="E51" s="48"/>
      <c r="F51" s="49"/>
      <c r="G51" s="58"/>
      <c r="H51" s="44" t="str">
        <f t="shared" ref="H51:J51" si="126">IF(E51="","",H50+N51)</f>
        <v/>
      </c>
      <c r="I51" s="44" t="str">
        <f t="shared" si="126"/>
        <v/>
      </c>
      <c r="J51" s="44" t="str">
        <f t="shared" si="126"/>
        <v/>
      </c>
      <c r="K51" s="90" t="str">
        <f t="shared" ref="K51:M51" si="127">IF(H50="","",H50*0.03)</f>
        <v/>
      </c>
      <c r="L51" s="91" t="str">
        <f t="shared" si="127"/>
        <v/>
      </c>
      <c r="M51" s="92" t="str">
        <f t="shared" si="127"/>
        <v/>
      </c>
      <c r="N51" s="90" t="str">
        <f t="shared" ref="N51:P51" si="128">IF(E51="","",K51*E51)</f>
        <v/>
      </c>
      <c r="O51" s="91" t="str">
        <f t="shared" si="128"/>
        <v/>
      </c>
      <c r="P51" s="92" t="str">
        <f t="shared" si="128"/>
        <v/>
      </c>
    </row>
    <row r="52" spans="1:16">
      <c r="A52" s="37">
        <v>44</v>
      </c>
      <c r="B52" s="45"/>
      <c r="C52" s="46"/>
      <c r="D52" s="47"/>
      <c r="E52" s="48"/>
      <c r="F52" s="49"/>
      <c r="G52" s="58"/>
      <c r="H52" s="44" t="str">
        <f t="shared" ref="H52:J52" si="129">IF(E52="","",H51+N52)</f>
        <v/>
      </c>
      <c r="I52" s="44" t="str">
        <f t="shared" si="129"/>
        <v/>
      </c>
      <c r="J52" s="44" t="str">
        <f t="shared" si="129"/>
        <v/>
      </c>
      <c r="K52" s="90" t="str">
        <f t="shared" ref="K52:M52" si="130">IF(H51="","",H51*0.03)</f>
        <v/>
      </c>
      <c r="L52" s="91" t="str">
        <f t="shared" si="130"/>
        <v/>
      </c>
      <c r="M52" s="92" t="str">
        <f t="shared" si="130"/>
        <v/>
      </c>
      <c r="N52" s="90" t="str">
        <f t="shared" ref="N52:P52" si="131">IF(E52="","",K52*E52)</f>
        <v/>
      </c>
      <c r="O52" s="91" t="str">
        <f t="shared" si="131"/>
        <v/>
      </c>
      <c r="P52" s="92" t="str">
        <f t="shared" si="131"/>
        <v/>
      </c>
    </row>
    <row r="53" spans="1:16">
      <c r="A53" s="37">
        <v>45</v>
      </c>
      <c r="B53" s="45"/>
      <c r="C53" s="46"/>
      <c r="D53" s="47"/>
      <c r="E53" s="48"/>
      <c r="F53" s="49"/>
      <c r="G53" s="58"/>
      <c r="H53" s="44" t="str">
        <f t="shared" ref="H53:J53" si="132">IF(E53="","",H52+N53)</f>
        <v/>
      </c>
      <c r="I53" s="44" t="str">
        <f t="shared" si="132"/>
        <v/>
      </c>
      <c r="J53" s="44" t="str">
        <f t="shared" si="132"/>
        <v/>
      </c>
      <c r="K53" s="90" t="str">
        <f t="shared" ref="K53:M53" si="133">IF(H52="","",H52*0.03)</f>
        <v/>
      </c>
      <c r="L53" s="91" t="str">
        <f t="shared" si="133"/>
        <v/>
      </c>
      <c r="M53" s="92" t="str">
        <f t="shared" si="133"/>
        <v/>
      </c>
      <c r="N53" s="90" t="str">
        <f t="shared" ref="N53:P53" si="134">IF(E53="","",K53*E53)</f>
        <v/>
      </c>
      <c r="O53" s="91" t="str">
        <f t="shared" si="134"/>
        <v/>
      </c>
      <c r="P53" s="92" t="str">
        <f t="shared" si="134"/>
        <v/>
      </c>
    </row>
    <row r="54" spans="1:16">
      <c r="A54" s="37">
        <v>46</v>
      </c>
      <c r="B54" s="45"/>
      <c r="C54" s="46"/>
      <c r="D54" s="47"/>
      <c r="E54" s="48"/>
      <c r="F54" s="49"/>
      <c r="G54" s="58"/>
      <c r="H54" s="44" t="str">
        <f t="shared" ref="H54:J54" si="135">IF(E54="","",H53+N54)</f>
        <v/>
      </c>
      <c r="I54" s="44" t="str">
        <f t="shared" si="135"/>
        <v/>
      </c>
      <c r="J54" s="44" t="str">
        <f t="shared" si="135"/>
        <v/>
      </c>
      <c r="K54" s="90" t="str">
        <f t="shared" ref="K54:M54" si="136">IF(H53="","",H53*0.03)</f>
        <v/>
      </c>
      <c r="L54" s="91" t="str">
        <f t="shared" si="136"/>
        <v/>
      </c>
      <c r="M54" s="92" t="str">
        <f t="shared" si="136"/>
        <v/>
      </c>
      <c r="N54" s="90" t="str">
        <f t="shared" ref="N54:P54" si="137">IF(E54="","",K54*E54)</f>
        <v/>
      </c>
      <c r="O54" s="91" t="str">
        <f t="shared" si="137"/>
        <v/>
      </c>
      <c r="P54" s="92" t="str">
        <f t="shared" si="137"/>
        <v/>
      </c>
    </row>
    <row r="55" spans="1:16">
      <c r="A55" s="37">
        <v>47</v>
      </c>
      <c r="B55" s="45"/>
      <c r="C55" s="46"/>
      <c r="D55" s="47"/>
      <c r="E55" s="48"/>
      <c r="F55" s="49"/>
      <c r="G55" s="58"/>
      <c r="H55" s="44" t="str">
        <f t="shared" ref="H55:J55" si="138">IF(E55="","",H54+N55)</f>
        <v/>
      </c>
      <c r="I55" s="44" t="str">
        <f t="shared" si="138"/>
        <v/>
      </c>
      <c r="J55" s="44" t="str">
        <f t="shared" si="138"/>
        <v/>
      </c>
      <c r="K55" s="90" t="str">
        <f t="shared" ref="K55:M55" si="139">IF(H54="","",H54*0.03)</f>
        <v/>
      </c>
      <c r="L55" s="91" t="str">
        <f t="shared" si="139"/>
        <v/>
      </c>
      <c r="M55" s="92" t="str">
        <f t="shared" si="139"/>
        <v/>
      </c>
      <c r="N55" s="90" t="str">
        <f t="shared" ref="N55:P55" si="140">IF(E55="","",K55*E55)</f>
        <v/>
      </c>
      <c r="O55" s="91" t="str">
        <f t="shared" si="140"/>
        <v/>
      </c>
      <c r="P55" s="92" t="str">
        <f t="shared" si="140"/>
        <v/>
      </c>
    </row>
    <row r="56" spans="1:16">
      <c r="A56" s="37">
        <v>48</v>
      </c>
      <c r="B56" s="45"/>
      <c r="C56" s="46"/>
      <c r="D56" s="47"/>
      <c r="E56" s="48"/>
      <c r="F56" s="49"/>
      <c r="G56" s="58"/>
      <c r="H56" s="44" t="str">
        <f t="shared" ref="H56:J56" si="141">IF(E56="","",H55+N56)</f>
        <v/>
      </c>
      <c r="I56" s="44" t="str">
        <f t="shared" si="141"/>
        <v/>
      </c>
      <c r="J56" s="44" t="str">
        <f t="shared" si="141"/>
        <v/>
      </c>
      <c r="K56" s="90" t="str">
        <f t="shared" ref="K56:M56" si="142">IF(H55="","",H55*0.03)</f>
        <v/>
      </c>
      <c r="L56" s="91" t="str">
        <f t="shared" si="142"/>
        <v/>
      </c>
      <c r="M56" s="92" t="str">
        <f t="shared" si="142"/>
        <v/>
      </c>
      <c r="N56" s="90" t="str">
        <f t="shared" ref="N56:P56" si="143">IF(E56="","",K56*E56)</f>
        <v/>
      </c>
      <c r="O56" s="91" t="str">
        <f t="shared" si="143"/>
        <v/>
      </c>
      <c r="P56" s="92" t="str">
        <f t="shared" si="143"/>
        <v/>
      </c>
    </row>
    <row r="57" spans="1:16">
      <c r="A57" s="37">
        <v>49</v>
      </c>
      <c r="B57" s="45"/>
      <c r="C57" s="46"/>
      <c r="D57" s="47"/>
      <c r="E57" s="48"/>
      <c r="F57" s="49"/>
      <c r="G57" s="58"/>
      <c r="H57" s="44" t="str">
        <f t="shared" ref="H57:J57" si="144">IF(E57="","",H56+N57)</f>
        <v/>
      </c>
      <c r="I57" s="44" t="str">
        <f t="shared" si="144"/>
        <v/>
      </c>
      <c r="J57" s="44" t="str">
        <f t="shared" si="144"/>
        <v/>
      </c>
      <c r="K57" s="90" t="str">
        <f t="shared" ref="K57:M57" si="145">IF(H56="","",H56*0.03)</f>
        <v/>
      </c>
      <c r="L57" s="91" t="str">
        <f t="shared" si="145"/>
        <v/>
      </c>
      <c r="M57" s="92" t="str">
        <f t="shared" si="145"/>
        <v/>
      </c>
      <c r="N57" s="90" t="str">
        <f t="shared" ref="N57:P57" si="146">IF(E57="","",K57*E57)</f>
        <v/>
      </c>
      <c r="O57" s="91" t="str">
        <f t="shared" si="146"/>
        <v/>
      </c>
      <c r="P57" s="92" t="str">
        <f t="shared" si="146"/>
        <v/>
      </c>
    </row>
    <row r="58" ht="18.75" spans="1:16">
      <c r="A58" s="37">
        <v>50</v>
      </c>
      <c r="B58" s="60"/>
      <c r="C58" s="61"/>
      <c r="D58" s="62"/>
      <c r="E58" s="63"/>
      <c r="F58" s="64"/>
      <c r="G58" s="65"/>
      <c r="H58" s="44" t="str">
        <f t="shared" ref="H58:J58" si="147">IF(E58="","",H57+N58)</f>
        <v/>
      </c>
      <c r="I58" s="44" t="str">
        <f t="shared" si="147"/>
        <v/>
      </c>
      <c r="J58" s="44" t="str">
        <f t="shared" si="147"/>
        <v/>
      </c>
      <c r="K58" s="90" t="str">
        <f t="shared" ref="K58:M58" si="148">IF(H57="","",H57*0.03)</f>
        <v/>
      </c>
      <c r="L58" s="91" t="str">
        <f t="shared" si="148"/>
        <v/>
      </c>
      <c r="M58" s="92" t="str">
        <f t="shared" si="148"/>
        <v/>
      </c>
      <c r="N58" s="90" t="str">
        <f t="shared" ref="N58:P58" si="149">IF(E58="","",K58*E58)</f>
        <v/>
      </c>
      <c r="O58" s="91" t="str">
        <f t="shared" si="149"/>
        <v/>
      </c>
      <c r="P58" s="92" t="str">
        <f t="shared" si="149"/>
        <v/>
      </c>
    </row>
    <row r="59" ht="18.75" spans="1:16">
      <c r="A59" s="37"/>
      <c r="B59" s="66" t="s">
        <v>19</v>
      </c>
      <c r="C59" s="67"/>
      <c r="D59" s="68"/>
      <c r="E59" s="69">
        <f>COUNTIF(E9:E58,1.27)</f>
        <v>22</v>
      </c>
      <c r="F59" s="69">
        <f>COUNTIF(F9:F58,1.5)</f>
        <v>21</v>
      </c>
      <c r="G59" s="70">
        <f>COUNTIF(G9:G58,2)</f>
        <v>19</v>
      </c>
      <c r="H59" s="71">
        <f t="shared" ref="H59:J59" si="150">N59+H8</f>
        <v>214193.196212222</v>
      </c>
      <c r="I59" s="93">
        <f t="shared" si="150"/>
        <v>230015.6056529</v>
      </c>
      <c r="J59" s="94">
        <f t="shared" si="150"/>
        <v>259818.524058359</v>
      </c>
      <c r="K59" s="95" t="s">
        <v>20</v>
      </c>
      <c r="L59" s="96">
        <f>B58-B9</f>
        <v>-43847</v>
      </c>
      <c r="M59" s="97" t="s">
        <v>21</v>
      </c>
      <c r="N59" s="98">
        <f t="shared" ref="N59:P59" si="151">SUM(N9:N58)</f>
        <v>114193.196212222</v>
      </c>
      <c r="O59" s="99">
        <f t="shared" si="151"/>
        <v>130015.6056529</v>
      </c>
      <c r="P59" s="100">
        <f t="shared" si="151"/>
        <v>159818.524058359</v>
      </c>
    </row>
    <row r="60" ht="18.75" spans="1:16">
      <c r="A60" s="37"/>
      <c r="B60" s="72" t="s">
        <v>22</v>
      </c>
      <c r="C60" s="73"/>
      <c r="D60" s="74"/>
      <c r="E60" s="69">
        <f t="shared" ref="E60:G60" si="152">COUNTIF(E9:E58,-1)</f>
        <v>2</v>
      </c>
      <c r="F60" s="69">
        <f t="shared" si="152"/>
        <v>3</v>
      </c>
      <c r="G60" s="70">
        <f t="shared" si="152"/>
        <v>5</v>
      </c>
      <c r="H60" s="24" t="s">
        <v>23</v>
      </c>
      <c r="I60" s="76"/>
      <c r="J60" s="81"/>
      <c r="K60" s="24" t="s">
        <v>24</v>
      </c>
      <c r="L60" s="76"/>
      <c r="M60" s="81"/>
      <c r="N60" s="37"/>
      <c r="O60" s="59"/>
      <c r="P60" s="101"/>
    </row>
    <row r="61" ht="18.75" spans="1:16">
      <c r="A61" s="37"/>
      <c r="B61" s="72" t="s">
        <v>25</v>
      </c>
      <c r="C61" s="73"/>
      <c r="D61" s="74"/>
      <c r="E61" s="69">
        <f t="shared" ref="E61:G61" si="153">COUNTIF(E9:E58,0)</f>
        <v>0</v>
      </c>
      <c r="F61" s="69">
        <f t="shared" si="153"/>
        <v>0</v>
      </c>
      <c r="G61" s="69">
        <f t="shared" si="153"/>
        <v>0</v>
      </c>
      <c r="H61" s="75">
        <f t="shared" ref="H61:J61" si="154">H59/H8</f>
        <v>2.14193196212222</v>
      </c>
      <c r="I61" s="102">
        <f t="shared" si="154"/>
        <v>2.300156056529</v>
      </c>
      <c r="J61" s="103">
        <f t="shared" si="154"/>
        <v>2.59818524058359</v>
      </c>
      <c r="K61" s="104">
        <f>(H61-100%)*30/L59</f>
        <v>-0.000781306790970114</v>
      </c>
      <c r="L61" s="104">
        <f>(I61-100%)*30/L59</f>
        <v>-0.000889563292719458</v>
      </c>
      <c r="M61" s="105">
        <f>(J61-100%)*30/L59</f>
        <v>-0.00109347406247879</v>
      </c>
      <c r="N61" s="106"/>
      <c r="O61" s="107"/>
      <c r="P61" s="108"/>
    </row>
    <row r="62" ht="18.75" spans="1:7">
      <c r="A62" s="59"/>
      <c r="B62" s="24" t="s">
        <v>26</v>
      </c>
      <c r="C62" s="76"/>
      <c r="D62" s="76"/>
      <c r="E62" s="77">
        <f t="shared" ref="E62:G62" si="155">E59/(E59+E60+E61)</f>
        <v>0.916666666666667</v>
      </c>
      <c r="F62" s="78">
        <f t="shared" si="155"/>
        <v>0.875</v>
      </c>
      <c r="G62" s="79">
        <f t="shared" si="155"/>
        <v>0.791666666666667</v>
      </c>
    </row>
    <row r="64" spans="5:7">
      <c r="E64" s="80"/>
      <c r="F64" s="80"/>
      <c r="G64" s="80"/>
    </row>
  </sheetData>
  <autoFilter ref="A8:R62">
    <extLst/>
  </autoFilter>
  <mergeCells count="11">
    <mergeCell ref="H6:J6"/>
    <mergeCell ref="K6:M6"/>
    <mergeCell ref="N6:P6"/>
    <mergeCell ref="K8:M8"/>
    <mergeCell ref="N8:P8"/>
    <mergeCell ref="B59:D59"/>
    <mergeCell ref="B60:D60"/>
    <mergeCell ref="H60:J60"/>
    <mergeCell ref="K60:M60"/>
    <mergeCell ref="B61:D61"/>
    <mergeCell ref="B62:D62"/>
  </mergeCells>
  <pageMargins left="0.699305555555556" right="0.699305555555556"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733"/>
  <sheetViews>
    <sheetView zoomScale="70" zoomScaleNormal="70" topLeftCell="A695" workbookViewId="0">
      <selection activeCell="B733" sqref="B733"/>
    </sheetView>
  </sheetViews>
  <sheetFormatPr defaultColWidth="8.125" defaultRowHeight="14"/>
  <cols>
    <col min="1" max="1" width="6.625" style="17" customWidth="1"/>
    <col min="2" max="2" width="7.25" style="11" customWidth="1"/>
    <col min="3" max="256" width="8.125" style="11"/>
    <col min="257" max="257" width="6.625" style="11" customWidth="1"/>
    <col min="258" max="258" width="7.25" style="11" customWidth="1"/>
    <col min="259" max="512" width="8.125" style="11"/>
    <col min="513" max="513" width="6.625" style="11" customWidth="1"/>
    <col min="514" max="514" width="7.25" style="11" customWidth="1"/>
    <col min="515" max="768" width="8.125" style="11"/>
    <col min="769" max="769" width="6.625" style="11" customWidth="1"/>
    <col min="770" max="770" width="7.25" style="11" customWidth="1"/>
    <col min="771" max="1024" width="8.125" style="11"/>
    <col min="1025" max="1025" width="6.625" style="11" customWidth="1"/>
    <col min="1026" max="1026" width="7.25" style="11" customWidth="1"/>
    <col min="1027" max="1280" width="8.125" style="11"/>
    <col min="1281" max="1281" width="6.625" style="11" customWidth="1"/>
    <col min="1282" max="1282" width="7.25" style="11" customWidth="1"/>
    <col min="1283" max="1536" width="8.125" style="11"/>
    <col min="1537" max="1537" width="6.625" style="11" customWidth="1"/>
    <col min="1538" max="1538" width="7.25" style="11" customWidth="1"/>
    <col min="1539" max="1792" width="8.125" style="11"/>
    <col min="1793" max="1793" width="6.625" style="11" customWidth="1"/>
    <col min="1794" max="1794" width="7.25" style="11" customWidth="1"/>
    <col min="1795" max="2048" width="8.125" style="11"/>
    <col min="2049" max="2049" width="6.625" style="11" customWidth="1"/>
    <col min="2050" max="2050" width="7.25" style="11" customWidth="1"/>
    <col min="2051" max="2304" width="8.125" style="11"/>
    <col min="2305" max="2305" width="6.625" style="11" customWidth="1"/>
    <col min="2306" max="2306" width="7.25" style="11" customWidth="1"/>
    <col min="2307" max="2560" width="8.125" style="11"/>
    <col min="2561" max="2561" width="6.625" style="11" customWidth="1"/>
    <col min="2562" max="2562" width="7.25" style="11" customWidth="1"/>
    <col min="2563" max="2816" width="8.125" style="11"/>
    <col min="2817" max="2817" width="6.625" style="11" customWidth="1"/>
    <col min="2818" max="2818" width="7.25" style="11" customWidth="1"/>
    <col min="2819" max="3072" width="8.125" style="11"/>
    <col min="3073" max="3073" width="6.625" style="11" customWidth="1"/>
    <col min="3074" max="3074" width="7.25" style="11" customWidth="1"/>
    <col min="3075" max="3328" width="8.125" style="11"/>
    <col min="3329" max="3329" width="6.625" style="11" customWidth="1"/>
    <col min="3330" max="3330" width="7.25" style="11" customWidth="1"/>
    <col min="3331" max="3584" width="8.125" style="11"/>
    <col min="3585" max="3585" width="6.625" style="11" customWidth="1"/>
    <col min="3586" max="3586" width="7.25" style="11" customWidth="1"/>
    <col min="3587" max="3840" width="8.125" style="11"/>
    <col min="3841" max="3841" width="6.625" style="11" customWidth="1"/>
    <col min="3842" max="3842" width="7.25" style="11" customWidth="1"/>
    <col min="3843" max="4096" width="8.125" style="11"/>
    <col min="4097" max="4097" width="6.625" style="11" customWidth="1"/>
    <col min="4098" max="4098" width="7.25" style="11" customWidth="1"/>
    <col min="4099" max="4352" width="8.125" style="11"/>
    <col min="4353" max="4353" width="6.625" style="11" customWidth="1"/>
    <col min="4354" max="4354" width="7.25" style="11" customWidth="1"/>
    <col min="4355" max="4608" width="8.125" style="11"/>
    <col min="4609" max="4609" width="6.625" style="11" customWidth="1"/>
    <col min="4610" max="4610" width="7.25" style="11" customWidth="1"/>
    <col min="4611" max="4864" width="8.125" style="11"/>
    <col min="4865" max="4865" width="6.625" style="11" customWidth="1"/>
    <col min="4866" max="4866" width="7.25" style="11" customWidth="1"/>
    <col min="4867" max="5120" width="8.125" style="11"/>
    <col min="5121" max="5121" width="6.625" style="11" customWidth="1"/>
    <col min="5122" max="5122" width="7.25" style="11" customWidth="1"/>
    <col min="5123" max="5376" width="8.125" style="11"/>
    <col min="5377" max="5377" width="6.625" style="11" customWidth="1"/>
    <col min="5378" max="5378" width="7.25" style="11" customWidth="1"/>
    <col min="5379" max="5632" width="8.125" style="11"/>
    <col min="5633" max="5633" width="6.625" style="11" customWidth="1"/>
    <col min="5634" max="5634" width="7.25" style="11" customWidth="1"/>
    <col min="5635" max="5888" width="8.125" style="11"/>
    <col min="5889" max="5889" width="6.625" style="11" customWidth="1"/>
    <col min="5890" max="5890" width="7.25" style="11" customWidth="1"/>
    <col min="5891" max="6144" width="8.125" style="11"/>
    <col min="6145" max="6145" width="6.625" style="11" customWidth="1"/>
    <col min="6146" max="6146" width="7.25" style="11" customWidth="1"/>
    <col min="6147" max="6400" width="8.125" style="11"/>
    <col min="6401" max="6401" width="6.625" style="11" customWidth="1"/>
    <col min="6402" max="6402" width="7.25" style="11" customWidth="1"/>
    <col min="6403" max="6656" width="8.125" style="11"/>
    <col min="6657" max="6657" width="6.625" style="11" customWidth="1"/>
    <col min="6658" max="6658" width="7.25" style="11" customWidth="1"/>
    <col min="6659" max="6912" width="8.125" style="11"/>
    <col min="6913" max="6913" width="6.625" style="11" customWidth="1"/>
    <col min="6914" max="6914" width="7.25" style="11" customWidth="1"/>
    <col min="6915" max="7168" width="8.125" style="11"/>
    <col min="7169" max="7169" width="6.625" style="11" customWidth="1"/>
    <col min="7170" max="7170" width="7.25" style="11" customWidth="1"/>
    <col min="7171" max="7424" width="8.125" style="11"/>
    <col min="7425" max="7425" width="6.625" style="11" customWidth="1"/>
    <col min="7426" max="7426" width="7.25" style="11" customWidth="1"/>
    <col min="7427" max="7680" width="8.125" style="11"/>
    <col min="7681" max="7681" width="6.625" style="11" customWidth="1"/>
    <col min="7682" max="7682" width="7.25" style="11" customWidth="1"/>
    <col min="7683" max="7936" width="8.125" style="11"/>
    <col min="7937" max="7937" width="6.625" style="11" customWidth="1"/>
    <col min="7938" max="7938" width="7.25" style="11" customWidth="1"/>
    <col min="7939" max="8192" width="8.125" style="11"/>
    <col min="8193" max="8193" width="6.625" style="11" customWidth="1"/>
    <col min="8194" max="8194" width="7.25" style="11" customWidth="1"/>
    <col min="8195" max="8448" width="8.125" style="11"/>
    <col min="8449" max="8449" width="6.625" style="11" customWidth="1"/>
    <col min="8450" max="8450" width="7.25" style="11" customWidth="1"/>
    <col min="8451" max="8704" width="8.125" style="11"/>
    <col min="8705" max="8705" width="6.625" style="11" customWidth="1"/>
    <col min="8706" max="8706" width="7.25" style="11" customWidth="1"/>
    <col min="8707" max="8960" width="8.125" style="11"/>
    <col min="8961" max="8961" width="6.625" style="11" customWidth="1"/>
    <col min="8962" max="8962" width="7.25" style="11" customWidth="1"/>
    <col min="8963" max="9216" width="8.125" style="11"/>
    <col min="9217" max="9217" width="6.625" style="11" customWidth="1"/>
    <col min="9218" max="9218" width="7.25" style="11" customWidth="1"/>
    <col min="9219" max="9472" width="8.125" style="11"/>
    <col min="9473" max="9473" width="6.625" style="11" customWidth="1"/>
    <col min="9474" max="9474" width="7.25" style="11" customWidth="1"/>
    <col min="9475" max="9728" width="8.125" style="11"/>
    <col min="9729" max="9729" width="6.625" style="11" customWidth="1"/>
    <col min="9730" max="9730" width="7.25" style="11" customWidth="1"/>
    <col min="9731" max="9984" width="8.125" style="11"/>
    <col min="9985" max="9985" width="6.625" style="11" customWidth="1"/>
    <col min="9986" max="9986" width="7.25" style="11" customWidth="1"/>
    <col min="9987" max="10240" width="8.125" style="11"/>
    <col min="10241" max="10241" width="6.625" style="11" customWidth="1"/>
    <col min="10242" max="10242" width="7.25" style="11" customWidth="1"/>
    <col min="10243" max="10496" width="8.125" style="11"/>
    <col min="10497" max="10497" width="6.625" style="11" customWidth="1"/>
    <col min="10498" max="10498" width="7.25" style="11" customWidth="1"/>
    <col min="10499" max="10752" width="8.125" style="11"/>
    <col min="10753" max="10753" width="6.625" style="11" customWidth="1"/>
    <col min="10754" max="10754" width="7.25" style="11" customWidth="1"/>
    <col min="10755" max="11008" width="8.125" style="11"/>
    <col min="11009" max="11009" width="6.625" style="11" customWidth="1"/>
    <col min="11010" max="11010" width="7.25" style="11" customWidth="1"/>
    <col min="11011" max="11264" width="8.125" style="11"/>
    <col min="11265" max="11265" width="6.625" style="11" customWidth="1"/>
    <col min="11266" max="11266" width="7.25" style="11" customWidth="1"/>
    <col min="11267" max="11520" width="8.125" style="11"/>
    <col min="11521" max="11521" width="6.625" style="11" customWidth="1"/>
    <col min="11522" max="11522" width="7.25" style="11" customWidth="1"/>
    <col min="11523" max="11776" width="8.125" style="11"/>
    <col min="11777" max="11777" width="6.625" style="11" customWidth="1"/>
    <col min="11778" max="11778" width="7.25" style="11" customWidth="1"/>
    <col min="11779" max="12032" width="8.125" style="11"/>
    <col min="12033" max="12033" width="6.625" style="11" customWidth="1"/>
    <col min="12034" max="12034" width="7.25" style="11" customWidth="1"/>
    <col min="12035" max="12288" width="8.125" style="11"/>
    <col min="12289" max="12289" width="6.625" style="11" customWidth="1"/>
    <col min="12290" max="12290" width="7.25" style="11" customWidth="1"/>
    <col min="12291" max="12544" width="8.125" style="11"/>
    <col min="12545" max="12545" width="6.625" style="11" customWidth="1"/>
    <col min="12546" max="12546" width="7.25" style="11" customWidth="1"/>
    <col min="12547" max="12800" width="8.125" style="11"/>
    <col min="12801" max="12801" width="6.625" style="11" customWidth="1"/>
    <col min="12802" max="12802" width="7.25" style="11" customWidth="1"/>
    <col min="12803" max="13056" width="8.125" style="11"/>
    <col min="13057" max="13057" width="6.625" style="11" customWidth="1"/>
    <col min="13058" max="13058" width="7.25" style="11" customWidth="1"/>
    <col min="13059" max="13312" width="8.125" style="11"/>
    <col min="13313" max="13313" width="6.625" style="11" customWidth="1"/>
    <col min="13314" max="13314" width="7.25" style="11" customWidth="1"/>
    <col min="13315" max="13568" width="8.125" style="11"/>
    <col min="13569" max="13569" width="6.625" style="11" customWidth="1"/>
    <col min="13570" max="13570" width="7.25" style="11" customWidth="1"/>
    <col min="13571" max="13824" width="8.125" style="11"/>
    <col min="13825" max="13825" width="6.625" style="11" customWidth="1"/>
    <col min="13826" max="13826" width="7.25" style="11" customWidth="1"/>
    <col min="13827" max="14080" width="8.125" style="11"/>
    <col min="14081" max="14081" width="6.625" style="11" customWidth="1"/>
    <col min="14082" max="14082" width="7.25" style="11" customWidth="1"/>
    <col min="14083" max="14336" width="8.125" style="11"/>
    <col min="14337" max="14337" width="6.625" style="11" customWidth="1"/>
    <col min="14338" max="14338" width="7.25" style="11" customWidth="1"/>
    <col min="14339" max="14592" width="8.125" style="11"/>
    <col min="14593" max="14593" width="6.625" style="11" customWidth="1"/>
    <col min="14594" max="14594" width="7.25" style="11" customWidth="1"/>
    <col min="14595" max="14848" width="8.125" style="11"/>
    <col min="14849" max="14849" width="6.625" style="11" customWidth="1"/>
    <col min="14850" max="14850" width="7.25" style="11" customWidth="1"/>
    <col min="14851" max="15104" width="8.125" style="11"/>
    <col min="15105" max="15105" width="6.625" style="11" customWidth="1"/>
    <col min="15106" max="15106" width="7.25" style="11" customWidth="1"/>
    <col min="15107" max="15360" width="8.125" style="11"/>
    <col min="15361" max="15361" width="6.625" style="11" customWidth="1"/>
    <col min="15362" max="15362" width="7.25" style="11" customWidth="1"/>
    <col min="15363" max="15616" width="8.125" style="11"/>
    <col min="15617" max="15617" width="6.625" style="11" customWidth="1"/>
    <col min="15618" max="15618" width="7.25" style="11" customWidth="1"/>
    <col min="15619" max="15872" width="8.125" style="11"/>
    <col min="15873" max="15873" width="6.625" style="11" customWidth="1"/>
    <col min="15874" max="15874" width="7.25" style="11" customWidth="1"/>
    <col min="15875" max="16128" width="8.125" style="11"/>
    <col min="16129" max="16129" width="6.625" style="11" customWidth="1"/>
    <col min="16130" max="16130" width="7.25" style="11" customWidth="1"/>
    <col min="16131" max="16384" width="8.125" style="11"/>
  </cols>
  <sheetData>
    <row r="1" spans="1:1">
      <c r="A1" s="17">
        <v>1</v>
      </c>
    </row>
    <row r="32" spans="1:1">
      <c r="A32" s="17">
        <v>2</v>
      </c>
    </row>
    <row r="63" spans="1:1">
      <c r="A63" s="17">
        <v>3</v>
      </c>
    </row>
    <row r="94" spans="1:1">
      <c r="A94" s="17">
        <v>4</v>
      </c>
    </row>
    <row r="125" spans="1:1">
      <c r="A125" s="17">
        <v>5</v>
      </c>
    </row>
    <row r="157" spans="1:1">
      <c r="A157" s="17">
        <v>6</v>
      </c>
    </row>
    <row r="189" spans="1:1">
      <c r="A189" s="17">
        <v>7</v>
      </c>
    </row>
    <row r="221" spans="1:1">
      <c r="A221" s="17">
        <v>8</v>
      </c>
    </row>
    <row r="253" spans="1:1">
      <c r="A253" s="17">
        <v>9</v>
      </c>
    </row>
    <row r="285" spans="1:1">
      <c r="A285" s="17">
        <v>10</v>
      </c>
    </row>
    <row r="317" spans="1:1">
      <c r="A317" s="17">
        <v>11</v>
      </c>
    </row>
    <row r="349" spans="1:1">
      <c r="A349" s="17">
        <v>12</v>
      </c>
    </row>
    <row r="381" spans="1:1">
      <c r="A381" s="17">
        <v>13</v>
      </c>
    </row>
    <row r="413" spans="1:1">
      <c r="A413" s="17">
        <v>14</v>
      </c>
    </row>
    <row r="445" spans="1:1">
      <c r="A445" s="17">
        <v>15</v>
      </c>
    </row>
    <row r="477" spans="1:1">
      <c r="A477" s="17">
        <v>16</v>
      </c>
    </row>
    <row r="509" spans="1:1">
      <c r="A509" s="17">
        <v>17</v>
      </c>
    </row>
    <row r="541" spans="1:1">
      <c r="A541" s="17">
        <v>18</v>
      </c>
    </row>
    <row r="573" spans="1:1">
      <c r="A573" s="17">
        <v>19</v>
      </c>
    </row>
    <row r="605" spans="1:1">
      <c r="A605" s="17">
        <v>20</v>
      </c>
    </row>
    <row r="637" spans="1:1">
      <c r="A637" s="17">
        <v>21</v>
      </c>
    </row>
    <row r="669" spans="1:1">
      <c r="A669" s="17">
        <v>22</v>
      </c>
    </row>
    <row r="701" spans="1:1">
      <c r="A701" s="17">
        <v>23</v>
      </c>
    </row>
    <row r="733" spans="1:1">
      <c r="A733" s="17">
        <v>24</v>
      </c>
    </row>
  </sheetData>
  <pageMargins left="0.699305555555556" right="0.699305555555556" top="0.75" bottom="0.75" header="0.3" footer="0.3"/>
  <pageSetup paperSize="9" orientation="portrait"/>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29"/>
  <sheetViews>
    <sheetView zoomScale="145" zoomScaleNormal="145" workbookViewId="0">
      <selection activeCell="K29" sqref="K29"/>
    </sheetView>
  </sheetViews>
  <sheetFormatPr defaultColWidth="8.125" defaultRowHeight="13"/>
  <cols>
    <col min="1" max="16384" width="8.125" style="11"/>
  </cols>
  <sheetData>
    <row r="1" spans="1:1">
      <c r="A1" s="11" t="s">
        <v>27</v>
      </c>
    </row>
    <row r="2" spans="1:10">
      <c r="A2" s="12" t="s">
        <v>28</v>
      </c>
      <c r="B2" s="13"/>
      <c r="C2" s="13"/>
      <c r="D2" s="13"/>
      <c r="E2" s="13"/>
      <c r="F2" s="13"/>
      <c r="G2" s="13"/>
      <c r="H2" s="13"/>
      <c r="I2" s="13"/>
      <c r="J2" s="13"/>
    </row>
    <row r="3" spans="1:10">
      <c r="A3" s="13"/>
      <c r="B3" s="13"/>
      <c r="C3" s="13"/>
      <c r="D3" s="13"/>
      <c r="E3" s="13"/>
      <c r="F3" s="13"/>
      <c r="G3" s="13"/>
      <c r="H3" s="13"/>
      <c r="I3" s="13"/>
      <c r="J3" s="13"/>
    </row>
    <row r="4" spans="1:10">
      <c r="A4" s="13"/>
      <c r="B4" s="13"/>
      <c r="C4" s="13"/>
      <c r="D4" s="13"/>
      <c r="E4" s="13"/>
      <c r="F4" s="13"/>
      <c r="G4" s="13"/>
      <c r="H4" s="13"/>
      <c r="I4" s="13"/>
      <c r="J4" s="13"/>
    </row>
    <row r="5" spans="1:10">
      <c r="A5" s="13"/>
      <c r="B5" s="13"/>
      <c r="C5" s="13"/>
      <c r="D5" s="13"/>
      <c r="E5" s="13"/>
      <c r="F5" s="13"/>
      <c r="G5" s="13"/>
      <c r="H5" s="13"/>
      <c r="I5" s="13"/>
      <c r="J5" s="13"/>
    </row>
    <row r="6" spans="1:10">
      <c r="A6" s="13"/>
      <c r="B6" s="13"/>
      <c r="C6" s="13"/>
      <c r="D6" s="13"/>
      <c r="E6" s="13"/>
      <c r="F6" s="13"/>
      <c r="G6" s="13"/>
      <c r="H6" s="13"/>
      <c r="I6" s="13"/>
      <c r="J6" s="13"/>
    </row>
    <row r="7" spans="1:10">
      <c r="A7" s="13"/>
      <c r="B7" s="13"/>
      <c r="C7" s="13"/>
      <c r="D7" s="13"/>
      <c r="E7" s="13"/>
      <c r="F7" s="13"/>
      <c r="G7" s="13"/>
      <c r="H7" s="13"/>
      <c r="I7" s="13"/>
      <c r="J7" s="13"/>
    </row>
    <row r="8" spans="1:10">
      <c r="A8" s="13"/>
      <c r="B8" s="13"/>
      <c r="C8" s="13"/>
      <c r="D8" s="13"/>
      <c r="E8" s="13"/>
      <c r="F8" s="13"/>
      <c r="G8" s="13"/>
      <c r="H8" s="13"/>
      <c r="I8" s="13"/>
      <c r="J8" s="13"/>
    </row>
    <row r="9" spans="1:10">
      <c r="A9" s="13"/>
      <c r="B9" s="13"/>
      <c r="C9" s="13"/>
      <c r="D9" s="13"/>
      <c r="E9" s="13"/>
      <c r="F9" s="13"/>
      <c r="G9" s="13"/>
      <c r="H9" s="13"/>
      <c r="I9" s="13"/>
      <c r="J9" s="13"/>
    </row>
    <row r="11" spans="1:1">
      <c r="A11" s="11" t="s">
        <v>29</v>
      </c>
    </row>
    <row r="12" spans="1:10">
      <c r="A12" s="14" t="s">
        <v>30</v>
      </c>
      <c r="B12" s="15"/>
      <c r="C12" s="15"/>
      <c r="D12" s="15"/>
      <c r="E12" s="15"/>
      <c r="F12" s="15"/>
      <c r="G12" s="15"/>
      <c r="H12" s="15"/>
      <c r="I12" s="15"/>
      <c r="J12" s="15"/>
    </row>
    <row r="13" spans="1:10">
      <c r="A13" s="15"/>
      <c r="B13" s="15"/>
      <c r="C13" s="15"/>
      <c r="D13" s="15"/>
      <c r="E13" s="15"/>
      <c r="F13" s="15"/>
      <c r="G13" s="15"/>
      <c r="H13" s="15"/>
      <c r="I13" s="15"/>
      <c r="J13" s="15"/>
    </row>
    <row r="14" spans="1:10">
      <c r="A14" s="15"/>
      <c r="B14" s="15"/>
      <c r="C14" s="15"/>
      <c r="D14" s="15"/>
      <c r="E14" s="15"/>
      <c r="F14" s="15"/>
      <c r="G14" s="15"/>
      <c r="H14" s="15"/>
      <c r="I14" s="15"/>
      <c r="J14" s="15"/>
    </row>
    <row r="15" spans="1:10">
      <c r="A15" s="15"/>
      <c r="B15" s="15"/>
      <c r="C15" s="15"/>
      <c r="D15" s="15"/>
      <c r="E15" s="15"/>
      <c r="F15" s="15"/>
      <c r="G15" s="15"/>
      <c r="H15" s="15"/>
      <c r="I15" s="15"/>
      <c r="J15" s="15"/>
    </row>
    <row r="16" spans="1:10">
      <c r="A16" s="15"/>
      <c r="B16" s="15"/>
      <c r="C16" s="15"/>
      <c r="D16" s="15"/>
      <c r="E16" s="15"/>
      <c r="F16" s="15"/>
      <c r="G16" s="15"/>
      <c r="H16" s="15"/>
      <c r="I16" s="15"/>
      <c r="J16" s="15"/>
    </row>
    <row r="17" spans="1:10">
      <c r="A17" s="15"/>
      <c r="B17" s="15"/>
      <c r="C17" s="15"/>
      <c r="D17" s="15"/>
      <c r="E17" s="15"/>
      <c r="F17" s="15"/>
      <c r="G17" s="15"/>
      <c r="H17" s="15"/>
      <c r="I17" s="15"/>
      <c r="J17" s="15"/>
    </row>
    <row r="18" spans="1:10">
      <c r="A18" s="15"/>
      <c r="B18" s="15"/>
      <c r="C18" s="15"/>
      <c r="D18" s="15"/>
      <c r="E18" s="15"/>
      <c r="F18" s="15"/>
      <c r="G18" s="15"/>
      <c r="H18" s="15"/>
      <c r="I18" s="15"/>
      <c r="J18" s="15"/>
    </row>
    <row r="19" spans="1:10">
      <c r="A19" s="15"/>
      <c r="B19" s="15"/>
      <c r="C19" s="15"/>
      <c r="D19" s="15"/>
      <c r="E19" s="15"/>
      <c r="F19" s="15"/>
      <c r="G19" s="15"/>
      <c r="H19" s="15"/>
      <c r="I19" s="15"/>
      <c r="J19" s="15"/>
    </row>
    <row r="21" spans="1:1">
      <c r="A21" s="11" t="s">
        <v>31</v>
      </c>
    </row>
    <row r="22" spans="1:10">
      <c r="A22" s="16" t="s">
        <v>32</v>
      </c>
      <c r="B22" s="14"/>
      <c r="C22" s="14"/>
      <c r="D22" s="14"/>
      <c r="E22" s="14"/>
      <c r="F22" s="14"/>
      <c r="G22" s="14"/>
      <c r="H22" s="14"/>
      <c r="I22" s="14"/>
      <c r="J22" s="14"/>
    </row>
    <row r="23" spans="1:10">
      <c r="A23" s="14"/>
      <c r="B23" s="14"/>
      <c r="C23" s="14"/>
      <c r="D23" s="14"/>
      <c r="E23" s="14"/>
      <c r="F23" s="14"/>
      <c r="G23" s="14"/>
      <c r="H23" s="14"/>
      <c r="I23" s="14"/>
      <c r="J23" s="14"/>
    </row>
    <row r="24" spans="1:10">
      <c r="A24" s="14"/>
      <c r="B24" s="14"/>
      <c r="C24" s="14"/>
      <c r="D24" s="14"/>
      <c r="E24" s="14"/>
      <c r="F24" s="14"/>
      <c r="G24" s="14"/>
      <c r="H24" s="14"/>
      <c r="I24" s="14"/>
      <c r="J24" s="14"/>
    </row>
    <row r="25" spans="1:10">
      <c r="A25" s="14"/>
      <c r="B25" s="14"/>
      <c r="C25" s="14"/>
      <c r="D25" s="14"/>
      <c r="E25" s="14"/>
      <c r="F25" s="14"/>
      <c r="G25" s="14"/>
      <c r="H25" s="14"/>
      <c r="I25" s="14"/>
      <c r="J25" s="14"/>
    </row>
    <row r="26" spans="1:10">
      <c r="A26" s="14"/>
      <c r="B26" s="14"/>
      <c r="C26" s="14"/>
      <c r="D26" s="14"/>
      <c r="E26" s="14"/>
      <c r="F26" s="14"/>
      <c r="G26" s="14"/>
      <c r="H26" s="14"/>
      <c r="I26" s="14"/>
      <c r="J26" s="14"/>
    </row>
    <row r="27" spans="1:10">
      <c r="A27" s="14"/>
      <c r="B27" s="14"/>
      <c r="C27" s="14"/>
      <c r="D27" s="14"/>
      <c r="E27" s="14"/>
      <c r="F27" s="14"/>
      <c r="G27" s="14"/>
      <c r="H27" s="14"/>
      <c r="I27" s="14"/>
      <c r="J27" s="14"/>
    </row>
    <row r="28" spans="1:10">
      <c r="A28" s="14"/>
      <c r="B28" s="14"/>
      <c r="C28" s="14"/>
      <c r="D28" s="14"/>
      <c r="E28" s="14"/>
      <c r="F28" s="14"/>
      <c r="G28" s="14"/>
      <c r="H28" s="14"/>
      <c r="I28" s="14"/>
      <c r="J28" s="14"/>
    </row>
    <row r="29" spans="1:10">
      <c r="A29" s="14"/>
      <c r="B29" s="14"/>
      <c r="C29" s="14"/>
      <c r="D29" s="14"/>
      <c r="E29" s="14"/>
      <c r="F29" s="14"/>
      <c r="G29" s="14"/>
      <c r="H29" s="14"/>
      <c r="I29" s="14"/>
      <c r="J29" s="14"/>
    </row>
  </sheetData>
  <mergeCells count="3">
    <mergeCell ref="A2:J9"/>
    <mergeCell ref="A12:J19"/>
    <mergeCell ref="A22:J29"/>
  </mergeCells>
  <pageMargins left="0.75" right="0.75" top="1" bottom="1" header="0.511111111111111" footer="0.511111111111111"/>
  <pageSetup paperSize="9" orientation="portrait"/>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2"/>
  <sheetViews>
    <sheetView zoomScale="80" zoomScaleNormal="80" workbookViewId="0">
      <selection activeCell="J41" sqref="J41"/>
    </sheetView>
  </sheetViews>
  <sheetFormatPr defaultColWidth="9" defaultRowHeight="18" outlineLevelCol="7"/>
  <cols>
    <col min="1" max="1" width="14" customWidth="1"/>
    <col min="2" max="2" width="13.25" customWidth="1"/>
    <col min="4" max="4" width="14.75" customWidth="1"/>
    <col min="6" max="6" width="14.25" customWidth="1"/>
    <col min="8" max="8" width="15.625" customWidth="1"/>
  </cols>
  <sheetData>
    <row r="1" spans="1:8">
      <c r="A1" s="1" t="s">
        <v>33</v>
      </c>
      <c r="B1" s="2"/>
      <c r="C1" s="3"/>
      <c r="D1" s="4"/>
      <c r="E1" s="3"/>
      <c r="F1" s="4"/>
      <c r="G1" s="3"/>
      <c r="H1" s="4"/>
    </row>
    <row r="2" spans="1:8">
      <c r="A2" s="5"/>
      <c r="B2" s="3"/>
      <c r="C2" s="3"/>
      <c r="D2" s="4"/>
      <c r="E2" s="3"/>
      <c r="F2" s="4"/>
      <c r="G2" s="3"/>
      <c r="H2" s="4"/>
    </row>
    <row r="3" spans="1:8">
      <c r="A3" s="6" t="s">
        <v>34</v>
      </c>
      <c r="B3" s="6" t="s">
        <v>0</v>
      </c>
      <c r="C3" s="6" t="s">
        <v>35</v>
      </c>
      <c r="D3" s="7" t="s">
        <v>36</v>
      </c>
      <c r="E3" s="6" t="s">
        <v>37</v>
      </c>
      <c r="F3" s="7" t="s">
        <v>36</v>
      </c>
      <c r="G3" s="6" t="s">
        <v>38</v>
      </c>
      <c r="H3" s="7" t="s">
        <v>36</v>
      </c>
    </row>
    <row r="4" spans="1:8">
      <c r="A4" s="8" t="s">
        <v>39</v>
      </c>
      <c r="B4" s="8" t="s">
        <v>40</v>
      </c>
      <c r="C4" s="8"/>
      <c r="D4" s="9"/>
      <c r="E4" s="8"/>
      <c r="F4" s="9"/>
      <c r="G4" s="8" t="s">
        <v>41</v>
      </c>
      <c r="H4" s="9">
        <v>44303</v>
      </c>
    </row>
    <row r="5" spans="1:8">
      <c r="A5" s="8" t="s">
        <v>39</v>
      </c>
      <c r="B5" s="8"/>
      <c r="C5" s="8"/>
      <c r="D5" s="9"/>
      <c r="E5" s="8"/>
      <c r="F5" s="10"/>
      <c r="G5" s="8"/>
      <c r="H5" s="10"/>
    </row>
    <row r="6" spans="1:8">
      <c r="A6" s="8" t="s">
        <v>39</v>
      </c>
      <c r="B6" s="8"/>
      <c r="C6" s="8"/>
      <c r="D6" s="10"/>
      <c r="E6" s="8"/>
      <c r="F6" s="10"/>
      <c r="G6" s="8"/>
      <c r="H6" s="10"/>
    </row>
    <row r="7" spans="1:8">
      <c r="A7" s="8" t="s">
        <v>39</v>
      </c>
      <c r="B7" s="8"/>
      <c r="C7" s="8"/>
      <c r="D7" s="10"/>
      <c r="E7" s="8"/>
      <c r="F7" s="10"/>
      <c r="G7" s="8"/>
      <c r="H7" s="10"/>
    </row>
    <row r="8" spans="1:8">
      <c r="A8" s="8" t="s">
        <v>39</v>
      </c>
      <c r="B8" s="8"/>
      <c r="C8" s="8"/>
      <c r="D8" s="10"/>
      <c r="E8" s="8"/>
      <c r="F8" s="10"/>
      <c r="G8" s="8"/>
      <c r="H8" s="10"/>
    </row>
    <row r="9" spans="1:8">
      <c r="A9" s="8" t="s">
        <v>39</v>
      </c>
      <c r="B9" s="8"/>
      <c r="C9" s="8"/>
      <c r="D9" s="10"/>
      <c r="E9" s="8"/>
      <c r="F9" s="10"/>
      <c r="G9" s="8"/>
      <c r="H9" s="10"/>
    </row>
    <row r="10" spans="1:8">
      <c r="A10" s="8" t="s">
        <v>39</v>
      </c>
      <c r="B10" s="8"/>
      <c r="C10" s="8"/>
      <c r="D10" s="10"/>
      <c r="E10" s="8"/>
      <c r="F10" s="10"/>
      <c r="G10" s="8"/>
      <c r="H10" s="10"/>
    </row>
    <row r="11" spans="1:8">
      <c r="A11" s="8" t="s">
        <v>39</v>
      </c>
      <c r="B11" s="8"/>
      <c r="C11" s="8"/>
      <c r="D11" s="10"/>
      <c r="E11" s="8"/>
      <c r="F11" s="10"/>
      <c r="G11" s="8"/>
      <c r="H11" s="10"/>
    </row>
    <row r="12" spans="1:8">
      <c r="A12" s="5"/>
      <c r="B12" s="3"/>
      <c r="C12" s="3"/>
      <c r="D12" s="4"/>
      <c r="E12" s="3"/>
      <c r="F12" s="4"/>
      <c r="G12" s="3"/>
      <c r="H12" s="4"/>
    </row>
  </sheetData>
  <pageMargins left="0.699305555555556" right="0.699305555555556"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4</vt:i4>
      </vt:variant>
    </vt:vector>
  </HeadingPairs>
  <TitlesOfParts>
    <vt:vector size="4" baseType="lpstr">
      <vt:lpstr>検証シート</vt:lpstr>
      <vt:lpstr>画像</vt:lpstr>
      <vt:lpstr>気づき</vt:lpstr>
      <vt:lpstr>検証終了通貨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木村壽巳</dc:creator>
  <cp:lastModifiedBy>pin_nis</cp:lastModifiedBy>
  <dcterms:created xsi:type="dcterms:W3CDTF">2020-09-18T03:10:00Z</dcterms:created>
  <dcterms:modified xsi:type="dcterms:W3CDTF">2021-04-17T13:58:46Z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1041-10.8.2.6709</vt:lpwstr>
  </property>
</Properties>
</file>