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<sst xmlns="http://schemas.openxmlformats.org/spreadsheetml/2006/main" count="49" uniqueCount="38">
  <si>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</si>
  <si>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</si>
  <si>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</si>
  <si>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</si>
  <si>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</si>
  <si>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</si>
  <si>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</si>
  <si>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</si>
  <si>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</si>
  <si>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</si>
  <si>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</si>
  <si>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</si>
  <si>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</si>
  <si>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</si>
  <si>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</si>
  <si>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</si>
  <si>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</si>
  <si>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</si>
  <si>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</si>
  <si>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</si>
  <si>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</si>
  <si>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</si>
  <si>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</si>
  <si>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</si>
  <si>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</si>
  <si>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</si>
  <si>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</si>
  <si>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</si>
  <si>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</si>
  <si>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</si>
  <si>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</si>
  <si>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</si>
  <si>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</si>
  <si>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</si>
  <si>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</si>
  <si>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</si>
  <si>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USDJPY</t>
    <phoneticPr fontId="1"/>
  </si>
  <si>
    <t>D足</t>
    <rPh sb="1" eb="2">
      <t>アシ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</si>
</sst>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/m/d;@"/>
    <numFmt numFmtId="177" formatCode="#,##0_);[Red]\(#,##0\)"/>
    <numFmt numFmtId="178" formatCode="#,##0_ "/>
    <numFmt numFmtId="179" formatCode="0.0%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0" fillId="0" borderId="0" xfId="0" applyFill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4" fillId="0" borderId="0" xfId="2" applyFont="1" applyAlignment="1">
      <alignment horizontal="center"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xmlns="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xmlns="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xmlns="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xmlns="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xmlns="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xmlns="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xmlns="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xmlns="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xmlns="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xmlns="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xmlns="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xmlns="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xmlns="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xmlns="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xmlns="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xmlns="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xmlns="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xmlns="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xmlns="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xmlns="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xmlns="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xmlns="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xmlns="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0</xdr:colOff>
      <xdr:row>1</xdr:row>
      <xdr:rowOff>0</xdr:rowOff>
    </xdr:from>
    <xdr:to>
      <xdr:col>6</xdr:col>
      <xdr:colOff>147242</xdr:colOff>
      <xdr:row>41</xdr:row>
      <xdr:rowOff>37203</xdr:rowOff>
    </xdr:to>
    <xdr:pic>
      <xdr:nvPicPr>
        <xdr:cNvPr id="26" name="図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0063" y="178594"/>
          <a:ext cx="3171429" cy="7180953"/>
        </a:xfrm>
        <a:prstGeom prst="rect">
          <a:avLst/>
        </a:prstGeom>
      </xdr:spPr>
    </xdr:pic>
    <xdr:clientData/>
  </xdr:twoCellAnchor>
  <xdr:twoCellAnchor editAs="oneCell">
    <xdr:from>
      <xdr:col>8</xdr:col>
      <xdr:colOff>559593</xdr:colOff>
      <xdr:row>0</xdr:row>
      <xdr:rowOff>166688</xdr:rowOff>
    </xdr:from>
    <xdr:to>
      <xdr:col>15</xdr:col>
      <xdr:colOff>44766</xdr:colOff>
      <xdr:row>41</xdr:row>
      <xdr:rowOff>149106</xdr:rowOff>
    </xdr:to>
    <xdr:pic>
      <xdr:nvPicPr>
        <xdr:cNvPr id="28" name="図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22093" y="166688"/>
          <a:ext cx="3819048" cy="7304762"/>
        </a:xfrm>
        <a:prstGeom prst="rect">
          <a:avLst/>
        </a:prstGeom>
      </xdr:spPr>
    </xdr:pic>
    <xdr:clientData/>
  </xdr:twoCellAnchor>
  <xdr:twoCellAnchor editAs="oneCell">
    <xdr:from>
      <xdr:col>16</xdr:col>
      <xdr:colOff>23813</xdr:colOff>
      <xdr:row>1</xdr:row>
      <xdr:rowOff>0</xdr:rowOff>
    </xdr:from>
    <xdr:to>
      <xdr:col>22</xdr:col>
      <xdr:colOff>328111</xdr:colOff>
      <xdr:row>41</xdr:row>
      <xdr:rowOff>37203</xdr:rowOff>
    </xdr:to>
    <xdr:pic>
      <xdr:nvPicPr>
        <xdr:cNvPr id="32" name="図 3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739313" y="178594"/>
          <a:ext cx="4019048" cy="7180953"/>
        </a:xfrm>
        <a:prstGeom prst="rect">
          <a:avLst/>
        </a:prstGeom>
      </xdr:spPr>
    </xdr:pic>
    <xdr:clientData/>
  </xdr:twoCellAnchor>
  <xdr:twoCellAnchor editAs="oneCell">
    <xdr:from>
      <xdr:col>0</xdr:col>
      <xdr:colOff>488156</xdr:colOff>
      <xdr:row>44</xdr:row>
      <xdr:rowOff>11906</xdr:rowOff>
    </xdr:from>
    <xdr:to>
      <xdr:col>5</xdr:col>
      <xdr:colOff>354460</xdr:colOff>
      <xdr:row>84</xdr:row>
      <xdr:rowOff>144347</xdr:rowOff>
    </xdr:to>
    <xdr:pic>
      <xdr:nvPicPr>
        <xdr:cNvPr id="34" name="図 33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88156" y="7870031"/>
          <a:ext cx="2771429" cy="7276191"/>
        </a:xfrm>
        <a:prstGeom prst="rect">
          <a:avLst/>
        </a:prstGeom>
      </xdr:spPr>
    </xdr:pic>
    <xdr:clientData/>
  </xdr:twoCellAnchor>
  <xdr:twoCellAnchor editAs="oneCell">
    <xdr:from>
      <xdr:col>9</xdr:col>
      <xdr:colOff>607219</xdr:colOff>
      <xdr:row>44</xdr:row>
      <xdr:rowOff>47625</xdr:rowOff>
    </xdr:from>
    <xdr:to>
      <xdr:col>14</xdr:col>
      <xdr:colOff>25880</xdr:colOff>
      <xdr:row>85</xdr:row>
      <xdr:rowOff>49091</xdr:rowOff>
    </xdr:to>
    <xdr:pic>
      <xdr:nvPicPr>
        <xdr:cNvPr id="35" name="図 34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988844" y="7905750"/>
          <a:ext cx="2514286" cy="7323810"/>
        </a:xfrm>
        <a:prstGeom prst="rect">
          <a:avLst/>
        </a:prstGeom>
      </xdr:spPr>
    </xdr:pic>
    <xdr:clientData/>
  </xdr:twoCellAnchor>
  <xdr:twoCellAnchor editAs="oneCell">
    <xdr:from>
      <xdr:col>16</xdr:col>
      <xdr:colOff>595313</xdr:colOff>
      <xdr:row>44</xdr:row>
      <xdr:rowOff>11906</xdr:rowOff>
    </xdr:from>
    <xdr:to>
      <xdr:col>21</xdr:col>
      <xdr:colOff>71117</xdr:colOff>
      <xdr:row>84</xdr:row>
      <xdr:rowOff>87204</xdr:rowOff>
    </xdr:to>
    <xdr:pic>
      <xdr:nvPicPr>
        <xdr:cNvPr id="36" name="図 35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0310813" y="7870031"/>
          <a:ext cx="2571429" cy="7219048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476250</xdr:colOff>
      <xdr:row>86</xdr:row>
      <xdr:rowOff>23813</xdr:rowOff>
    </xdr:from>
    <xdr:to>
      <xdr:col>7</xdr:col>
      <xdr:colOff>123351</xdr:colOff>
      <xdr:row>126</xdr:row>
      <xdr:rowOff>99111</xdr:rowOff>
    </xdr:to>
    <xdr:pic>
      <xdr:nvPicPr>
        <xdr:cNvPr id="37" name="図 36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76250" y="15382876"/>
          <a:ext cx="3790476" cy="7219048"/>
        </a:xfrm>
        <a:prstGeom prst="rect">
          <a:avLst/>
        </a:prstGeom>
      </xdr:spPr>
    </xdr:pic>
    <xdr:clientData/>
  </xdr:twoCellAnchor>
  <xdr:twoCellAnchor editAs="oneCell">
    <xdr:from>
      <xdr:col>8</xdr:col>
      <xdr:colOff>595313</xdr:colOff>
      <xdr:row>86</xdr:row>
      <xdr:rowOff>35719</xdr:rowOff>
    </xdr:from>
    <xdr:to>
      <xdr:col>14</xdr:col>
      <xdr:colOff>337706</xdr:colOff>
      <xdr:row>126</xdr:row>
      <xdr:rowOff>158636</xdr:rowOff>
    </xdr:to>
    <xdr:pic>
      <xdr:nvPicPr>
        <xdr:cNvPr id="38" name="図 37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357813" y="15394782"/>
          <a:ext cx="3457143" cy="7266667"/>
        </a:xfrm>
        <a:prstGeom prst="rect">
          <a:avLst/>
        </a:prstGeom>
      </xdr:spPr>
    </xdr:pic>
    <xdr:clientData/>
  </xdr:twoCellAnchor>
  <xdr:twoCellAnchor editAs="oneCell">
    <xdr:from>
      <xdr:col>17</xdr:col>
      <xdr:colOff>23813</xdr:colOff>
      <xdr:row>86</xdr:row>
      <xdr:rowOff>0</xdr:rowOff>
    </xdr:from>
    <xdr:to>
      <xdr:col>23</xdr:col>
      <xdr:colOff>99539</xdr:colOff>
      <xdr:row>125</xdr:row>
      <xdr:rowOff>15797</xdr:rowOff>
    </xdr:to>
    <xdr:pic>
      <xdr:nvPicPr>
        <xdr:cNvPr id="40" name="図 39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0358438" y="15359063"/>
          <a:ext cx="3790476" cy="6980953"/>
        </a:xfrm>
        <a:prstGeom prst="rect">
          <a:avLst/>
        </a:prstGeom>
      </xdr:spPr>
    </xdr:pic>
    <xdr:clientData/>
  </xdr:twoCellAnchor>
  <xdr:twoCellAnchor editAs="oneCell">
    <xdr:from>
      <xdr:col>12</xdr:col>
      <xdr:colOff>607220</xdr:colOff>
      <xdr:row>128</xdr:row>
      <xdr:rowOff>166687</xdr:rowOff>
    </xdr:from>
    <xdr:to>
      <xdr:col>19</xdr:col>
      <xdr:colOff>73345</xdr:colOff>
      <xdr:row>169</xdr:row>
      <xdr:rowOff>72915</xdr:rowOff>
    </xdr:to>
    <xdr:pic>
      <xdr:nvPicPr>
        <xdr:cNvPr id="45" name="図 44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7846220" y="23026687"/>
          <a:ext cx="3800000" cy="7228572"/>
        </a:xfrm>
        <a:prstGeom prst="rect">
          <a:avLst/>
        </a:prstGeom>
      </xdr:spPr>
    </xdr:pic>
    <xdr:clientData/>
  </xdr:twoCellAnchor>
  <xdr:twoCellAnchor editAs="oneCell">
    <xdr:from>
      <xdr:col>21</xdr:col>
      <xdr:colOff>47624</xdr:colOff>
      <xdr:row>129</xdr:row>
      <xdr:rowOff>23811</xdr:rowOff>
    </xdr:from>
    <xdr:to>
      <xdr:col>25</xdr:col>
      <xdr:colOff>142553</xdr:colOff>
      <xdr:row>170</xdr:row>
      <xdr:rowOff>91944</xdr:rowOff>
    </xdr:to>
    <xdr:pic>
      <xdr:nvPicPr>
        <xdr:cNvPr id="46" name="図 45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2858749" y="23062405"/>
          <a:ext cx="2571429" cy="7390477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476251</xdr:colOff>
      <xdr:row>129</xdr:row>
      <xdr:rowOff>11908</xdr:rowOff>
    </xdr:from>
    <xdr:to>
      <xdr:col>11</xdr:col>
      <xdr:colOff>370662</xdr:colOff>
      <xdr:row>169</xdr:row>
      <xdr:rowOff>77682</xdr:rowOff>
    </xdr:to>
    <xdr:pic>
      <xdr:nvPicPr>
        <xdr:cNvPr id="50" name="図 49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76251" y="23050502"/>
          <a:ext cx="6514286" cy="720952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8</xdr:col>
      <xdr:colOff>32801</xdr:colOff>
      <xdr:row>41</xdr:row>
      <xdr:rowOff>37203</xdr:rowOff>
    </xdr:to>
    <xdr:pic>
      <xdr:nvPicPr>
        <xdr:cNvPr id="51" name="図 50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500063" y="178594"/>
          <a:ext cx="4295238" cy="71809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3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65" sqref="A65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36</v>
      </c>
    </row>
    <row r="2" spans="1:18" x14ac:dyDescent="0.4">
      <c r="A2" s="1" t="s">
        <v>8</v>
      </c>
      <c r="C2" t="s">
        <v>37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13</v>
      </c>
    </row>
    <row r="5" spans="1:18" ht="19.5" thickBot="1" x14ac:dyDescent="0.45">
      <c r="A5" s="1" t="s">
        <v>12</v>
      </c>
      <c r="C5" s="29" t="s">
        <v>34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25</v>
      </c>
      <c r="E6" s="25"/>
      <c r="F6" s="26"/>
      <c r="G6" s="85" t="s">
        <v>3</v>
      </c>
      <c r="H6" s="86"/>
      <c r="I6" s="92"/>
      <c r="J6" s="85" t="s">
        <v>23</v>
      </c>
      <c r="K6" s="86"/>
      <c r="L6" s="92"/>
      <c r="M6" s="85" t="s">
        <v>24</v>
      </c>
      <c r="N6" s="86"/>
      <c r="O6" s="92"/>
    </row>
    <row r="7" spans="1:18" ht="19.5" thickBot="1" x14ac:dyDescent="0.45">
      <c r="A7" s="27"/>
      <c r="B7" s="27" t="s">
        <v>2</v>
      </c>
      <c r="C7" s="64" t="s">
        <v>29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9" t="s">
        <v>23</v>
      </c>
      <c r="K8" s="90"/>
      <c r="L8" s="91"/>
      <c r="M8" s="89"/>
      <c r="N8" s="90"/>
      <c r="O8" s="91"/>
    </row>
    <row r="9" spans="1:18" x14ac:dyDescent="0.4">
      <c r="A9" s="9">
        <v>1</v>
      </c>
      <c r="B9" s="23">
        <v>43699</v>
      </c>
      <c r="C9" s="50">
        <v>1</v>
      </c>
      <c r="D9" s="54">
        <v>1.27</v>
      </c>
      <c r="E9" s="55">
        <v>1.5</v>
      </c>
      <c r="F9" s="56">
        <v>2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6000</v>
      </c>
      <c r="P9" s="40"/>
      <c r="Q9" s="40"/>
      <c r="R9" s="40"/>
    </row>
    <row r="10" spans="1:18" x14ac:dyDescent="0.4">
      <c r="A10" s="9">
        <v>2</v>
      </c>
      <c r="B10" s="5">
        <v>43789</v>
      </c>
      <c r="C10" s="47">
        <v>1</v>
      </c>
      <c r="D10" s="57">
        <v>1.27</v>
      </c>
      <c r="E10" s="58">
        <v>1.5</v>
      </c>
      <c r="F10" s="59">
        <v>2</v>
      </c>
      <c r="G10" s="22">
        <f t="shared" ref="G10:G42" si="2">IF(D10="","",G9+M10)</f>
        <v>107765.16099999999</v>
      </c>
      <c r="H10" s="22">
        <f t="shared" ref="H10:H42" si="3">IF(E10="","",H9+N10)</f>
        <v>109202.5</v>
      </c>
      <c r="I10" s="22">
        <f t="shared" ref="I10:I42" si="4">IF(F10="","",I9+O10)</f>
        <v>112360</v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3180</v>
      </c>
      <c r="M10" s="44">
        <f t="shared" ref="M10:M12" si="8">IF(D10="","",J10*D10)</f>
        <v>3955.1609999999996</v>
      </c>
      <c r="N10" s="45">
        <f t="shared" ref="N10:N12" si="9">IF(E10="","",K10*E10)</f>
        <v>4702.5</v>
      </c>
      <c r="O10" s="46">
        <f t="shared" ref="O10:O12" si="10">IF(F10="","",L10*F10)</f>
        <v>6360</v>
      </c>
      <c r="P10" s="40"/>
      <c r="Q10" s="40"/>
      <c r="R10" s="40"/>
    </row>
    <row r="11" spans="1:18" x14ac:dyDescent="0.4">
      <c r="A11" s="9">
        <v>3</v>
      </c>
      <c r="B11" s="5">
        <v>43649</v>
      </c>
      <c r="C11" s="47">
        <v>1</v>
      </c>
      <c r="D11" s="57">
        <v>1.27</v>
      </c>
      <c r="E11" s="58">
        <v>1.5</v>
      </c>
      <c r="F11" s="80">
        <v>2</v>
      </c>
      <c r="G11" s="22">
        <f t="shared" si="2"/>
        <v>111871.01363409999</v>
      </c>
      <c r="H11" s="22">
        <f t="shared" si="3"/>
        <v>114116.6125</v>
      </c>
      <c r="I11" s="22">
        <f t="shared" si="4"/>
        <v>119101.6</v>
      </c>
      <c r="J11" s="44">
        <f t="shared" si="5"/>
        <v>3232.9548299999997</v>
      </c>
      <c r="K11" s="45">
        <f t="shared" si="6"/>
        <v>3276.0749999999998</v>
      </c>
      <c r="L11" s="46">
        <f t="shared" si="7"/>
        <v>3370.7999999999997</v>
      </c>
      <c r="M11" s="44">
        <f t="shared" si="8"/>
        <v>4105.8526340999997</v>
      </c>
      <c r="N11" s="45">
        <f t="shared" si="9"/>
        <v>4914.1124999999993</v>
      </c>
      <c r="O11" s="46">
        <f t="shared" si="10"/>
        <v>6741.5999999999995</v>
      </c>
      <c r="P11" s="40"/>
      <c r="Q11" s="40"/>
      <c r="R11" s="40"/>
    </row>
    <row r="12" spans="1:18" x14ac:dyDescent="0.4">
      <c r="A12" s="9">
        <v>4</v>
      </c>
      <c r="B12" s="5">
        <v>43109</v>
      </c>
      <c r="C12" s="47">
        <v>2</v>
      </c>
      <c r="D12" s="57">
        <v>1.27</v>
      </c>
      <c r="E12" s="58">
        <v>1.5</v>
      </c>
      <c r="F12" s="59">
        <v>2</v>
      </c>
      <c r="G12" s="22">
        <f t="shared" si="2"/>
        <v>116133.29925355921</v>
      </c>
      <c r="H12" s="22">
        <f t="shared" si="3"/>
        <v>119251.8600625</v>
      </c>
      <c r="I12" s="22">
        <f t="shared" si="4"/>
        <v>126247.69600000001</v>
      </c>
      <c r="J12" s="44">
        <f t="shared" si="5"/>
        <v>3356.1304090229996</v>
      </c>
      <c r="K12" s="45">
        <f t="shared" si="6"/>
        <v>3423.4983750000001</v>
      </c>
      <c r="L12" s="46">
        <f t="shared" si="7"/>
        <v>3573.0480000000002</v>
      </c>
      <c r="M12" s="44">
        <f t="shared" si="8"/>
        <v>4262.2856194592096</v>
      </c>
      <c r="N12" s="45">
        <f t="shared" si="9"/>
        <v>5135.2475625000006</v>
      </c>
      <c r="O12" s="46">
        <f t="shared" si="10"/>
        <v>7146.0960000000005</v>
      </c>
      <c r="P12" s="40"/>
      <c r="Q12" s="40"/>
      <c r="R12" s="40"/>
    </row>
    <row r="13" spans="1:18" x14ac:dyDescent="0.4">
      <c r="A13" s="9">
        <v>5</v>
      </c>
      <c r="B13" s="5">
        <v>42738</v>
      </c>
      <c r="C13" s="47">
        <v>2</v>
      </c>
      <c r="D13" s="57">
        <v>1.27</v>
      </c>
      <c r="E13" s="58">
        <v>1.5</v>
      </c>
      <c r="F13" s="80">
        <v>2</v>
      </c>
      <c r="G13" s="22">
        <f t="shared" si="2"/>
        <v>120557.97795511982</v>
      </c>
      <c r="H13" s="22">
        <f t="shared" si="3"/>
        <v>124618.19376531249</v>
      </c>
      <c r="I13" s="22">
        <f t="shared" si="4"/>
        <v>133822.55776000003</v>
      </c>
      <c r="J13" s="44">
        <f t="shared" ref="J13:J58" si="11">IF(G12="","",G12*0.03)</f>
        <v>3483.998977606776</v>
      </c>
      <c r="K13" s="45">
        <f t="shared" ref="K13:K58" si="12">IF(H12="","",H12*0.03)</f>
        <v>3577.5558018749998</v>
      </c>
      <c r="L13" s="46">
        <f t="shared" ref="L13:L58" si="13">IF(I12="","",I12*0.03)</f>
        <v>3787.4308800000003</v>
      </c>
      <c r="M13" s="44">
        <f t="shared" ref="M13:M58" si="14">IF(D13="","",J13*D13)</f>
        <v>4424.6787015606051</v>
      </c>
      <c r="N13" s="45">
        <f t="shared" ref="N13:N58" si="15">IF(E13="","",K13*E13)</f>
        <v>5366.3337028124997</v>
      </c>
      <c r="O13" s="46">
        <f t="shared" ref="O13:O58" si="16">IF(F13="","",L13*F13)</f>
        <v>7574.8617600000007</v>
      </c>
      <c r="P13" s="40"/>
      <c r="Q13" s="40"/>
      <c r="R13" s="40"/>
    </row>
    <row r="14" spans="1:18" x14ac:dyDescent="0.4">
      <c r="A14" s="9">
        <v>6</v>
      </c>
      <c r="B14" s="5">
        <v>42713</v>
      </c>
      <c r="C14" s="47">
        <v>1</v>
      </c>
      <c r="D14" s="57">
        <v>1.27</v>
      </c>
      <c r="E14" s="58">
        <v>1.5</v>
      </c>
      <c r="F14" s="59">
        <v>2</v>
      </c>
      <c r="G14" s="22">
        <f t="shared" si="2"/>
        <v>125151.23691520988</v>
      </c>
      <c r="H14" s="22">
        <f t="shared" si="3"/>
        <v>130226.01248475155</v>
      </c>
      <c r="I14" s="22">
        <f t="shared" si="4"/>
        <v>141851.91122560002</v>
      </c>
      <c r="J14" s="44">
        <f t="shared" si="11"/>
        <v>3616.7393386535941</v>
      </c>
      <c r="K14" s="45">
        <f t="shared" si="12"/>
        <v>3738.5458129593744</v>
      </c>
      <c r="L14" s="46">
        <f t="shared" si="13"/>
        <v>4014.6767328000005</v>
      </c>
      <c r="M14" s="44">
        <f t="shared" si="14"/>
        <v>4593.2589600900646</v>
      </c>
      <c r="N14" s="45">
        <f t="shared" si="15"/>
        <v>5607.8187194390612</v>
      </c>
      <c r="O14" s="46">
        <f t="shared" si="16"/>
        <v>8029.3534656000011</v>
      </c>
      <c r="P14" s="40"/>
      <c r="Q14" s="40"/>
      <c r="R14" s="40"/>
    </row>
    <row r="15" spans="1:18" x14ac:dyDescent="0.4">
      <c r="A15" s="9">
        <v>7</v>
      </c>
      <c r="B15" s="5">
        <v>42681</v>
      </c>
      <c r="C15" s="47">
        <v>1</v>
      </c>
      <c r="D15" s="57">
        <v>1.27</v>
      </c>
      <c r="E15" s="58">
        <v>1.5</v>
      </c>
      <c r="F15" s="59">
        <v>2</v>
      </c>
      <c r="G15" s="22">
        <f t="shared" si="2"/>
        <v>129919.49904167937</v>
      </c>
      <c r="H15" s="22">
        <f t="shared" si="3"/>
        <v>136086.18304656536</v>
      </c>
      <c r="I15" s="22">
        <f t="shared" si="4"/>
        <v>150363.02589913603</v>
      </c>
      <c r="J15" s="44">
        <f t="shared" si="11"/>
        <v>3754.5371074562963</v>
      </c>
      <c r="K15" s="45">
        <f t="shared" si="12"/>
        <v>3906.7803745425463</v>
      </c>
      <c r="L15" s="46">
        <f t="shared" si="13"/>
        <v>4255.5573367680008</v>
      </c>
      <c r="M15" s="44">
        <f t="shared" si="14"/>
        <v>4768.2621264694963</v>
      </c>
      <c r="N15" s="45">
        <f t="shared" si="15"/>
        <v>5860.1705618138194</v>
      </c>
      <c r="O15" s="46">
        <f t="shared" si="16"/>
        <v>8511.1146735360016</v>
      </c>
      <c r="P15" s="40"/>
      <c r="Q15" s="40"/>
      <c r="R15" s="40"/>
    </row>
    <row r="16" spans="1:18" x14ac:dyDescent="0.4">
      <c r="A16" s="9">
        <v>8</v>
      </c>
      <c r="B16" s="5">
        <v>41971</v>
      </c>
      <c r="C16" s="47">
        <v>1</v>
      </c>
      <c r="D16" s="57">
        <v>1.27</v>
      </c>
      <c r="E16" s="58">
        <v>1.5</v>
      </c>
      <c r="F16" s="59">
        <v>2</v>
      </c>
      <c r="G16" s="22">
        <f t="shared" si="2"/>
        <v>134869.43195516735</v>
      </c>
      <c r="H16" s="22">
        <f t="shared" si="3"/>
        <v>142210.06128366079</v>
      </c>
      <c r="I16" s="22">
        <f t="shared" si="4"/>
        <v>159384.80745308418</v>
      </c>
      <c r="J16" s="44">
        <f t="shared" si="11"/>
        <v>3897.5849712503809</v>
      </c>
      <c r="K16" s="45">
        <f t="shared" si="12"/>
        <v>4082.5854913969606</v>
      </c>
      <c r="L16" s="46">
        <f t="shared" si="13"/>
        <v>4510.8907769740808</v>
      </c>
      <c r="M16" s="44">
        <f t="shared" si="14"/>
        <v>4949.9329134879836</v>
      </c>
      <c r="N16" s="45">
        <f t="shared" si="15"/>
        <v>6123.8782370954414</v>
      </c>
      <c r="O16" s="46">
        <f t="shared" si="16"/>
        <v>9021.7815539481617</v>
      </c>
      <c r="P16" s="40"/>
      <c r="Q16" s="40"/>
      <c r="R16" s="40"/>
    </row>
    <row r="17" spans="1:18" x14ac:dyDescent="0.4">
      <c r="A17" s="9">
        <v>9</v>
      </c>
      <c r="B17" s="5">
        <v>41963</v>
      </c>
      <c r="C17" s="47">
        <v>1</v>
      </c>
      <c r="D17" s="57">
        <v>1.27</v>
      </c>
      <c r="E17" s="58">
        <v>1.5</v>
      </c>
      <c r="F17" s="59">
        <v>2</v>
      </c>
      <c r="G17" s="22">
        <f t="shared" si="2"/>
        <v>140007.95731265924</v>
      </c>
      <c r="H17" s="22">
        <f t="shared" si="3"/>
        <v>148609.51404142551</v>
      </c>
      <c r="I17" s="22">
        <f t="shared" si="4"/>
        <v>168947.89590026924</v>
      </c>
      <c r="J17" s="44">
        <f t="shared" si="11"/>
        <v>4046.0829586550203</v>
      </c>
      <c r="K17" s="45">
        <f t="shared" si="12"/>
        <v>4266.3018385098239</v>
      </c>
      <c r="L17" s="46">
        <f t="shared" si="13"/>
        <v>4781.5442235925257</v>
      </c>
      <c r="M17" s="44">
        <f t="shared" si="14"/>
        <v>5138.5253574918761</v>
      </c>
      <c r="N17" s="45">
        <f t="shared" si="15"/>
        <v>6399.4527577647359</v>
      </c>
      <c r="O17" s="46">
        <f t="shared" si="16"/>
        <v>9563.0884471850513</v>
      </c>
      <c r="P17" s="40"/>
      <c r="Q17" s="40"/>
      <c r="R17" s="40"/>
    </row>
    <row r="18" spans="1:18" x14ac:dyDescent="0.4">
      <c r="A18" s="9">
        <v>10</v>
      </c>
      <c r="B18" s="5">
        <v>36570</v>
      </c>
      <c r="C18" s="47">
        <v>1</v>
      </c>
      <c r="D18" s="57">
        <v>1.27</v>
      </c>
      <c r="E18" s="58">
        <v>1.5</v>
      </c>
      <c r="F18" s="59">
        <v>2</v>
      </c>
      <c r="G18" s="22">
        <f t="shared" si="2"/>
        <v>145342.26048627155</v>
      </c>
      <c r="H18" s="22">
        <f t="shared" si="3"/>
        <v>155296.94217328966</v>
      </c>
      <c r="I18" s="22">
        <f t="shared" si="4"/>
        <v>179084.7696542854</v>
      </c>
      <c r="J18" s="44">
        <f t="shared" si="11"/>
        <v>4200.2387193797767</v>
      </c>
      <c r="K18" s="45">
        <f t="shared" si="12"/>
        <v>4458.2854212427656</v>
      </c>
      <c r="L18" s="46">
        <f t="shared" si="13"/>
        <v>5068.4368770080773</v>
      </c>
      <c r="M18" s="44">
        <f t="shared" si="14"/>
        <v>5334.3031736123166</v>
      </c>
      <c r="N18" s="45">
        <f t="shared" si="15"/>
        <v>6687.4281318641479</v>
      </c>
      <c r="O18" s="46">
        <f t="shared" si="16"/>
        <v>10136.873754016155</v>
      </c>
      <c r="P18" s="40"/>
      <c r="Q18" s="40"/>
      <c r="R18" s="40"/>
    </row>
    <row r="19" spans="1:18" x14ac:dyDescent="0.4">
      <c r="A19" s="9">
        <v>11</v>
      </c>
      <c r="B19" s="5">
        <v>37277</v>
      </c>
      <c r="C19" s="47">
        <v>1</v>
      </c>
      <c r="D19" s="57">
        <v>1.27</v>
      </c>
      <c r="E19" s="58">
        <v>1.5</v>
      </c>
      <c r="F19" s="59">
        <v>2</v>
      </c>
      <c r="G19" s="22">
        <f t="shared" si="2"/>
        <v>150879.8006107985</v>
      </c>
      <c r="H19" s="22">
        <f t="shared" si="3"/>
        <v>162285.3045710877</v>
      </c>
      <c r="I19" s="22">
        <f t="shared" si="4"/>
        <v>189829.85583354253</v>
      </c>
      <c r="J19" s="44">
        <f t="shared" si="11"/>
        <v>4360.2678145881464</v>
      </c>
      <c r="K19" s="45">
        <f t="shared" si="12"/>
        <v>4658.9082651986892</v>
      </c>
      <c r="L19" s="46">
        <f t="shared" si="13"/>
        <v>5372.5430896285616</v>
      </c>
      <c r="M19" s="44">
        <f t="shared" si="14"/>
        <v>5537.5401245269459</v>
      </c>
      <c r="N19" s="45">
        <f t="shared" si="15"/>
        <v>6988.3623977980333</v>
      </c>
      <c r="O19" s="46">
        <f t="shared" si="16"/>
        <v>10745.086179257123</v>
      </c>
      <c r="P19" s="40"/>
      <c r="Q19" s="40"/>
      <c r="R19" s="40"/>
    </row>
    <row r="20" spans="1:18" x14ac:dyDescent="0.4">
      <c r="A20" s="9">
        <v>12</v>
      </c>
      <c r="B20" s="5">
        <v>36636</v>
      </c>
      <c r="C20" s="47">
        <v>1</v>
      </c>
      <c r="D20" s="57">
        <v>1.27</v>
      </c>
      <c r="E20" s="58">
        <v>1.5</v>
      </c>
      <c r="F20" s="59">
        <v>2</v>
      </c>
      <c r="G20" s="22">
        <f t="shared" si="2"/>
        <v>156628.32101406992</v>
      </c>
      <c r="H20" s="22">
        <f t="shared" si="3"/>
        <v>169588.14327678666</v>
      </c>
      <c r="I20" s="22">
        <f t="shared" si="4"/>
        <v>201219.64718355509</v>
      </c>
      <c r="J20" s="44">
        <f t="shared" si="11"/>
        <v>4526.3940183239547</v>
      </c>
      <c r="K20" s="45">
        <f t="shared" si="12"/>
        <v>4868.5591371326309</v>
      </c>
      <c r="L20" s="46">
        <f t="shared" si="13"/>
        <v>5694.8956750062762</v>
      </c>
      <c r="M20" s="44">
        <f t="shared" si="14"/>
        <v>5748.5204032714228</v>
      </c>
      <c r="N20" s="45">
        <f t="shared" si="15"/>
        <v>7302.8387056989468</v>
      </c>
      <c r="O20" s="46">
        <f t="shared" si="16"/>
        <v>11389.791350012552</v>
      </c>
      <c r="P20" s="40"/>
      <c r="Q20" s="40"/>
      <c r="R20" s="40"/>
    </row>
    <row r="21" spans="1:18" x14ac:dyDescent="0.4">
      <c r="A21" s="9">
        <v>13</v>
      </c>
      <c r="B21" s="5"/>
      <c r="C21" s="47"/>
      <c r="D21" s="57"/>
      <c r="E21" s="58"/>
      <c r="F21" s="59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>
        <f t="shared" si="11"/>
        <v>4698.8496304220971</v>
      </c>
      <c r="K21" s="45">
        <f t="shared" si="12"/>
        <v>5087.6442983035995</v>
      </c>
      <c r="L21" s="46">
        <f t="shared" si="13"/>
        <v>6036.5894155066526</v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7"/>
      <c r="E22" s="58"/>
      <c r="F22" s="59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7"/>
      <c r="E23" s="58"/>
      <c r="F23" s="80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7"/>
      <c r="E24" s="58"/>
      <c r="F24" s="59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7"/>
      <c r="E25" s="58"/>
      <c r="F25" s="59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7"/>
      <c r="E26" s="58"/>
      <c r="F26" s="59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7"/>
      <c r="E27" s="58"/>
      <c r="F27" s="59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7"/>
      <c r="E28" s="58"/>
      <c r="F28" s="5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7"/>
      <c r="E29" s="58"/>
      <c r="F29" s="80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7"/>
      <c r="E30" s="58"/>
      <c r="F30" s="80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7"/>
      <c r="E31" s="58"/>
      <c r="F31" s="59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7"/>
      <c r="E32" s="58"/>
      <c r="F32" s="59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7"/>
      <c r="E33" s="58"/>
      <c r="F33" s="59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7"/>
      <c r="E34" s="58"/>
      <c r="F34" s="80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7"/>
      <c r="E35" s="58"/>
      <c r="F35" s="80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7"/>
      <c r="E41" s="60"/>
      <c r="F41" s="80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7"/>
      <c r="E42" s="60"/>
      <c r="F42" s="80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7"/>
      <c r="E44" s="60"/>
      <c r="F44" s="59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7"/>
      <c r="E45" s="58"/>
      <c r="F45" s="59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7"/>
      <c r="E51" s="58"/>
      <c r="F51" s="80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1"/>
      <c r="E58" s="62"/>
      <c r="F58" s="63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3" t="s">
        <v>5</v>
      </c>
      <c r="C59" s="94"/>
      <c r="D59" s="7">
        <f>COUNTIF(D9:D58,1.27)</f>
        <v>12</v>
      </c>
      <c r="E59" s="7">
        <f>COUNTIF(E9:E58,1.5)</f>
        <v>12</v>
      </c>
      <c r="F59" s="8">
        <f>COUNTIF(F9:F58,2)</f>
        <v>12</v>
      </c>
      <c r="G59" s="70">
        <f>M59+G8</f>
        <v>156628.32101406992</v>
      </c>
      <c r="H59" s="71">
        <f>N59+H8</f>
        <v>169588.14327678669</v>
      </c>
      <c r="I59" s="72">
        <f>O59+I8</f>
        <v>201219.64718355506</v>
      </c>
      <c r="J59" s="67" t="s">
        <v>31</v>
      </c>
      <c r="K59" s="68">
        <f>B58-B9</f>
        <v>-43699</v>
      </c>
      <c r="L59" s="69" t="s">
        <v>32</v>
      </c>
      <c r="M59" s="81">
        <f>SUM(M9:M58)</f>
        <v>56628.321014069923</v>
      </c>
      <c r="N59" s="82">
        <f>SUM(N9:N58)</f>
        <v>69588.143276786694</v>
      </c>
      <c r="O59" s="83">
        <f>SUM(O9:O58)</f>
        <v>101219.64718355505</v>
      </c>
    </row>
    <row r="60" spans="1:15" ht="19.5" thickBot="1" x14ac:dyDescent="0.45">
      <c r="A60" s="9"/>
      <c r="B60" s="87" t="s">
        <v>6</v>
      </c>
      <c r="C60" s="88"/>
      <c r="D60" s="7">
        <f>COUNTIF(D9:D58,-1)</f>
        <v>0</v>
      </c>
      <c r="E60" s="7">
        <f>COUNTIF(E9:E58,-1)</f>
        <v>0</v>
      </c>
      <c r="F60" s="8">
        <f>COUNTIF(F9:F58,-1)</f>
        <v>0</v>
      </c>
      <c r="G60" s="85" t="s">
        <v>30</v>
      </c>
      <c r="H60" s="86"/>
      <c r="I60" s="92"/>
      <c r="J60" s="85" t="s">
        <v>33</v>
      </c>
      <c r="K60" s="86"/>
      <c r="L60" s="92"/>
      <c r="M60" s="9"/>
      <c r="N60" s="3"/>
      <c r="O60" s="4"/>
    </row>
    <row r="61" spans="1:15" ht="19.5" thickBot="1" x14ac:dyDescent="0.45">
      <c r="A61" s="9"/>
      <c r="B61" s="87" t="s">
        <v>35</v>
      </c>
      <c r="C61" s="88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1.5662832101406992</v>
      </c>
      <c r="H61" s="77">
        <f t="shared" ref="H61" si="21">H59/H8</f>
        <v>1.6958814327678668</v>
      </c>
      <c r="I61" s="78">
        <f>I59/I8</f>
        <v>2.0121964718355505</v>
      </c>
      <c r="J61" s="65">
        <f>(G61-100%)*30/K59</f>
        <v>-3.8876167198839727E-4</v>
      </c>
      <c r="K61" s="65">
        <f>(H61-100%)*30/K59</f>
        <v>-4.7773273949143019E-4</v>
      </c>
      <c r="L61" s="66">
        <f>(I61-100%)*30/K59</f>
        <v>-6.9488762111413337E-4</v>
      </c>
      <c r="M61" s="10"/>
      <c r="N61" s="2"/>
      <c r="O61" s="11"/>
    </row>
    <row r="62" spans="1:15" ht="19.5" thickBot="1" x14ac:dyDescent="0.45">
      <c r="A62" s="3"/>
      <c r="B62" s="85" t="s">
        <v>4</v>
      </c>
      <c r="C62" s="86"/>
      <c r="D62" s="79">
        <f t="shared" ref="D62:E62" si="22">D59/(D59+D60+D61)</f>
        <v>1</v>
      </c>
      <c r="E62" s="74">
        <f t="shared" si="22"/>
        <v>1</v>
      </c>
      <c r="F62" s="75">
        <f>F59/(F59+F60+F61)</f>
        <v>1</v>
      </c>
    </row>
    <row r="64" spans="1:15" x14ac:dyDescent="0.4">
      <c r="D64" s="73"/>
      <c r="E64" s="73"/>
      <c r="F64" s="73"/>
    </row>
    <row r="93" spans="1:1" x14ac:dyDescent="0.4">
      <c r="A93" s="84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173"/>
  <sheetViews>
    <sheetView topLeftCell="I1" zoomScale="80" zoomScaleNormal="80" workbookViewId="0">
      <selection activeCell="AB144" sqref="AB144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2" spans="1:16" x14ac:dyDescent="0.4">
      <c r="A2" s="53">
        <v>1</v>
      </c>
      <c r="H2" s="99">
        <v>2</v>
      </c>
      <c r="I2" s="99">
        <v>2</v>
      </c>
      <c r="P2" s="99">
        <v>3</v>
      </c>
    </row>
    <row r="45" spans="1:17" x14ac:dyDescent="0.4">
      <c r="A45" s="53">
        <v>4</v>
      </c>
      <c r="J45" s="99">
        <v>5</v>
      </c>
      <c r="Q45" s="99">
        <v>6</v>
      </c>
    </row>
    <row r="87" spans="1:17" x14ac:dyDescent="0.4">
      <c r="A87" s="53">
        <v>7</v>
      </c>
      <c r="I87" s="99">
        <v>8</v>
      </c>
      <c r="Q87" s="99">
        <v>9</v>
      </c>
    </row>
    <row r="130" spans="1:23" x14ac:dyDescent="0.4">
      <c r="A130" s="53">
        <v>10</v>
      </c>
      <c r="I130" s="99"/>
      <c r="M130" s="99">
        <v>11</v>
      </c>
      <c r="P130" s="99"/>
      <c r="U130" s="99">
        <v>12</v>
      </c>
      <c r="V130" s="99"/>
      <c r="W130" s="99"/>
    </row>
    <row r="173" spans="1:15" x14ac:dyDescent="0.4">
      <c r="A173" s="53">
        <v>12</v>
      </c>
      <c r="I173" s="99"/>
      <c r="O173" s="99"/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145" zoomScaleSheetLayoutView="100" workbookViewId="0">
      <selection activeCell="B35" sqref="B35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26</v>
      </c>
    </row>
    <row r="2" spans="1:10" x14ac:dyDescent="0.4">
      <c r="A2" s="95"/>
      <c r="B2" s="96"/>
      <c r="C2" s="96"/>
      <c r="D2" s="96"/>
      <c r="E2" s="96"/>
      <c r="F2" s="96"/>
      <c r="G2" s="96"/>
      <c r="H2" s="96"/>
      <c r="I2" s="96"/>
      <c r="J2" s="96"/>
    </row>
    <row r="3" spans="1:10" x14ac:dyDescent="0.4">
      <c r="A3" s="96"/>
      <c r="B3" s="96"/>
      <c r="C3" s="96"/>
      <c r="D3" s="96"/>
      <c r="E3" s="96"/>
      <c r="F3" s="96"/>
      <c r="G3" s="96"/>
      <c r="H3" s="96"/>
      <c r="I3" s="96"/>
      <c r="J3" s="96"/>
    </row>
    <row r="4" spans="1:10" x14ac:dyDescent="0.4">
      <c r="A4" s="96"/>
      <c r="B4" s="96"/>
      <c r="C4" s="96"/>
      <c r="D4" s="96"/>
      <c r="E4" s="96"/>
      <c r="F4" s="96"/>
      <c r="G4" s="96"/>
      <c r="H4" s="96"/>
      <c r="I4" s="96"/>
      <c r="J4" s="96"/>
    </row>
    <row r="5" spans="1:10" x14ac:dyDescent="0.4">
      <c r="A5" s="96"/>
      <c r="B5" s="96"/>
      <c r="C5" s="96"/>
      <c r="D5" s="96"/>
      <c r="E5" s="96"/>
      <c r="F5" s="96"/>
      <c r="G5" s="96"/>
      <c r="H5" s="96"/>
      <c r="I5" s="96"/>
      <c r="J5" s="96"/>
    </row>
    <row r="6" spans="1:10" x14ac:dyDescent="0.4">
      <c r="A6" s="96"/>
      <c r="B6" s="96"/>
      <c r="C6" s="96"/>
      <c r="D6" s="96"/>
      <c r="E6" s="96"/>
      <c r="F6" s="96"/>
      <c r="G6" s="96"/>
      <c r="H6" s="96"/>
      <c r="I6" s="96"/>
      <c r="J6" s="96"/>
    </row>
    <row r="7" spans="1:10" x14ac:dyDescent="0.4">
      <c r="A7" s="96"/>
      <c r="B7" s="96"/>
      <c r="C7" s="96"/>
      <c r="D7" s="96"/>
      <c r="E7" s="96"/>
      <c r="F7" s="96"/>
      <c r="G7" s="96"/>
      <c r="H7" s="96"/>
      <c r="I7" s="96"/>
      <c r="J7" s="96"/>
    </row>
    <row r="8" spans="1:10" x14ac:dyDescent="0.4">
      <c r="A8" s="96"/>
      <c r="B8" s="96"/>
      <c r="C8" s="96"/>
      <c r="D8" s="96"/>
      <c r="E8" s="96"/>
      <c r="F8" s="96"/>
      <c r="G8" s="96"/>
      <c r="H8" s="96"/>
      <c r="I8" s="96"/>
      <c r="J8" s="96"/>
    </row>
    <row r="9" spans="1:10" x14ac:dyDescent="0.4">
      <c r="A9" s="96"/>
      <c r="B9" s="96"/>
      <c r="C9" s="96"/>
      <c r="D9" s="96"/>
      <c r="E9" s="96"/>
      <c r="F9" s="96"/>
      <c r="G9" s="96"/>
      <c r="H9" s="96"/>
      <c r="I9" s="96"/>
      <c r="J9" s="96"/>
    </row>
    <row r="11" spans="1:10" x14ac:dyDescent="0.4">
      <c r="A11" s="52" t="s">
        <v>27</v>
      </c>
    </row>
    <row r="12" spans="1:10" x14ac:dyDescent="0.4">
      <c r="A12" s="97"/>
      <c r="B12" s="98"/>
      <c r="C12" s="98"/>
      <c r="D12" s="98"/>
      <c r="E12" s="98"/>
      <c r="F12" s="98"/>
      <c r="G12" s="98"/>
      <c r="H12" s="98"/>
      <c r="I12" s="98"/>
      <c r="J12" s="98"/>
    </row>
    <row r="13" spans="1:10" x14ac:dyDescent="0.4">
      <c r="A13" s="98"/>
      <c r="B13" s="98"/>
      <c r="C13" s="98"/>
      <c r="D13" s="98"/>
      <c r="E13" s="98"/>
      <c r="F13" s="98"/>
      <c r="G13" s="98"/>
      <c r="H13" s="98"/>
      <c r="I13" s="98"/>
      <c r="J13" s="98"/>
    </row>
    <row r="14" spans="1:10" x14ac:dyDescent="0.4">
      <c r="A14" s="98"/>
      <c r="B14" s="98"/>
      <c r="C14" s="98"/>
      <c r="D14" s="98"/>
      <c r="E14" s="98"/>
      <c r="F14" s="98"/>
      <c r="G14" s="98"/>
      <c r="H14" s="98"/>
      <c r="I14" s="98"/>
      <c r="J14" s="98"/>
    </row>
    <row r="15" spans="1:10" x14ac:dyDescent="0.4">
      <c r="A15" s="98"/>
      <c r="B15" s="98"/>
      <c r="C15" s="98"/>
      <c r="D15" s="98"/>
      <c r="E15" s="98"/>
      <c r="F15" s="98"/>
      <c r="G15" s="98"/>
      <c r="H15" s="98"/>
      <c r="I15" s="98"/>
      <c r="J15" s="98"/>
    </row>
    <row r="16" spans="1:10" x14ac:dyDescent="0.4">
      <c r="A16" s="98"/>
      <c r="B16" s="98"/>
      <c r="C16" s="98"/>
      <c r="D16" s="98"/>
      <c r="E16" s="98"/>
      <c r="F16" s="98"/>
      <c r="G16" s="98"/>
      <c r="H16" s="98"/>
      <c r="I16" s="98"/>
      <c r="J16" s="98"/>
    </row>
    <row r="17" spans="1:10" x14ac:dyDescent="0.4">
      <c r="A17" s="98"/>
      <c r="B17" s="98"/>
      <c r="C17" s="98"/>
      <c r="D17" s="98"/>
      <c r="E17" s="98"/>
      <c r="F17" s="98"/>
      <c r="G17" s="98"/>
      <c r="H17" s="98"/>
      <c r="I17" s="98"/>
      <c r="J17" s="98"/>
    </row>
    <row r="18" spans="1:10" x14ac:dyDescent="0.4">
      <c r="A18" s="98"/>
      <c r="B18" s="98"/>
      <c r="C18" s="98"/>
      <c r="D18" s="98"/>
      <c r="E18" s="98"/>
      <c r="F18" s="98"/>
      <c r="G18" s="98"/>
      <c r="H18" s="98"/>
      <c r="I18" s="98"/>
      <c r="J18" s="98"/>
    </row>
    <row r="19" spans="1:10" x14ac:dyDescent="0.4">
      <c r="A19" s="98"/>
      <c r="B19" s="98"/>
      <c r="C19" s="98"/>
      <c r="D19" s="98"/>
      <c r="E19" s="98"/>
      <c r="F19" s="98"/>
      <c r="G19" s="98"/>
      <c r="H19" s="98"/>
      <c r="I19" s="98"/>
      <c r="J19" s="98"/>
    </row>
    <row r="21" spans="1:10" x14ac:dyDescent="0.4">
      <c r="A21" s="52" t="s">
        <v>28</v>
      </c>
    </row>
    <row r="22" spans="1:10" x14ac:dyDescent="0.4">
      <c r="A22" s="97"/>
      <c r="B22" s="97"/>
      <c r="C22" s="97"/>
      <c r="D22" s="97"/>
      <c r="E22" s="97"/>
      <c r="F22" s="97"/>
      <c r="G22" s="97"/>
      <c r="H22" s="97"/>
      <c r="I22" s="97"/>
      <c r="J22" s="97"/>
    </row>
    <row r="23" spans="1:10" x14ac:dyDescent="0.4">
      <c r="A23" s="97"/>
      <c r="B23" s="97"/>
      <c r="C23" s="97"/>
      <c r="D23" s="97"/>
      <c r="E23" s="97"/>
      <c r="F23" s="97"/>
      <c r="G23" s="97"/>
      <c r="H23" s="97"/>
      <c r="I23" s="97"/>
      <c r="J23" s="97"/>
    </row>
    <row r="24" spans="1:10" x14ac:dyDescent="0.4">
      <c r="A24" s="97"/>
      <c r="B24" s="97"/>
      <c r="C24" s="97"/>
      <c r="D24" s="97"/>
      <c r="E24" s="97"/>
      <c r="F24" s="97"/>
      <c r="G24" s="97"/>
      <c r="H24" s="97"/>
      <c r="I24" s="97"/>
      <c r="J24" s="97"/>
    </row>
    <row r="25" spans="1:10" x14ac:dyDescent="0.4">
      <c r="A25" s="97"/>
      <c r="B25" s="97"/>
      <c r="C25" s="97"/>
      <c r="D25" s="97"/>
      <c r="E25" s="97"/>
      <c r="F25" s="97"/>
      <c r="G25" s="97"/>
      <c r="H25" s="97"/>
      <c r="I25" s="97"/>
      <c r="J25" s="97"/>
    </row>
    <row r="26" spans="1:10" x14ac:dyDescent="0.4">
      <c r="A26" s="97"/>
      <c r="B26" s="97"/>
      <c r="C26" s="97"/>
      <c r="D26" s="97"/>
      <c r="E26" s="97"/>
      <c r="F26" s="97"/>
      <c r="G26" s="97"/>
      <c r="H26" s="97"/>
      <c r="I26" s="97"/>
      <c r="J26" s="97"/>
    </row>
    <row r="27" spans="1:10" x14ac:dyDescent="0.4">
      <c r="A27" s="97"/>
      <c r="B27" s="97"/>
      <c r="C27" s="97"/>
      <c r="D27" s="97"/>
      <c r="E27" s="97"/>
      <c r="F27" s="97"/>
      <c r="G27" s="97"/>
      <c r="H27" s="97"/>
      <c r="I27" s="97"/>
      <c r="J27" s="97"/>
    </row>
    <row r="28" spans="1:10" x14ac:dyDescent="0.4">
      <c r="A28" s="97"/>
      <c r="B28" s="97"/>
      <c r="C28" s="97"/>
      <c r="D28" s="97"/>
      <c r="E28" s="97"/>
      <c r="F28" s="97"/>
      <c r="G28" s="97"/>
      <c r="H28" s="97"/>
      <c r="I28" s="97"/>
      <c r="J28" s="97"/>
    </row>
    <row r="29" spans="1:10" x14ac:dyDescent="0.4">
      <c r="A29" s="97"/>
      <c r="B29" s="97"/>
      <c r="C29" s="97"/>
      <c r="D29" s="97"/>
      <c r="E29" s="97"/>
      <c r="F29" s="97"/>
      <c r="G29" s="97"/>
      <c r="H29" s="97"/>
      <c r="I29" s="97"/>
      <c r="J29" s="97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 x14ac:dyDescent="0.4">
      <c r="A4" s="37" t="s">
        <v>21</v>
      </c>
      <c r="B4" s="37" t="s">
        <v>22</v>
      </c>
      <c r="C4" s="37"/>
      <c r="D4" s="38"/>
      <c r="E4" s="37"/>
      <c r="F4" s="38"/>
      <c r="G4" s="37"/>
      <c r="H4" s="38"/>
    </row>
    <row r="5" spans="1:8" x14ac:dyDescent="0.4">
      <c r="A5" s="37" t="s">
        <v>21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21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21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21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21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21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21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Y.I</cp:lastModifiedBy>
  <dcterms:created xsi:type="dcterms:W3CDTF">2020-09-18T03:10:57Z</dcterms:created>
  <dcterms:modified xsi:type="dcterms:W3CDTF">2021-05-20T03:40:34Z</dcterms:modified>
</cp:coreProperties>
</file>