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5A334F6E-A074-4D02-9509-B012D5FDCC2D}" xr6:coauthVersionLast="46" xr6:coauthVersionMax="46" xr10:uidLastSave="{00000000-0000-0000-0000-000000000000}"/>
  <bookViews>
    <workbookView xWindow="4056" yWindow="108" windowWidth="18984" windowHeight="11796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8" i="1"/>
  <c r="F59" i="1"/>
  <c r="D59" i="1"/>
  <c r="D61" i="1" l="1"/>
  <c r="E61" i="1"/>
  <c r="F61" i="1"/>
  <c r="K59" i="1"/>
  <c r="E59" i="1"/>
  <c r="I8" i="1" l="1"/>
  <c r="H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<sst xmlns="http://schemas.openxmlformats.org/spreadsheetml/2006/main" count="57" uniqueCount="46">
  <si>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</si>
  <si>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</si>
  <si>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</si>
  <si>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</si>
  <si>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</si>
  <si>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</si>
  <si>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</si>
  <si>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</si>
  <si>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</si>
  <si>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</si>
  <si>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</si>
  <si>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</si>
  <si>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</si>
  <si>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</si>
  <si>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</si>
  <si>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</si>
  <si>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</si>
  <si>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</si>
  <si>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</si>
  <si>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</si>
  <si>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</si>
  <si>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</si>
  <si>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</si>
  <si>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</si>
  <si>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</si>
  <si>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</si>
  <si>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</si>
  <si>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</si>
  <si>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</si>
  <si>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</si>
  <si>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</si>
  <si>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</si>
  <si>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</si>
  <si>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</si>
  <si>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</si>
  <si>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</si>
  <si>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2021.03.04</t>
    <phoneticPr fontId="1"/>
  </si>
  <si>
    <t>USDJPY</t>
    <phoneticPr fontId="1"/>
  </si>
  <si>
    <t>30M足</t>
    <rPh sb="3" eb="4">
      <t>アシ</t>
    </rPh>
    <phoneticPr fontId="1"/>
  </si>
  <si>
    <t>2021.03.04</t>
    <phoneticPr fontId="1"/>
  </si>
  <si>
    <t>2021.03.08</t>
    <phoneticPr fontId="1"/>
  </si>
  <si>
    <t>2021.03.10</t>
    <phoneticPr fontId="1"/>
  </si>
  <si>
    <t>2021.03.11</t>
    <phoneticPr fontId="1"/>
  </si>
  <si>
    <t>2021.03.12</t>
    <phoneticPr fontId="1"/>
  </si>
  <si>
    <t>試しにMAから少し浮いたものをEBとしてみたが影響ないのか。それとも偶然伸びたのか。</t>
    <rPh sb="0" eb="1">
      <t>タメ</t>
    </rPh>
    <rPh sb="7" eb="8">
      <t>スコ</t>
    </rPh>
    <rPh sb="9" eb="10">
      <t>ウ</t>
    </rPh>
    <rPh sb="23" eb="25">
      <t>エイキョウ</t>
    </rPh>
    <rPh sb="34" eb="36">
      <t>グウゼン</t>
    </rPh>
    <rPh sb="36" eb="37">
      <t>ノ</t>
    </rPh>
    <phoneticPr fontId="1"/>
  </si>
  <si>
    <t>こなした数が少ないので結論付けができない。</t>
    <rPh sb="4" eb="5">
      <t>カズ</t>
    </rPh>
    <rPh sb="6" eb="7">
      <t>スク</t>
    </rPh>
    <rPh sb="11" eb="13">
      <t>ケツロン</t>
    </rPh>
    <rPh sb="13" eb="14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</si>
</sst>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4" borderId="5" xfId="0" applyNumberFormat="1" applyFont="1" applyFill="1" applyBorder="1">
      <alignment vertical="center"/>
    </xf>
    <xf numFmtId="0" fontId="10" fillId="0" borderId="0" xfId="2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12" fillId="4" borderId="9" xfId="0" applyNumberFormat="1" applyFont="1" applyFill="1" applyBorder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9</xdr:col>
      <xdr:colOff>253223</xdr:colOff>
      <xdr:row>43</xdr:row>
      <xdr:rowOff>142875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3883EF2-9A52-42D1-8ECD-B749EC179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63423" cy="7788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12700</xdr:rowOff>
    </xdr:from>
    <xdr:to>
      <xdr:col>9</xdr:col>
      <xdr:colOff>317500</xdr:colOff>
      <xdr:row>89</xdr:row>
      <xdr:rowOff>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B506B380-4B2C-4FB5-B267-74DA50E4E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013700"/>
          <a:ext cx="5727700" cy="7810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330200</xdr:colOff>
      <xdr:row>133</xdr:row>
      <xdr:rowOff>76200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4482298-4804-4546-BDFC-B7D9C9838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0"/>
          <a:ext cx="5740400" cy="772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9</xdr:col>
      <xdr:colOff>330200</xdr:colOff>
      <xdr:row>181</xdr:row>
      <xdr:rowOff>114300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8EBE963-13B7-4387-AAE6-5A9009667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4003000"/>
          <a:ext cx="5740400" cy="8293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9</xdr:col>
      <xdr:colOff>292100</xdr:colOff>
      <xdr:row>227</xdr:row>
      <xdr:rowOff>50800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FDAAB467-0D06-4E51-8342-0D60600ED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2537400"/>
          <a:ext cx="5702300" cy="787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9</xdr:col>
      <xdr:colOff>292100</xdr:colOff>
      <xdr:row>274</xdr:row>
      <xdr:rowOff>76200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1FB87F02-C83E-4366-8804-5685799EB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40716200"/>
          <a:ext cx="5702300" cy="807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9" sqref="H19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37</v>
      </c>
    </row>
    <row r="2" spans="1:18" x14ac:dyDescent="0.45">
      <c r="A2" s="1" t="s">
        <v>8</v>
      </c>
      <c r="C2" t="s">
        <v>38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34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5" t="s">
        <v>3</v>
      </c>
      <c r="H6" s="86"/>
      <c r="I6" s="92"/>
      <c r="J6" s="85" t="s">
        <v>23</v>
      </c>
      <c r="K6" s="86"/>
      <c r="L6" s="92"/>
      <c r="M6" s="85" t="s">
        <v>24</v>
      </c>
      <c r="N6" s="86"/>
      <c r="O6" s="92"/>
    </row>
    <row r="7" spans="1:18" ht="18.600000000000001" thickBot="1" x14ac:dyDescent="0.5">
      <c r="A7" s="27"/>
      <c r="B7" s="27" t="s">
        <v>2</v>
      </c>
      <c r="C7" s="63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23</v>
      </c>
      <c r="K8" s="90"/>
      <c r="L8" s="91"/>
      <c r="M8" s="89"/>
      <c r="N8" s="90"/>
      <c r="O8" s="91"/>
    </row>
    <row r="9" spans="1:18" x14ac:dyDescent="0.45">
      <c r="A9" s="9">
        <v>1</v>
      </c>
      <c r="B9" s="23" t="s">
        <v>36</v>
      </c>
      <c r="C9" s="50">
        <v>1</v>
      </c>
      <c r="D9" s="54">
        <v>1.27</v>
      </c>
      <c r="E9" s="55">
        <v>1.5</v>
      </c>
      <c r="F9" s="83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5">
      <c r="A10" s="9">
        <v>2</v>
      </c>
      <c r="B10" s="5" t="s">
        <v>39</v>
      </c>
      <c r="C10" s="47">
        <v>1</v>
      </c>
      <c r="D10" s="56">
        <v>1.27</v>
      </c>
      <c r="E10" s="57">
        <v>1.5</v>
      </c>
      <c r="F10" s="58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5">
      <c r="A11" s="9">
        <v>3</v>
      </c>
      <c r="B11" s="5" t="s">
        <v>40</v>
      </c>
      <c r="C11" s="47">
        <v>1</v>
      </c>
      <c r="D11" s="56">
        <v>1.27</v>
      </c>
      <c r="E11" s="57">
        <v>1.5</v>
      </c>
      <c r="F11" s="79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5">
      <c r="A12" s="9">
        <v>4</v>
      </c>
      <c r="B12" s="5" t="s">
        <v>41</v>
      </c>
      <c r="C12" s="47">
        <v>2</v>
      </c>
      <c r="D12" s="56">
        <v>-1</v>
      </c>
      <c r="E12" s="57">
        <v>-1</v>
      </c>
      <c r="F12" s="58">
        <v>-1</v>
      </c>
      <c r="G12" s="22">
        <f t="shared" si="2"/>
        <v>108514.88322507699</v>
      </c>
      <c r="H12" s="22">
        <f t="shared" si="3"/>
        <v>110693.11412500001</v>
      </c>
      <c r="I12" s="22">
        <f t="shared" si="4"/>
        <v>115528.55200000001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-3356.1304090229996</v>
      </c>
      <c r="N12" s="45">
        <f t="shared" si="9"/>
        <v>-3423.4983750000001</v>
      </c>
      <c r="O12" s="46">
        <f t="shared" si="10"/>
        <v>-3573.0480000000002</v>
      </c>
      <c r="P12" s="40"/>
      <c r="Q12" s="40"/>
      <c r="R12" s="40"/>
    </row>
    <row r="13" spans="1:18" x14ac:dyDescent="0.45">
      <c r="A13" s="9">
        <v>5</v>
      </c>
      <c r="B13" s="5" t="s">
        <v>42</v>
      </c>
      <c r="C13" s="47">
        <v>1</v>
      </c>
      <c r="D13" s="56">
        <v>1.27</v>
      </c>
      <c r="E13" s="57">
        <v>1.5</v>
      </c>
      <c r="F13" s="79">
        <v>-1</v>
      </c>
      <c r="G13" s="22">
        <f t="shared" si="2"/>
        <v>112649.30027595242</v>
      </c>
      <c r="H13" s="22">
        <f t="shared" si="3"/>
        <v>115674.30426062501</v>
      </c>
      <c r="I13" s="22">
        <f t="shared" si="4"/>
        <v>112062.69544000001</v>
      </c>
      <c r="J13" s="44">
        <f t="shared" ref="J13:J58" si="11">IF(G12="","",G12*0.03)</f>
        <v>3255.4464967523095</v>
      </c>
      <c r="K13" s="45">
        <f t="shared" ref="K13:K58" si="12">IF(H12="","",H12*0.03)</f>
        <v>3320.7934237499999</v>
      </c>
      <c r="L13" s="46">
        <f t="shared" ref="L13:L58" si="13">IF(I12="","",I12*0.03)</f>
        <v>3465.8565600000002</v>
      </c>
      <c r="M13" s="44">
        <f t="shared" ref="M13:M58" si="14">IF(D13="","",J13*D13)</f>
        <v>4134.4170508754332</v>
      </c>
      <c r="N13" s="45">
        <f t="shared" ref="N13:N58" si="15">IF(E13="","",K13*E13)</f>
        <v>4981.190135625</v>
      </c>
      <c r="O13" s="46">
        <f t="shared" ref="O13:O58" si="16">IF(F13="","",L13*F13)</f>
        <v>-3465.8565600000002</v>
      </c>
      <c r="P13" s="40"/>
      <c r="Q13" s="40"/>
      <c r="R13" s="40"/>
    </row>
    <row r="14" spans="1:18" x14ac:dyDescent="0.45">
      <c r="A14" s="9">
        <v>6</v>
      </c>
      <c r="B14" s="5" t="s">
        <v>43</v>
      </c>
      <c r="C14" s="47">
        <v>1</v>
      </c>
      <c r="D14" s="56">
        <v>1.27</v>
      </c>
      <c r="E14" s="57">
        <v>1.5</v>
      </c>
      <c r="F14" s="99">
        <v>2</v>
      </c>
      <c r="G14" s="22">
        <f t="shared" si="2"/>
        <v>116941.23861646622</v>
      </c>
      <c r="H14" s="22">
        <f t="shared" si="3"/>
        <v>120879.64795235313</v>
      </c>
      <c r="I14" s="22">
        <f t="shared" si="4"/>
        <v>118786.45716640001</v>
      </c>
      <c r="J14" s="44">
        <f t="shared" si="11"/>
        <v>3379.4790082785726</v>
      </c>
      <c r="K14" s="45">
        <f t="shared" si="12"/>
        <v>3470.2291278187499</v>
      </c>
      <c r="L14" s="46">
        <f t="shared" si="13"/>
        <v>3361.8808632</v>
      </c>
      <c r="M14" s="44">
        <f t="shared" si="14"/>
        <v>4291.9383405137869</v>
      </c>
      <c r="N14" s="45">
        <f t="shared" si="15"/>
        <v>5205.3436917281251</v>
      </c>
      <c r="O14" s="46">
        <f t="shared" si="16"/>
        <v>6723.7617264</v>
      </c>
      <c r="P14" s="40"/>
      <c r="Q14" s="40"/>
      <c r="R14" s="40"/>
    </row>
    <row r="15" spans="1:18" x14ac:dyDescent="0.45">
      <c r="A15" s="9">
        <v>7</v>
      </c>
      <c r="B15" s="5"/>
      <c r="C15" s="47"/>
      <c r="D15" s="56"/>
      <c r="E15" s="57"/>
      <c r="F15" s="58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>
        <f t="shared" si="11"/>
        <v>3508.2371584939865</v>
      </c>
      <c r="K15" s="45">
        <f t="shared" si="12"/>
        <v>3626.3894385705939</v>
      </c>
      <c r="L15" s="46">
        <f t="shared" si="13"/>
        <v>3563.5937149920001</v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5">
      <c r="A16" s="9">
        <v>8</v>
      </c>
      <c r="B16" s="5"/>
      <c r="C16" s="47"/>
      <c r="D16" s="56"/>
      <c r="E16" s="57"/>
      <c r="F16" s="58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/>
      <c r="C17" s="47"/>
      <c r="D17" s="56"/>
      <c r="E17" s="57"/>
      <c r="F17" s="58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6"/>
      <c r="E23" s="57"/>
      <c r="F23" s="7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6"/>
      <c r="E26" s="57"/>
      <c r="F26" s="58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6"/>
      <c r="E29" s="57"/>
      <c r="F29" s="7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6"/>
      <c r="E30" s="57"/>
      <c r="F30" s="7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6"/>
      <c r="E32" s="57"/>
      <c r="F32" s="58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6"/>
      <c r="E33" s="57"/>
      <c r="F33" s="58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6"/>
      <c r="E34" s="57"/>
      <c r="F34" s="7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6"/>
      <c r="E35" s="57"/>
      <c r="F35" s="7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6"/>
      <c r="E37" s="57"/>
      <c r="F37" s="58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6"/>
      <c r="E38" s="57"/>
      <c r="F38" s="58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6"/>
      <c r="E39" s="59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6"/>
      <c r="E40" s="59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6"/>
      <c r="E41" s="59"/>
      <c r="F41" s="7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6"/>
      <c r="E42" s="59"/>
      <c r="F42" s="7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6"/>
      <c r="E43" s="59"/>
      <c r="F43" s="58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6"/>
      <c r="E44" s="59"/>
      <c r="F44" s="58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6"/>
      <c r="E45" s="57"/>
      <c r="F45" s="58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6"/>
      <c r="E46" s="57"/>
      <c r="F46" s="58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6"/>
      <c r="E47" s="57"/>
      <c r="F47" s="58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6"/>
      <c r="E51" s="57"/>
      <c r="F51" s="7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6"/>
      <c r="E54" s="57"/>
      <c r="F54" s="58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0"/>
      <c r="E58" s="61"/>
      <c r="F58" s="62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3" t="s">
        <v>5</v>
      </c>
      <c r="C59" s="94"/>
      <c r="D59" s="7">
        <f>COUNTIF(D9:D58,1.27)</f>
        <v>5</v>
      </c>
      <c r="E59" s="7">
        <f>COUNTIF(E9:E58,1.5)</f>
        <v>5</v>
      </c>
      <c r="F59" s="8">
        <f>COUNTIF(F9:F58,2)</f>
        <v>4</v>
      </c>
      <c r="G59" s="69">
        <f>M59+G8</f>
        <v>116941.23861646622</v>
      </c>
      <c r="H59" s="70">
        <f>N59+H8</f>
        <v>120879.64795235312</v>
      </c>
      <c r="I59" s="71">
        <f>O59+I8</f>
        <v>118786.4571664</v>
      </c>
      <c r="J59" s="66" t="s">
        <v>31</v>
      </c>
      <c r="K59" s="67" t="e">
        <f>B58-B9</f>
        <v>#VALUE!</v>
      </c>
      <c r="L59" s="68" t="s">
        <v>32</v>
      </c>
      <c r="M59" s="80">
        <f>SUM(M9:M58)</f>
        <v>16941.238616466217</v>
      </c>
      <c r="N59" s="81">
        <f>SUM(N9:N58)</f>
        <v>20879.647952353123</v>
      </c>
      <c r="O59" s="82">
        <f>SUM(O9:O58)</f>
        <v>18786.457166399996</v>
      </c>
    </row>
    <row r="60" spans="1:15" ht="18.600000000000001" thickBot="1" x14ac:dyDescent="0.5">
      <c r="A60" s="9"/>
      <c r="B60" s="87" t="s">
        <v>6</v>
      </c>
      <c r="C60" s="88"/>
      <c r="D60" s="7">
        <f>COUNTIF(D9:D58,-1)</f>
        <v>1</v>
      </c>
      <c r="E60" s="7">
        <f>COUNTIF(E9:E58,-1)</f>
        <v>1</v>
      </c>
      <c r="F60" s="8">
        <f>COUNTIF(F9:F58,-1)</f>
        <v>2</v>
      </c>
      <c r="G60" s="85" t="s">
        <v>30</v>
      </c>
      <c r="H60" s="86"/>
      <c r="I60" s="92"/>
      <c r="J60" s="85" t="s">
        <v>33</v>
      </c>
      <c r="K60" s="86"/>
      <c r="L60" s="92"/>
      <c r="M60" s="9"/>
      <c r="N60" s="3"/>
      <c r="O60" s="4"/>
    </row>
    <row r="61" spans="1:15" ht="18.600000000000001" thickBot="1" x14ac:dyDescent="0.5">
      <c r="A61" s="9"/>
      <c r="B61" s="87" t="s">
        <v>35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5">
        <f>G59/G8</f>
        <v>1.1694123861646621</v>
      </c>
      <c r="H61" s="76">
        <f t="shared" ref="H61" si="21">H59/H8</f>
        <v>1.2087964795235311</v>
      </c>
      <c r="I61" s="77">
        <f>I59/I8</f>
        <v>1.1878645716639999</v>
      </c>
      <c r="J61" s="64" t="e">
        <f>(G61-100%)*30/K59</f>
        <v>#VALUE!</v>
      </c>
      <c r="K61" s="64" t="e">
        <f>(H61-100%)*30/K59</f>
        <v>#VALUE!</v>
      </c>
      <c r="L61" s="65" t="e">
        <f>(I61-100%)*30/K59</f>
        <v>#VALUE!</v>
      </c>
      <c r="M61" s="10"/>
      <c r="N61" s="2"/>
      <c r="O61" s="11"/>
    </row>
    <row r="62" spans="1:15" ht="18.600000000000001" thickBot="1" x14ac:dyDescent="0.5">
      <c r="A62" s="3"/>
      <c r="B62" s="85" t="s">
        <v>4</v>
      </c>
      <c r="C62" s="86"/>
      <c r="D62" s="78">
        <f t="shared" ref="D62:E62" si="22">D59/(D59+D60+D61)</f>
        <v>0.83333333333333337</v>
      </c>
      <c r="E62" s="73">
        <f t="shared" si="22"/>
        <v>0.83333333333333337</v>
      </c>
      <c r="F62" s="74">
        <f>F59/(F59+F60+F61)</f>
        <v>0.66666666666666663</v>
      </c>
    </row>
    <row r="64" spans="1:15" x14ac:dyDescent="0.45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8:K19"/>
  <sheetViews>
    <sheetView topLeftCell="A230" zoomScale="60" zoomScaleNormal="60" workbookViewId="0">
      <selection activeCell="A230" sqref="A230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8" spans="11:11" x14ac:dyDescent="0.45">
      <c r="K8" s="84"/>
    </row>
    <row r="9" spans="11:11" x14ac:dyDescent="0.45">
      <c r="K9" s="84"/>
    </row>
    <row r="10" spans="11:11" x14ac:dyDescent="0.45">
      <c r="K10" s="84"/>
    </row>
    <row r="11" spans="11:11" x14ac:dyDescent="0.45">
      <c r="K11" s="84"/>
    </row>
    <row r="12" spans="11:11" x14ac:dyDescent="0.45">
      <c r="K12" s="84"/>
    </row>
    <row r="13" spans="11:11" x14ac:dyDescent="0.45">
      <c r="K13" s="84"/>
    </row>
    <row r="14" spans="11:11" x14ac:dyDescent="0.45">
      <c r="K14" s="84"/>
    </row>
    <row r="15" spans="11:11" x14ac:dyDescent="0.45">
      <c r="K15" s="84"/>
    </row>
    <row r="16" spans="11:11" x14ac:dyDescent="0.45">
      <c r="K16" s="84"/>
    </row>
    <row r="17" spans="11:11" x14ac:dyDescent="0.45">
      <c r="K17" s="84"/>
    </row>
    <row r="18" spans="11:11" x14ac:dyDescent="0.45">
      <c r="K18" s="84"/>
    </row>
    <row r="19" spans="11:11" x14ac:dyDescent="0.45">
      <c r="K19" s="8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26</v>
      </c>
    </row>
    <row r="2" spans="1:10" x14ac:dyDescent="0.45">
      <c r="A2" s="95" t="s">
        <v>44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4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4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4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4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4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4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45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0" x14ac:dyDescent="0.45">
      <c r="A11" s="52" t="s">
        <v>27</v>
      </c>
    </row>
    <row r="12" spans="1:10" x14ac:dyDescent="0.45">
      <c r="A12" s="97" t="s">
        <v>45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4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45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45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45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45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45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45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45">
      <c r="A21" s="52" t="s">
        <v>28</v>
      </c>
    </row>
    <row r="22" spans="1:10" x14ac:dyDescent="0.4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4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4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4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4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4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45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45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D16" sqref="D16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2021-05-26T01:31:58Z</dcterms:modified>
</cp:coreProperties>
</file>