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AI CMA\トレード管理シート\"/>
    </mc:Choice>
  </mc:AlternateContent>
  <xr:revisionPtr revIDLastSave="0" documentId="13_ncr:1_{B5184555-33B3-4A5E-9084-293BBABC483D}" xr6:coauthVersionLast="46" xr6:coauthVersionMax="46" xr10:uidLastSave="{00000000-0000-0000-0000-000000000000}"/>
  <bookViews>
    <workbookView xWindow="3504" yWindow="144" windowWidth="18984" windowHeight="11796" activeTab="2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59" i="1"/>
  <c r="D59" i="1"/>
  <c r="D61" i="1" l="1"/>
  <c r="E61" i="1"/>
  <c r="F61" i="1"/>
  <c r="K59" i="1"/>
  <c r="E59" i="1"/>
  <c r="I8" i="1" l="1"/>
  <c r="H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<sst xmlns="http://schemas.openxmlformats.org/spreadsheetml/2006/main" count="59" uniqueCount="48">
  <si>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</si>
  <si>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</si>
  <si>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</si>
  <si>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</si>
  <si>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</si>
  <si>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</si>
  <si>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</si>
  <si>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</si>
  <si>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</si>
  <si>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</si>
  <si>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</si>
  <si>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</si>
  <si>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</si>
  <si>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</si>
  <si>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</si>
  <si>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</si>
  <si>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</si>
  <si>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</si>
  <si>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</si>
  <si>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</si>
  <si>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</si>
  <si>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</si>
  <si>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</si>
  <si>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</si>
  <si>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</si>
  <si>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</si>
  <si>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</si>
  <si>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</si>
  <si>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</si>
  <si>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</si>
  <si>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</si>
  <si>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</si>
  <si>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</si>
  <si>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</si>
  <si>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</si>
  <si>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</si>
  <si>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2021.03.04</t>
    <phoneticPr fontId="1"/>
  </si>
  <si>
    <t>USDJPY</t>
    <phoneticPr fontId="1"/>
  </si>
  <si>
    <t>30M足</t>
    <rPh sb="3" eb="4">
      <t>アシ</t>
    </rPh>
    <phoneticPr fontId="1"/>
  </si>
  <si>
    <t>2021.03.04</t>
    <phoneticPr fontId="1"/>
  </si>
  <si>
    <t>2021.03.08</t>
    <phoneticPr fontId="1"/>
  </si>
  <si>
    <t>2021.03.10</t>
    <phoneticPr fontId="1"/>
  </si>
  <si>
    <t>2021.03.11</t>
    <phoneticPr fontId="1"/>
  </si>
  <si>
    <t>2021.03.12</t>
    <phoneticPr fontId="1"/>
  </si>
  <si>
    <t>2021.03.12</t>
    <phoneticPr fontId="1"/>
  </si>
  <si>
    <t>2021.03.12</t>
    <phoneticPr fontId="1"/>
  </si>
  <si>
    <t>株式と違いどれくらいのポジションをもてるのかがピンとこない。計算になれないと。</t>
    <rPh sb="0" eb="2">
      <t>カブシキ</t>
    </rPh>
    <rPh sb="3" eb="4">
      <t>チガ</t>
    </rPh>
    <rPh sb="30" eb="32">
      <t>ケイサン</t>
    </rPh>
    <phoneticPr fontId="1"/>
  </si>
  <si>
    <t>株式とは似て非なるもの。</t>
    <rPh sb="0" eb="2">
      <t>カブシキ</t>
    </rPh>
    <rPh sb="4" eb="5">
      <t>ニ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</si>
</sst>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4" borderId="5" xfId="0" applyNumberFormat="1" applyFont="1" applyFill="1" applyBorder="1">
      <alignment vertical="center"/>
    </xf>
    <xf numFmtId="0" fontId="10" fillId="0" borderId="0" xfId="2" applyAlignment="1">
      <alignment horizontal="center" vertical="center"/>
    </xf>
    <xf numFmtId="0" fontId="12" fillId="4" borderId="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9</xdr:col>
      <xdr:colOff>253223</xdr:colOff>
      <xdr:row>43</xdr:row>
      <xdr:rowOff>142875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3883EF2-9A52-42D1-8ECD-B749EC179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63423" cy="77882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12700</xdr:rowOff>
    </xdr:from>
    <xdr:to>
      <xdr:col>9</xdr:col>
      <xdr:colOff>317500</xdr:colOff>
      <xdr:row>89</xdr:row>
      <xdr:rowOff>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B506B380-4B2C-4FB5-B267-74DA50E4E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013700"/>
          <a:ext cx="5727700" cy="7810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9</xdr:col>
      <xdr:colOff>330200</xdr:colOff>
      <xdr:row>133</xdr:row>
      <xdr:rowOff>76200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E4482298-4804-4546-BDFC-B7D9C9838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0"/>
          <a:ext cx="5740400" cy="772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9</xdr:col>
      <xdr:colOff>330200</xdr:colOff>
      <xdr:row>181</xdr:row>
      <xdr:rowOff>114300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D8EBE963-13B7-4387-AAE6-5A9009667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4003000"/>
          <a:ext cx="5740400" cy="8293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9</xdr:col>
      <xdr:colOff>292100</xdr:colOff>
      <xdr:row>227</xdr:row>
      <xdr:rowOff>50800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FDAAB467-0D06-4E51-8342-0D60600ED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2537400"/>
          <a:ext cx="5702300" cy="787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9</xdr:col>
      <xdr:colOff>292100</xdr:colOff>
      <xdr:row>274</xdr:row>
      <xdr:rowOff>76200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1FB87F02-C83E-4366-8804-5685799EB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40716200"/>
          <a:ext cx="5702300" cy="807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9</xdr:col>
      <xdr:colOff>304800</xdr:colOff>
      <xdr:row>321</xdr:row>
      <xdr:rowOff>114300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F83BCE9B-C433-4349-9779-7CDDA0985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9072800"/>
          <a:ext cx="5715000" cy="8115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9</xdr:col>
      <xdr:colOff>330200</xdr:colOff>
      <xdr:row>369</xdr:row>
      <xdr:rowOff>50800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97846B43-9F41-421D-AA79-7D25824C7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57429400"/>
          <a:ext cx="5740400" cy="822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17" sqref="F17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37</v>
      </c>
    </row>
    <row r="2" spans="1:18" x14ac:dyDescent="0.45">
      <c r="A2" s="1" t="s">
        <v>8</v>
      </c>
      <c r="C2" t="s">
        <v>38</v>
      </c>
    </row>
    <row r="3" spans="1:18" x14ac:dyDescent="0.45">
      <c r="A3" s="1" t="s">
        <v>10</v>
      </c>
      <c r="C3" s="29">
        <v>100000</v>
      </c>
    </row>
    <row r="4" spans="1:18" x14ac:dyDescent="0.45">
      <c r="A4" s="1" t="s">
        <v>11</v>
      </c>
      <c r="C4" s="29" t="s">
        <v>13</v>
      </c>
    </row>
    <row r="5" spans="1:18" ht="18.600000000000001" thickBot="1" x14ac:dyDescent="0.5">
      <c r="A5" s="1" t="s">
        <v>12</v>
      </c>
      <c r="C5" s="29" t="s">
        <v>34</v>
      </c>
    </row>
    <row r="6" spans="1:18" ht="18.600000000000001" thickBot="1" x14ac:dyDescent="0.5">
      <c r="A6" s="24" t="s">
        <v>0</v>
      </c>
      <c r="B6" s="24" t="s">
        <v>1</v>
      </c>
      <c r="C6" s="24" t="s">
        <v>1</v>
      </c>
      <c r="D6" s="48" t="s">
        <v>25</v>
      </c>
      <c r="E6" s="25"/>
      <c r="F6" s="26"/>
      <c r="G6" s="86" t="s">
        <v>3</v>
      </c>
      <c r="H6" s="87"/>
      <c r="I6" s="93"/>
      <c r="J6" s="86" t="s">
        <v>23</v>
      </c>
      <c r="K6" s="87"/>
      <c r="L6" s="93"/>
      <c r="M6" s="86" t="s">
        <v>24</v>
      </c>
      <c r="N6" s="87"/>
      <c r="O6" s="93"/>
    </row>
    <row r="7" spans="1:18" ht="18.600000000000001" thickBot="1" x14ac:dyDescent="0.5">
      <c r="A7" s="27"/>
      <c r="B7" s="27" t="s">
        <v>2</v>
      </c>
      <c r="C7" s="63" t="s">
        <v>29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90" t="s">
        <v>23</v>
      </c>
      <c r="K8" s="91"/>
      <c r="L8" s="92"/>
      <c r="M8" s="90"/>
      <c r="N8" s="91"/>
      <c r="O8" s="92"/>
    </row>
    <row r="9" spans="1:18" x14ac:dyDescent="0.45">
      <c r="A9" s="9">
        <v>1</v>
      </c>
      <c r="B9" s="23" t="s">
        <v>36</v>
      </c>
      <c r="C9" s="50">
        <v>1</v>
      </c>
      <c r="D9" s="54">
        <v>1.27</v>
      </c>
      <c r="E9" s="55">
        <v>1.5</v>
      </c>
      <c r="F9" s="83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 x14ac:dyDescent="0.45">
      <c r="A10" s="9">
        <v>2</v>
      </c>
      <c r="B10" s="5" t="s">
        <v>39</v>
      </c>
      <c r="C10" s="47">
        <v>1</v>
      </c>
      <c r="D10" s="56">
        <v>1.27</v>
      </c>
      <c r="E10" s="57">
        <v>1.5</v>
      </c>
      <c r="F10" s="58">
        <v>2</v>
      </c>
      <c r="G10" s="22">
        <f t="shared" ref="G10:G42" si="2">IF(D10="","",G9+M10)</f>
        <v>107765.16099999999</v>
      </c>
      <c r="H10" s="22">
        <f t="shared" ref="H10:H42" si="3">IF(E10="","",H9+N10)</f>
        <v>109202.5</v>
      </c>
      <c r="I10" s="22">
        <f t="shared" ref="I10:I42" si="4">IF(F10="","",I9+O10)</f>
        <v>112360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3955.1609999999996</v>
      </c>
      <c r="N10" s="45">
        <f t="shared" ref="N10:N12" si="9">IF(E10="","",K10*E10)</f>
        <v>4702.5</v>
      </c>
      <c r="O10" s="46">
        <f t="shared" ref="O10:O12" si="10">IF(F10="","",L10*F10)</f>
        <v>6360</v>
      </c>
      <c r="P10" s="40"/>
      <c r="Q10" s="40"/>
      <c r="R10" s="40"/>
    </row>
    <row r="11" spans="1:18" x14ac:dyDescent="0.45">
      <c r="A11" s="9">
        <v>3</v>
      </c>
      <c r="B11" s="5" t="s">
        <v>40</v>
      </c>
      <c r="C11" s="47">
        <v>1</v>
      </c>
      <c r="D11" s="56">
        <v>1.27</v>
      </c>
      <c r="E11" s="57">
        <v>1.5</v>
      </c>
      <c r="F11" s="79">
        <v>2</v>
      </c>
      <c r="G11" s="22">
        <f t="shared" si="2"/>
        <v>111871.01363409999</v>
      </c>
      <c r="H11" s="22">
        <f t="shared" si="3"/>
        <v>114116.6125</v>
      </c>
      <c r="I11" s="22">
        <f t="shared" si="4"/>
        <v>119101.6</v>
      </c>
      <c r="J11" s="44">
        <f t="shared" si="5"/>
        <v>3232.9548299999997</v>
      </c>
      <c r="K11" s="45">
        <f t="shared" si="6"/>
        <v>3276.0749999999998</v>
      </c>
      <c r="L11" s="46">
        <f t="shared" si="7"/>
        <v>3370.7999999999997</v>
      </c>
      <c r="M11" s="44">
        <f t="shared" si="8"/>
        <v>4105.8526340999997</v>
      </c>
      <c r="N11" s="45">
        <f t="shared" si="9"/>
        <v>4914.1124999999993</v>
      </c>
      <c r="O11" s="46">
        <f t="shared" si="10"/>
        <v>6741.5999999999995</v>
      </c>
      <c r="P11" s="40"/>
      <c r="Q11" s="40"/>
      <c r="R11" s="40"/>
    </row>
    <row r="12" spans="1:18" x14ac:dyDescent="0.45">
      <c r="A12" s="9">
        <v>4</v>
      </c>
      <c r="B12" s="5" t="s">
        <v>41</v>
      </c>
      <c r="C12" s="47">
        <v>2</v>
      </c>
      <c r="D12" s="56">
        <v>-1</v>
      </c>
      <c r="E12" s="57">
        <v>-1</v>
      </c>
      <c r="F12" s="58">
        <v>-1</v>
      </c>
      <c r="G12" s="22">
        <f t="shared" si="2"/>
        <v>108514.88322507699</v>
      </c>
      <c r="H12" s="22">
        <f t="shared" si="3"/>
        <v>110693.11412500001</v>
      </c>
      <c r="I12" s="22">
        <f t="shared" si="4"/>
        <v>115528.55200000001</v>
      </c>
      <c r="J12" s="44">
        <f t="shared" si="5"/>
        <v>3356.1304090229996</v>
      </c>
      <c r="K12" s="45">
        <f t="shared" si="6"/>
        <v>3423.4983750000001</v>
      </c>
      <c r="L12" s="46">
        <f t="shared" si="7"/>
        <v>3573.0480000000002</v>
      </c>
      <c r="M12" s="44">
        <f t="shared" si="8"/>
        <v>-3356.1304090229996</v>
      </c>
      <c r="N12" s="45">
        <f t="shared" si="9"/>
        <v>-3423.4983750000001</v>
      </c>
      <c r="O12" s="46">
        <f t="shared" si="10"/>
        <v>-3573.0480000000002</v>
      </c>
      <c r="P12" s="40"/>
      <c r="Q12" s="40"/>
      <c r="R12" s="40"/>
    </row>
    <row r="13" spans="1:18" x14ac:dyDescent="0.45">
      <c r="A13" s="9">
        <v>5</v>
      </c>
      <c r="B13" s="5" t="s">
        <v>42</v>
      </c>
      <c r="C13" s="47">
        <v>1</v>
      </c>
      <c r="D13" s="56">
        <v>1.27</v>
      </c>
      <c r="E13" s="57">
        <v>1.5</v>
      </c>
      <c r="F13" s="79">
        <v>-1</v>
      </c>
      <c r="G13" s="22">
        <f t="shared" si="2"/>
        <v>112649.30027595242</v>
      </c>
      <c r="H13" s="22">
        <f t="shared" si="3"/>
        <v>115674.30426062501</v>
      </c>
      <c r="I13" s="22">
        <f t="shared" si="4"/>
        <v>112062.69544000001</v>
      </c>
      <c r="J13" s="44">
        <f t="shared" ref="J13:J58" si="11">IF(G12="","",G12*0.03)</f>
        <v>3255.4464967523095</v>
      </c>
      <c r="K13" s="45">
        <f t="shared" ref="K13:K58" si="12">IF(H12="","",H12*0.03)</f>
        <v>3320.7934237499999</v>
      </c>
      <c r="L13" s="46">
        <f t="shared" ref="L13:L58" si="13">IF(I12="","",I12*0.03)</f>
        <v>3465.8565600000002</v>
      </c>
      <c r="M13" s="44">
        <f t="shared" ref="M13:M58" si="14">IF(D13="","",J13*D13)</f>
        <v>4134.4170508754332</v>
      </c>
      <c r="N13" s="45">
        <f t="shared" ref="N13:N58" si="15">IF(E13="","",K13*E13)</f>
        <v>4981.190135625</v>
      </c>
      <c r="O13" s="46">
        <f t="shared" ref="O13:O58" si="16">IF(F13="","",L13*F13)</f>
        <v>-3465.8565600000002</v>
      </c>
      <c r="P13" s="40"/>
      <c r="Q13" s="40"/>
      <c r="R13" s="40"/>
    </row>
    <row r="14" spans="1:18" x14ac:dyDescent="0.45">
      <c r="A14" s="9">
        <v>6</v>
      </c>
      <c r="B14" s="5" t="s">
        <v>43</v>
      </c>
      <c r="C14" s="47">
        <v>1</v>
      </c>
      <c r="D14" s="56">
        <v>1.27</v>
      </c>
      <c r="E14" s="57">
        <v>1.5</v>
      </c>
      <c r="F14" s="85">
        <v>2</v>
      </c>
      <c r="G14" s="22">
        <f t="shared" si="2"/>
        <v>116941.23861646622</v>
      </c>
      <c r="H14" s="22">
        <f t="shared" si="3"/>
        <v>120879.64795235313</v>
      </c>
      <c r="I14" s="22">
        <f t="shared" si="4"/>
        <v>118786.45716640001</v>
      </c>
      <c r="J14" s="44">
        <f t="shared" si="11"/>
        <v>3379.4790082785726</v>
      </c>
      <c r="K14" s="45">
        <f t="shared" si="12"/>
        <v>3470.2291278187499</v>
      </c>
      <c r="L14" s="46">
        <f t="shared" si="13"/>
        <v>3361.8808632</v>
      </c>
      <c r="M14" s="44">
        <f t="shared" si="14"/>
        <v>4291.9383405137869</v>
      </c>
      <c r="N14" s="45">
        <f t="shared" si="15"/>
        <v>5205.3436917281251</v>
      </c>
      <c r="O14" s="46">
        <f t="shared" si="16"/>
        <v>6723.7617264</v>
      </c>
      <c r="P14" s="40"/>
      <c r="Q14" s="40"/>
      <c r="R14" s="40"/>
    </row>
    <row r="15" spans="1:18" x14ac:dyDescent="0.45">
      <c r="A15" s="9">
        <v>7</v>
      </c>
      <c r="B15" s="5" t="s">
        <v>44</v>
      </c>
      <c r="C15" s="47">
        <v>1</v>
      </c>
      <c r="D15" s="56">
        <v>1.27</v>
      </c>
      <c r="E15" s="57">
        <v>1.5</v>
      </c>
      <c r="F15" s="85">
        <v>2</v>
      </c>
      <c r="G15" s="22">
        <f t="shared" si="2"/>
        <v>121396.69980775358</v>
      </c>
      <c r="H15" s="22">
        <f t="shared" si="3"/>
        <v>126319.23211020902</v>
      </c>
      <c r="I15" s="22">
        <f t="shared" si="4"/>
        <v>125913.64459638401</v>
      </c>
      <c r="J15" s="44">
        <f t="shared" si="11"/>
        <v>3508.2371584939865</v>
      </c>
      <c r="K15" s="45">
        <f t="shared" si="12"/>
        <v>3626.3894385705939</v>
      </c>
      <c r="L15" s="46">
        <f t="shared" si="13"/>
        <v>3563.5937149920001</v>
      </c>
      <c r="M15" s="44">
        <f t="shared" si="14"/>
        <v>4455.4611912873634</v>
      </c>
      <c r="N15" s="45">
        <f t="shared" si="15"/>
        <v>5439.5841578558911</v>
      </c>
      <c r="O15" s="46">
        <f t="shared" si="16"/>
        <v>7127.1874299840001</v>
      </c>
      <c r="P15" s="40"/>
      <c r="Q15" s="40"/>
      <c r="R15" s="40"/>
    </row>
    <row r="16" spans="1:18" x14ac:dyDescent="0.45">
      <c r="A16" s="9">
        <v>8</v>
      </c>
      <c r="B16" s="5" t="s">
        <v>45</v>
      </c>
      <c r="C16" s="47">
        <v>1</v>
      </c>
      <c r="D16" s="56">
        <v>1.27</v>
      </c>
      <c r="E16" s="57">
        <v>1.5</v>
      </c>
      <c r="F16" s="58">
        <v>2</v>
      </c>
      <c r="G16" s="22">
        <f t="shared" si="2"/>
        <v>126021.91407042899</v>
      </c>
      <c r="H16" s="22">
        <f t="shared" si="3"/>
        <v>132003.59755516844</v>
      </c>
      <c r="I16" s="22">
        <f t="shared" si="4"/>
        <v>133468.46327216705</v>
      </c>
      <c r="J16" s="44">
        <f t="shared" si="11"/>
        <v>3641.9009942326074</v>
      </c>
      <c r="K16" s="45">
        <f t="shared" si="12"/>
        <v>3789.5769633062705</v>
      </c>
      <c r="L16" s="46">
        <f t="shared" si="13"/>
        <v>3777.40933789152</v>
      </c>
      <c r="M16" s="44">
        <f t="shared" si="14"/>
        <v>4625.2142626754112</v>
      </c>
      <c r="N16" s="45">
        <f t="shared" si="15"/>
        <v>5684.365444959406</v>
      </c>
      <c r="O16" s="46">
        <f t="shared" si="16"/>
        <v>7554.8186757830399</v>
      </c>
      <c r="P16" s="40"/>
      <c r="Q16" s="40"/>
      <c r="R16" s="40"/>
    </row>
    <row r="17" spans="1:18" x14ac:dyDescent="0.45">
      <c r="A17" s="9">
        <v>9</v>
      </c>
      <c r="B17" s="5"/>
      <c r="C17" s="47"/>
      <c r="D17" s="56"/>
      <c r="E17" s="57"/>
      <c r="F17" s="58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>
        <f t="shared" si="11"/>
        <v>3780.6574221128694</v>
      </c>
      <c r="K17" s="45">
        <f t="shared" si="12"/>
        <v>3960.1079266550532</v>
      </c>
      <c r="L17" s="46">
        <f t="shared" si="13"/>
        <v>4004.0538981650116</v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5">
      <c r="A18" s="9">
        <v>10</v>
      </c>
      <c r="B18" s="5"/>
      <c r="C18" s="47"/>
      <c r="D18" s="56"/>
      <c r="E18" s="57"/>
      <c r="F18" s="58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5">
      <c r="A19" s="9">
        <v>11</v>
      </c>
      <c r="B19" s="5"/>
      <c r="C19" s="47"/>
      <c r="D19" s="56"/>
      <c r="E19" s="57"/>
      <c r="F19" s="58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5">
      <c r="A20" s="9">
        <v>12</v>
      </c>
      <c r="B20" s="5"/>
      <c r="C20" s="47"/>
      <c r="D20" s="56"/>
      <c r="E20" s="57"/>
      <c r="F20" s="58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5">
      <c r="A21" s="9">
        <v>13</v>
      </c>
      <c r="B21" s="5"/>
      <c r="C21" s="47"/>
      <c r="D21" s="56"/>
      <c r="E21" s="57"/>
      <c r="F21" s="58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5">
      <c r="A22" s="9">
        <v>14</v>
      </c>
      <c r="B22" s="5"/>
      <c r="C22" s="47"/>
      <c r="D22" s="56"/>
      <c r="E22" s="57"/>
      <c r="F22" s="58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5">
      <c r="A23" s="9">
        <v>15</v>
      </c>
      <c r="B23" s="5"/>
      <c r="C23" s="47"/>
      <c r="D23" s="56"/>
      <c r="E23" s="57"/>
      <c r="F23" s="79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5">
      <c r="A24" s="9">
        <v>16</v>
      </c>
      <c r="B24" s="5"/>
      <c r="C24" s="47"/>
      <c r="D24" s="56"/>
      <c r="E24" s="57"/>
      <c r="F24" s="58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5">
      <c r="A25" s="9">
        <v>17</v>
      </c>
      <c r="B25" s="5"/>
      <c r="C25" s="47"/>
      <c r="D25" s="56"/>
      <c r="E25" s="57"/>
      <c r="F25" s="58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5">
      <c r="A26" s="9">
        <v>18</v>
      </c>
      <c r="B26" s="5"/>
      <c r="C26" s="47"/>
      <c r="D26" s="56"/>
      <c r="E26" s="57"/>
      <c r="F26" s="58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5">
      <c r="A27" s="9">
        <v>19</v>
      </c>
      <c r="B27" s="5"/>
      <c r="C27" s="47"/>
      <c r="D27" s="56"/>
      <c r="E27" s="57"/>
      <c r="F27" s="58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6"/>
      <c r="E28" s="57"/>
      <c r="F28" s="58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6"/>
      <c r="E29" s="57"/>
      <c r="F29" s="79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6"/>
      <c r="E30" s="57"/>
      <c r="F30" s="79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6"/>
      <c r="E31" s="57"/>
      <c r="F31" s="58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6"/>
      <c r="E32" s="57"/>
      <c r="F32" s="58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6"/>
      <c r="E33" s="57"/>
      <c r="F33" s="58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6"/>
      <c r="E34" s="57"/>
      <c r="F34" s="79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6"/>
      <c r="E35" s="57"/>
      <c r="F35" s="79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6"/>
      <c r="E36" s="57"/>
      <c r="F36" s="58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6"/>
      <c r="E37" s="57"/>
      <c r="F37" s="58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6"/>
      <c r="E38" s="57"/>
      <c r="F38" s="58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6"/>
      <c r="E39" s="59"/>
      <c r="F39" s="58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6"/>
      <c r="E40" s="59"/>
      <c r="F40" s="58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6"/>
      <c r="E41" s="59"/>
      <c r="F41" s="79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6"/>
      <c r="E42" s="59"/>
      <c r="F42" s="79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6"/>
      <c r="E43" s="59"/>
      <c r="F43" s="58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6"/>
      <c r="E44" s="59"/>
      <c r="F44" s="58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6"/>
      <c r="E45" s="57"/>
      <c r="F45" s="58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6"/>
      <c r="E46" s="57"/>
      <c r="F46" s="58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6"/>
      <c r="E47" s="57"/>
      <c r="F47" s="58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6"/>
      <c r="E48" s="57"/>
      <c r="F48" s="58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6"/>
      <c r="E49" s="57"/>
      <c r="F49" s="58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6"/>
      <c r="E50" s="57"/>
      <c r="F50" s="58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6"/>
      <c r="E51" s="57"/>
      <c r="F51" s="79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6"/>
      <c r="E52" s="57"/>
      <c r="F52" s="58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6"/>
      <c r="E53" s="57"/>
      <c r="F53" s="58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6"/>
      <c r="E54" s="57"/>
      <c r="F54" s="58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6"/>
      <c r="E55" s="57"/>
      <c r="F55" s="58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6"/>
      <c r="E56" s="57"/>
      <c r="F56" s="58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6"/>
      <c r="E57" s="57"/>
      <c r="F57" s="58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60"/>
      <c r="E58" s="61"/>
      <c r="F58" s="62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4" t="s">
        <v>5</v>
      </c>
      <c r="C59" s="95"/>
      <c r="D59" s="7">
        <f>COUNTIF(D9:D58,1.27)</f>
        <v>7</v>
      </c>
      <c r="E59" s="7">
        <f>COUNTIF(E9:E58,1.5)</f>
        <v>7</v>
      </c>
      <c r="F59" s="8">
        <f>COUNTIF(F9:F58,2)</f>
        <v>6</v>
      </c>
      <c r="G59" s="69">
        <f>M59+G8</f>
        <v>126021.91407042899</v>
      </c>
      <c r="H59" s="70">
        <f>N59+H8</f>
        <v>132003.59755516841</v>
      </c>
      <c r="I59" s="71">
        <f>O59+I8</f>
        <v>133468.46327216702</v>
      </c>
      <c r="J59" s="66" t="s">
        <v>31</v>
      </c>
      <c r="K59" s="67" t="e">
        <f>B58-B9</f>
        <v>#VALUE!</v>
      </c>
      <c r="L59" s="68" t="s">
        <v>32</v>
      </c>
      <c r="M59" s="80">
        <f>SUM(M9:M58)</f>
        <v>26021.914070428989</v>
      </c>
      <c r="N59" s="81">
        <f>SUM(N9:N58)</f>
        <v>32003.597555168421</v>
      </c>
      <c r="O59" s="82">
        <f>SUM(O9:O58)</f>
        <v>33468.463272167035</v>
      </c>
    </row>
    <row r="60" spans="1:15" ht="18.600000000000001" thickBot="1" x14ac:dyDescent="0.5">
      <c r="A60" s="9"/>
      <c r="B60" s="88" t="s">
        <v>6</v>
      </c>
      <c r="C60" s="89"/>
      <c r="D60" s="7">
        <f>COUNTIF(D9:D58,-1)</f>
        <v>1</v>
      </c>
      <c r="E60" s="7">
        <f>COUNTIF(E9:E58,-1)</f>
        <v>1</v>
      </c>
      <c r="F60" s="8">
        <f>COUNTIF(F9:F58,-1)</f>
        <v>2</v>
      </c>
      <c r="G60" s="86" t="s">
        <v>30</v>
      </c>
      <c r="H60" s="87"/>
      <c r="I60" s="93"/>
      <c r="J60" s="86" t="s">
        <v>33</v>
      </c>
      <c r="K60" s="87"/>
      <c r="L60" s="93"/>
      <c r="M60" s="9"/>
      <c r="N60" s="3"/>
      <c r="O60" s="4"/>
    </row>
    <row r="61" spans="1:15" ht="18.600000000000001" thickBot="1" x14ac:dyDescent="0.5">
      <c r="A61" s="9"/>
      <c r="B61" s="88" t="s">
        <v>35</v>
      </c>
      <c r="C61" s="89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5">
        <f>G59/G8</f>
        <v>1.26021914070429</v>
      </c>
      <c r="H61" s="76">
        <f t="shared" ref="H61" si="21">H59/H8</f>
        <v>1.3200359755516842</v>
      </c>
      <c r="I61" s="77">
        <f>I59/I8</f>
        <v>1.3346846327216701</v>
      </c>
      <c r="J61" s="64" t="e">
        <f>(G61-100%)*30/K59</f>
        <v>#VALUE!</v>
      </c>
      <c r="K61" s="64" t="e">
        <f>(H61-100%)*30/K59</f>
        <v>#VALUE!</v>
      </c>
      <c r="L61" s="65" t="e">
        <f>(I61-100%)*30/K59</f>
        <v>#VALUE!</v>
      </c>
      <c r="M61" s="10"/>
      <c r="N61" s="2"/>
      <c r="O61" s="11"/>
    </row>
    <row r="62" spans="1:15" ht="18.600000000000001" thickBot="1" x14ac:dyDescent="0.5">
      <c r="A62" s="3"/>
      <c r="B62" s="86" t="s">
        <v>4</v>
      </c>
      <c r="C62" s="87"/>
      <c r="D62" s="78">
        <f t="shared" ref="D62:E62" si="22">D59/(D59+D60+D61)</f>
        <v>0.875</v>
      </c>
      <c r="E62" s="73">
        <f t="shared" si="22"/>
        <v>0.875</v>
      </c>
      <c r="F62" s="74">
        <f>F59/(F59+F60+F61)</f>
        <v>0.75</v>
      </c>
    </row>
    <row r="64" spans="1:15" x14ac:dyDescent="0.45">
      <c r="D64" s="72"/>
      <c r="E64" s="72"/>
      <c r="F64" s="72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8:K19"/>
  <sheetViews>
    <sheetView topLeftCell="A331" zoomScale="60" zoomScaleNormal="60" workbookViewId="0">
      <selection activeCell="M369" sqref="M369"/>
    </sheetView>
  </sheetViews>
  <sheetFormatPr defaultColWidth="8.09765625" defaultRowHeight="14.4" x14ac:dyDescent="0.45"/>
  <cols>
    <col min="1" max="1" width="6.59765625" style="53" customWidth="1"/>
    <col min="2" max="2" width="7.19921875" style="52" customWidth="1"/>
    <col min="3" max="256" width="8.09765625" style="52"/>
    <col min="257" max="257" width="6.59765625" style="52" customWidth="1"/>
    <col min="258" max="258" width="7.19921875" style="52" customWidth="1"/>
    <col min="259" max="512" width="8.09765625" style="52"/>
    <col min="513" max="513" width="6.59765625" style="52" customWidth="1"/>
    <col min="514" max="514" width="7.19921875" style="52" customWidth="1"/>
    <col min="515" max="768" width="8.09765625" style="52"/>
    <col min="769" max="769" width="6.59765625" style="52" customWidth="1"/>
    <col min="770" max="770" width="7.19921875" style="52" customWidth="1"/>
    <col min="771" max="1024" width="8.09765625" style="52"/>
    <col min="1025" max="1025" width="6.59765625" style="52" customWidth="1"/>
    <col min="1026" max="1026" width="7.19921875" style="52" customWidth="1"/>
    <col min="1027" max="1280" width="8.09765625" style="52"/>
    <col min="1281" max="1281" width="6.59765625" style="52" customWidth="1"/>
    <col min="1282" max="1282" width="7.19921875" style="52" customWidth="1"/>
    <col min="1283" max="1536" width="8.09765625" style="52"/>
    <col min="1537" max="1537" width="6.59765625" style="52" customWidth="1"/>
    <col min="1538" max="1538" width="7.19921875" style="52" customWidth="1"/>
    <col min="1539" max="1792" width="8.09765625" style="52"/>
    <col min="1793" max="1793" width="6.59765625" style="52" customWidth="1"/>
    <col min="1794" max="1794" width="7.19921875" style="52" customWidth="1"/>
    <col min="1795" max="2048" width="8.09765625" style="52"/>
    <col min="2049" max="2049" width="6.59765625" style="52" customWidth="1"/>
    <col min="2050" max="2050" width="7.19921875" style="52" customWidth="1"/>
    <col min="2051" max="2304" width="8.09765625" style="52"/>
    <col min="2305" max="2305" width="6.59765625" style="52" customWidth="1"/>
    <col min="2306" max="2306" width="7.19921875" style="52" customWidth="1"/>
    <col min="2307" max="2560" width="8.09765625" style="52"/>
    <col min="2561" max="2561" width="6.59765625" style="52" customWidth="1"/>
    <col min="2562" max="2562" width="7.19921875" style="52" customWidth="1"/>
    <col min="2563" max="2816" width="8.09765625" style="52"/>
    <col min="2817" max="2817" width="6.59765625" style="52" customWidth="1"/>
    <col min="2818" max="2818" width="7.19921875" style="52" customWidth="1"/>
    <col min="2819" max="3072" width="8.09765625" style="52"/>
    <col min="3073" max="3073" width="6.59765625" style="52" customWidth="1"/>
    <col min="3074" max="3074" width="7.19921875" style="52" customWidth="1"/>
    <col min="3075" max="3328" width="8.09765625" style="52"/>
    <col min="3329" max="3329" width="6.59765625" style="52" customWidth="1"/>
    <col min="3330" max="3330" width="7.19921875" style="52" customWidth="1"/>
    <col min="3331" max="3584" width="8.09765625" style="52"/>
    <col min="3585" max="3585" width="6.59765625" style="52" customWidth="1"/>
    <col min="3586" max="3586" width="7.19921875" style="52" customWidth="1"/>
    <col min="3587" max="3840" width="8.09765625" style="52"/>
    <col min="3841" max="3841" width="6.59765625" style="52" customWidth="1"/>
    <col min="3842" max="3842" width="7.19921875" style="52" customWidth="1"/>
    <col min="3843" max="4096" width="8.09765625" style="52"/>
    <col min="4097" max="4097" width="6.59765625" style="52" customWidth="1"/>
    <col min="4098" max="4098" width="7.19921875" style="52" customWidth="1"/>
    <col min="4099" max="4352" width="8.09765625" style="52"/>
    <col min="4353" max="4353" width="6.59765625" style="52" customWidth="1"/>
    <col min="4354" max="4354" width="7.19921875" style="52" customWidth="1"/>
    <col min="4355" max="4608" width="8.09765625" style="52"/>
    <col min="4609" max="4609" width="6.59765625" style="52" customWidth="1"/>
    <col min="4610" max="4610" width="7.19921875" style="52" customWidth="1"/>
    <col min="4611" max="4864" width="8.09765625" style="52"/>
    <col min="4865" max="4865" width="6.59765625" style="52" customWidth="1"/>
    <col min="4866" max="4866" width="7.19921875" style="52" customWidth="1"/>
    <col min="4867" max="5120" width="8.09765625" style="52"/>
    <col min="5121" max="5121" width="6.59765625" style="52" customWidth="1"/>
    <col min="5122" max="5122" width="7.19921875" style="52" customWidth="1"/>
    <col min="5123" max="5376" width="8.09765625" style="52"/>
    <col min="5377" max="5377" width="6.59765625" style="52" customWidth="1"/>
    <col min="5378" max="5378" width="7.19921875" style="52" customWidth="1"/>
    <col min="5379" max="5632" width="8.09765625" style="52"/>
    <col min="5633" max="5633" width="6.59765625" style="52" customWidth="1"/>
    <col min="5634" max="5634" width="7.19921875" style="52" customWidth="1"/>
    <col min="5635" max="5888" width="8.09765625" style="52"/>
    <col min="5889" max="5889" width="6.59765625" style="52" customWidth="1"/>
    <col min="5890" max="5890" width="7.19921875" style="52" customWidth="1"/>
    <col min="5891" max="6144" width="8.09765625" style="52"/>
    <col min="6145" max="6145" width="6.59765625" style="52" customWidth="1"/>
    <col min="6146" max="6146" width="7.19921875" style="52" customWidth="1"/>
    <col min="6147" max="6400" width="8.09765625" style="52"/>
    <col min="6401" max="6401" width="6.59765625" style="52" customWidth="1"/>
    <col min="6402" max="6402" width="7.19921875" style="52" customWidth="1"/>
    <col min="6403" max="6656" width="8.09765625" style="52"/>
    <col min="6657" max="6657" width="6.59765625" style="52" customWidth="1"/>
    <col min="6658" max="6658" width="7.19921875" style="52" customWidth="1"/>
    <col min="6659" max="6912" width="8.09765625" style="52"/>
    <col min="6913" max="6913" width="6.59765625" style="52" customWidth="1"/>
    <col min="6914" max="6914" width="7.19921875" style="52" customWidth="1"/>
    <col min="6915" max="7168" width="8.09765625" style="52"/>
    <col min="7169" max="7169" width="6.59765625" style="52" customWidth="1"/>
    <col min="7170" max="7170" width="7.19921875" style="52" customWidth="1"/>
    <col min="7171" max="7424" width="8.09765625" style="52"/>
    <col min="7425" max="7425" width="6.59765625" style="52" customWidth="1"/>
    <col min="7426" max="7426" width="7.19921875" style="52" customWidth="1"/>
    <col min="7427" max="7680" width="8.09765625" style="52"/>
    <col min="7681" max="7681" width="6.59765625" style="52" customWidth="1"/>
    <col min="7682" max="7682" width="7.19921875" style="52" customWidth="1"/>
    <col min="7683" max="7936" width="8.09765625" style="52"/>
    <col min="7937" max="7937" width="6.59765625" style="52" customWidth="1"/>
    <col min="7938" max="7938" width="7.19921875" style="52" customWidth="1"/>
    <col min="7939" max="8192" width="8.09765625" style="52"/>
    <col min="8193" max="8193" width="6.59765625" style="52" customWidth="1"/>
    <col min="8194" max="8194" width="7.19921875" style="52" customWidth="1"/>
    <col min="8195" max="8448" width="8.09765625" style="52"/>
    <col min="8449" max="8449" width="6.59765625" style="52" customWidth="1"/>
    <col min="8450" max="8450" width="7.19921875" style="52" customWidth="1"/>
    <col min="8451" max="8704" width="8.09765625" style="52"/>
    <col min="8705" max="8705" width="6.59765625" style="52" customWidth="1"/>
    <col min="8706" max="8706" width="7.19921875" style="52" customWidth="1"/>
    <col min="8707" max="8960" width="8.09765625" style="52"/>
    <col min="8961" max="8961" width="6.59765625" style="52" customWidth="1"/>
    <col min="8962" max="8962" width="7.19921875" style="52" customWidth="1"/>
    <col min="8963" max="9216" width="8.09765625" style="52"/>
    <col min="9217" max="9217" width="6.59765625" style="52" customWidth="1"/>
    <col min="9218" max="9218" width="7.19921875" style="52" customWidth="1"/>
    <col min="9219" max="9472" width="8.09765625" style="52"/>
    <col min="9473" max="9473" width="6.59765625" style="52" customWidth="1"/>
    <col min="9474" max="9474" width="7.19921875" style="52" customWidth="1"/>
    <col min="9475" max="9728" width="8.09765625" style="52"/>
    <col min="9729" max="9729" width="6.59765625" style="52" customWidth="1"/>
    <col min="9730" max="9730" width="7.19921875" style="52" customWidth="1"/>
    <col min="9731" max="9984" width="8.09765625" style="52"/>
    <col min="9985" max="9985" width="6.59765625" style="52" customWidth="1"/>
    <col min="9986" max="9986" width="7.19921875" style="52" customWidth="1"/>
    <col min="9987" max="10240" width="8.09765625" style="52"/>
    <col min="10241" max="10241" width="6.59765625" style="52" customWidth="1"/>
    <col min="10242" max="10242" width="7.19921875" style="52" customWidth="1"/>
    <col min="10243" max="10496" width="8.09765625" style="52"/>
    <col min="10497" max="10497" width="6.59765625" style="52" customWidth="1"/>
    <col min="10498" max="10498" width="7.19921875" style="52" customWidth="1"/>
    <col min="10499" max="10752" width="8.09765625" style="52"/>
    <col min="10753" max="10753" width="6.59765625" style="52" customWidth="1"/>
    <col min="10754" max="10754" width="7.19921875" style="52" customWidth="1"/>
    <col min="10755" max="11008" width="8.09765625" style="52"/>
    <col min="11009" max="11009" width="6.59765625" style="52" customWidth="1"/>
    <col min="11010" max="11010" width="7.19921875" style="52" customWidth="1"/>
    <col min="11011" max="11264" width="8.09765625" style="52"/>
    <col min="11265" max="11265" width="6.59765625" style="52" customWidth="1"/>
    <col min="11266" max="11266" width="7.19921875" style="52" customWidth="1"/>
    <col min="11267" max="11520" width="8.09765625" style="52"/>
    <col min="11521" max="11521" width="6.59765625" style="52" customWidth="1"/>
    <col min="11522" max="11522" width="7.19921875" style="52" customWidth="1"/>
    <col min="11523" max="11776" width="8.09765625" style="52"/>
    <col min="11777" max="11777" width="6.59765625" style="52" customWidth="1"/>
    <col min="11778" max="11778" width="7.19921875" style="52" customWidth="1"/>
    <col min="11779" max="12032" width="8.09765625" style="52"/>
    <col min="12033" max="12033" width="6.59765625" style="52" customWidth="1"/>
    <col min="12034" max="12034" width="7.19921875" style="52" customWidth="1"/>
    <col min="12035" max="12288" width="8.09765625" style="52"/>
    <col min="12289" max="12289" width="6.59765625" style="52" customWidth="1"/>
    <col min="12290" max="12290" width="7.19921875" style="52" customWidth="1"/>
    <col min="12291" max="12544" width="8.09765625" style="52"/>
    <col min="12545" max="12545" width="6.59765625" style="52" customWidth="1"/>
    <col min="12546" max="12546" width="7.19921875" style="52" customWidth="1"/>
    <col min="12547" max="12800" width="8.09765625" style="52"/>
    <col min="12801" max="12801" width="6.59765625" style="52" customWidth="1"/>
    <col min="12802" max="12802" width="7.19921875" style="52" customWidth="1"/>
    <col min="12803" max="13056" width="8.09765625" style="52"/>
    <col min="13057" max="13057" width="6.59765625" style="52" customWidth="1"/>
    <col min="13058" max="13058" width="7.19921875" style="52" customWidth="1"/>
    <col min="13059" max="13312" width="8.09765625" style="52"/>
    <col min="13313" max="13313" width="6.59765625" style="52" customWidth="1"/>
    <col min="13314" max="13314" width="7.19921875" style="52" customWidth="1"/>
    <col min="13315" max="13568" width="8.09765625" style="52"/>
    <col min="13569" max="13569" width="6.59765625" style="52" customWidth="1"/>
    <col min="13570" max="13570" width="7.19921875" style="52" customWidth="1"/>
    <col min="13571" max="13824" width="8.09765625" style="52"/>
    <col min="13825" max="13825" width="6.59765625" style="52" customWidth="1"/>
    <col min="13826" max="13826" width="7.19921875" style="52" customWidth="1"/>
    <col min="13827" max="14080" width="8.09765625" style="52"/>
    <col min="14081" max="14081" width="6.59765625" style="52" customWidth="1"/>
    <col min="14082" max="14082" width="7.19921875" style="52" customWidth="1"/>
    <col min="14083" max="14336" width="8.09765625" style="52"/>
    <col min="14337" max="14337" width="6.59765625" style="52" customWidth="1"/>
    <col min="14338" max="14338" width="7.19921875" style="52" customWidth="1"/>
    <col min="14339" max="14592" width="8.09765625" style="52"/>
    <col min="14593" max="14593" width="6.59765625" style="52" customWidth="1"/>
    <col min="14594" max="14594" width="7.19921875" style="52" customWidth="1"/>
    <col min="14595" max="14848" width="8.09765625" style="52"/>
    <col min="14849" max="14849" width="6.59765625" style="52" customWidth="1"/>
    <col min="14850" max="14850" width="7.19921875" style="52" customWidth="1"/>
    <col min="14851" max="15104" width="8.09765625" style="52"/>
    <col min="15105" max="15105" width="6.59765625" style="52" customWidth="1"/>
    <col min="15106" max="15106" width="7.19921875" style="52" customWidth="1"/>
    <col min="15107" max="15360" width="8.09765625" style="52"/>
    <col min="15361" max="15361" width="6.59765625" style="52" customWidth="1"/>
    <col min="15362" max="15362" width="7.19921875" style="52" customWidth="1"/>
    <col min="15363" max="15616" width="8.09765625" style="52"/>
    <col min="15617" max="15617" width="6.59765625" style="52" customWidth="1"/>
    <col min="15618" max="15618" width="7.19921875" style="52" customWidth="1"/>
    <col min="15619" max="15872" width="8.09765625" style="52"/>
    <col min="15873" max="15873" width="6.59765625" style="52" customWidth="1"/>
    <col min="15874" max="15874" width="7.19921875" style="52" customWidth="1"/>
    <col min="15875" max="16128" width="8.09765625" style="52"/>
    <col min="16129" max="16129" width="6.59765625" style="52" customWidth="1"/>
    <col min="16130" max="16130" width="7.19921875" style="52" customWidth="1"/>
    <col min="16131" max="16384" width="8.09765625" style="52"/>
  </cols>
  <sheetData>
    <row r="8" spans="11:11" x14ac:dyDescent="0.45">
      <c r="K8" s="84"/>
    </row>
    <row r="9" spans="11:11" x14ac:dyDescent="0.45">
      <c r="K9" s="84"/>
    </row>
    <row r="10" spans="11:11" x14ac:dyDescent="0.45">
      <c r="K10" s="84"/>
    </row>
    <row r="11" spans="11:11" x14ac:dyDescent="0.45">
      <c r="K11" s="84"/>
    </row>
    <row r="12" spans="11:11" x14ac:dyDescent="0.45">
      <c r="K12" s="84"/>
    </row>
    <row r="13" spans="11:11" x14ac:dyDescent="0.45">
      <c r="K13" s="84"/>
    </row>
    <row r="14" spans="11:11" x14ac:dyDescent="0.45">
      <c r="K14" s="84"/>
    </row>
    <row r="15" spans="11:11" x14ac:dyDescent="0.45">
      <c r="K15" s="84"/>
    </row>
    <row r="16" spans="11:11" x14ac:dyDescent="0.45">
      <c r="K16" s="84"/>
    </row>
    <row r="17" spans="11:11" x14ac:dyDescent="0.45">
      <c r="K17" s="84"/>
    </row>
    <row r="18" spans="11:11" x14ac:dyDescent="0.45">
      <c r="K18" s="84"/>
    </row>
    <row r="19" spans="11:11" x14ac:dyDescent="0.45">
      <c r="K19" s="84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abSelected="1" zoomScale="145" zoomScaleSheetLayoutView="100" workbookViewId="0">
      <selection activeCell="A12" sqref="A12:J19"/>
    </sheetView>
  </sheetViews>
  <sheetFormatPr defaultColWidth="8.09765625" defaultRowHeight="13.2" x14ac:dyDescent="0.45"/>
  <cols>
    <col min="1" max="16384" width="8.09765625" style="52"/>
  </cols>
  <sheetData>
    <row r="1" spans="1:10" x14ac:dyDescent="0.45">
      <c r="A1" s="52" t="s">
        <v>26</v>
      </c>
    </row>
    <row r="2" spans="1:10" x14ac:dyDescent="0.45">
      <c r="A2" s="96" t="s">
        <v>46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x14ac:dyDescent="0.45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x14ac:dyDescent="0.45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x14ac:dyDescent="0.45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 x14ac:dyDescent="0.45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x14ac:dyDescent="0.45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x14ac:dyDescent="0.45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 x14ac:dyDescent="0.45">
      <c r="A9" s="97"/>
      <c r="B9" s="97"/>
      <c r="C9" s="97"/>
      <c r="D9" s="97"/>
      <c r="E9" s="97"/>
      <c r="F9" s="97"/>
      <c r="G9" s="97"/>
      <c r="H9" s="97"/>
      <c r="I9" s="97"/>
      <c r="J9" s="97"/>
    </row>
    <row r="11" spans="1:10" x14ac:dyDescent="0.45">
      <c r="A11" s="52" t="s">
        <v>27</v>
      </c>
    </row>
    <row r="12" spans="1:10" x14ac:dyDescent="0.45">
      <c r="A12" s="98" t="s">
        <v>47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x14ac:dyDescent="0.45">
      <c r="A13" s="99"/>
      <c r="B13" s="99"/>
      <c r="C13" s="99"/>
      <c r="D13" s="99"/>
      <c r="E13" s="99"/>
      <c r="F13" s="99"/>
      <c r="G13" s="99"/>
      <c r="H13" s="99"/>
      <c r="I13" s="99"/>
      <c r="J13" s="99"/>
    </row>
    <row r="14" spans="1:10" x14ac:dyDescent="0.45">
      <c r="A14" s="99"/>
      <c r="B14" s="99"/>
      <c r="C14" s="99"/>
      <c r="D14" s="99"/>
      <c r="E14" s="99"/>
      <c r="F14" s="99"/>
      <c r="G14" s="99"/>
      <c r="H14" s="99"/>
      <c r="I14" s="99"/>
      <c r="J14" s="99"/>
    </row>
    <row r="15" spans="1:10" x14ac:dyDescent="0.45">
      <c r="A15" s="99"/>
      <c r="B15" s="99"/>
      <c r="C15" s="99"/>
      <c r="D15" s="99"/>
      <c r="E15" s="99"/>
      <c r="F15" s="99"/>
      <c r="G15" s="99"/>
      <c r="H15" s="99"/>
      <c r="I15" s="99"/>
      <c r="J15" s="99"/>
    </row>
    <row r="16" spans="1:10" x14ac:dyDescent="0.45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 x14ac:dyDescent="0.45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0" x14ac:dyDescent="0.45">
      <c r="A18" s="99"/>
      <c r="B18" s="99"/>
      <c r="C18" s="99"/>
      <c r="D18" s="99"/>
      <c r="E18" s="99"/>
      <c r="F18" s="99"/>
      <c r="G18" s="99"/>
      <c r="H18" s="99"/>
      <c r="I18" s="99"/>
      <c r="J18" s="99"/>
    </row>
    <row r="19" spans="1:10" x14ac:dyDescent="0.45">
      <c r="A19" s="99"/>
      <c r="B19" s="99"/>
      <c r="C19" s="99"/>
      <c r="D19" s="99"/>
      <c r="E19" s="99"/>
      <c r="F19" s="99"/>
      <c r="G19" s="99"/>
      <c r="H19" s="99"/>
      <c r="I19" s="99"/>
      <c r="J19" s="99"/>
    </row>
    <row r="21" spans="1:10" x14ac:dyDescent="0.45">
      <c r="A21" s="52" t="s">
        <v>28</v>
      </c>
    </row>
    <row r="22" spans="1:10" x14ac:dyDescent="0.45">
      <c r="A22" s="98"/>
      <c r="B22" s="98"/>
      <c r="C22" s="98"/>
      <c r="D22" s="98"/>
      <c r="E22" s="98"/>
      <c r="F22" s="98"/>
      <c r="G22" s="98"/>
      <c r="H22" s="98"/>
      <c r="I22" s="98"/>
      <c r="J22" s="98"/>
    </row>
    <row r="23" spans="1:10" x14ac:dyDescent="0.45">
      <c r="A23" s="98"/>
      <c r="B23" s="98"/>
      <c r="C23" s="98"/>
      <c r="D23" s="98"/>
      <c r="E23" s="98"/>
      <c r="F23" s="98"/>
      <c r="G23" s="98"/>
      <c r="H23" s="98"/>
      <c r="I23" s="98"/>
      <c r="J23" s="98"/>
    </row>
    <row r="24" spans="1:10" x14ac:dyDescent="0.45">
      <c r="A24" s="98"/>
      <c r="B24" s="98"/>
      <c r="C24" s="98"/>
      <c r="D24" s="98"/>
      <c r="E24" s="98"/>
      <c r="F24" s="98"/>
      <c r="G24" s="98"/>
      <c r="H24" s="98"/>
      <c r="I24" s="98"/>
      <c r="J24" s="98"/>
    </row>
    <row r="25" spans="1:10" x14ac:dyDescent="0.45">
      <c r="A25" s="98"/>
      <c r="B25" s="98"/>
      <c r="C25" s="98"/>
      <c r="D25" s="98"/>
      <c r="E25" s="98"/>
      <c r="F25" s="98"/>
      <c r="G25" s="98"/>
      <c r="H25" s="98"/>
      <c r="I25" s="98"/>
      <c r="J25" s="98"/>
    </row>
    <row r="26" spans="1:10" x14ac:dyDescent="0.45">
      <c r="A26" s="98"/>
      <c r="B26" s="98"/>
      <c r="C26" s="98"/>
      <c r="D26" s="98"/>
      <c r="E26" s="98"/>
      <c r="F26" s="98"/>
      <c r="G26" s="98"/>
      <c r="H26" s="98"/>
      <c r="I26" s="98"/>
      <c r="J26" s="98"/>
    </row>
    <row r="27" spans="1:10" x14ac:dyDescent="0.45">
      <c r="A27" s="98"/>
      <c r="B27" s="98"/>
      <c r="C27" s="98"/>
      <c r="D27" s="98"/>
      <c r="E27" s="98"/>
      <c r="F27" s="98"/>
      <c r="G27" s="98"/>
      <c r="H27" s="98"/>
      <c r="I27" s="98"/>
      <c r="J27" s="98"/>
    </row>
    <row r="28" spans="1:10" x14ac:dyDescent="0.45">
      <c r="A28" s="98"/>
      <c r="B28" s="98"/>
      <c r="C28" s="98"/>
      <c r="D28" s="98"/>
      <c r="E28" s="98"/>
      <c r="F28" s="98"/>
      <c r="G28" s="98"/>
      <c r="H28" s="98"/>
      <c r="I28" s="98"/>
      <c r="J28" s="98"/>
    </row>
    <row r="29" spans="1:10" x14ac:dyDescent="0.45">
      <c r="A29" s="98"/>
      <c r="B29" s="98"/>
      <c r="C29" s="98"/>
      <c r="D29" s="98"/>
      <c r="E29" s="98"/>
      <c r="F29" s="98"/>
      <c r="G29" s="98"/>
      <c r="H29" s="98"/>
      <c r="I29" s="98"/>
      <c r="J29" s="98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D16" sqref="D16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5">
      <c r="A4" s="37" t="s">
        <v>21</v>
      </c>
      <c r="B4" s="37" t="s">
        <v>22</v>
      </c>
      <c r="C4" s="37"/>
      <c r="D4" s="38"/>
      <c r="E4" s="37"/>
      <c r="F4" s="38"/>
      <c r="G4" s="37"/>
      <c r="H4" s="38"/>
    </row>
    <row r="5" spans="1:8" x14ac:dyDescent="0.45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5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5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5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5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5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5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2020-09-18T03:10:57Z</dcterms:created>
  <dcterms:modified xsi:type="dcterms:W3CDTF">2021-05-26T02:30:09Z</dcterms:modified>
</cp:coreProperties>
</file>