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hideyuki\Documents\FX\チャートマスター\トレード管理シート\"/>
    </mc:Choice>
  </mc:AlternateContent>
  <bookViews>
    <workbookView xWindow="-120" yWindow="-120" windowWidth="29040" windowHeight="15840"/>
  </bookViews>
  <sheets>
    <sheet name="ルール＆合計" sheetId="1" r:id="rId1"/>
    <sheet name="2021年5月" sheetId="6" r:id="rId2"/>
    <sheet name="画像" sheetId="7" r:id="rId3"/>
    <sheet name="気づき" sheetId="9" r:id="rId4"/>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4" i="6" l="1"/>
  <c r="H54" i="6"/>
  <c r="I54" i="6"/>
  <c r="J63" i="6"/>
  <c r="D8" i="1"/>
  <c r="D17" i="1" s="1"/>
  <c r="B3" i="1" s="1"/>
  <c r="G8" i="1"/>
  <c r="H8" i="1" s="1"/>
  <c r="H17" i="1" s="1"/>
  <c r="I8" i="1"/>
  <c r="K8" i="1" s="1"/>
  <c r="K17" i="1" s="1"/>
  <c r="J8" i="1"/>
  <c r="J17" i="1" s="1"/>
  <c r="L8" i="1"/>
  <c r="L17" i="1" s="1"/>
  <c r="D9" i="1"/>
  <c r="G9" i="1"/>
  <c r="H9" i="1" s="1"/>
  <c r="I9" i="1"/>
  <c r="J9" i="1"/>
  <c r="K9" i="1" s="1"/>
  <c r="L9" i="1"/>
  <c r="D10" i="1"/>
  <c r="G10" i="1"/>
  <c r="H10" i="1"/>
  <c r="I10" i="1"/>
  <c r="J10" i="1"/>
  <c r="K10" i="1"/>
  <c r="L10" i="1"/>
  <c r="D11" i="1"/>
  <c r="G11" i="1"/>
  <c r="H11" i="1"/>
  <c r="I11" i="1"/>
  <c r="K11" i="1" s="1"/>
  <c r="J11" i="1"/>
  <c r="L11" i="1"/>
  <c r="D12" i="1"/>
  <c r="G12" i="1"/>
  <c r="H12" i="1"/>
  <c r="I12" i="1"/>
  <c r="K12" i="1"/>
  <c r="J12" i="1"/>
  <c r="L12" i="1"/>
  <c r="D13" i="1"/>
  <c r="G13" i="1"/>
  <c r="H13" i="1" s="1"/>
  <c r="I13" i="1"/>
  <c r="J13" i="1"/>
  <c r="K13" i="1"/>
  <c r="L13" i="1"/>
  <c r="D14" i="1"/>
  <c r="G14" i="1"/>
  <c r="H14" i="1" s="1"/>
  <c r="I14" i="1"/>
  <c r="J14" i="1"/>
  <c r="K14" i="1"/>
  <c r="L14" i="1"/>
  <c r="D15" i="1"/>
  <c r="G15" i="1"/>
  <c r="H15" i="1"/>
  <c r="I15" i="1"/>
  <c r="K15" i="1" s="1"/>
  <c r="J15" i="1"/>
  <c r="L15" i="1"/>
  <c r="D16" i="1"/>
  <c r="G16" i="1"/>
  <c r="H16" i="1" s="1"/>
  <c r="I16" i="1"/>
  <c r="K16" i="1" s="1"/>
  <c r="J16" i="1"/>
  <c r="L16" i="1"/>
  <c r="B17" i="1"/>
  <c r="C17" i="1"/>
  <c r="E17" i="1"/>
  <c r="F17" i="1"/>
  <c r="G17" i="1" l="1"/>
  <c r="I17" i="1"/>
  <c r="G3" i="1"/>
  <c r="I3" i="1"/>
</calcChain>
</file>

<file path=xl/sharedStrings.xml><?xml version="1.0" encoding="utf-8"?>
<sst xmlns="http://schemas.openxmlformats.org/spreadsheetml/2006/main" count="111" uniqueCount="98">
  <si>
    <t>※入力</t>
  </si>
  <si>
    <t>初期資金</t>
  </si>
  <si>
    <t>スタート日</t>
  </si>
  <si>
    <t>現在資金</t>
  </si>
  <si>
    <t>損切り</t>
  </si>
  <si>
    <t>資金増減</t>
  </si>
  <si>
    <t>トータル集計</t>
  </si>
  <si>
    <t>集計</t>
  </si>
  <si>
    <t>利益合計</t>
  </si>
  <si>
    <t>損失合計</t>
  </si>
  <si>
    <t>損益</t>
  </si>
  <si>
    <t>利益トレード
回数</t>
  </si>
  <si>
    <t>損失トレード
回数</t>
  </si>
  <si>
    <t>総トレード
回数</t>
  </si>
  <si>
    <t>勝率</t>
  </si>
  <si>
    <t>平均利益</t>
  </si>
  <si>
    <t>平均損失</t>
  </si>
  <si>
    <t>平均利益
/平均損失</t>
  </si>
  <si>
    <t>総利益
/総損失(PF)</t>
  </si>
  <si>
    <t>※リスクリワードレシオ</t>
  </si>
  <si>
    <t>※プロフィットファクター</t>
  </si>
  <si>
    <t>通貨ペア</t>
  </si>
  <si>
    <t>売買</t>
  </si>
  <si>
    <t>数量</t>
  </si>
  <si>
    <t>エントリー手法</t>
  </si>
  <si>
    <t>時間足</t>
  </si>
  <si>
    <t>エントリー日時</t>
  </si>
  <si>
    <t>エントリー価格</t>
  </si>
  <si>
    <t>決済時間足</t>
  </si>
  <si>
    <t>決済日時</t>
  </si>
  <si>
    <t>決済価格</t>
  </si>
  <si>
    <t>決済手法</t>
  </si>
  <si>
    <t>結果</t>
  </si>
  <si>
    <t>利益pips</t>
  </si>
  <si>
    <t>損失pips</t>
  </si>
  <si>
    <t>金額　</t>
  </si>
  <si>
    <t>買い</t>
  </si>
  <si>
    <t>勝ち</t>
  </si>
  <si>
    <t>合計</t>
  </si>
  <si>
    <t>トレード詳細データ</t>
  </si>
  <si>
    <t>通貨ペア別エントリー回数</t>
  </si>
  <si>
    <t>Buy</t>
  </si>
  <si>
    <t>Sell</t>
  </si>
  <si>
    <t>トレード期間</t>
  </si>
  <si>
    <t>買いエントリー回数</t>
  </si>
  <si>
    <t>売りエントリー回数</t>
  </si>
  <si>
    <t>合計トレード回数</t>
  </si>
  <si>
    <t>合計勝ち数</t>
  </si>
  <si>
    <t>合計負け数</t>
  </si>
  <si>
    <t>引き分け</t>
  </si>
  <si>
    <t>保留</t>
  </si>
  <si>
    <t>合計利益</t>
  </si>
  <si>
    <t>合計損失</t>
  </si>
  <si>
    <t>合計損益</t>
  </si>
  <si>
    <t>最大連勝数</t>
  </si>
  <si>
    <t>最大連敗数</t>
  </si>
  <si>
    <t>最大DD(pips)</t>
  </si>
  <si>
    <t>エントリー手法別エントリー回数</t>
  </si>
  <si>
    <t>損益pips</t>
  </si>
  <si>
    <t>リベンジャーズ</t>
  </si>
  <si>
    <t>PAリベンジャーズ</t>
  </si>
  <si>
    <t>TJK</t>
  </si>
  <si>
    <t>HIS +1010</t>
  </si>
  <si>
    <t>RF +1010</t>
  </si>
  <si>
    <t>１．今、のあなたの現状を書いてください。</t>
  </si>
  <si>
    <t>（投資歴はどれくらいなのか、現状は勝てているのか負けているか？など）</t>
  </si>
  <si>
    <t>気づき：</t>
  </si>
  <si>
    <t>EUR/JPY</t>
    <phoneticPr fontId="13"/>
  </si>
  <si>
    <t>1千通貨</t>
    <rPh sb="1" eb="2">
      <t>セン</t>
    </rPh>
    <phoneticPr fontId="13"/>
  </si>
  <si>
    <t>EB</t>
    <phoneticPr fontId="13"/>
  </si>
  <si>
    <t>4H</t>
    <phoneticPr fontId="13"/>
  </si>
  <si>
    <t>4H</t>
    <phoneticPr fontId="13"/>
  </si>
  <si>
    <t>FIB1.5を目安に成行</t>
    <rPh sb="7" eb="9">
      <t>メヤス</t>
    </rPh>
    <rPh sb="10" eb="11">
      <t>ナ</t>
    </rPh>
    <rPh sb="11" eb="12">
      <t>ユ</t>
    </rPh>
    <phoneticPr fontId="13"/>
  </si>
  <si>
    <t>金曜日帰宅後にチャートを見たら、比較的速いテンポで上昇していました。</t>
    <rPh sb="0" eb="3">
      <t>キンヨウビ</t>
    </rPh>
    <rPh sb="3" eb="6">
      <t>キタクゴ</t>
    </rPh>
    <rPh sb="12" eb="13">
      <t>ミ</t>
    </rPh>
    <rPh sb="16" eb="19">
      <t>ヒカクテキ</t>
    </rPh>
    <rPh sb="19" eb="20">
      <t>ハヤ</t>
    </rPh>
    <rPh sb="25" eb="27">
      <t>ジョウショウ</t>
    </rPh>
    <phoneticPr fontId="13"/>
  </si>
  <si>
    <t>（チャートでは12～16時のローソク足ですが、MT4の時計とは時差があるので実際に見たのは20時頃でした）</t>
    <rPh sb="12" eb="13">
      <t>ジ</t>
    </rPh>
    <rPh sb="18" eb="19">
      <t>アシ</t>
    </rPh>
    <rPh sb="27" eb="29">
      <t>トケイ</t>
    </rPh>
    <rPh sb="31" eb="33">
      <t>ジサ</t>
    </rPh>
    <rPh sb="38" eb="40">
      <t>ジッサイ</t>
    </rPh>
    <rPh sb="41" eb="42">
      <t>ミ</t>
    </rPh>
    <rPh sb="47" eb="48">
      <t>ジ</t>
    </rPh>
    <rPh sb="48" eb="49">
      <t>コロ</t>
    </rPh>
    <phoneticPr fontId="13"/>
  </si>
  <si>
    <t>なお、チャートは某社のデモトレード用MT4を使っていますが、実際のトレードは別の会社で行っています。</t>
    <rPh sb="8" eb="10">
      <t>ボウシャ</t>
    </rPh>
    <rPh sb="17" eb="18">
      <t>ヨウ</t>
    </rPh>
    <rPh sb="22" eb="23">
      <t>ツカ</t>
    </rPh>
    <rPh sb="30" eb="32">
      <t>ジッサイ</t>
    </rPh>
    <rPh sb="38" eb="39">
      <t>ベツ</t>
    </rPh>
    <rPh sb="40" eb="42">
      <t>カイシャ</t>
    </rPh>
    <rPh sb="43" eb="44">
      <t>オコナ</t>
    </rPh>
    <phoneticPr fontId="13"/>
  </si>
  <si>
    <t>（補足）</t>
    <rPh sb="1" eb="3">
      <t>ホソク</t>
    </rPh>
    <phoneticPr fontId="13"/>
  </si>
  <si>
    <t>これから少額トレードで実績を積んでいこうと思います。</t>
    <rPh sb="4" eb="6">
      <t>ショウガク</t>
    </rPh>
    <rPh sb="11" eb="13">
      <t>ジッセキ</t>
    </rPh>
    <rPh sb="14" eb="15">
      <t>ツ</t>
    </rPh>
    <rPh sb="21" eb="22">
      <t>オモ</t>
    </rPh>
    <phoneticPr fontId="13"/>
  </si>
  <si>
    <t>トレード報告のまとめ方がよく分からず、まとまった時間もあまりとれなかったため遅くなって</t>
    <rPh sb="4" eb="6">
      <t>ホウコク</t>
    </rPh>
    <rPh sb="10" eb="11">
      <t>カタ</t>
    </rPh>
    <rPh sb="14" eb="15">
      <t>ワ</t>
    </rPh>
    <rPh sb="24" eb="26">
      <t>ジカン</t>
    </rPh>
    <rPh sb="38" eb="39">
      <t>オソ</t>
    </rPh>
    <phoneticPr fontId="13"/>
  </si>
  <si>
    <t>しまいましたが、他の方の報告を参考にまとめてみました。</t>
    <rPh sb="8" eb="9">
      <t>ホカ</t>
    </rPh>
    <rPh sb="10" eb="11">
      <t>カタ</t>
    </rPh>
    <rPh sb="12" eb="14">
      <t>ホウコク</t>
    </rPh>
    <rPh sb="15" eb="17">
      <t>サンコウ</t>
    </rPh>
    <phoneticPr fontId="13"/>
  </si>
  <si>
    <t>結果から見ると、出遅れた場合は多少の下落を待ってからの再エントリーをした方が良かった</t>
    <rPh sb="0" eb="2">
      <t>ケッカ</t>
    </rPh>
    <rPh sb="4" eb="5">
      <t>ミ</t>
    </rPh>
    <rPh sb="8" eb="10">
      <t>デオク</t>
    </rPh>
    <rPh sb="12" eb="14">
      <t>バアイ</t>
    </rPh>
    <rPh sb="15" eb="17">
      <t>タショウ</t>
    </rPh>
    <rPh sb="18" eb="20">
      <t>ゲラク</t>
    </rPh>
    <rPh sb="21" eb="22">
      <t>マ</t>
    </rPh>
    <rPh sb="27" eb="28">
      <t>サイ</t>
    </rPh>
    <rPh sb="36" eb="37">
      <t>ホウ</t>
    </rPh>
    <rPh sb="38" eb="39">
      <t>ヨ</t>
    </rPh>
    <phoneticPr fontId="13"/>
  </si>
  <si>
    <t>気もしましたが、では再度の下落があるかどうかエントリー時点で判断するのは難しかったと</t>
    <rPh sb="10" eb="12">
      <t>サイド</t>
    </rPh>
    <rPh sb="13" eb="15">
      <t>ゲラク</t>
    </rPh>
    <rPh sb="27" eb="29">
      <t>ジテン</t>
    </rPh>
    <rPh sb="30" eb="32">
      <t>ハンダン</t>
    </rPh>
    <rPh sb="36" eb="37">
      <t>ムズカ</t>
    </rPh>
    <phoneticPr fontId="13"/>
  </si>
  <si>
    <t>思うので、これは結果論でしかないかなと思います。</t>
    <rPh sb="8" eb="11">
      <t>ケッカロン</t>
    </rPh>
    <rPh sb="19" eb="20">
      <t>オモ</t>
    </rPh>
    <phoneticPr fontId="13"/>
  </si>
  <si>
    <r>
      <t>むしろ、</t>
    </r>
    <r>
      <rPr>
        <b/>
        <sz val="11"/>
        <color indexed="8"/>
        <rFont val="ＭＳ Ｐゴシック"/>
        <family val="3"/>
        <charset val="128"/>
      </rPr>
      <t>EBの安値を割らない限りはEBサインは有効、ということが確認できた</t>
    </r>
    <r>
      <rPr>
        <sz val="11"/>
        <color indexed="8"/>
        <rFont val="ＭＳ Ｐゴシック"/>
        <family val="3"/>
        <charset val="128"/>
      </rPr>
      <t>、</t>
    </r>
    <rPh sb="7" eb="9">
      <t>ヤスネ</t>
    </rPh>
    <rPh sb="10" eb="11">
      <t>ワ</t>
    </rPh>
    <rPh sb="14" eb="15">
      <t>カギ</t>
    </rPh>
    <rPh sb="23" eb="25">
      <t>ユウコウ</t>
    </rPh>
    <rPh sb="32" eb="34">
      <t>カクニン</t>
    </rPh>
    <phoneticPr fontId="13"/>
  </si>
  <si>
    <t>と前向きに捉えています。</t>
    <phoneticPr fontId="13"/>
  </si>
  <si>
    <t>今回はどちらかというと出口戦略で少し判断を迷ったところがあります。</t>
    <phoneticPr fontId="13"/>
  </si>
  <si>
    <t>エントリーしてから4日も経っており、思ったほどの上昇にならなかったため、</t>
    <rPh sb="10" eb="11">
      <t>ニチ</t>
    </rPh>
    <rPh sb="12" eb="13">
      <t>タ</t>
    </rPh>
    <rPh sb="18" eb="19">
      <t>オモ</t>
    </rPh>
    <rPh sb="24" eb="26">
      <t>ジョウショウ</t>
    </rPh>
    <phoneticPr fontId="13"/>
  </si>
  <si>
    <t>今のうちに利益確定してしまおうかと思いましたが前日に再度EBが出現しており、</t>
    <phoneticPr fontId="13"/>
  </si>
  <si>
    <t>これが結構良い形だったのでそれなりの上昇はあるとみて、日本時間の夜中まで</t>
    <rPh sb="3" eb="5">
      <t>ケッコウ</t>
    </rPh>
    <rPh sb="5" eb="6">
      <t>イ</t>
    </rPh>
    <rPh sb="7" eb="8">
      <t>カタチ</t>
    </rPh>
    <rPh sb="18" eb="20">
      <t>ジョウショウ</t>
    </rPh>
    <rPh sb="27" eb="29">
      <t>ニホン</t>
    </rPh>
    <rPh sb="29" eb="31">
      <t>ジカン</t>
    </rPh>
    <rPh sb="32" eb="34">
      <t>ヨナカ</t>
    </rPh>
    <phoneticPr fontId="13"/>
  </si>
  <si>
    <t>様子を見ていました。</t>
    <phoneticPr fontId="13"/>
  </si>
  <si>
    <r>
      <t>しかし、このままNYクローズを迎えると来週どうなるか分からなかったので、</t>
    </r>
    <r>
      <rPr>
        <b/>
        <sz val="11"/>
        <color indexed="8"/>
        <rFont val="ＭＳ Ｐゴシック"/>
        <family val="3"/>
        <charset val="128"/>
      </rPr>
      <t/>
    </r>
    <rPh sb="15" eb="16">
      <t>ムカ</t>
    </rPh>
    <rPh sb="19" eb="21">
      <t>ライシュウ</t>
    </rPh>
    <rPh sb="26" eb="27">
      <t>ワ</t>
    </rPh>
    <phoneticPr fontId="13"/>
  </si>
  <si>
    <r>
      <rPr>
        <b/>
        <sz val="11"/>
        <color indexed="8"/>
        <rFont val="ＭＳ Ｐゴシック"/>
        <family val="3"/>
        <charset val="128"/>
      </rPr>
      <t>寝る前に利益確定したのが132.825</t>
    </r>
    <r>
      <rPr>
        <sz val="11"/>
        <color indexed="8"/>
        <rFont val="ＭＳ Ｐゴシック"/>
        <family val="3"/>
        <charset val="128"/>
      </rPr>
      <t>でした。 結果としては良かったと思っています。</t>
    </r>
    <rPh sb="24" eb="26">
      <t>ケッカ</t>
    </rPh>
    <rPh sb="30" eb="31">
      <t>ヨ</t>
    </rPh>
    <rPh sb="35" eb="36">
      <t>オモ</t>
    </rPh>
    <phoneticPr fontId="13"/>
  </si>
  <si>
    <t>一応、133.00に指値を置いていましたが、なかなかそこまで行かないかも知れないと思って</t>
    <rPh sb="0" eb="2">
      <t>イチオウ</t>
    </rPh>
    <rPh sb="10" eb="12">
      <t>サシネ</t>
    </rPh>
    <rPh sb="13" eb="14">
      <t>オ</t>
    </rPh>
    <rPh sb="30" eb="31">
      <t>イ</t>
    </rPh>
    <rPh sb="36" eb="37">
      <t>シ</t>
    </rPh>
    <rPh sb="41" eb="42">
      <t>オモ</t>
    </rPh>
    <phoneticPr fontId="13"/>
  </si>
  <si>
    <t>成行決済しました。 待ちきれなかったというのもありますが、エントリー時のEBに対して</t>
    <rPh sb="10" eb="11">
      <t>マ</t>
    </rPh>
    <rPh sb="34" eb="35">
      <t>ジ</t>
    </rPh>
    <rPh sb="39" eb="40">
      <t>タイ</t>
    </rPh>
    <phoneticPr fontId="13"/>
  </si>
  <si>
    <t>FIB1.5付近到達と言うこともあり、ここで手堅く決済でも良いかなと考えました。</t>
    <phoneticPr fontId="13"/>
  </si>
  <si>
    <t>トレードしているFX会社のチャートは日本時間チャートなので、4H足だと形が違ってしまうため、</t>
    <rPh sb="10" eb="12">
      <t>カイシャ</t>
    </rPh>
    <rPh sb="18" eb="22">
      <t>ニホンジカン</t>
    </rPh>
    <rPh sb="32" eb="33">
      <t>アシ</t>
    </rPh>
    <rPh sb="35" eb="36">
      <t>カタチ</t>
    </rPh>
    <rPh sb="37" eb="38">
      <t>チガ</t>
    </rPh>
    <phoneticPr fontId="13"/>
  </si>
  <si>
    <t>トレード判断用にMT4のデモトレードを使用しています。</t>
    <phoneticPr fontId="13"/>
  </si>
  <si>
    <t>2021年　　合計</t>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</si>
</sst>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5" formatCode="&quot;¥&quot;#,##0;&quot;¥&quot;\-#,##0"/>
    <numFmt numFmtId="6" formatCode="&quot;¥&quot;#,##0;[Red]&quot;¥&quot;\-#,##0"/>
    <numFmt numFmtId="176" formatCode="0.00_ ;[Red]\-0.00\ "/>
    <numFmt numFmtId="177" formatCode="0.00_ "/>
    <numFmt numFmtId="178" formatCode="0.0_);[Red]\(0.0\)"/>
    <numFmt numFmtId="179" formatCode="m/d;@"/>
    <numFmt numFmtId="180" formatCode="&quot;¥&quot;#,##0_);[Red]\(&quot;¥&quot;#,##0\)"/>
    <numFmt numFmtId="181" formatCode="0_);[Red]\(0\)"/>
    <numFmt numFmtId="182" formatCode="#,##0_ ;[Red]\-#,##0\ "/>
    <numFmt numFmtId="183" formatCode="0.0%"/>
    <numFmt numFmtId="184" formatCode="yyyy/m/d;@"/>
  </numFmts>
  <fonts count="16">
    <font>
      <sz val="11"/>
      <color indexed="8"/>
      <name val="ＭＳ Ｐゴシック"/>
      <family val="3"/>
      <charset val="128"/>
    </font>
    <font>
      <sz val="11"/>
      <name val="ＭＳ Ｐゴシック"/>
      <family val="3"/>
      <charset val="128"/>
    </font>
    <font>
      <sz val="11"/>
      <color indexed="10"/>
      <name val="ＭＳ Ｐゴシック"/>
      <family val="3"/>
      <charset val="128"/>
    </font>
    <font>
      <b/>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2"/>
      <color indexed="8"/>
      <name val="ＭＳ Ｐゴシック"/>
      <family val="3"/>
      <charset val="128"/>
    </font>
    <font>
      <sz val="12"/>
      <color indexed="8"/>
      <name val="ＭＳ Ｐゴシック"/>
      <family val="3"/>
      <charset val="128"/>
    </font>
    <font>
      <sz val="12"/>
      <name val="MS PGothic"/>
      <family val="3"/>
      <charset val="128"/>
    </font>
    <font>
      <sz val="9"/>
      <name val="ＭＳ Ｐゴシック"/>
      <family val="3"/>
      <charset val="128"/>
    </font>
    <font>
      <b/>
      <sz val="12"/>
      <name val="ＭＳ Ｐゴシック"/>
      <family val="3"/>
      <charset val="128"/>
    </font>
    <font>
      <sz val="12"/>
      <name val="ＭＳ Ｐゴシック"/>
      <family val="3"/>
      <charset val="128"/>
    </font>
    <font>
      <sz val="11"/>
      <color indexed="8"/>
      <name val="ＭＳ Ｐゴシック"/>
      <family val="3"/>
      <charset val="128"/>
    </font>
    <font>
      <sz val="6"/>
      <name val="ＭＳ Ｐゴシック"/>
      <family val="3"/>
      <charset val="128"/>
    </font>
    <font>
      <sz val="10"/>
      <color indexed="8"/>
      <name val="ＭＳ Ｐゴシック"/>
      <family val="3"/>
      <charset val="128"/>
    </font>
    <font>
      <sz val="9"/>
      <color indexed="8"/>
      <name val="ＭＳ Ｐゴシック"/>
      <family val="3"/>
      <charset val="128"/>
    </font>
  </fonts>
  <fills count="7">
    <fill>
      <patternFill patternType="none"/>
    </fill>
    <fill>
      <patternFill patternType="gray125"/>
    </fill>
    <fill>
      <patternFill patternType="solid">
        <fgColor indexed="62"/>
        <bgColor indexed="64"/>
      </patternFill>
    </fill>
    <fill>
      <patternFill patternType="solid">
        <fgColor indexed="42"/>
        <bgColor indexed="64"/>
      </patternFill>
    </fill>
    <fill>
      <patternFill patternType="solid">
        <fgColor indexed="43"/>
        <bgColor indexed="64"/>
      </patternFill>
    </fill>
    <fill>
      <patternFill patternType="solid">
        <fgColor indexed="9"/>
        <bgColor indexed="64"/>
      </patternFill>
    </fill>
    <fill>
      <patternFill patternType="solid">
        <fgColor indexed="13"/>
        <bgColor indexed="64"/>
      </patternFill>
    </fill>
  </fills>
  <borders count="65">
    <border>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right/>
      <top/>
      <bottom style="double">
        <color indexed="64"/>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0"/>
      </bottom>
      <diagonal/>
    </border>
    <border>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dotted">
        <color indexed="65"/>
      </right>
      <top style="medium">
        <color indexed="64"/>
      </top>
      <bottom/>
      <diagonal/>
    </border>
    <border>
      <left style="dotted">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dotted">
        <color indexed="64"/>
      </left>
      <right/>
      <top style="medium">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double">
        <color indexed="60"/>
      </bottom>
      <diagonal/>
    </border>
    <border>
      <left style="dashed">
        <color indexed="64"/>
      </left>
      <right style="dashed">
        <color indexed="64"/>
      </right>
      <top style="thin">
        <color indexed="64"/>
      </top>
      <bottom style="double">
        <color indexed="60"/>
      </bottom>
      <diagonal/>
    </border>
    <border>
      <left/>
      <right style="thin">
        <color indexed="64"/>
      </right>
      <top style="thin">
        <color indexed="64"/>
      </top>
      <bottom style="double">
        <color indexed="60"/>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dashed">
        <color indexed="64"/>
      </right>
      <top style="double">
        <color indexed="60"/>
      </top>
      <bottom style="thin">
        <color indexed="64"/>
      </bottom>
      <diagonal/>
    </border>
    <border>
      <left style="dashed">
        <color indexed="64"/>
      </left>
      <right style="thin">
        <color indexed="64"/>
      </right>
      <top style="double">
        <color indexed="60"/>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diagonal/>
    </border>
    <border>
      <left style="medium">
        <color indexed="60"/>
      </left>
      <right style="medium">
        <color indexed="60"/>
      </right>
      <top style="medium">
        <color indexed="60"/>
      </top>
      <bottom style="medium">
        <color indexed="60"/>
      </bottom>
      <diagonal/>
    </border>
    <border>
      <left style="medium">
        <color indexed="64"/>
      </left>
      <right/>
      <top style="thin">
        <color indexed="64"/>
      </top>
      <bottom/>
      <diagonal/>
    </border>
    <border>
      <left/>
      <right/>
      <top style="thin">
        <color indexed="64"/>
      </top>
      <bottom/>
      <diagonal/>
    </border>
    <border>
      <left style="medium">
        <color indexed="64"/>
      </left>
      <right/>
      <top/>
      <bottom style="double">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s>
  <cellStyleXfs count="4">
    <xf numFmtId="0" fontId="0" fillId="0" borderId="0">
      <alignment vertical="center"/>
    </xf>
    <xf numFmtId="0" fontId="12" fillId="0" borderId="0">
      <alignment vertical="center"/>
    </xf>
    <xf numFmtId="0" fontId="12" fillId="0" borderId="0">
      <alignment vertical="center"/>
    </xf>
    <xf numFmtId="0" fontId="1" fillId="0" borderId="0">
      <alignment vertical="center"/>
    </xf>
  </cellStyleXfs>
  <cellXfs count="151">
    <xf numFmtId="0" fontId="0" fillId="0" borderId="0" xfId="0">
      <alignment vertical="center"/>
    </xf>
    <xf numFmtId="0" fontId="0" fillId="0" borderId="1" xfId="0" applyNumberFormat="1" applyFont="1" applyFill="1" applyBorder="1" applyAlignment="1" applyProtection="1">
      <alignment vertical="center"/>
    </xf>
    <xf numFmtId="0" fontId="0" fillId="0" borderId="2" xfId="0" applyNumberFormat="1" applyFont="1" applyFill="1" applyBorder="1" applyAlignment="1" applyProtection="1">
      <alignment vertical="center"/>
    </xf>
    <xf numFmtId="0" fontId="0" fillId="0" borderId="3" xfId="0" applyNumberFormat="1" applyFont="1" applyFill="1" applyBorder="1" applyAlignment="1" applyProtection="1">
      <alignment vertical="center"/>
    </xf>
    <xf numFmtId="0" fontId="2" fillId="0" borderId="1" xfId="0" applyNumberFormat="1" applyFont="1" applyFill="1" applyBorder="1" applyAlignment="1" applyProtection="1">
      <alignment vertical="center"/>
    </xf>
    <xf numFmtId="0" fontId="0" fillId="0" borderId="4" xfId="0" applyNumberFormat="1" applyFont="1" applyFill="1" applyBorder="1" applyAlignment="1" applyProtection="1">
      <alignment vertical="center"/>
    </xf>
    <xf numFmtId="0" fontId="0" fillId="0" borderId="5" xfId="0" applyNumberFormat="1" applyFont="1" applyFill="1" applyBorder="1" applyAlignment="1" applyProtection="1">
      <alignment vertical="center"/>
    </xf>
    <xf numFmtId="9" fontId="0" fillId="0" borderId="6" xfId="0" applyNumberFormat="1" applyFont="1" applyFill="1" applyBorder="1" applyAlignment="1" applyProtection="1">
      <alignment vertical="center"/>
    </xf>
    <xf numFmtId="0" fontId="0" fillId="0" borderId="7" xfId="0" applyNumberFormat="1" applyFont="1" applyFill="1" applyBorder="1" applyAlignment="1" applyProtection="1">
      <alignment vertical="center"/>
    </xf>
    <xf numFmtId="0" fontId="0" fillId="0" borderId="8" xfId="0" applyNumberFormat="1" applyFont="1" applyFill="1" applyBorder="1" applyAlignment="1" applyProtection="1">
      <alignment vertical="center"/>
    </xf>
    <xf numFmtId="176" fontId="0" fillId="0" borderId="0" xfId="0" applyNumberFormat="1" applyFont="1" applyFill="1" applyBorder="1" applyAlignment="1" applyProtection="1">
      <alignment vertical="center"/>
    </xf>
    <xf numFmtId="0" fontId="3" fillId="0" borderId="0" xfId="0" applyNumberFormat="1" applyFont="1" applyFill="1" applyBorder="1" applyAlignment="1" applyProtection="1">
      <alignment vertical="center"/>
    </xf>
    <xf numFmtId="176" fontId="3" fillId="0" borderId="0" xfId="0" applyNumberFormat="1" applyFont="1" applyFill="1" applyBorder="1" applyAlignment="1" applyProtection="1">
      <alignment vertical="center"/>
    </xf>
    <xf numFmtId="176" fontId="0" fillId="0" borderId="1" xfId="0" applyNumberFormat="1" applyFont="1" applyFill="1" applyBorder="1" applyAlignment="1" applyProtection="1">
      <alignment vertical="center"/>
    </xf>
    <xf numFmtId="177" fontId="0" fillId="0" borderId="1" xfId="0" applyNumberFormat="1" applyFont="1" applyFill="1" applyBorder="1" applyAlignment="1" applyProtection="1">
      <alignment vertical="center"/>
    </xf>
    <xf numFmtId="0" fontId="0" fillId="0" borderId="9" xfId="0" applyNumberFormat="1" applyFont="1" applyFill="1" applyBorder="1" applyAlignment="1" applyProtection="1">
      <alignment horizontal="center" vertical="center"/>
    </xf>
    <xf numFmtId="0" fontId="0" fillId="0" borderId="5" xfId="0" applyNumberFormat="1" applyFont="1" applyFill="1" applyBorder="1" applyAlignment="1" applyProtection="1">
      <alignment horizontal="center" vertical="center"/>
    </xf>
    <xf numFmtId="0" fontId="0" fillId="0" borderId="10" xfId="0" applyNumberFormat="1" applyFont="1" applyFill="1" applyBorder="1" applyAlignment="1" applyProtection="1">
      <alignment horizontal="center" vertical="center"/>
    </xf>
    <xf numFmtId="0" fontId="0" fillId="0" borderId="1" xfId="0" applyNumberFormat="1" applyFont="1" applyFill="1" applyBorder="1" applyAlignment="1" applyProtection="1">
      <alignment horizontal="center" vertical="center"/>
    </xf>
    <xf numFmtId="0" fontId="0" fillId="0" borderId="11" xfId="0" applyNumberFormat="1" applyFont="1" applyFill="1" applyBorder="1" applyAlignment="1" applyProtection="1">
      <alignment horizontal="center" vertical="center"/>
    </xf>
    <xf numFmtId="0" fontId="0" fillId="0" borderId="6" xfId="0" applyNumberFormat="1" applyFont="1" applyFill="1" applyBorder="1" applyAlignment="1" applyProtection="1">
      <alignment horizontal="center" vertical="center"/>
    </xf>
    <xf numFmtId="0" fontId="0" fillId="0" borderId="12" xfId="0" applyNumberFormat="1" applyFont="1" applyFill="1" applyBorder="1" applyAlignment="1" applyProtection="1">
      <alignment horizontal="center" vertical="center"/>
    </xf>
    <xf numFmtId="0" fontId="0" fillId="0" borderId="13" xfId="0" applyNumberFormat="1" applyFont="1" applyFill="1" applyBorder="1" applyAlignment="1" applyProtection="1">
      <alignment horizontal="center" vertical="center"/>
    </xf>
    <xf numFmtId="0" fontId="0" fillId="0" borderId="14" xfId="0" applyNumberFormat="1" applyFont="1" applyFill="1" applyBorder="1" applyAlignment="1" applyProtection="1">
      <alignment horizontal="center" vertical="center"/>
    </xf>
    <xf numFmtId="0" fontId="0" fillId="0" borderId="15" xfId="0" applyNumberFormat="1" applyFont="1" applyFill="1" applyBorder="1" applyAlignment="1" applyProtection="1">
      <alignment horizontal="center" vertical="center"/>
    </xf>
    <xf numFmtId="0" fontId="0" fillId="0" borderId="16" xfId="0" applyNumberFormat="1" applyFont="1" applyFill="1" applyBorder="1" applyAlignment="1" applyProtection="1">
      <alignment horizontal="center" vertical="center"/>
    </xf>
    <xf numFmtId="0" fontId="0" fillId="0" borderId="17" xfId="0" applyNumberFormat="1" applyFont="1" applyFill="1" applyBorder="1" applyAlignment="1" applyProtection="1">
      <alignment horizontal="center" vertical="center"/>
    </xf>
    <xf numFmtId="0" fontId="0" fillId="0" borderId="18" xfId="0" applyNumberFormat="1" applyFont="1" applyFill="1" applyBorder="1" applyAlignment="1" applyProtection="1">
      <alignment horizontal="center" vertical="center"/>
    </xf>
    <xf numFmtId="0" fontId="4" fillId="2" borderId="19" xfId="0" applyNumberFormat="1" applyFont="1" applyFill="1" applyBorder="1" applyAlignment="1" applyProtection="1">
      <alignment horizontal="center" vertical="center"/>
    </xf>
    <xf numFmtId="0" fontId="4" fillId="2" borderId="20" xfId="0" applyNumberFormat="1" applyFont="1" applyFill="1" applyBorder="1" applyAlignment="1" applyProtection="1">
      <alignment horizontal="center" vertical="center"/>
    </xf>
    <xf numFmtId="0" fontId="4" fillId="2" borderId="21" xfId="0" applyNumberFormat="1" applyFont="1" applyFill="1" applyBorder="1" applyAlignment="1" applyProtection="1">
      <alignment horizontal="center" vertical="center"/>
    </xf>
    <xf numFmtId="0" fontId="4" fillId="2" borderId="22" xfId="0" applyNumberFormat="1" applyFont="1" applyFill="1" applyBorder="1" applyAlignment="1" applyProtection="1">
      <alignment horizontal="center" vertical="center"/>
    </xf>
    <xf numFmtId="0" fontId="0" fillId="0" borderId="10" xfId="0" applyNumberFormat="1" applyFont="1" applyFill="1" applyBorder="1" applyAlignment="1" applyProtection="1">
      <alignment vertical="center"/>
    </xf>
    <xf numFmtId="0" fontId="0" fillId="0" borderId="23" xfId="0" applyNumberFormat="1" applyFont="1" applyFill="1" applyBorder="1" applyAlignment="1" applyProtection="1">
      <alignment vertical="center"/>
    </xf>
    <xf numFmtId="0" fontId="0" fillId="0" borderId="24" xfId="0" applyNumberFormat="1" applyFont="1" applyFill="1" applyBorder="1" applyAlignment="1" applyProtection="1">
      <alignment horizontal="center" vertical="center"/>
    </xf>
    <xf numFmtId="0" fontId="0" fillId="0" borderId="25" xfId="0" applyNumberFormat="1" applyFont="1" applyFill="1" applyBorder="1" applyAlignment="1" applyProtection="1">
      <alignment horizontal="center" vertical="center"/>
    </xf>
    <xf numFmtId="0" fontId="0" fillId="0" borderId="26" xfId="0" applyNumberFormat="1" applyFont="1" applyFill="1" applyBorder="1" applyAlignment="1" applyProtection="1">
      <alignment horizontal="center" vertical="center"/>
    </xf>
    <xf numFmtId="0" fontId="0" fillId="0" borderId="13" xfId="0" applyNumberFormat="1" applyFont="1" applyFill="1" applyBorder="1" applyAlignment="1" applyProtection="1">
      <alignment vertical="center"/>
    </xf>
    <xf numFmtId="0" fontId="0" fillId="0" borderId="21" xfId="0" applyNumberFormat="1" applyFont="1" applyFill="1" applyBorder="1" applyAlignment="1" applyProtection="1">
      <alignment vertical="center"/>
    </xf>
    <xf numFmtId="0" fontId="0" fillId="3" borderId="27" xfId="0" applyNumberFormat="1" applyFont="1" applyFill="1" applyBorder="1" applyAlignment="1" applyProtection="1">
      <alignment vertical="center"/>
    </xf>
    <xf numFmtId="0" fontId="0" fillId="3" borderId="19" xfId="0" applyNumberFormat="1" applyFont="1" applyFill="1" applyBorder="1" applyAlignment="1" applyProtection="1">
      <alignment vertical="center"/>
    </xf>
    <xf numFmtId="0" fontId="0" fillId="3" borderId="21" xfId="0" applyNumberFormat="1" applyFont="1" applyFill="1" applyBorder="1" applyAlignment="1" applyProtection="1">
      <alignment vertical="center"/>
    </xf>
    <xf numFmtId="0" fontId="0" fillId="0" borderId="28" xfId="0" applyNumberFormat="1" applyFont="1" applyFill="1" applyBorder="1" applyAlignment="1" applyProtection="1">
      <alignment vertical="center"/>
    </xf>
    <xf numFmtId="176" fontId="0" fillId="0" borderId="28" xfId="0"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0" fontId="0" fillId="0" borderId="21" xfId="0" applyNumberFormat="1" applyFont="1" applyFill="1" applyBorder="1" applyAlignment="1" applyProtection="1">
      <alignment horizontal="center" vertical="center"/>
    </xf>
    <xf numFmtId="0" fontId="6" fillId="0" borderId="0" xfId="2" applyNumberFormat="1" applyFont="1" applyFill="1" applyBorder="1" applyAlignment="1" applyProtection="1">
      <alignment vertical="center"/>
    </xf>
    <xf numFmtId="0" fontId="6" fillId="4" borderId="29" xfId="2" applyNumberFormat="1" applyFont="1" applyFill="1" applyBorder="1" applyAlignment="1" applyProtection="1">
      <alignment vertical="center"/>
    </xf>
    <xf numFmtId="178" fontId="6" fillId="4" borderId="27" xfId="2" applyNumberFormat="1" applyFont="1" applyFill="1" applyBorder="1" applyAlignment="1" applyProtection="1">
      <alignment vertical="center"/>
    </xf>
    <xf numFmtId="9" fontId="6" fillId="0" borderId="30" xfId="2" applyNumberFormat="1" applyFont="1" applyFill="1" applyBorder="1" applyAlignment="1" applyProtection="1">
      <alignment horizontal="center" vertical="center"/>
    </xf>
    <xf numFmtId="5" fontId="6" fillId="0" borderId="22" xfId="2" applyNumberFormat="1" applyFont="1" applyFill="1" applyBorder="1" applyAlignment="1" applyProtection="1">
      <alignment horizontal="center" vertical="center"/>
    </xf>
    <xf numFmtId="5" fontId="6" fillId="0" borderId="0" xfId="2" applyNumberFormat="1" applyFont="1" applyFill="1" applyBorder="1" applyAlignment="1" applyProtection="1">
      <alignment horizontal="center" vertical="center"/>
    </xf>
    <xf numFmtId="6" fontId="6" fillId="4" borderId="27" xfId="2" applyNumberFormat="1" applyFont="1" applyFill="1" applyBorder="1" applyAlignment="1" applyProtection="1">
      <alignment vertical="center"/>
    </xf>
    <xf numFmtId="6" fontId="6" fillId="0" borderId="31" xfId="2" applyNumberFormat="1" applyFont="1" applyFill="1" applyBorder="1" applyAlignment="1" applyProtection="1">
      <alignment horizontal="center" vertical="center"/>
    </xf>
    <xf numFmtId="0" fontId="0" fillId="0" borderId="0" xfId="0" applyNumberFormat="1" applyFont="1" applyFill="1" applyBorder="1" applyAlignment="1" applyProtection="1">
      <alignment horizontal="center" vertical="center"/>
    </xf>
    <xf numFmtId="55" fontId="7" fillId="0" borderId="13" xfId="2" applyNumberFormat="1" applyFont="1" applyFill="1" applyBorder="1" applyAlignment="1" applyProtection="1">
      <alignment horizontal="center" vertical="center"/>
    </xf>
    <xf numFmtId="55" fontId="0" fillId="0" borderId="13" xfId="0" applyNumberFormat="1" applyFont="1" applyFill="1" applyBorder="1" applyAlignment="1" applyProtection="1">
      <alignment horizontal="center" vertical="center"/>
    </xf>
    <xf numFmtId="55" fontId="7" fillId="0" borderId="32" xfId="2" applyNumberFormat="1" applyFont="1" applyFill="1" applyBorder="1" applyAlignment="1" applyProtection="1">
      <alignment horizontal="center" vertical="center"/>
    </xf>
    <xf numFmtId="0" fontId="6" fillId="4" borderId="33" xfId="2" applyNumberFormat="1" applyFont="1" applyFill="1" applyBorder="1" applyAlignment="1" applyProtection="1">
      <alignment horizontal="center" vertical="center"/>
    </xf>
    <xf numFmtId="0" fontId="6" fillId="4" borderId="34" xfId="2" applyNumberFormat="1" applyFont="1" applyFill="1" applyBorder="1" applyAlignment="1" applyProtection="1">
      <alignment horizontal="center" vertical="center" wrapText="1"/>
    </xf>
    <xf numFmtId="0" fontId="6" fillId="4" borderId="35" xfId="2" applyNumberFormat="1" applyFont="1" applyFill="1" applyBorder="1" applyAlignment="1" applyProtection="1">
      <alignment horizontal="center" vertical="center"/>
    </xf>
    <xf numFmtId="178" fontId="6" fillId="4" borderId="34" xfId="2" applyNumberFormat="1" applyFont="1" applyFill="1" applyBorder="1" applyAlignment="1" applyProtection="1">
      <alignment horizontal="center" vertical="center" wrapText="1"/>
    </xf>
    <xf numFmtId="179" fontId="6" fillId="4" borderId="34" xfId="2" applyNumberFormat="1" applyFont="1" applyFill="1" applyBorder="1" applyAlignment="1" applyProtection="1">
      <alignment horizontal="center" vertical="center"/>
    </xf>
    <xf numFmtId="0" fontId="6" fillId="4" borderId="36" xfId="2" applyNumberFormat="1" applyFont="1" applyFill="1" applyBorder="1" applyAlignment="1" applyProtection="1">
      <alignment horizontal="center" vertical="center" wrapText="1"/>
    </xf>
    <xf numFmtId="178" fontId="6" fillId="4" borderId="37" xfId="2" applyNumberFormat="1" applyFont="1" applyFill="1" applyBorder="1" applyAlignment="1" applyProtection="1">
      <alignment vertical="center"/>
    </xf>
    <xf numFmtId="180" fontId="6" fillId="4" borderId="38" xfId="2" applyNumberFormat="1" applyFont="1" applyFill="1" applyBorder="1" applyAlignment="1" applyProtection="1">
      <alignment horizontal="center" vertical="center"/>
    </xf>
    <xf numFmtId="180" fontId="7" fillId="0" borderId="39" xfId="2" applyNumberFormat="1" applyFont="1" applyFill="1" applyBorder="1" applyAlignment="1" applyProtection="1">
      <alignment horizontal="right" vertical="center"/>
    </xf>
    <xf numFmtId="180" fontId="7" fillId="0" borderId="40" xfId="2" applyNumberFormat="1" applyFont="1" applyFill="1" applyBorder="1" applyAlignment="1" applyProtection="1">
      <alignment horizontal="right" vertical="center"/>
    </xf>
    <xf numFmtId="181" fontId="7" fillId="0" borderId="40" xfId="2" applyNumberFormat="1" applyFont="1" applyFill="1" applyBorder="1" applyAlignment="1" applyProtection="1">
      <alignment horizontal="right" vertical="center"/>
    </xf>
    <xf numFmtId="182" fontId="7" fillId="0" borderId="40" xfId="2" applyNumberFormat="1" applyFont="1" applyFill="1" applyBorder="1" applyAlignment="1" applyProtection="1">
      <alignment horizontal="right" vertical="center"/>
    </xf>
    <xf numFmtId="183" fontId="7" fillId="0" borderId="40" xfId="2" applyNumberFormat="1" applyFont="1" applyFill="1" applyBorder="1" applyAlignment="1" applyProtection="1">
      <alignment vertical="center"/>
    </xf>
    <xf numFmtId="180" fontId="7" fillId="0" borderId="40" xfId="2" applyNumberFormat="1" applyFont="1" applyFill="1" applyBorder="1" applyAlignment="1" applyProtection="1">
      <alignment vertical="center"/>
    </xf>
    <xf numFmtId="177" fontId="7" fillId="0" borderId="40" xfId="2" applyNumberFormat="1" applyFont="1" applyFill="1" applyBorder="1" applyAlignment="1" applyProtection="1">
      <alignment vertical="center"/>
    </xf>
    <xf numFmtId="177" fontId="7" fillId="0" borderId="41" xfId="2" applyNumberFormat="1" applyFont="1" applyFill="1" applyBorder="1" applyAlignment="1" applyProtection="1">
      <alignment vertical="center"/>
    </xf>
    <xf numFmtId="180" fontId="0" fillId="0" borderId="39" xfId="0" applyNumberFormat="1" applyFont="1" applyFill="1" applyBorder="1" applyAlignment="1" applyProtection="1">
      <alignment vertical="center"/>
    </xf>
    <xf numFmtId="180" fontId="0" fillId="0" borderId="40" xfId="0" applyNumberFormat="1" applyFont="1" applyFill="1" applyBorder="1" applyAlignment="1" applyProtection="1">
      <alignment vertical="center"/>
    </xf>
    <xf numFmtId="0" fontId="0" fillId="0" borderId="40" xfId="0" applyNumberFormat="1" applyFont="1" applyFill="1" applyBorder="1" applyAlignment="1" applyProtection="1">
      <alignment vertical="center"/>
    </xf>
    <xf numFmtId="180" fontId="0" fillId="0" borderId="42" xfId="0" applyNumberFormat="1" applyFont="1" applyFill="1" applyBorder="1" applyAlignment="1" applyProtection="1">
      <alignment vertical="center"/>
    </xf>
    <xf numFmtId="180" fontId="0" fillId="0" borderId="43" xfId="0" applyNumberFormat="1" applyFont="1" applyFill="1" applyBorder="1" applyAlignment="1" applyProtection="1">
      <alignment vertical="center"/>
    </xf>
    <xf numFmtId="0" fontId="0" fillId="0" borderId="43" xfId="0" applyNumberFormat="1" applyFont="1" applyFill="1" applyBorder="1" applyAlignment="1" applyProtection="1">
      <alignment vertical="center"/>
    </xf>
    <xf numFmtId="181" fontId="7" fillId="0" borderId="43" xfId="2" applyNumberFormat="1" applyFont="1" applyFill="1" applyBorder="1" applyAlignment="1" applyProtection="1">
      <alignment horizontal="right" vertical="center"/>
    </xf>
    <xf numFmtId="183" fontId="7" fillId="0" borderId="43" xfId="2" applyNumberFormat="1" applyFont="1" applyFill="1" applyBorder="1" applyAlignment="1" applyProtection="1">
      <alignment vertical="center"/>
    </xf>
    <xf numFmtId="180" fontId="7" fillId="0" borderId="43" xfId="2" applyNumberFormat="1" applyFont="1" applyFill="1" applyBorder="1" applyAlignment="1" applyProtection="1">
      <alignment vertical="center"/>
    </xf>
    <xf numFmtId="177" fontId="7" fillId="0" borderId="43" xfId="2" applyNumberFormat="1" applyFont="1" applyFill="1" applyBorder="1" applyAlignment="1" applyProtection="1">
      <alignment vertical="center"/>
    </xf>
    <xf numFmtId="177" fontId="7" fillId="0" borderId="44" xfId="2" applyNumberFormat="1" applyFont="1" applyFill="1" applyBorder="1" applyAlignment="1" applyProtection="1">
      <alignment vertical="center"/>
    </xf>
    <xf numFmtId="6" fontId="7" fillId="0" borderId="40" xfId="2" applyNumberFormat="1" applyFont="1" applyFill="1" applyBorder="1" applyAlignment="1" applyProtection="1">
      <alignment horizontal="right" vertical="center"/>
    </xf>
    <xf numFmtId="6" fontId="7" fillId="0" borderId="43" xfId="2" applyNumberFormat="1" applyFont="1" applyFill="1" applyBorder="1" applyAlignment="1" applyProtection="1">
      <alignment horizontal="right" vertical="center"/>
    </xf>
    <xf numFmtId="55" fontId="0" fillId="0" borderId="12" xfId="0" applyNumberFormat="1" applyFont="1" applyFill="1" applyBorder="1" applyAlignment="1" applyProtection="1">
      <alignment horizontal="center" vertical="center"/>
    </xf>
    <xf numFmtId="5" fontId="1" fillId="0" borderId="45" xfId="0" applyNumberFormat="1" applyFont="1" applyFill="1" applyBorder="1" applyAlignment="1" applyProtection="1">
      <alignment vertical="center"/>
    </xf>
    <xf numFmtId="180" fontId="1" fillId="0" borderId="46" xfId="0" applyNumberFormat="1" applyFont="1" applyFill="1" applyBorder="1" applyAlignment="1" applyProtection="1">
      <alignment vertical="center"/>
    </xf>
    <xf numFmtId="6" fontId="1" fillId="0" borderId="46" xfId="0" applyNumberFormat="1" applyFont="1" applyFill="1" applyBorder="1" applyAlignment="1" applyProtection="1">
      <alignment vertical="center"/>
    </xf>
    <xf numFmtId="182" fontId="1" fillId="0" borderId="46" xfId="0" applyNumberFormat="1" applyFont="1" applyFill="1" applyBorder="1" applyAlignment="1" applyProtection="1">
      <alignment vertical="center"/>
    </xf>
    <xf numFmtId="181" fontId="1" fillId="0" borderId="46" xfId="0" applyNumberFormat="1" applyFont="1" applyFill="1" applyBorder="1" applyAlignment="1" applyProtection="1">
      <alignment vertical="center"/>
    </xf>
    <xf numFmtId="183" fontId="8" fillId="0" borderId="46" xfId="0" applyNumberFormat="1" applyFont="1" applyFill="1" applyBorder="1" applyAlignment="1" applyProtection="1">
      <alignment vertical="center"/>
    </xf>
    <xf numFmtId="177" fontId="1" fillId="0" borderId="47" xfId="0" applyNumberFormat="1" applyFont="1" applyFill="1" applyBorder="1" applyAlignment="1" applyProtection="1">
      <alignment vertical="center"/>
    </xf>
    <xf numFmtId="177" fontId="1" fillId="0" borderId="48" xfId="0" applyNumberFormat="1" applyFont="1" applyFill="1" applyBorder="1" applyAlignment="1" applyProtection="1">
      <alignment vertical="center"/>
    </xf>
    <xf numFmtId="0" fontId="0" fillId="0" borderId="49" xfId="0" applyNumberFormat="1" applyFont="1" applyFill="1" applyBorder="1" applyAlignment="1" applyProtection="1">
      <alignment vertical="center"/>
    </xf>
    <xf numFmtId="0" fontId="9" fillId="0" borderId="41" xfId="0" applyNumberFormat="1" applyFont="1" applyFill="1" applyBorder="1" applyAlignment="1" applyProtection="1">
      <alignment vertical="center"/>
    </xf>
    <xf numFmtId="0" fontId="6" fillId="5" borderId="0" xfId="2" applyNumberFormat="1" applyFont="1" applyFill="1" applyBorder="1" applyAlignment="1" applyProtection="1">
      <alignment vertical="center"/>
    </xf>
    <xf numFmtId="5" fontId="6" fillId="5" borderId="0" xfId="2" applyNumberFormat="1" applyFont="1" applyFill="1" applyBorder="1" applyAlignment="1" applyProtection="1">
      <alignment horizontal="center" vertical="center"/>
    </xf>
    <xf numFmtId="178" fontId="6" fillId="5" borderId="0" xfId="2" applyNumberFormat="1" applyFont="1" applyFill="1" applyBorder="1" applyAlignment="1" applyProtection="1">
      <alignment vertical="center"/>
    </xf>
    <xf numFmtId="6" fontId="6" fillId="5" borderId="0" xfId="2" applyNumberFormat="1" applyFont="1" applyFill="1" applyBorder="1" applyAlignment="1" applyProtection="1">
      <alignment vertical="center"/>
    </xf>
    <xf numFmtId="6" fontId="6" fillId="5" borderId="0" xfId="2" applyNumberFormat="1" applyFont="1" applyFill="1" applyBorder="1" applyAlignment="1" applyProtection="1">
      <alignment horizontal="center" vertical="center"/>
    </xf>
    <xf numFmtId="0" fontId="0" fillId="5" borderId="0" xfId="0" applyNumberFormat="1" applyFont="1" applyFill="1" applyBorder="1" applyAlignment="1" applyProtection="1">
      <alignment vertical="center"/>
    </xf>
    <xf numFmtId="0" fontId="6" fillId="5" borderId="50" xfId="2" applyNumberFormat="1" applyFont="1" applyFill="1" applyBorder="1" applyAlignment="1" applyProtection="1">
      <alignment vertical="center"/>
    </xf>
    <xf numFmtId="5" fontId="6" fillId="5" borderId="50" xfId="2" applyNumberFormat="1" applyFont="1" applyFill="1" applyBorder="1" applyAlignment="1" applyProtection="1">
      <alignment horizontal="center" vertical="center"/>
    </xf>
    <xf numFmtId="178" fontId="6" fillId="5" borderId="50" xfId="2" applyNumberFormat="1" applyFont="1" applyFill="1" applyBorder="1" applyAlignment="1" applyProtection="1">
      <alignment vertical="center"/>
    </xf>
    <xf numFmtId="6" fontId="6" fillId="5" borderId="50" xfId="2" applyNumberFormat="1" applyFont="1" applyFill="1" applyBorder="1" applyAlignment="1" applyProtection="1">
      <alignment vertical="center"/>
    </xf>
    <xf numFmtId="6" fontId="6" fillId="5" borderId="50" xfId="2" applyNumberFormat="1" applyFont="1" applyFill="1" applyBorder="1" applyAlignment="1" applyProtection="1">
      <alignment horizontal="center" vertical="center"/>
    </xf>
    <xf numFmtId="0" fontId="0" fillId="5" borderId="50" xfId="0" applyNumberFormat="1" applyFont="1" applyFill="1" applyBorder="1" applyAlignment="1" applyProtection="1">
      <alignment vertical="center"/>
    </xf>
    <xf numFmtId="0" fontId="0" fillId="0" borderId="50" xfId="0" applyNumberFormat="1" applyFont="1" applyFill="1" applyBorder="1" applyAlignment="1" applyProtection="1">
      <alignment vertical="center"/>
    </xf>
    <xf numFmtId="0" fontId="0" fillId="0" borderId="51" xfId="0" applyNumberFormat="1" applyFont="1" applyFill="1" applyBorder="1" applyAlignment="1" applyProtection="1">
      <alignment vertical="center"/>
    </xf>
    <xf numFmtId="5" fontId="7" fillId="6" borderId="51" xfId="2" applyNumberFormat="1" applyFont="1" applyFill="1" applyBorder="1" applyAlignment="1" applyProtection="1">
      <alignment horizontal="center"/>
    </xf>
    <xf numFmtId="5" fontId="6" fillId="0" borderId="51" xfId="2" applyNumberFormat="1" applyFont="1" applyFill="1" applyBorder="1" applyAlignment="1" applyProtection="1">
      <alignment horizontal="center" vertical="center"/>
    </xf>
    <xf numFmtId="0" fontId="6" fillId="0" borderId="51" xfId="2" applyNumberFormat="1" applyFont="1" applyFill="1" applyBorder="1" applyAlignment="1" applyProtection="1"/>
    <xf numFmtId="5" fontId="7" fillId="6" borderId="11" xfId="2" applyNumberFormat="1" applyFont="1" applyFill="1" applyBorder="1" applyAlignment="1" applyProtection="1">
      <alignment horizontal="center"/>
    </xf>
    <xf numFmtId="0" fontId="10" fillId="4" borderId="52" xfId="2" applyNumberFormat="1" applyFont="1" applyFill="1" applyBorder="1" applyAlignment="1" applyProtection="1">
      <alignment horizontal="center" vertical="center"/>
    </xf>
    <xf numFmtId="5" fontId="10" fillId="5" borderId="50" xfId="2" applyNumberFormat="1" applyFont="1" applyFill="1" applyBorder="1" applyAlignment="1" applyProtection="1">
      <alignment horizontal="center" vertical="center"/>
    </xf>
    <xf numFmtId="9" fontId="6" fillId="5" borderId="53" xfId="2" applyNumberFormat="1" applyFont="1" applyFill="1" applyBorder="1" applyAlignment="1" applyProtection="1">
      <alignment horizontal="center" vertical="center"/>
    </xf>
    <xf numFmtId="5" fontId="7" fillId="6" borderId="54" xfId="2" applyNumberFormat="1" applyFont="1" applyFill="1" applyBorder="1" applyAlignment="1" applyProtection="1">
      <alignment horizontal="center"/>
    </xf>
    <xf numFmtId="0" fontId="0" fillId="0" borderId="55" xfId="0" applyNumberFormat="1" applyFont="1" applyFill="1" applyBorder="1" applyAlignment="1" applyProtection="1">
      <alignment vertical="center"/>
    </xf>
    <xf numFmtId="0" fontId="0" fillId="0" borderId="56" xfId="0" applyNumberFormat="1" applyFont="1" applyFill="1" applyBorder="1" applyAlignment="1" applyProtection="1">
      <alignment vertical="center"/>
    </xf>
    <xf numFmtId="0" fontId="0" fillId="0" borderId="57" xfId="0" applyNumberFormat="1" applyFont="1" applyFill="1" applyBorder="1" applyAlignment="1" applyProtection="1">
      <alignment vertical="center"/>
    </xf>
    <xf numFmtId="0" fontId="6" fillId="4" borderId="27" xfId="2"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0" fillId="0" borderId="58" xfId="0" applyNumberFormat="1" applyFont="1" applyFill="1" applyBorder="1" applyAlignment="1" applyProtection="1">
      <alignment vertical="center"/>
    </xf>
    <xf numFmtId="0" fontId="0" fillId="3" borderId="31" xfId="0" applyNumberFormat="1" applyFont="1" applyFill="1" applyBorder="1" applyAlignment="1" applyProtection="1">
      <alignment vertical="center"/>
    </xf>
    <xf numFmtId="0" fontId="1" fillId="0" borderId="0" xfId="3">
      <alignment vertical="center"/>
    </xf>
    <xf numFmtId="0" fontId="1" fillId="0" borderId="59" xfId="3" applyBorder="1">
      <alignment vertical="center"/>
    </xf>
    <xf numFmtId="0" fontId="1" fillId="0" borderId="60" xfId="3" applyBorder="1">
      <alignment vertical="center"/>
    </xf>
    <xf numFmtId="0" fontId="1" fillId="0" borderId="61" xfId="3" applyBorder="1">
      <alignment vertical="center"/>
    </xf>
    <xf numFmtId="0" fontId="1" fillId="0" borderId="28" xfId="3" applyBorder="1">
      <alignment vertical="center"/>
    </xf>
    <xf numFmtId="0" fontId="1" fillId="0" borderId="0" xfId="3" applyBorder="1">
      <alignment vertical="center"/>
    </xf>
    <xf numFmtId="5" fontId="7" fillId="6" borderId="13" xfId="2" applyNumberFormat="1" applyFont="1" applyFill="1" applyBorder="1" applyAlignment="1" applyProtection="1">
      <alignment horizontal="center"/>
    </xf>
    <xf numFmtId="5" fontId="7" fillId="6" borderId="53" xfId="2" applyNumberFormat="1" applyFont="1" applyFill="1" applyBorder="1" applyAlignment="1" applyProtection="1">
      <alignment horizontal="center"/>
    </xf>
    <xf numFmtId="5" fontId="7" fillId="6" borderId="41" xfId="2" applyNumberFormat="1" applyFont="1" applyFill="1" applyBorder="1" applyAlignment="1" applyProtection="1">
      <alignment horizontal="center"/>
    </xf>
    <xf numFmtId="5" fontId="7" fillId="6" borderId="55" xfId="2" applyNumberFormat="1" applyFont="1" applyFill="1" applyBorder="1" applyAlignment="1" applyProtection="1">
      <alignment horizontal="center"/>
    </xf>
    <xf numFmtId="5" fontId="7" fillId="6" borderId="62" xfId="2" applyNumberFormat="1" applyFont="1" applyFill="1" applyBorder="1" applyAlignment="1" applyProtection="1">
      <alignment horizontal="center"/>
    </xf>
    <xf numFmtId="5" fontId="11" fillId="0" borderId="11" xfId="2" applyNumberFormat="1" applyFont="1" applyFill="1" applyBorder="1" applyAlignment="1" applyProtection="1">
      <alignment horizontal="center" vertical="center"/>
    </xf>
    <xf numFmtId="184" fontId="6" fillId="0" borderId="20" xfId="2" applyNumberFormat="1" applyFont="1" applyFill="1" applyBorder="1" applyAlignment="1" applyProtection="1">
      <alignment horizontal="center" vertical="center"/>
    </xf>
    <xf numFmtId="184" fontId="6" fillId="0" borderId="31" xfId="2" applyNumberFormat="1" applyFont="1" applyFill="1" applyBorder="1" applyAlignment="1" applyProtection="1">
      <alignment horizontal="center" vertical="center"/>
    </xf>
    <xf numFmtId="5" fontId="6" fillId="0" borderId="62" xfId="2" applyNumberFormat="1" applyFont="1" applyFill="1" applyBorder="1" applyAlignment="1" applyProtection="1">
      <alignment horizontal="center" vertical="center"/>
    </xf>
    <xf numFmtId="5" fontId="6" fillId="0" borderId="63" xfId="2" applyNumberFormat="1" applyFont="1" applyFill="1" applyBorder="1" applyAlignment="1" applyProtection="1">
      <alignment horizontal="center" vertical="center"/>
    </xf>
    <xf numFmtId="0" fontId="4" fillId="2" borderId="64" xfId="0" applyNumberFormat="1" applyFont="1" applyFill="1" applyBorder="1" applyAlignment="1" applyProtection="1">
      <alignment horizontal="center" vertical="center"/>
    </xf>
    <xf numFmtId="0" fontId="4" fillId="2" borderId="31" xfId="0" applyNumberFormat="1" applyFont="1" applyFill="1" applyBorder="1" applyAlignment="1" applyProtection="1">
      <alignment horizontal="center" vertical="center"/>
    </xf>
    <xf numFmtId="0" fontId="4" fillId="2" borderId="27" xfId="0" applyNumberFormat="1" applyFont="1" applyFill="1" applyBorder="1" applyAlignment="1" applyProtection="1">
      <alignment horizontal="center" vertical="center"/>
    </xf>
    <xf numFmtId="0" fontId="4" fillId="2" borderId="19" xfId="0" applyNumberFormat="1" applyFont="1" applyFill="1" applyBorder="1" applyAlignment="1" applyProtection="1">
      <alignment horizontal="center" vertical="center"/>
    </xf>
    <xf numFmtId="22" fontId="0" fillId="0" borderId="0" xfId="0" applyNumberFormat="1">
      <alignment vertical="center"/>
    </xf>
    <xf numFmtId="0" fontId="1" fillId="0" borderId="0" xfId="3" applyFill="1" applyBorder="1">
      <alignment vertical="center"/>
    </xf>
    <xf numFmtId="0" fontId="14" fillId="0" borderId="0" xfId="0" applyFont="1">
      <alignment vertical="center"/>
    </xf>
    <xf numFmtId="0" fontId="15" fillId="0" borderId="0" xfId="0" applyFont="1">
      <alignment vertical="center"/>
    </xf>
  </cellXfs>
  <cellStyles count="4">
    <cellStyle name="標準" xfId="0" builtinId="0"/>
    <cellStyle name="標準 2" xfId="1"/>
    <cellStyle name="標準 3" xfId="2"/>
    <cellStyle name="標準_気づき"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14</xdr:col>
      <xdr:colOff>590550</xdr:colOff>
      <xdr:row>30</xdr:row>
      <xdr:rowOff>34215</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71450"/>
          <a:ext cx="10058400" cy="5006265"/>
        </a:xfrm>
        <a:prstGeom prst="rect">
          <a:avLst/>
        </a:prstGeom>
      </xdr:spPr>
    </xdr:pic>
    <xdr:clientData/>
  </xdr:twoCellAnchor>
  <xdr:twoCellAnchor>
    <xdr:from>
      <xdr:col>3</xdr:col>
      <xdr:colOff>457200</xdr:colOff>
      <xdr:row>14</xdr:row>
      <xdr:rowOff>33338</xdr:rowOff>
    </xdr:from>
    <xdr:to>
      <xdr:col>13</xdr:col>
      <xdr:colOff>566738</xdr:colOff>
      <xdr:row>14</xdr:row>
      <xdr:rowOff>33338</xdr:rowOff>
    </xdr:to>
    <xdr:cxnSp macro="">
      <xdr:nvCxnSpPr>
        <xdr:cNvPr id="4" name="直線コネクタ 3"/>
        <xdr:cNvCxnSpPr/>
      </xdr:nvCxnSpPr>
      <xdr:spPr>
        <a:xfrm>
          <a:off x="2486025" y="2433638"/>
          <a:ext cx="6872288" cy="0"/>
        </a:xfrm>
        <a:prstGeom prst="line">
          <a:avLst/>
        </a:prstGeom>
      </xdr:spPr>
      <xdr:style>
        <a:lnRef idx="1">
          <a:schemeClr val="accent4"/>
        </a:lnRef>
        <a:fillRef idx="0">
          <a:schemeClr val="accent4"/>
        </a:fillRef>
        <a:effectRef idx="0">
          <a:schemeClr val="accent4"/>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
  <sheetViews>
    <sheetView tabSelected="1" zoomScaleSheetLayoutView="100" workbookViewId="0">
      <selection activeCell="A4" sqref="A4"/>
    </sheetView>
  </sheetViews>
  <sheetFormatPr defaultColWidth="10" defaultRowHeight="13.5" customHeight="1"/>
  <cols>
    <col min="1" max="1" width="22.75" customWidth="1"/>
    <col min="2" max="2" width="13.625" customWidth="1"/>
    <col min="3" max="3" width="13.875" customWidth="1"/>
    <col min="4" max="4" width="15.625" customWidth="1"/>
    <col min="5" max="5" width="12.375" customWidth="1"/>
    <col min="6" max="6" width="12.25" customWidth="1"/>
    <col min="7" max="7" width="13.25" customWidth="1"/>
    <col min="9" max="9" width="15.75" customWidth="1"/>
    <col min="10" max="10" width="13.125" customWidth="1"/>
    <col min="11" max="11" width="15.5" customWidth="1"/>
    <col min="12" max="12" width="17.625" customWidth="1"/>
  </cols>
  <sheetData>
    <row r="1" spans="1:12" ht="19.5" customHeight="1">
      <c r="A1" s="121"/>
      <c r="B1" s="133" t="s">
        <v>0</v>
      </c>
      <c r="C1" s="134"/>
      <c r="D1" s="135"/>
      <c r="E1" s="120"/>
      <c r="F1" s="136" t="s">
        <v>0</v>
      </c>
      <c r="G1" s="137"/>
      <c r="H1" s="122"/>
    </row>
    <row r="2" spans="1:12" ht="25.5" customHeight="1">
      <c r="A2" s="123" t="s">
        <v>1</v>
      </c>
      <c r="B2" s="138">
        <v>12118</v>
      </c>
      <c r="C2" s="138"/>
      <c r="D2" s="138"/>
      <c r="E2" s="64" t="s">
        <v>2</v>
      </c>
      <c r="F2" s="139">
        <v>44326</v>
      </c>
      <c r="G2" s="140"/>
      <c r="H2" s="46"/>
      <c r="I2" s="46"/>
    </row>
    <row r="3" spans="1:12" ht="27" customHeight="1">
      <c r="A3" s="47" t="s">
        <v>3</v>
      </c>
      <c r="B3" s="141">
        <f>SUM(B2+D17)</f>
        <v>12621</v>
      </c>
      <c r="C3" s="141"/>
      <c r="D3" s="142"/>
      <c r="E3" s="48" t="s">
        <v>4</v>
      </c>
      <c r="F3" s="49">
        <v>0.05</v>
      </c>
      <c r="G3" s="50">
        <f>B3*F3</f>
        <v>631.05000000000007</v>
      </c>
      <c r="H3" s="52" t="s">
        <v>5</v>
      </c>
      <c r="I3" s="53">
        <f>(B3-B2)</f>
        <v>503</v>
      </c>
      <c r="K3" s="124"/>
    </row>
    <row r="4" spans="1:12" s="103" customFormat="1" ht="17.25" customHeight="1">
      <c r="A4" s="98"/>
      <c r="B4" s="99"/>
      <c r="C4" s="99"/>
      <c r="D4" s="99"/>
      <c r="E4" s="100"/>
      <c r="F4" s="119" t="s">
        <v>0</v>
      </c>
      <c r="G4" s="99"/>
      <c r="H4" s="101"/>
      <c r="I4" s="102"/>
    </row>
    <row r="5" spans="1:12" ht="39" customHeight="1">
      <c r="A5" s="104"/>
      <c r="B5" s="105"/>
      <c r="C5" s="105"/>
      <c r="D5" s="117"/>
      <c r="E5" s="106"/>
      <c r="F5" s="118"/>
      <c r="G5" s="105"/>
      <c r="H5" s="107"/>
      <c r="I5" s="108"/>
      <c r="J5" s="109"/>
      <c r="K5" s="110"/>
      <c r="L5" s="110"/>
    </row>
    <row r="6" spans="1:12" ht="21" customHeight="1">
      <c r="A6" s="114" t="s">
        <v>6</v>
      </c>
      <c r="B6" s="112" t="s">
        <v>0</v>
      </c>
      <c r="C6" s="112" t="s">
        <v>0</v>
      </c>
      <c r="D6" s="113"/>
      <c r="E6" s="112" t="s">
        <v>0</v>
      </c>
      <c r="F6" s="115" t="s">
        <v>0</v>
      </c>
      <c r="G6" s="51"/>
      <c r="H6" s="46"/>
      <c r="I6" s="46"/>
      <c r="L6" s="111"/>
    </row>
    <row r="7" spans="1:12" ht="28.5">
      <c r="A7" s="116" t="s">
        <v>7</v>
      </c>
      <c r="B7" s="58" t="s">
        <v>8</v>
      </c>
      <c r="C7" s="59" t="s">
        <v>9</v>
      </c>
      <c r="D7" s="60" t="s">
        <v>10</v>
      </c>
      <c r="E7" s="61" t="s">
        <v>11</v>
      </c>
      <c r="F7" s="59" t="s">
        <v>12</v>
      </c>
      <c r="G7" s="61" t="s">
        <v>13</v>
      </c>
      <c r="H7" s="60" t="s">
        <v>14</v>
      </c>
      <c r="I7" s="62" t="s">
        <v>15</v>
      </c>
      <c r="J7" s="65" t="s">
        <v>16</v>
      </c>
      <c r="K7" s="59" t="s">
        <v>17</v>
      </c>
      <c r="L7" s="63" t="s">
        <v>18</v>
      </c>
    </row>
    <row r="8" spans="1:12" ht="24.95" customHeight="1">
      <c r="A8" s="55">
        <v>44317</v>
      </c>
      <c r="B8" s="66">
        <v>503</v>
      </c>
      <c r="C8" s="67"/>
      <c r="D8" s="85">
        <f t="shared" ref="D8:D16" si="0">SUM(B8-C8)</f>
        <v>503</v>
      </c>
      <c r="E8" s="68">
        <v>1</v>
      </c>
      <c r="F8" s="69"/>
      <c r="G8" s="68">
        <f t="shared" ref="G8:G16" si="1">SUM(E8+F8)</f>
        <v>1</v>
      </c>
      <c r="H8" s="70">
        <f t="shared" ref="H8:H16" si="2">E8/G8</f>
        <v>1</v>
      </c>
      <c r="I8" s="71">
        <f t="shared" ref="I8:I16" si="3">B8/E8</f>
        <v>503</v>
      </c>
      <c r="J8" s="71" t="e">
        <f t="shared" ref="J8:J16" si="4">C8/F8</f>
        <v>#DIV/0!</v>
      </c>
      <c r="K8" s="72" t="e">
        <f t="shared" ref="K8:K16" si="5">I8/J8</f>
        <v>#DIV/0!</v>
      </c>
      <c r="L8" s="73" t="e">
        <f t="shared" ref="L8:L16" si="6">B8/C8</f>
        <v>#DIV/0!</v>
      </c>
    </row>
    <row r="9" spans="1:12" ht="24.95" customHeight="1">
      <c r="A9" s="56"/>
      <c r="B9" s="74"/>
      <c r="C9" s="75"/>
      <c r="D9" s="85">
        <f t="shared" si="0"/>
        <v>0</v>
      </c>
      <c r="E9" s="76"/>
      <c r="F9" s="76"/>
      <c r="G9" s="68">
        <f t="shared" si="1"/>
        <v>0</v>
      </c>
      <c r="H9" s="70" t="e">
        <f t="shared" si="2"/>
        <v>#DIV/0!</v>
      </c>
      <c r="I9" s="71" t="e">
        <f t="shared" si="3"/>
        <v>#DIV/0!</v>
      </c>
      <c r="J9" s="71" t="e">
        <f t="shared" si="4"/>
        <v>#DIV/0!</v>
      </c>
      <c r="K9" s="72" t="e">
        <f t="shared" si="5"/>
        <v>#DIV/0!</v>
      </c>
      <c r="L9" s="73" t="e">
        <f t="shared" si="6"/>
        <v>#DIV/0!</v>
      </c>
    </row>
    <row r="10" spans="1:12" ht="24.95" customHeight="1">
      <c r="A10" s="55"/>
      <c r="B10" s="74"/>
      <c r="C10" s="75"/>
      <c r="D10" s="85">
        <f t="shared" si="0"/>
        <v>0</v>
      </c>
      <c r="E10" s="76"/>
      <c r="F10" s="76"/>
      <c r="G10" s="68">
        <f t="shared" si="1"/>
        <v>0</v>
      </c>
      <c r="H10" s="70" t="e">
        <f t="shared" si="2"/>
        <v>#DIV/0!</v>
      </c>
      <c r="I10" s="71" t="e">
        <f t="shared" si="3"/>
        <v>#DIV/0!</v>
      </c>
      <c r="J10" s="71" t="e">
        <f t="shared" si="4"/>
        <v>#DIV/0!</v>
      </c>
      <c r="K10" s="72" t="e">
        <f t="shared" si="5"/>
        <v>#DIV/0!</v>
      </c>
      <c r="L10" s="73" t="e">
        <f t="shared" si="6"/>
        <v>#DIV/0!</v>
      </c>
    </row>
    <row r="11" spans="1:12" ht="24.95" customHeight="1">
      <c r="A11" s="56"/>
      <c r="B11" s="74"/>
      <c r="C11" s="75"/>
      <c r="D11" s="85">
        <f t="shared" si="0"/>
        <v>0</v>
      </c>
      <c r="E11" s="76"/>
      <c r="F11" s="76"/>
      <c r="G11" s="68">
        <f t="shared" si="1"/>
        <v>0</v>
      </c>
      <c r="H11" s="70" t="e">
        <f t="shared" si="2"/>
        <v>#DIV/0!</v>
      </c>
      <c r="I11" s="71" t="e">
        <f t="shared" si="3"/>
        <v>#DIV/0!</v>
      </c>
      <c r="J11" s="71" t="e">
        <f t="shared" si="4"/>
        <v>#DIV/0!</v>
      </c>
      <c r="K11" s="72" t="e">
        <f t="shared" si="5"/>
        <v>#DIV/0!</v>
      </c>
      <c r="L11" s="73" t="e">
        <f t="shared" si="6"/>
        <v>#DIV/0!</v>
      </c>
    </row>
    <row r="12" spans="1:12" ht="24.95" customHeight="1">
      <c r="A12" s="55"/>
      <c r="B12" s="74"/>
      <c r="C12" s="67"/>
      <c r="D12" s="85">
        <f t="shared" si="0"/>
        <v>0</v>
      </c>
      <c r="E12" s="76"/>
      <c r="F12" s="76"/>
      <c r="G12" s="68">
        <f t="shared" si="1"/>
        <v>0</v>
      </c>
      <c r="H12" s="70" t="e">
        <f t="shared" si="2"/>
        <v>#DIV/0!</v>
      </c>
      <c r="I12" s="71" t="e">
        <f t="shared" si="3"/>
        <v>#DIV/0!</v>
      </c>
      <c r="J12" s="71" t="e">
        <f t="shared" si="4"/>
        <v>#DIV/0!</v>
      </c>
      <c r="K12" s="72" t="e">
        <f t="shared" si="5"/>
        <v>#DIV/0!</v>
      </c>
      <c r="L12" s="73" t="e">
        <f t="shared" si="6"/>
        <v>#DIV/0!</v>
      </c>
    </row>
    <row r="13" spans="1:12" ht="24.95" customHeight="1">
      <c r="A13" s="56"/>
      <c r="B13" s="74"/>
      <c r="C13" s="75"/>
      <c r="D13" s="85">
        <f t="shared" si="0"/>
        <v>0</v>
      </c>
      <c r="E13" s="76"/>
      <c r="F13" s="76"/>
      <c r="G13" s="68">
        <f t="shared" si="1"/>
        <v>0</v>
      </c>
      <c r="H13" s="70" t="e">
        <f t="shared" si="2"/>
        <v>#DIV/0!</v>
      </c>
      <c r="I13" s="71" t="e">
        <f t="shared" si="3"/>
        <v>#DIV/0!</v>
      </c>
      <c r="J13" s="71" t="e">
        <f t="shared" si="4"/>
        <v>#DIV/0!</v>
      </c>
      <c r="K13" s="72" t="e">
        <f t="shared" si="5"/>
        <v>#DIV/0!</v>
      </c>
      <c r="L13" s="73" t="e">
        <f t="shared" si="6"/>
        <v>#DIV/0!</v>
      </c>
    </row>
    <row r="14" spans="1:12" ht="24.95" customHeight="1">
      <c r="A14" s="55"/>
      <c r="B14" s="74"/>
      <c r="C14" s="67"/>
      <c r="D14" s="85">
        <f t="shared" si="0"/>
        <v>0</v>
      </c>
      <c r="E14" s="76"/>
      <c r="F14" s="76"/>
      <c r="G14" s="68">
        <f t="shared" si="1"/>
        <v>0</v>
      </c>
      <c r="H14" s="70" t="e">
        <f t="shared" si="2"/>
        <v>#DIV/0!</v>
      </c>
      <c r="I14" s="71" t="e">
        <f t="shared" si="3"/>
        <v>#DIV/0!</v>
      </c>
      <c r="J14" s="71" t="e">
        <f t="shared" si="4"/>
        <v>#DIV/0!</v>
      </c>
      <c r="K14" s="72" t="e">
        <f t="shared" si="5"/>
        <v>#DIV/0!</v>
      </c>
      <c r="L14" s="73" t="e">
        <f t="shared" si="6"/>
        <v>#DIV/0!</v>
      </c>
    </row>
    <row r="15" spans="1:12" ht="24.95" customHeight="1">
      <c r="A15" s="56"/>
      <c r="B15" s="74"/>
      <c r="C15" s="67"/>
      <c r="D15" s="85">
        <f t="shared" si="0"/>
        <v>0</v>
      </c>
      <c r="E15" s="76"/>
      <c r="F15" s="76"/>
      <c r="G15" s="68">
        <f t="shared" si="1"/>
        <v>0</v>
      </c>
      <c r="H15" s="70" t="e">
        <f t="shared" si="2"/>
        <v>#DIV/0!</v>
      </c>
      <c r="I15" s="71" t="e">
        <f t="shared" si="3"/>
        <v>#DIV/0!</v>
      </c>
      <c r="J15" s="71" t="e">
        <f t="shared" si="4"/>
        <v>#DIV/0!</v>
      </c>
      <c r="K15" s="72" t="e">
        <f t="shared" si="5"/>
        <v>#DIV/0!</v>
      </c>
      <c r="L15" s="73" t="e">
        <f t="shared" si="6"/>
        <v>#DIV/0!</v>
      </c>
    </row>
    <row r="16" spans="1:12" ht="24.95" customHeight="1">
      <c r="A16" s="57"/>
      <c r="B16" s="77"/>
      <c r="C16" s="78"/>
      <c r="D16" s="86">
        <f t="shared" si="0"/>
        <v>0</v>
      </c>
      <c r="E16" s="79"/>
      <c r="F16" s="79"/>
      <c r="G16" s="80">
        <f t="shared" si="1"/>
        <v>0</v>
      </c>
      <c r="H16" s="81" t="e">
        <f t="shared" si="2"/>
        <v>#DIV/0!</v>
      </c>
      <c r="I16" s="82" t="e">
        <f t="shared" si="3"/>
        <v>#DIV/0!</v>
      </c>
      <c r="J16" s="82" t="e">
        <f t="shared" si="4"/>
        <v>#DIV/0!</v>
      </c>
      <c r="K16" s="83" t="e">
        <f t="shared" si="5"/>
        <v>#DIV/0!</v>
      </c>
      <c r="L16" s="84" t="e">
        <f t="shared" si="6"/>
        <v>#DIV/0!</v>
      </c>
    </row>
    <row r="17" spans="1:12" ht="24.95" customHeight="1">
      <c r="A17" s="87" t="s">
        <v>97</v>
      </c>
      <c r="B17" s="88">
        <f t="shared" ref="B17:G17" si="7">SUM(B8:B16)</f>
        <v>503</v>
      </c>
      <c r="C17" s="89">
        <f t="shared" si="7"/>
        <v>0</v>
      </c>
      <c r="D17" s="90">
        <f t="shared" si="7"/>
        <v>503</v>
      </c>
      <c r="E17" s="91">
        <f t="shared" si="7"/>
        <v>1</v>
      </c>
      <c r="F17" s="92">
        <f t="shared" si="7"/>
        <v>0</v>
      </c>
      <c r="G17" s="91">
        <f t="shared" si="7"/>
        <v>1</v>
      </c>
      <c r="H17" s="93" t="e">
        <f>AVERAGE(H8:H16)</f>
        <v>#DIV/0!</v>
      </c>
      <c r="I17" s="89" t="e">
        <f>AVERAGE(I8:I16)</f>
        <v>#DIV/0!</v>
      </c>
      <c r="J17" s="89" t="e">
        <f>AVERAGE(J8:J16)</f>
        <v>#DIV/0!</v>
      </c>
      <c r="K17" s="94" t="e">
        <f>AVERAGE(K8:K16)</f>
        <v>#DIV/0!</v>
      </c>
      <c r="L17" s="95" t="e">
        <f>AVERAGE(L8:L16)</f>
        <v>#DIV/0!</v>
      </c>
    </row>
    <row r="18" spans="1:12">
      <c r="A18" s="54"/>
      <c r="J18" s="96"/>
      <c r="K18" s="97" t="s">
        <v>19</v>
      </c>
      <c r="L18" s="97" t="s">
        <v>20</v>
      </c>
    </row>
    <row r="19" spans="1:12">
      <c r="A19" s="54"/>
    </row>
  </sheetData>
  <mergeCells count="5">
    <mergeCell ref="B1:D1"/>
    <mergeCell ref="F1:G1"/>
    <mergeCell ref="B2:D2"/>
    <mergeCell ref="F2:G2"/>
    <mergeCell ref="B3:D3"/>
  </mergeCells>
  <phoneticPr fontId="13"/>
  <pageMargins left="0.69861111111111107" right="0.69861111111111107" top="0.75" bottom="0.75" header="0.3" footer="0.3"/>
  <pageSetup paperSize="9" scale="76" firstPageNumber="4294963191" fitToHeight="0"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3"/>
  <sheetViews>
    <sheetView zoomScaleSheetLayoutView="100" workbookViewId="0">
      <pane ySplit="1" topLeftCell="A2" activePane="bottomLeft" state="frozen"/>
      <selection pane="bottomLeft" activeCell="A3" sqref="A3"/>
    </sheetView>
  </sheetViews>
  <sheetFormatPr defaultColWidth="10" defaultRowHeight="13.5" customHeight="1"/>
  <cols>
    <col min="1" max="1" width="9.625" customWidth="1"/>
    <col min="3" max="3" width="17.25" customWidth="1"/>
    <col min="4" max="4" width="32.75" customWidth="1"/>
    <col min="5" max="5" width="6.875" customWidth="1"/>
    <col min="6" max="6" width="15.875" customWidth="1"/>
    <col min="7" max="7" width="13.125" customWidth="1"/>
    <col min="8" max="8" width="11.25" customWidth="1"/>
    <col min="9" max="9" width="15.875" customWidth="1"/>
    <col min="11" max="11" width="18.375" customWidth="1"/>
    <col min="12" max="12" width="9" customWidth="1"/>
    <col min="15" max="15" width="15.875" customWidth="1"/>
  </cols>
  <sheetData>
    <row r="1" spans="1:15">
      <c r="A1" s="39" t="s">
        <v>21</v>
      </c>
      <c r="B1" s="40" t="s">
        <v>22</v>
      </c>
      <c r="C1" s="40" t="s">
        <v>23</v>
      </c>
      <c r="D1" s="40" t="s">
        <v>24</v>
      </c>
      <c r="E1" s="40" t="s">
        <v>25</v>
      </c>
      <c r="F1" s="40" t="s">
        <v>26</v>
      </c>
      <c r="G1" s="40" t="s">
        <v>27</v>
      </c>
      <c r="H1" s="40" t="s">
        <v>28</v>
      </c>
      <c r="I1" s="40" t="s">
        <v>29</v>
      </c>
      <c r="J1" s="40" t="s">
        <v>30</v>
      </c>
      <c r="K1" s="40" t="s">
        <v>31</v>
      </c>
      <c r="L1" s="40" t="s">
        <v>32</v>
      </c>
      <c r="M1" s="40" t="s">
        <v>33</v>
      </c>
      <c r="N1" s="126" t="s">
        <v>34</v>
      </c>
      <c r="O1" s="41" t="s">
        <v>35</v>
      </c>
    </row>
    <row r="2" spans="1:15" ht="13.5" customHeight="1">
      <c r="A2" t="s">
        <v>67</v>
      </c>
      <c r="B2" t="s">
        <v>36</v>
      </c>
      <c r="C2" t="s">
        <v>68</v>
      </c>
      <c r="D2" t="s">
        <v>69</v>
      </c>
      <c r="E2" t="s">
        <v>70</v>
      </c>
      <c r="F2" s="147">
        <v>44326.254189814812</v>
      </c>
      <c r="G2">
        <v>132.304</v>
      </c>
      <c r="H2" t="s">
        <v>71</v>
      </c>
      <c r="I2" s="147">
        <v>44330.762685185182</v>
      </c>
      <c r="J2">
        <v>132.82499999999999</v>
      </c>
      <c r="K2" t="s">
        <v>72</v>
      </c>
      <c r="L2" t="s">
        <v>37</v>
      </c>
      <c r="M2">
        <v>521</v>
      </c>
      <c r="N2">
        <v>0</v>
      </c>
      <c r="O2">
        <v>503</v>
      </c>
    </row>
    <row r="3" spans="1:15">
      <c r="M3" s="10"/>
      <c r="N3" s="10"/>
    </row>
    <row r="4" spans="1:15">
      <c r="M4" s="10"/>
      <c r="N4" s="10"/>
    </row>
    <row r="5" spans="1:15">
      <c r="M5" s="10"/>
      <c r="N5" s="10"/>
    </row>
    <row r="6" spans="1:15">
      <c r="N6" s="10"/>
    </row>
    <row r="7" spans="1:15">
      <c r="N7" s="10"/>
    </row>
    <row r="8" spans="1:15">
      <c r="M8" s="10"/>
      <c r="N8" s="10"/>
    </row>
    <row r="9" spans="1:15">
      <c r="M9" s="10"/>
      <c r="N9" s="10"/>
    </row>
    <row r="10" spans="1:15">
      <c r="M10" s="10"/>
      <c r="N10" s="10"/>
    </row>
    <row r="11" spans="1:15">
      <c r="M11" s="10"/>
      <c r="N11" s="10"/>
    </row>
    <row r="12" spans="1:15">
      <c r="M12" s="10"/>
      <c r="N12" s="10"/>
    </row>
    <row r="13" spans="1:15">
      <c r="M13" s="10"/>
      <c r="N13" s="10"/>
    </row>
    <row r="14" spans="1:15">
      <c r="M14" s="10"/>
      <c r="N14" s="10"/>
    </row>
    <row r="15" spans="1:15">
      <c r="M15" s="10"/>
      <c r="N15" s="10"/>
    </row>
    <row r="16" spans="1:15">
      <c r="M16" s="10"/>
      <c r="N16" s="10"/>
    </row>
    <row r="17" spans="1:15">
      <c r="M17" s="10"/>
      <c r="N17" s="10"/>
    </row>
    <row r="18" spans="1:15">
      <c r="M18" s="10"/>
      <c r="N18" s="10"/>
    </row>
    <row r="19" spans="1:15">
      <c r="M19" s="10"/>
      <c r="N19" s="10"/>
    </row>
    <row r="20" spans="1:15">
      <c r="M20" s="10"/>
      <c r="N20" s="10"/>
    </row>
    <row r="21" spans="1:15">
      <c r="M21" s="10"/>
      <c r="N21" s="10"/>
    </row>
    <row r="22" spans="1:15">
      <c r="M22" s="10"/>
      <c r="N22" s="10"/>
    </row>
    <row r="23" spans="1:15">
      <c r="M23" s="10"/>
      <c r="N23" s="10"/>
    </row>
    <row r="24" spans="1:15">
      <c r="M24" s="10"/>
      <c r="N24" s="10"/>
    </row>
    <row r="25" spans="1:15">
      <c r="M25" s="10"/>
      <c r="N25" s="10"/>
    </row>
    <row r="26" spans="1:15">
      <c r="A26" s="42"/>
      <c r="B26" s="42"/>
      <c r="C26" s="42"/>
      <c r="D26" s="42"/>
      <c r="E26" s="42"/>
      <c r="F26" s="42"/>
      <c r="G26" s="42"/>
      <c r="H26" s="42"/>
      <c r="I26" s="42"/>
      <c r="J26" s="42"/>
      <c r="K26" s="42"/>
      <c r="L26" s="42"/>
      <c r="M26" s="43"/>
      <c r="N26" s="43"/>
      <c r="O26" s="42"/>
    </row>
    <row r="27" spans="1:15">
      <c r="L27" s="44" t="s">
        <v>38</v>
      </c>
      <c r="M27" s="10">
        <v>521</v>
      </c>
      <c r="N27" s="10"/>
      <c r="O27">
        <v>503</v>
      </c>
    </row>
    <row r="28" spans="1:15">
      <c r="M28" s="10"/>
      <c r="N28" s="10"/>
    </row>
    <row r="29" spans="1:15">
      <c r="M29" s="10"/>
      <c r="N29" s="10"/>
    </row>
    <row r="31" spans="1:15">
      <c r="L31" s="11"/>
      <c r="M31" s="12"/>
      <c r="N31" s="12"/>
    </row>
    <row r="34" spans="3:9">
      <c r="C34" s="143" t="s">
        <v>39</v>
      </c>
      <c r="D34" s="144"/>
      <c r="F34" s="145" t="s">
        <v>40</v>
      </c>
      <c r="G34" s="146"/>
      <c r="H34" s="28" t="s">
        <v>41</v>
      </c>
      <c r="I34" s="31" t="s">
        <v>42</v>
      </c>
    </row>
    <row r="35" spans="3:9">
      <c r="C35" s="5" t="s">
        <v>43</v>
      </c>
      <c r="D35" s="6"/>
      <c r="F35" s="5"/>
      <c r="G35" s="15"/>
      <c r="H35" s="21"/>
      <c r="I35" s="24"/>
    </row>
    <row r="36" spans="3:9">
      <c r="C36" s="2" t="s">
        <v>44</v>
      </c>
      <c r="D36" s="1"/>
      <c r="F36" s="2"/>
      <c r="G36" s="17"/>
      <c r="H36" s="22"/>
      <c r="I36" s="18"/>
    </row>
    <row r="37" spans="3:9">
      <c r="C37" s="2" t="s">
        <v>45</v>
      </c>
      <c r="D37" s="1"/>
      <c r="F37" s="2"/>
      <c r="G37" s="17"/>
      <c r="H37" s="22"/>
      <c r="I37" s="18"/>
    </row>
    <row r="38" spans="3:9">
      <c r="C38" s="2" t="s">
        <v>46</v>
      </c>
      <c r="D38" s="1"/>
      <c r="F38" s="2"/>
      <c r="G38" s="17"/>
      <c r="H38" s="22"/>
      <c r="I38" s="18"/>
    </row>
    <row r="39" spans="3:9">
      <c r="C39" s="2" t="s">
        <v>47</v>
      </c>
      <c r="D39" s="1"/>
      <c r="F39" s="2"/>
      <c r="G39" s="17"/>
      <c r="H39" s="22"/>
      <c r="I39" s="18"/>
    </row>
    <row r="40" spans="3:9">
      <c r="C40" s="2" t="s">
        <v>48</v>
      </c>
      <c r="D40" s="4"/>
      <c r="F40" s="2"/>
      <c r="G40" s="17"/>
      <c r="H40" s="22"/>
      <c r="I40" s="18"/>
    </row>
    <row r="41" spans="3:9">
      <c r="C41" s="2" t="s">
        <v>49</v>
      </c>
      <c r="D41" s="1"/>
      <c r="F41" s="2"/>
      <c r="G41" s="17"/>
      <c r="H41" s="22"/>
      <c r="I41" s="18"/>
    </row>
    <row r="42" spans="3:9">
      <c r="C42" s="8" t="s">
        <v>50</v>
      </c>
      <c r="D42" s="9"/>
      <c r="F42" s="2"/>
      <c r="G42" s="17"/>
      <c r="H42" s="22"/>
      <c r="I42" s="18"/>
    </row>
    <row r="43" spans="3:9">
      <c r="C43" s="2" t="s">
        <v>51</v>
      </c>
      <c r="D43" s="1"/>
      <c r="F43" s="2"/>
      <c r="G43" s="17"/>
      <c r="H43" s="22"/>
      <c r="I43" s="18"/>
    </row>
    <row r="44" spans="3:9">
      <c r="C44" s="2" t="s">
        <v>52</v>
      </c>
      <c r="D44" s="4"/>
      <c r="F44" s="2"/>
      <c r="G44" s="17"/>
      <c r="H44" s="22"/>
      <c r="I44" s="18"/>
    </row>
    <row r="45" spans="3:9">
      <c r="C45" s="2" t="s">
        <v>53</v>
      </c>
      <c r="D45" s="1"/>
      <c r="F45" s="5"/>
      <c r="G45" s="15"/>
      <c r="H45" s="21"/>
      <c r="I45" s="16"/>
    </row>
    <row r="46" spans="3:9">
      <c r="C46" s="2" t="s">
        <v>15</v>
      </c>
      <c r="D46" s="13"/>
      <c r="F46" s="2"/>
      <c r="G46" s="17"/>
      <c r="H46" s="22"/>
      <c r="I46" s="18"/>
    </row>
    <row r="47" spans="3:9">
      <c r="C47" s="2" t="s">
        <v>16</v>
      </c>
      <c r="D47" s="13"/>
      <c r="F47" s="2"/>
      <c r="G47" s="17"/>
      <c r="H47" s="22"/>
      <c r="I47" s="18"/>
    </row>
    <row r="48" spans="3:9">
      <c r="C48" s="2" t="s">
        <v>54</v>
      </c>
      <c r="D48" s="1"/>
      <c r="F48" s="2"/>
      <c r="G48" s="17"/>
      <c r="H48" s="22"/>
      <c r="I48" s="18"/>
    </row>
    <row r="49" spans="3:10">
      <c r="C49" s="2" t="s">
        <v>55</v>
      </c>
      <c r="D49" s="1"/>
      <c r="F49" s="2"/>
      <c r="G49" s="17"/>
      <c r="H49" s="22"/>
      <c r="I49" s="18"/>
    </row>
    <row r="50" spans="3:10">
      <c r="C50" s="2" t="s">
        <v>56</v>
      </c>
      <c r="D50" s="14"/>
      <c r="F50" s="2"/>
      <c r="G50" s="17"/>
      <c r="H50" s="22"/>
      <c r="I50" s="18"/>
    </row>
    <row r="51" spans="3:10">
      <c r="C51" s="3" t="s">
        <v>14</v>
      </c>
      <c r="D51" s="7"/>
      <c r="F51" s="2"/>
      <c r="G51" s="17"/>
      <c r="H51" s="22"/>
      <c r="I51" s="18"/>
    </row>
    <row r="52" spans="3:10">
      <c r="F52" s="2"/>
      <c r="G52" s="17"/>
      <c r="H52" s="22"/>
      <c r="I52" s="18"/>
    </row>
    <row r="53" spans="3:10">
      <c r="F53" s="3"/>
      <c r="G53" s="19"/>
      <c r="H53" s="23"/>
      <c r="I53" s="20"/>
    </row>
    <row r="54" spans="3:10">
      <c r="F54" s="38" t="s">
        <v>38</v>
      </c>
      <c r="G54" s="45">
        <f>SUM(G35:G53)</f>
        <v>0</v>
      </c>
      <c r="H54" s="45">
        <f>SUM(H35:H53)</f>
        <v>0</v>
      </c>
      <c r="I54" s="45">
        <f>SUM(I35:I53)</f>
        <v>0</v>
      </c>
    </row>
    <row r="57" spans="3:10">
      <c r="F57" s="145" t="s">
        <v>57</v>
      </c>
      <c r="G57" s="146"/>
      <c r="H57" s="28" t="s">
        <v>41</v>
      </c>
      <c r="I57" s="29" t="s">
        <v>42</v>
      </c>
      <c r="J57" s="30" t="s">
        <v>58</v>
      </c>
    </row>
    <row r="58" spans="3:10">
      <c r="F58" s="5" t="s">
        <v>59</v>
      </c>
      <c r="G58" s="15">
        <v>0</v>
      </c>
      <c r="H58" s="21">
        <v>0</v>
      </c>
      <c r="I58" s="25">
        <v>0</v>
      </c>
      <c r="J58" s="26">
        <v>0</v>
      </c>
    </row>
    <row r="59" spans="3:10">
      <c r="F59" s="2" t="s">
        <v>60</v>
      </c>
      <c r="G59" s="17">
        <v>0</v>
      </c>
      <c r="H59" s="17">
        <v>0</v>
      </c>
      <c r="I59" s="22">
        <v>0</v>
      </c>
      <c r="J59" s="27">
        <v>0</v>
      </c>
    </row>
    <row r="60" spans="3:10">
      <c r="F60" s="2" t="s">
        <v>61</v>
      </c>
      <c r="G60" s="17">
        <v>0</v>
      </c>
      <c r="H60" s="17">
        <v>0</v>
      </c>
      <c r="I60" s="22">
        <v>0</v>
      </c>
      <c r="J60" s="27">
        <v>0</v>
      </c>
    </row>
    <row r="61" spans="3:10">
      <c r="F61" s="2" t="s">
        <v>62</v>
      </c>
      <c r="G61" s="17">
        <v>0</v>
      </c>
      <c r="H61" s="17">
        <v>0</v>
      </c>
      <c r="I61" s="22">
        <v>0</v>
      </c>
      <c r="J61" s="27">
        <v>0</v>
      </c>
    </row>
    <row r="62" spans="3:10">
      <c r="F62" s="33" t="s">
        <v>63</v>
      </c>
      <c r="G62" s="34">
        <v>0</v>
      </c>
      <c r="H62" s="34">
        <v>0</v>
      </c>
      <c r="I62" s="35">
        <v>0</v>
      </c>
      <c r="J62" s="36">
        <v>0</v>
      </c>
    </row>
    <row r="63" spans="3:10">
      <c r="F63" s="32" t="s">
        <v>38</v>
      </c>
      <c r="G63" s="32"/>
      <c r="H63" s="32"/>
      <c r="I63" s="37"/>
      <c r="J63" s="125">
        <f>SUM(J58:J62)</f>
        <v>0</v>
      </c>
    </row>
  </sheetData>
  <mergeCells count="3">
    <mergeCell ref="C34:D34"/>
    <mergeCell ref="F34:G34"/>
    <mergeCell ref="F57:G57"/>
  </mergeCells>
  <phoneticPr fontId="13"/>
  <pageMargins left="0.69861111111111107" right="0.69861111111111107" top="0.75" bottom="0.75" header="0.3" footer="0.3"/>
  <pageSetup paperSize="9" firstPageNumber="4294963191" orientation="portrait" horizont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100" workbookViewId="0">
      <selection activeCell="U22" sqref="U22"/>
    </sheetView>
  </sheetViews>
  <sheetFormatPr defaultColWidth="8.875" defaultRowHeight="13.5"/>
  <sheetData/>
  <phoneticPr fontId="13"/>
  <printOptions horizontalCentered="1"/>
  <pageMargins left="0.55118110236220474" right="0.55118110236220474" top="0.98425196850393704" bottom="0.98425196850393704" header="0.51181102362204722" footer="0.51181102362204722"/>
  <pageSetup paperSize="9" firstPageNumber="4294963191"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zoomScaleSheetLayoutView="100" workbookViewId="0">
      <selection activeCell="A33" sqref="A33"/>
    </sheetView>
  </sheetViews>
  <sheetFormatPr defaultColWidth="8.875" defaultRowHeight="13.5"/>
  <sheetData>
    <row r="1" spans="1:9">
      <c r="A1" s="128" t="s">
        <v>64</v>
      </c>
      <c r="B1" s="129"/>
      <c r="C1" s="129"/>
      <c r="D1" s="129"/>
      <c r="E1" s="129"/>
      <c r="F1" s="129"/>
      <c r="G1" s="129"/>
      <c r="H1" s="129"/>
      <c r="I1" s="132"/>
    </row>
    <row r="2" spans="1:9">
      <c r="A2" s="130" t="s">
        <v>65</v>
      </c>
      <c r="B2" s="131"/>
      <c r="C2" s="131"/>
      <c r="D2" s="131"/>
      <c r="E2" s="131"/>
      <c r="F2" s="131"/>
      <c r="G2" s="131"/>
      <c r="H2" s="131"/>
      <c r="I2" s="132"/>
    </row>
    <row r="3" spans="1:9">
      <c r="A3" s="127"/>
      <c r="D3" s="127"/>
    </row>
    <row r="4" spans="1:9">
      <c r="A4" t="s">
        <v>77</v>
      </c>
    </row>
    <row r="5" spans="1:9">
      <c r="A5" s="148" t="s">
        <v>78</v>
      </c>
    </row>
    <row r="6" spans="1:9">
      <c r="A6" s="148" t="s">
        <v>79</v>
      </c>
    </row>
    <row r="7" spans="1:9">
      <c r="A7" s="148"/>
    </row>
    <row r="8" spans="1:9">
      <c r="A8" t="s">
        <v>66</v>
      </c>
    </row>
    <row r="9" spans="1:9">
      <c r="A9" t="s">
        <v>80</v>
      </c>
    </row>
    <row r="10" spans="1:9">
      <c r="A10" t="s">
        <v>81</v>
      </c>
    </row>
    <row r="11" spans="1:9">
      <c r="A11" t="s">
        <v>82</v>
      </c>
    </row>
    <row r="12" spans="1:9">
      <c r="A12" t="s">
        <v>83</v>
      </c>
    </row>
    <row r="13" spans="1:9">
      <c r="A13" t="s">
        <v>84</v>
      </c>
    </row>
    <row r="14" spans="1:9">
      <c r="A14" t="s">
        <v>85</v>
      </c>
    </row>
    <row r="15" spans="1:9">
      <c r="A15" t="s">
        <v>73</v>
      </c>
    </row>
    <row r="16" spans="1:9">
      <c r="A16" s="150" t="s">
        <v>74</v>
      </c>
    </row>
    <row r="17" spans="1:1">
      <c r="A17" t="s">
        <v>86</v>
      </c>
    </row>
    <row r="18" spans="1:1">
      <c r="A18" t="s">
        <v>87</v>
      </c>
    </row>
    <row r="19" spans="1:1">
      <c r="A19" t="s">
        <v>88</v>
      </c>
    </row>
    <row r="20" spans="1:1">
      <c r="A20" t="s">
        <v>89</v>
      </c>
    </row>
    <row r="21" spans="1:1">
      <c r="A21" t="s">
        <v>90</v>
      </c>
    </row>
    <row r="22" spans="1:1">
      <c r="A22" t="s">
        <v>91</v>
      </c>
    </row>
    <row r="24" spans="1:1">
      <c r="A24" t="s">
        <v>92</v>
      </c>
    </row>
    <row r="25" spans="1:1">
      <c r="A25" t="s">
        <v>93</v>
      </c>
    </row>
    <row r="26" spans="1:1">
      <c r="A26" t="s">
        <v>94</v>
      </c>
    </row>
    <row r="28" spans="1:1">
      <c r="A28" t="s">
        <v>76</v>
      </c>
    </row>
    <row r="29" spans="1:1">
      <c r="A29" s="149" t="s">
        <v>75</v>
      </c>
    </row>
    <row r="30" spans="1:1">
      <c r="A30" s="149" t="s">
        <v>95</v>
      </c>
    </row>
    <row r="31" spans="1:1">
      <c r="A31" s="149" t="s">
        <v>96</v>
      </c>
    </row>
  </sheetData>
  <phoneticPr fontId="13"/>
  <pageMargins left="0.75" right="0.75" top="1" bottom="1" header="0.51111111111111107" footer="0.51111111111111107"/>
  <pageSetup paperSize="9" firstPageNumber="4294963191"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4</vt:i4>
      </vt:variant>
    </vt:vector>
  </HeadingPairs>
  <TitlesOfParts>
    <vt:vector size="4" baseType="lpstr">
      <vt:lpstr>ルール＆合計</vt:lpstr>
      <vt:lpstr>2021年5月</vt:lpstr>
      <vt:lpstr>画像</vt:lpstr>
      <vt:lpstr>気づき</vt:lpstr>
    </vt:vector>
  </TitlesOfParts>
  <Manager/>
  <Company/>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YUUYA YAMAMURA</dc:creator>
  <cp:keywords/>
  <dc:description/>
  <cp:lastModifiedBy>成田 秀之</cp:lastModifiedBy>
  <cp:revision/>
  <cp:lastPrinted>2021-05-16T12:53:16Z</cp:lastPrinted>
  <dcterms:created xsi:type="dcterms:W3CDTF">2013-10-09T23:04:08Z</dcterms:created>
  <dcterms:modified xsi:type="dcterms:W3CDTF">2021-05-16T12:53:46Z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