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<sst xmlns="http://schemas.openxmlformats.org/spreadsheetml/2006/main" count="52" uniqueCount="41">
  <si>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</si>
  <si>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</si>
  <si>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</si>
  <si>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</si>
  <si>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</si>
  <si>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</si>
  <si>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</si>
  <si>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</si>
  <si>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</si>
  <si>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</si>
  <si>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</si>
  <si>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</si>
  <si>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</si>
  <si>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</si>
  <si>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</si>
  <si>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</si>
  <si>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</si>
  <si>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</si>
  <si>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</si>
  <si>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</si>
  <si>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</si>
  <si>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</si>
  <si>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</si>
  <si>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</si>
  <si>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</si>
  <si>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</si>
  <si>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</si>
  <si>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</si>
  <si>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</si>
  <si>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</si>
  <si>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</si>
  <si>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</si>
  <si>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</si>
  <si>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</si>
  <si>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</si>
  <si>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</si>
  <si>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</si>
  <si>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USDJPY</t>
    <phoneticPr fontId="1"/>
  </si>
  <si>
    <t>2012.03.09</t>
    <phoneticPr fontId="1"/>
  </si>
  <si>
    <t>20MSAより10MSAが上にある。2本が近い</t>
    <rPh sb="13" eb="14">
      <t>ウエ</t>
    </rPh>
    <rPh sb="19" eb="20">
      <t>ホン</t>
    </rPh>
    <rPh sb="21" eb="22">
      <t>チカ</t>
    </rPh>
    <phoneticPr fontId="1"/>
  </si>
  <si>
    <t>利確はひげではなく、実体にあたらなければ損切でしょうか？だとすれば今回は損切ということになりますか？ルール通りにPBを見つけてみたつもりですが何が考えられるのでしょうか。アドバイスがありましたらお願い致します。</t>
    <rPh sb="0" eb="1">
      <t>トシ</t>
    </rPh>
    <rPh sb="1" eb="2">
      <t>カク</t>
    </rPh>
    <rPh sb="10" eb="12">
      <t>ジッタイ</t>
    </rPh>
    <rPh sb="20" eb="22">
      <t>ソンギリ</t>
    </rPh>
    <rPh sb="33" eb="35">
      <t>コンカイ</t>
    </rPh>
    <rPh sb="36" eb="38">
      <t>ソンギリ</t>
    </rPh>
    <rPh sb="53" eb="54">
      <t>ドオ</t>
    </rPh>
    <rPh sb="59" eb="60">
      <t>ミ</t>
    </rPh>
    <rPh sb="71" eb="72">
      <t>ナニ</t>
    </rPh>
    <rPh sb="73" eb="74">
      <t>カンガ</t>
    </rPh>
    <rPh sb="98" eb="99">
      <t>ネガ</t>
    </rPh>
    <rPh sb="100" eb="101">
      <t>イタ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</si>
</sst>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=""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=""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=""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=""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=""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=""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=""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=""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=""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=""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=""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=""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=""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=""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=""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=""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=""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=""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=""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=""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=""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=""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=""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18</xdr:col>
      <xdr:colOff>318881</xdr:colOff>
      <xdr:row>17</xdr:row>
      <xdr:rowOff>105973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1272631" cy="296347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0</xdr:rowOff>
    </xdr:from>
    <xdr:to>
      <xdr:col>19</xdr:col>
      <xdr:colOff>604997</xdr:colOff>
      <xdr:row>36</xdr:row>
      <xdr:rowOff>108427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3393281"/>
          <a:ext cx="12177872" cy="31445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tabSelected="1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3" sqref="G3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37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ht="19.5" thickBot="1" x14ac:dyDescent="0.45">
      <c r="A5" s="1" t="s">
        <v>12</v>
      </c>
      <c r="C5" s="29" t="s">
        <v>35</v>
      </c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26</v>
      </c>
      <c r="E6" s="25"/>
      <c r="F6" s="26"/>
      <c r="G6" s="84" t="s">
        <v>3</v>
      </c>
      <c r="H6" s="85"/>
      <c r="I6" s="91"/>
      <c r="J6" s="84" t="s">
        <v>24</v>
      </c>
      <c r="K6" s="85"/>
      <c r="L6" s="91"/>
      <c r="M6" s="84" t="s">
        <v>25</v>
      </c>
      <c r="N6" s="85"/>
      <c r="O6" s="91"/>
    </row>
    <row r="7" spans="1:18" ht="19.5" thickBot="1" x14ac:dyDescent="0.45">
      <c r="A7" s="27"/>
      <c r="B7" s="27" t="s">
        <v>2</v>
      </c>
      <c r="C7" s="64" t="s">
        <v>30</v>
      </c>
      <c r="D7" s="13">
        <v>1.27</v>
      </c>
      <c r="E7" s="14">
        <v>1.5</v>
      </c>
      <c r="F7" s="15">
        <v>2</v>
      </c>
      <c r="G7" s="13">
        <v>1.27</v>
      </c>
      <c r="H7" s="14">
        <v>1.5</v>
      </c>
      <c r="I7" s="15">
        <v>2</v>
      </c>
      <c r="J7" s="13">
        <v>1.27</v>
      </c>
      <c r="K7" s="14">
        <v>1.5</v>
      </c>
      <c r="L7" s="15">
        <v>2</v>
      </c>
      <c r="M7" s="13">
        <v>1.27</v>
      </c>
      <c r="N7" s="14">
        <v>1.5</v>
      </c>
      <c r="O7" s="15">
        <v>2</v>
      </c>
    </row>
    <row r="8" spans="1:18" ht="19.5" thickBot="1" x14ac:dyDescent="0.45">
      <c r="A8" s="28" t="s">
        <v>9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88" t="s">
        <v>24</v>
      </c>
      <c r="K8" s="89"/>
      <c r="L8" s="90"/>
      <c r="M8" s="88"/>
      <c r="N8" s="89"/>
      <c r="O8" s="90"/>
    </row>
    <row r="9" spans="1:18" x14ac:dyDescent="0.4">
      <c r="A9" s="9">
        <v>1</v>
      </c>
      <c r="B9" s="23" t="s">
        <v>38</v>
      </c>
      <c r="C9" s="50">
        <v>1</v>
      </c>
      <c r="D9" s="54">
        <v>1.27</v>
      </c>
      <c r="E9" s="55">
        <v>1.5</v>
      </c>
      <c r="F9" s="56">
        <v>2</v>
      </c>
      <c r="G9" s="22">
        <f>IF(D9="","",G8+M9)</f>
        <v>103810</v>
      </c>
      <c r="H9" s="22">
        <f t="shared" ref="H9" si="0">IF(E9="","",H8+N9)</f>
        <v>104500</v>
      </c>
      <c r="I9" s="22">
        <f t="shared" ref="I9" si="1">IF(F9="","",I8+O9)</f>
        <v>106000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3810</v>
      </c>
      <c r="N9" s="42">
        <f>IF(E9="","",K9*E9)</f>
        <v>4500</v>
      </c>
      <c r="O9" s="43">
        <f>IF(F9="","",L9*F9)</f>
        <v>6000</v>
      </c>
      <c r="P9" s="40"/>
      <c r="Q9" s="40"/>
      <c r="R9" s="40"/>
    </row>
    <row r="10" spans="1:18" x14ac:dyDescent="0.4">
      <c r="A10" s="9">
        <v>2</v>
      </c>
      <c r="B10" s="5">
        <v>43553</v>
      </c>
      <c r="C10" s="47">
        <v>1</v>
      </c>
      <c r="D10" s="57">
        <v>1.27</v>
      </c>
      <c r="E10" s="58">
        <v>1.5</v>
      </c>
      <c r="F10" s="59">
        <v>2</v>
      </c>
      <c r="G10" s="22">
        <f t="shared" ref="G10:G42" si="2">IF(D10="","",G9+M10)</f>
        <v>107765.16099999999</v>
      </c>
      <c r="H10" s="22">
        <f t="shared" ref="H10:H42" si="3">IF(E10="","",H9+N10)</f>
        <v>109202.5</v>
      </c>
      <c r="I10" s="22">
        <f t="shared" ref="I10:I42" si="4">IF(F10="","",I9+O10)</f>
        <v>112360</v>
      </c>
      <c r="J10" s="44">
        <f t="shared" ref="J10:J12" si="5">IF(G9="","",G9*0.03)</f>
        <v>3114.2999999999997</v>
      </c>
      <c r="K10" s="45">
        <f t="shared" ref="K10:K12" si="6">IF(H9="","",H9*0.03)</f>
        <v>3135</v>
      </c>
      <c r="L10" s="46">
        <f t="shared" ref="L10:L12" si="7">IF(I9="","",I9*0.03)</f>
        <v>3180</v>
      </c>
      <c r="M10" s="44">
        <f t="shared" ref="M10:M12" si="8">IF(D10="","",J10*D10)</f>
        <v>3955.1609999999996</v>
      </c>
      <c r="N10" s="45">
        <f t="shared" ref="N10:N12" si="9">IF(E10="","",K10*E10)</f>
        <v>4702.5</v>
      </c>
      <c r="O10" s="46">
        <f t="shared" ref="O10:O12" si="10">IF(F10="","",L10*F10)</f>
        <v>6360</v>
      </c>
      <c r="P10" s="40"/>
      <c r="Q10" s="40"/>
      <c r="R10" s="40"/>
    </row>
    <row r="11" spans="1:18" x14ac:dyDescent="0.4">
      <c r="A11" s="9">
        <v>3</v>
      </c>
      <c r="B11" s="5">
        <v>40176</v>
      </c>
      <c r="C11" s="47">
        <v>1</v>
      </c>
      <c r="D11" s="57">
        <v>1.27</v>
      </c>
      <c r="E11" s="58">
        <v>1.5</v>
      </c>
      <c r="F11" s="80">
        <v>2</v>
      </c>
      <c r="G11" s="22">
        <f t="shared" si="2"/>
        <v>111871.01363409999</v>
      </c>
      <c r="H11" s="22">
        <f t="shared" si="3"/>
        <v>114116.6125</v>
      </c>
      <c r="I11" s="22">
        <f t="shared" si="4"/>
        <v>119101.6</v>
      </c>
      <c r="J11" s="44">
        <f t="shared" si="5"/>
        <v>3232.9548299999997</v>
      </c>
      <c r="K11" s="45">
        <f t="shared" si="6"/>
        <v>3276.0749999999998</v>
      </c>
      <c r="L11" s="46">
        <f t="shared" si="7"/>
        <v>3370.7999999999997</v>
      </c>
      <c r="M11" s="44">
        <f t="shared" si="8"/>
        <v>4105.8526340999997</v>
      </c>
      <c r="N11" s="45">
        <f t="shared" si="9"/>
        <v>4914.1124999999993</v>
      </c>
      <c r="O11" s="46">
        <f t="shared" si="10"/>
        <v>6741.5999999999995</v>
      </c>
      <c r="P11" s="40" t="s">
        <v>39</v>
      </c>
      <c r="Q11" s="40"/>
      <c r="R11" s="40"/>
    </row>
    <row r="12" spans="1:18" x14ac:dyDescent="0.4">
      <c r="A12" s="9">
        <v>4</v>
      </c>
      <c r="B12" s="5">
        <v>40305</v>
      </c>
      <c r="C12" s="47">
        <v>2</v>
      </c>
      <c r="D12" s="57">
        <v>-1</v>
      </c>
      <c r="E12" s="58">
        <v>-1</v>
      </c>
      <c r="F12" s="59">
        <v>-1</v>
      </c>
      <c r="G12" s="22">
        <f t="shared" si="2"/>
        <v>108514.88322507699</v>
      </c>
      <c r="H12" s="22">
        <f t="shared" si="3"/>
        <v>110693.11412500001</v>
      </c>
      <c r="I12" s="22">
        <f t="shared" si="4"/>
        <v>115528.55200000001</v>
      </c>
      <c r="J12" s="44">
        <f t="shared" si="5"/>
        <v>3356.1304090229996</v>
      </c>
      <c r="K12" s="45">
        <f t="shared" si="6"/>
        <v>3423.4983750000001</v>
      </c>
      <c r="L12" s="46">
        <f t="shared" si="7"/>
        <v>3573.0480000000002</v>
      </c>
      <c r="M12" s="44">
        <f t="shared" si="8"/>
        <v>-3356.1304090229996</v>
      </c>
      <c r="N12" s="45">
        <f t="shared" si="9"/>
        <v>-3423.4983750000001</v>
      </c>
      <c r="O12" s="46">
        <f t="shared" si="10"/>
        <v>-3573.0480000000002</v>
      </c>
      <c r="P12" s="40"/>
      <c r="Q12" s="40"/>
      <c r="R12" s="40"/>
    </row>
    <row r="13" spans="1:18" x14ac:dyDescent="0.4">
      <c r="A13" s="9">
        <v>5</v>
      </c>
      <c r="B13" s="5"/>
      <c r="C13" s="47"/>
      <c r="D13" s="57"/>
      <c r="E13" s="58"/>
      <c r="F13" s="80"/>
      <c r="G13" s="22" t="str">
        <f t="shared" si="2"/>
        <v/>
      </c>
      <c r="H13" s="22" t="str">
        <f t="shared" si="3"/>
        <v/>
      </c>
      <c r="I13" s="22" t="str">
        <f t="shared" si="4"/>
        <v/>
      </c>
      <c r="J13" s="44">
        <f t="shared" ref="J13:J58" si="11">IF(G12="","",G12*0.03)</f>
        <v>3255.4464967523095</v>
      </c>
      <c r="K13" s="45">
        <f t="shared" ref="K13:K58" si="12">IF(H12="","",H12*0.03)</f>
        <v>3320.7934237499999</v>
      </c>
      <c r="L13" s="46">
        <f t="shared" ref="L13:L58" si="13">IF(I12="","",I12*0.03)</f>
        <v>3465.8565600000002</v>
      </c>
      <c r="M13" s="44" t="str">
        <f t="shared" ref="M13:M58" si="14">IF(D13="","",J13*D13)</f>
        <v/>
      </c>
      <c r="N13" s="45" t="str">
        <f t="shared" ref="N13:N58" si="15">IF(E13="","",K13*E13)</f>
        <v/>
      </c>
      <c r="O13" s="46" t="str">
        <f t="shared" ref="O13:O58" si="16">IF(F13="","",L13*F13)</f>
        <v/>
      </c>
      <c r="P13" s="40"/>
      <c r="Q13" s="40"/>
      <c r="R13" s="40"/>
    </row>
    <row r="14" spans="1:18" x14ac:dyDescent="0.4">
      <c r="A14" s="9">
        <v>6</v>
      </c>
      <c r="B14" s="5"/>
      <c r="C14" s="47"/>
      <c r="D14" s="57"/>
      <c r="E14" s="58"/>
      <c r="F14" s="59"/>
      <c r="G14" s="22" t="str">
        <f t="shared" si="2"/>
        <v/>
      </c>
      <c r="H14" s="22" t="str">
        <f t="shared" si="3"/>
        <v/>
      </c>
      <c r="I14" s="22" t="str">
        <f t="shared" si="4"/>
        <v/>
      </c>
      <c r="J14" s="44" t="str">
        <f t="shared" si="11"/>
        <v/>
      </c>
      <c r="K14" s="45" t="str">
        <f t="shared" si="12"/>
        <v/>
      </c>
      <c r="L14" s="46" t="str">
        <f t="shared" si="13"/>
        <v/>
      </c>
      <c r="M14" s="44" t="str">
        <f t="shared" si="14"/>
        <v/>
      </c>
      <c r="N14" s="45" t="str">
        <f t="shared" si="15"/>
        <v/>
      </c>
      <c r="O14" s="46" t="str">
        <f t="shared" si="16"/>
        <v/>
      </c>
      <c r="P14" s="40"/>
      <c r="Q14" s="40"/>
      <c r="R14" s="40"/>
    </row>
    <row r="15" spans="1:18" x14ac:dyDescent="0.4">
      <c r="A15" s="9">
        <v>7</v>
      </c>
      <c r="B15" s="5"/>
      <c r="C15" s="47"/>
      <c r="D15" s="57"/>
      <c r="E15" s="58"/>
      <c r="F15" s="59"/>
      <c r="G15" s="22" t="str">
        <f t="shared" si="2"/>
        <v/>
      </c>
      <c r="H15" s="22" t="str">
        <f t="shared" si="3"/>
        <v/>
      </c>
      <c r="I15" s="22" t="str">
        <f t="shared" si="4"/>
        <v/>
      </c>
      <c r="J15" s="44" t="str">
        <f t="shared" si="11"/>
        <v/>
      </c>
      <c r="K15" s="45" t="str">
        <f t="shared" si="12"/>
        <v/>
      </c>
      <c r="L15" s="46" t="str">
        <f t="shared" si="13"/>
        <v/>
      </c>
      <c r="M15" s="44" t="str">
        <f t="shared" si="14"/>
        <v/>
      </c>
      <c r="N15" s="45" t="str">
        <f t="shared" si="15"/>
        <v/>
      </c>
      <c r="O15" s="46" t="str">
        <f t="shared" si="16"/>
        <v/>
      </c>
      <c r="P15" s="40"/>
      <c r="Q15" s="40"/>
      <c r="R15" s="40"/>
    </row>
    <row r="16" spans="1:18" x14ac:dyDescent="0.4">
      <c r="A16" s="9">
        <v>8</v>
      </c>
      <c r="B16" s="5"/>
      <c r="C16" s="47"/>
      <c r="D16" s="57"/>
      <c r="E16" s="58"/>
      <c r="F16" s="59"/>
      <c r="G16" s="22" t="str">
        <f t="shared" si="2"/>
        <v/>
      </c>
      <c r="H16" s="22" t="str">
        <f t="shared" si="3"/>
        <v/>
      </c>
      <c r="I16" s="22" t="str">
        <f t="shared" si="4"/>
        <v/>
      </c>
      <c r="J16" s="44" t="str">
        <f t="shared" si="11"/>
        <v/>
      </c>
      <c r="K16" s="45" t="str">
        <f t="shared" si="12"/>
        <v/>
      </c>
      <c r="L16" s="46" t="str">
        <f t="shared" si="13"/>
        <v/>
      </c>
      <c r="M16" s="44" t="str">
        <f t="shared" si="14"/>
        <v/>
      </c>
      <c r="N16" s="45" t="str">
        <f t="shared" si="15"/>
        <v/>
      </c>
      <c r="O16" s="46" t="str">
        <f t="shared" si="16"/>
        <v/>
      </c>
      <c r="P16" s="40"/>
      <c r="Q16" s="40"/>
      <c r="R16" s="40"/>
    </row>
    <row r="17" spans="1:18" x14ac:dyDescent="0.4">
      <c r="A17" s="9">
        <v>9</v>
      </c>
      <c r="B17" s="5"/>
      <c r="C17" s="47"/>
      <c r="D17" s="57"/>
      <c r="E17" s="58"/>
      <c r="F17" s="59"/>
      <c r="G17" s="22" t="str">
        <f t="shared" si="2"/>
        <v/>
      </c>
      <c r="H17" s="22" t="str">
        <f t="shared" si="3"/>
        <v/>
      </c>
      <c r="I17" s="22" t="str">
        <f t="shared" si="4"/>
        <v/>
      </c>
      <c r="J17" s="44" t="str">
        <f t="shared" si="11"/>
        <v/>
      </c>
      <c r="K17" s="45" t="str">
        <f t="shared" si="12"/>
        <v/>
      </c>
      <c r="L17" s="46" t="str">
        <f t="shared" si="13"/>
        <v/>
      </c>
      <c r="M17" s="44" t="str">
        <f t="shared" si="14"/>
        <v/>
      </c>
      <c r="N17" s="45" t="str">
        <f t="shared" si="15"/>
        <v/>
      </c>
      <c r="O17" s="46" t="str">
        <f t="shared" si="16"/>
        <v/>
      </c>
      <c r="P17" s="40"/>
      <c r="Q17" s="40"/>
      <c r="R17" s="40"/>
    </row>
    <row r="18" spans="1:18" x14ac:dyDescent="0.4">
      <c r="A18" s="9">
        <v>10</v>
      </c>
      <c r="B18" s="5"/>
      <c r="C18" s="47"/>
      <c r="D18" s="57"/>
      <c r="E18" s="58"/>
      <c r="F18" s="59"/>
      <c r="G18" s="22" t="str">
        <f t="shared" si="2"/>
        <v/>
      </c>
      <c r="H18" s="22" t="str">
        <f t="shared" si="3"/>
        <v/>
      </c>
      <c r="I18" s="22" t="str">
        <f t="shared" si="4"/>
        <v/>
      </c>
      <c r="J18" s="44" t="str">
        <f t="shared" si="11"/>
        <v/>
      </c>
      <c r="K18" s="45" t="str">
        <f t="shared" si="12"/>
        <v/>
      </c>
      <c r="L18" s="46" t="str">
        <f t="shared" si="13"/>
        <v/>
      </c>
      <c r="M18" s="44" t="str">
        <f t="shared" si="14"/>
        <v/>
      </c>
      <c r="N18" s="45" t="str">
        <f t="shared" si="15"/>
        <v/>
      </c>
      <c r="O18" s="46" t="str">
        <f t="shared" si="16"/>
        <v/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 t="str">
        <f t="shared" si="11"/>
        <v/>
      </c>
      <c r="K19" s="45" t="str">
        <f t="shared" si="12"/>
        <v/>
      </c>
      <c r="L19" s="46" t="str">
        <f t="shared" si="13"/>
        <v/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2" t="s">
        <v>5</v>
      </c>
      <c r="C59" s="93"/>
      <c r="D59" s="7">
        <f>COUNTIF(D9:D58,1.27)</f>
        <v>3</v>
      </c>
      <c r="E59" s="7">
        <f>COUNTIF(E9:E58,1.5)</f>
        <v>3</v>
      </c>
      <c r="F59" s="8">
        <f>COUNTIF(F9:F58,2)</f>
        <v>3</v>
      </c>
      <c r="G59" s="70">
        <f>M59+G8</f>
        <v>108514.88322507701</v>
      </c>
      <c r="H59" s="71">
        <f>N59+H8</f>
        <v>110693.11412499999</v>
      </c>
      <c r="I59" s="72">
        <f>O59+I8</f>
        <v>115528.552</v>
      </c>
      <c r="J59" s="67" t="s">
        <v>32</v>
      </c>
      <c r="K59" s="68" t="e">
        <f>B58-B9</f>
        <v>#VALUE!</v>
      </c>
      <c r="L59" s="69" t="s">
        <v>33</v>
      </c>
      <c r="M59" s="81">
        <f>SUM(M9:M58)</f>
        <v>8514.8832250769992</v>
      </c>
      <c r="N59" s="82">
        <f>SUM(N9:N58)</f>
        <v>10693.114125</v>
      </c>
      <c r="O59" s="83">
        <f>SUM(O9:O58)</f>
        <v>15528.551999999998</v>
      </c>
    </row>
    <row r="60" spans="1:15" ht="19.5" thickBot="1" x14ac:dyDescent="0.45">
      <c r="A60" s="9"/>
      <c r="B60" s="86" t="s">
        <v>6</v>
      </c>
      <c r="C60" s="87"/>
      <c r="D60" s="7">
        <f>COUNTIF(D9:D58,-1)</f>
        <v>1</v>
      </c>
      <c r="E60" s="7">
        <f>COUNTIF(E9:E58,-1)</f>
        <v>1</v>
      </c>
      <c r="F60" s="8">
        <f>COUNTIF(F9:F58,-1)</f>
        <v>1</v>
      </c>
      <c r="G60" s="84" t="s">
        <v>31</v>
      </c>
      <c r="H60" s="85"/>
      <c r="I60" s="91"/>
      <c r="J60" s="84" t="s">
        <v>34</v>
      </c>
      <c r="K60" s="85"/>
      <c r="L60" s="91"/>
      <c r="M60" s="9"/>
      <c r="N60" s="3"/>
      <c r="O60" s="4"/>
    </row>
    <row r="61" spans="1:15" ht="19.5" thickBot="1" x14ac:dyDescent="0.45">
      <c r="A61" s="9"/>
      <c r="B61" s="86" t="s">
        <v>36</v>
      </c>
      <c r="C61" s="87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1.0851488322507701</v>
      </c>
      <c r="H61" s="77">
        <f t="shared" ref="H61" si="21">H59/H8</f>
        <v>1.10693114125</v>
      </c>
      <c r="I61" s="78">
        <f>I59/I8</f>
        <v>1.1552855200000001</v>
      </c>
      <c r="J61" s="65" t="e">
        <f>(G61-100%)*30/K59</f>
        <v>#VALUE!</v>
      </c>
      <c r="K61" s="65" t="e">
        <f>(H61-100%)*30/K59</f>
        <v>#VALUE!</v>
      </c>
      <c r="L61" s="66" t="e">
        <f>(I61-100%)*30/K59</f>
        <v>#VALUE!</v>
      </c>
      <c r="M61" s="10"/>
      <c r="N61" s="2"/>
      <c r="O61" s="11"/>
    </row>
    <row r="62" spans="1:15" ht="19.5" thickBot="1" x14ac:dyDescent="0.45">
      <c r="A62" s="3"/>
      <c r="B62" s="84" t="s">
        <v>4</v>
      </c>
      <c r="C62" s="85"/>
      <c r="D62" s="79">
        <f t="shared" ref="D62:E62" si="22">D59/(D59+D60+D61)</f>
        <v>0.75</v>
      </c>
      <c r="E62" s="74">
        <f t="shared" si="22"/>
        <v>0.75</v>
      </c>
      <c r="F62" s="75">
        <f>F59/(F59+F60+F61)</f>
        <v>0.75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"/>
  <sheetViews>
    <sheetView topLeftCell="A13" zoomScale="80" zoomScaleNormal="80" workbookViewId="0">
      <selection activeCell="A20" sqref="A20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>
        <v>3</v>
      </c>
    </row>
    <row r="19" spans="1:1" x14ac:dyDescent="0.4">
      <c r="A19" s="53">
        <v>4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27</v>
      </c>
    </row>
    <row r="2" spans="1:10" x14ac:dyDescent="0.4">
      <c r="A2" s="94" t="s">
        <v>40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28</v>
      </c>
    </row>
    <row r="12" spans="1:10" x14ac:dyDescent="0.4">
      <c r="A12" s="96"/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29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/>
      <c r="E4" s="37"/>
      <c r="F4" s="38"/>
      <c r="G4" s="37"/>
      <c r="H4" s="38"/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ぎょんb</cp:lastModifiedBy>
  <dcterms:created xsi:type="dcterms:W3CDTF">2020-09-18T03:10:57Z</dcterms:created>
  <dcterms:modified xsi:type="dcterms:W3CDTF">2021-05-05T12:19:05Z</dcterms:modified>
</cp:coreProperties>
</file>