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 activeTab="5"/>
  </bookViews>
  <sheets>
    <sheet name="検証シート" sheetId="1" r:id="rId1"/>
    <sheet name="画像" sheetId="6" r:id="rId2"/>
    <sheet name="気づき" sheetId="5" r:id="rId3"/>
    <sheet name="気づき (1)" sheetId="8" r:id="rId4"/>
    <sheet name="気づき (2)" sheetId="7" r:id="rId5"/>
    <sheet name="気づき (3)" sheetId="10" r:id="rId6"/>
    <sheet name="検証終了通貨" sheetId="2" r:id="rId7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<sst xmlns="http://schemas.openxmlformats.org/spreadsheetml/2006/main" count="63" uniqueCount="43">
  <si>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</si>
  <si>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</si>
  <si>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</si>
  <si>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</si>
  <si>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</si>
  <si>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</si>
  <si>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</si>
  <si>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</si>
  <si>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</si>
  <si>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</si>
  <si>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</si>
  <si>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</si>
  <si>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</si>
  <si>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</si>
  <si>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</si>
  <si>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</si>
  <si>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</si>
  <si>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</si>
  <si>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</si>
  <si>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</si>
  <si>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</si>
  <si>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</si>
  <si>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</si>
  <si>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</si>
  <si>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</si>
  <si>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</si>
  <si>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</si>
  <si>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</si>
  <si>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</si>
  <si>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</si>
  <si>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</si>
  <si>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</si>
  <si>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</si>
  <si>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</si>
  <si>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</si>
  <si>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</si>
  <si>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EURJPY</t>
    <phoneticPr fontId="1"/>
  </si>
  <si>
    <t>1（2）</t>
    <phoneticPr fontId="1"/>
  </si>
  <si>
    <t>ＥＢだと思われるものを見つけてみましたが、利確の位置がものすごく高く思えるのですが画像1（2）フィボナッチの引き方が悪いのでしょうか？ご指導宜しくお願い致します</t>
    <rPh sb="4" eb="5">
      <t>オモ</t>
    </rPh>
    <rPh sb="11" eb="12">
      <t>ミ</t>
    </rPh>
    <rPh sb="21" eb="23">
      <t>リカク</t>
    </rPh>
    <rPh sb="24" eb="26">
      <t>イチ</t>
    </rPh>
    <rPh sb="32" eb="33">
      <t>タカ</t>
    </rPh>
    <rPh sb="34" eb="35">
      <t>オモ</t>
    </rPh>
    <rPh sb="41" eb="43">
      <t>ガゾウ</t>
    </rPh>
    <rPh sb="54" eb="55">
      <t>ヒ</t>
    </rPh>
    <rPh sb="56" eb="57">
      <t>カタ</t>
    </rPh>
    <rPh sb="58" eb="59">
      <t>ワル</t>
    </rPh>
    <rPh sb="68" eb="70">
      <t>シドウ</t>
    </rPh>
    <rPh sb="70" eb="71">
      <t>ヨロ</t>
    </rPh>
    <phoneticPr fontId="1"/>
  </si>
  <si>
    <t>4H足</t>
    <rPh sb="2" eb="3">
      <t>アシ</t>
    </rPh>
    <phoneticPr fontId="1"/>
  </si>
  <si>
    <t>2(2)</t>
    <phoneticPr fontId="1"/>
  </si>
  <si>
    <t>4Ｈ足のチャートで売りのＥＢを見つけた後、日足のチャート2（2）で下降トレンド中である事と、レジスタンスに当たっているであろう事を確認しました。考え方は合っているでしょうか？宜しくお願い致します。</t>
    <rPh sb="2" eb="3">
      <t>アシ</t>
    </rPh>
    <rPh sb="9" eb="10">
      <t>ウ</t>
    </rPh>
    <rPh sb="15" eb="16">
      <t>ミ</t>
    </rPh>
    <rPh sb="19" eb="20">
      <t>アト</t>
    </rPh>
    <rPh sb="21" eb="23">
      <t>ヒアシ</t>
    </rPh>
    <rPh sb="33" eb="35">
      <t>カコウ</t>
    </rPh>
    <rPh sb="39" eb="40">
      <t>チュウ</t>
    </rPh>
    <rPh sb="43" eb="44">
      <t>コト</t>
    </rPh>
    <rPh sb="53" eb="54">
      <t>ア</t>
    </rPh>
    <rPh sb="63" eb="64">
      <t>コト</t>
    </rPh>
    <rPh sb="65" eb="67">
      <t>カクニン</t>
    </rPh>
    <rPh sb="72" eb="73">
      <t>カンガ</t>
    </rPh>
    <rPh sb="74" eb="75">
      <t>カタ</t>
    </rPh>
    <rPh sb="76" eb="77">
      <t>ア</t>
    </rPh>
    <rPh sb="87" eb="88">
      <t>ヨロ</t>
    </rPh>
    <rPh sb="91" eb="92">
      <t>ネガ</t>
    </rPh>
    <rPh sb="93" eb="94">
      <t>イタ</t>
    </rPh>
    <phoneticPr fontId="1"/>
  </si>
  <si>
    <t>2回目のEBは位置が間違えていました。すみません。EBはPBよりも損切になりやすい気がします。</t>
    <rPh sb="1" eb="3">
      <t>カイメ</t>
    </rPh>
    <rPh sb="7" eb="9">
      <t>イチ</t>
    </rPh>
    <rPh sb="10" eb="12">
      <t>マチガ</t>
    </rPh>
    <rPh sb="33" eb="35">
      <t>ソンギリ</t>
    </rPh>
    <rPh sb="41" eb="42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</si>
</sst>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=""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=""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=""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=""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=""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=""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=""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=""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=""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=""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=""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=""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=""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=""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=""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=""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=""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=""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=""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=""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=""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17</xdr:col>
      <xdr:colOff>595313</xdr:colOff>
      <xdr:row>21</xdr:row>
      <xdr:rowOff>107156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0929938" cy="367903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18</xdr:col>
      <xdr:colOff>11906</xdr:colOff>
      <xdr:row>44</xdr:row>
      <xdr:rowOff>71438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107657"/>
          <a:ext cx="10965656" cy="3821906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46</xdr:row>
      <xdr:rowOff>1</xdr:rowOff>
    </xdr:from>
    <xdr:to>
      <xdr:col>17</xdr:col>
      <xdr:colOff>607220</xdr:colOff>
      <xdr:row>69</xdr:row>
      <xdr:rowOff>119063</xdr:rowOff>
    </xdr:to>
    <xdr:pic>
      <xdr:nvPicPr>
        <xdr:cNvPr id="40" name="図 3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" y="8215314"/>
          <a:ext cx="10941844" cy="422671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71</xdr:row>
      <xdr:rowOff>1</xdr:rowOff>
    </xdr:from>
    <xdr:to>
      <xdr:col>17</xdr:col>
      <xdr:colOff>571500</xdr:colOff>
      <xdr:row>94</xdr:row>
      <xdr:rowOff>107156</xdr:rowOff>
    </xdr:to>
    <xdr:pic>
      <xdr:nvPicPr>
        <xdr:cNvPr id="42" name="図 4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2680157"/>
          <a:ext cx="10906125" cy="4214812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96</xdr:row>
      <xdr:rowOff>0</xdr:rowOff>
    </xdr:from>
    <xdr:to>
      <xdr:col>17</xdr:col>
      <xdr:colOff>535782</xdr:colOff>
      <xdr:row>115</xdr:row>
      <xdr:rowOff>71438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" y="17145000"/>
          <a:ext cx="10870406" cy="34647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13" sqref="F13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39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34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 x14ac:dyDescent="0.4">
      <c r="A9" s="9">
        <v>1</v>
      </c>
      <c r="B9" s="23">
        <v>36896</v>
      </c>
      <c r="C9" s="50">
        <v>1</v>
      </c>
      <c r="D9" s="54">
        <v>-1</v>
      </c>
      <c r="E9" s="55">
        <v>-1</v>
      </c>
      <c r="F9" s="56">
        <v>-1</v>
      </c>
      <c r="G9" s="22">
        <f>IF(D9="","",G8+M9)</f>
        <v>97000</v>
      </c>
      <c r="H9" s="22">
        <f t="shared" ref="H9" si="0">IF(E9="","",H8+N9)</f>
        <v>97000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-3000</v>
      </c>
      <c r="O9" s="43">
        <f>IF(F9="","",L9*F9)</f>
        <v>-3000</v>
      </c>
      <c r="P9" s="40"/>
      <c r="Q9" s="40"/>
      <c r="R9" s="40"/>
    </row>
    <row r="10" spans="1:18" x14ac:dyDescent="0.4">
      <c r="A10" s="9">
        <v>2</v>
      </c>
      <c r="B10" s="5">
        <v>42502</v>
      </c>
      <c r="C10" s="47">
        <v>2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100695.7</v>
      </c>
      <c r="H10" s="22">
        <f t="shared" ref="H10:H42" si="3">IF(E10="","",H9+N10)</f>
        <v>101365</v>
      </c>
      <c r="I10" s="22">
        <f t="shared" ref="I10:I42" si="4">IF(F10="","",I9+O10)</f>
        <v>102820</v>
      </c>
      <c r="J10" s="44">
        <f t="shared" ref="J10:J12" si="5">IF(G9="","",G9*0.03)</f>
        <v>2910</v>
      </c>
      <c r="K10" s="45">
        <f t="shared" ref="K10:K12" si="6">IF(H9="","",H9*0.03)</f>
        <v>2910</v>
      </c>
      <c r="L10" s="46">
        <f t="shared" ref="L10:L12" si="7">IF(I9="","",I9*0.03)</f>
        <v>2910</v>
      </c>
      <c r="M10" s="44">
        <f t="shared" ref="M10:M12" si="8">IF(D10="","",J10*D10)</f>
        <v>3695.7000000000003</v>
      </c>
      <c r="N10" s="45">
        <f t="shared" ref="N10:N12" si="9">IF(E10="","",K10*E10)</f>
        <v>4365</v>
      </c>
      <c r="O10" s="46">
        <f t="shared" ref="O10:O12" si="10">IF(F10="","",L10*F10)</f>
        <v>5820</v>
      </c>
      <c r="P10" s="40"/>
      <c r="Q10" s="40"/>
      <c r="R10" s="40"/>
    </row>
    <row r="11" spans="1:18" x14ac:dyDescent="0.4">
      <c r="A11" s="9">
        <v>3</v>
      </c>
      <c r="B11" s="5">
        <v>42513</v>
      </c>
      <c r="C11" s="47">
        <v>2</v>
      </c>
      <c r="D11" s="57">
        <v>-1</v>
      </c>
      <c r="E11" s="58">
        <v>-1</v>
      </c>
      <c r="F11" s="80">
        <v>-1</v>
      </c>
      <c r="G11" s="22">
        <f t="shared" si="2"/>
        <v>97674.828999999998</v>
      </c>
      <c r="H11" s="22">
        <f t="shared" si="3"/>
        <v>98324.05</v>
      </c>
      <c r="I11" s="22">
        <f t="shared" si="4"/>
        <v>99735.4</v>
      </c>
      <c r="J11" s="44">
        <f t="shared" si="5"/>
        <v>3020.8709999999996</v>
      </c>
      <c r="K11" s="45">
        <f t="shared" si="6"/>
        <v>3040.95</v>
      </c>
      <c r="L11" s="46">
        <f t="shared" si="7"/>
        <v>3084.6</v>
      </c>
      <c r="M11" s="44">
        <f t="shared" si="8"/>
        <v>-3020.8709999999996</v>
      </c>
      <c r="N11" s="45">
        <f t="shared" si="9"/>
        <v>-3040.95</v>
      </c>
      <c r="O11" s="46">
        <f t="shared" si="10"/>
        <v>-3084.6</v>
      </c>
      <c r="P11" s="40"/>
      <c r="Q11" s="40"/>
      <c r="R11" s="40"/>
    </row>
    <row r="12" spans="1:18" x14ac:dyDescent="0.4">
      <c r="A12" s="9">
        <v>4</v>
      </c>
      <c r="B12" s="5"/>
      <c r="C12" s="47"/>
      <c r="D12" s="57"/>
      <c r="E12" s="58"/>
      <c r="F12" s="59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>
        <f t="shared" si="5"/>
        <v>2930.24487</v>
      </c>
      <c r="K12" s="45">
        <f t="shared" si="6"/>
        <v>2949.7215000000001</v>
      </c>
      <c r="L12" s="46">
        <f t="shared" si="7"/>
        <v>2992.0619999999999</v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7"/>
      <c r="E13" s="58"/>
      <c r="F13" s="80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7"/>
      <c r="E14" s="58"/>
      <c r="F14" s="59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7"/>
      <c r="E15" s="58"/>
      <c r="F15" s="59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7"/>
      <c r="E16" s="58"/>
      <c r="F16" s="59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7"/>
      <c r="E17" s="58"/>
      <c r="F17" s="59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1</v>
      </c>
      <c r="E59" s="7">
        <f>COUNTIF(E9:E58,1.5)</f>
        <v>1</v>
      </c>
      <c r="F59" s="8">
        <f>COUNTIF(F9:F58,2)</f>
        <v>1</v>
      </c>
      <c r="G59" s="70">
        <f>M59+G8</f>
        <v>97674.828999999998</v>
      </c>
      <c r="H59" s="71">
        <f>N59+H8</f>
        <v>98324.05</v>
      </c>
      <c r="I59" s="72">
        <f>O59+I8</f>
        <v>99735.4</v>
      </c>
      <c r="J59" s="67" t="s">
        <v>31</v>
      </c>
      <c r="K59" s="68">
        <f>B58-B9</f>
        <v>-36896</v>
      </c>
      <c r="L59" s="69" t="s">
        <v>32</v>
      </c>
      <c r="M59" s="81">
        <f>SUM(M9:M58)</f>
        <v>-2325.1709999999994</v>
      </c>
      <c r="N59" s="82">
        <f>SUM(N9:N58)</f>
        <v>-1675.9499999999998</v>
      </c>
      <c r="O59" s="83">
        <f>SUM(O9:O58)</f>
        <v>-264.59999999999991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2</v>
      </c>
      <c r="E60" s="7">
        <f>COUNTIF(E9:E58,-1)</f>
        <v>2</v>
      </c>
      <c r="F60" s="8">
        <f>COUNTIF(F9:F58,-1)</f>
        <v>2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0.97674828999999996</v>
      </c>
      <c r="H61" s="77">
        <f t="shared" ref="H61" si="21">H59/H8</f>
        <v>0.98324050000000007</v>
      </c>
      <c r="I61" s="78">
        <f>I59/I8</f>
        <v>0.99735399999999996</v>
      </c>
      <c r="J61" s="65">
        <f>(G61-100%)*30/K59</f>
        <v>1.8905878686036458E-5</v>
      </c>
      <c r="K61" s="65">
        <f>(H61-100%)*30/K59</f>
        <v>1.3627086947094476E-5</v>
      </c>
      <c r="L61" s="66">
        <f>(I61-100%)*30/K59</f>
        <v>2.1514527320034996E-6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0.33333333333333331</v>
      </c>
      <c r="E62" s="74">
        <f t="shared" si="22"/>
        <v>0.33333333333333331</v>
      </c>
      <c r="F62" s="75">
        <f>F59/(F59+F60+F61)</f>
        <v>0.33333333333333331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6"/>
  <sheetViews>
    <sheetView topLeftCell="A112" zoomScale="80" zoomScaleNormal="80" workbookViewId="0">
      <selection activeCell="A97" sqref="A97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" spans="1:1" x14ac:dyDescent="0.4">
      <c r="A1" s="53">
        <v>1</v>
      </c>
    </row>
    <row r="23" spans="1:1" x14ac:dyDescent="0.4">
      <c r="A23" s="53" t="s">
        <v>37</v>
      </c>
    </row>
    <row r="46" spans="1:1" x14ac:dyDescent="0.4">
      <c r="A46" s="53">
        <v>2</v>
      </c>
    </row>
    <row r="71" spans="1:1" x14ac:dyDescent="0.4">
      <c r="A71" s="53" t="s">
        <v>40</v>
      </c>
    </row>
    <row r="96" spans="1:1" x14ac:dyDescent="0.4">
      <c r="A96" s="53">
        <v>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/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38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41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42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検証シート</vt:lpstr>
      <vt:lpstr>画像</vt:lpstr>
      <vt:lpstr>気づき</vt:lpstr>
      <vt:lpstr>気づき (1)</vt:lpstr>
      <vt:lpstr>気づき (2)</vt:lpstr>
      <vt:lpstr>気づき (3)</vt:lpstr>
      <vt:lpstr>検証終了通貨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ぎょんb</cp:lastModifiedBy>
  <dcterms:created xsi:type="dcterms:W3CDTF">2020-09-18T03:10:57Z</dcterms:created>
  <dcterms:modified xsi:type="dcterms:W3CDTF">2021-05-14T04:24:45Z</dcterms:modified>
</cp:coreProperties>
</file>