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newne\Desktop\"/>
    </mc:Choice>
  </mc:AlternateContent>
  <xr:revisionPtr revIDLastSave="0" documentId="13_ncr:1_{D211F6F6-76AB-4C26-AED8-DF6C7A812B0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ルール＆合計" sheetId="1" r:id="rId1"/>
    <sheet name="2015年7月" sheetId="6" r:id="rId2"/>
    <sheet name="2015年8月" sheetId="10" r:id="rId3"/>
    <sheet name="画像" sheetId="7" r:id="rId4"/>
    <sheet name="気づき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I17" i="1"/>
  <c r="G17" i="1"/>
  <c r="G3" i="1" l="1"/>
  <c r="I3" i="1"/>
</calcChain>
</file>

<file path=xl/sharedStrings.xml><?xml version="1.0" encoding="utf-8"?>
<sst xmlns="http://schemas.openxmlformats.org/spreadsheetml/2006/main" count="170" uniqueCount="97">
  <si>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</si>
  <si>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</si>
  <si>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</si>
  <si>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</si>
  <si>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</si>
  <si>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</si>
  <si>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</si>
  <si>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</si>
  <si>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</si>
  <si>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</si>
  <si>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</si>
  <si>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</si>
  <si>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</si>
  <si>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</si>
  <si>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</si>
  <si>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</si>
  <si>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</si>
  <si>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</si>
  <si>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</si>
  <si>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</si>
  <si>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</si>
  <si>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</si>
  <si>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</si>
  <si>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</si>
  <si>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</si>
  <si>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</si>
  <si>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</si>
  <si>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</si>
  <si>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</si>
  <si>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</si>
  <si>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</si>
  <si>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</si>
  <si>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</si>
  <si>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</si>
  <si>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</si>
  <si>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</si>
  <si>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</si>
  <si>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</si>
  <si>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</si>
  <si>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</si>
  <si>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</si>
  <si>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</si>
  <si>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</si>
  <si>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</si>
  <si>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</si>
  <si>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</si>
  <si>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</si>
  <si>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</si>
  <si>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</si>
  <si>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</si>
  <si>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</si>
  <si>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</si>
  <si>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</si>
  <si>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</si>
  <si>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</si>
  <si>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</si>
  <si>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</si>
  <si>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</si>
  <si>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</si>
  <si>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</si>
  <si>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</si>
  <si>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</si>
  <si>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</si>
  <si>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</si>
  <si>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</si>
  <si>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</si>
  <si>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</si>
  <si>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</si>
  <si>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</si>
  <si>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</si>
  <si>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</si>
  <si>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</si>
  <si>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</si>
  <si>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</si>
  <si>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</si>
  <si>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PBデモ検証①　　　初めてのデモ検証で、これで良いのか不安ですが、確認お願いいたします。　</t>
    <rPh sb="4" eb="6">
      <t>ケンショウ</t>
    </rPh>
    <rPh sb="10" eb="11">
      <t>ハジ</t>
    </rPh>
    <rPh sb="16" eb="18">
      <t>ケンショウ</t>
    </rPh>
    <rPh sb="23" eb="24">
      <t>ヨ</t>
    </rPh>
    <rPh sb="27" eb="29">
      <t>フアン</t>
    </rPh>
    <rPh sb="33" eb="35">
      <t>カクニン</t>
    </rPh>
    <rPh sb="36" eb="37">
      <t>ネガ</t>
    </rPh>
    <phoneticPr fontId="13"/>
  </si>
  <si>
    <t>PBがもっとサポート線に近いものを選ぶ方がよいのかな…と思いました。Forextesterを使いこなせず大苦戦しておりました。　やっと１つ目ですが、よろしくお願いいたします。</t>
    <rPh sb="10" eb="11">
      <t>セン</t>
    </rPh>
    <rPh sb="12" eb="13">
      <t>チカ</t>
    </rPh>
    <rPh sb="17" eb="18">
      <t>エラ</t>
    </rPh>
    <rPh sb="19" eb="20">
      <t>ホウ</t>
    </rPh>
    <rPh sb="28" eb="29">
      <t>オモ</t>
    </rPh>
    <rPh sb="46" eb="47">
      <t>ツカ</t>
    </rPh>
    <rPh sb="52" eb="55">
      <t>ダイクセン</t>
    </rPh>
    <rPh sb="69" eb="70">
      <t>メ</t>
    </rPh>
    <rPh sb="79" eb="80">
      <t>ネガ</t>
    </rPh>
    <phoneticPr fontId="13"/>
  </si>
  <si>
    <t>EUR/USD</t>
    <phoneticPr fontId="13"/>
  </si>
  <si>
    <t>買い</t>
    <phoneticPr fontId="13"/>
  </si>
  <si>
    <t>PB</t>
    <phoneticPr fontId="13"/>
  </si>
  <si>
    <t>4H</t>
    <phoneticPr fontId="13"/>
  </si>
  <si>
    <t>2018.11.07.12：02</t>
    <phoneticPr fontId="13"/>
  </si>
  <si>
    <t>フィボナッチの数値が出せず利確数値がないのですが、今後設定の仕方を研究します。今までの自分PBルールにそってエントリー判断しましたが損切となりました。</t>
    <rPh sb="7" eb="9">
      <t>スウチ</t>
    </rPh>
    <rPh sb="10" eb="11">
      <t>ダ</t>
    </rPh>
    <rPh sb="13" eb="15">
      <t>リカク</t>
    </rPh>
    <rPh sb="15" eb="17">
      <t>スウチ</t>
    </rPh>
    <rPh sb="25" eb="27">
      <t>コンゴ</t>
    </rPh>
    <rPh sb="27" eb="29">
      <t>セッテイ</t>
    </rPh>
    <rPh sb="30" eb="32">
      <t>シカタ</t>
    </rPh>
    <rPh sb="33" eb="35">
      <t>ケンキュウ</t>
    </rPh>
    <rPh sb="39" eb="40">
      <t>イマ</t>
    </rPh>
    <rPh sb="43" eb="45">
      <t>ジブン</t>
    </rPh>
    <rPh sb="59" eb="61">
      <t>ハンダン</t>
    </rPh>
    <rPh sb="66" eb="68">
      <t>ソンギリ</t>
    </rPh>
    <phoneticPr fontId="13"/>
  </si>
  <si>
    <t>負け</t>
    <rPh sb="0" eb="1">
      <t>マ</t>
    </rPh>
    <phoneticPr fontId="13"/>
  </si>
  <si>
    <t>2018.11.08.20：00</t>
    <phoneticPr fontId="13"/>
  </si>
  <si>
    <t>1000通貨</t>
    <rPh sb="4" eb="6">
      <t>ツウカ</t>
    </rPh>
    <phoneticPr fontId="13"/>
  </si>
  <si>
    <t>なぜ負けたのかどうかを上位足の日足等を見て確認する</t>
  </si>
  <si>
    <t>頂いたアドバイス→</t>
    <rPh sb="0" eb="1">
      <t>イタダ</t>
    </rPh>
    <phoneticPr fontId="13"/>
  </si>
  <si>
    <t>日足を見ると１０MAが２０MAより下（ゴールデンクロス発生後のPBではなかった）ため損切になったかもしれない…。</t>
    <rPh sb="0" eb="1">
      <t>ヒ</t>
    </rPh>
    <rPh sb="1" eb="2">
      <t>アシ</t>
    </rPh>
    <rPh sb="3" eb="4">
      <t>ミ</t>
    </rPh>
    <rPh sb="17" eb="18">
      <t>シタ</t>
    </rPh>
    <rPh sb="27" eb="29">
      <t>ハッセイ</t>
    </rPh>
    <rPh sb="29" eb="30">
      <t>ゴ</t>
    </rPh>
    <rPh sb="42" eb="44">
      <t>ソンギリ</t>
    </rPh>
    <phoneticPr fontId="13"/>
  </si>
  <si>
    <t>ＰＢデモ②　　　①と同じルールでエントリーして、②は利確した。①で日足を見てＧＣしてなかったと書いたが、②も同じ…。</t>
    <rPh sb="10" eb="11">
      <t>オナ</t>
    </rPh>
    <rPh sb="26" eb="28">
      <t>リカク</t>
    </rPh>
    <rPh sb="33" eb="34">
      <t>ヒ</t>
    </rPh>
    <rPh sb="34" eb="35">
      <t>アシ</t>
    </rPh>
    <rPh sb="36" eb="37">
      <t>ミ</t>
    </rPh>
    <rPh sb="47" eb="48">
      <t>カ</t>
    </rPh>
    <rPh sb="54" eb="55">
      <t>オナ</t>
    </rPh>
    <phoneticPr fontId="13"/>
  </si>
  <si>
    <t>エントリーした所の違いで、①は黄色のラインがレジスタンスになったかも。②はもっと下からのエントリーだったからか…。？</t>
    <rPh sb="7" eb="8">
      <t>トコロ</t>
    </rPh>
    <rPh sb="9" eb="10">
      <t>チガ</t>
    </rPh>
    <rPh sb="15" eb="17">
      <t>キイロ</t>
    </rPh>
    <rPh sb="40" eb="41">
      <t>シタ</t>
    </rPh>
    <phoneticPr fontId="13"/>
  </si>
  <si>
    <r>
      <t>佐々木先生　</t>
    </r>
    <r>
      <rPr>
        <sz val="11"/>
        <color theme="4"/>
        <rFont val="ＭＳ Ｐゴシック"/>
        <family val="3"/>
        <charset val="128"/>
      </rPr>
      <t>すみません、質問があります</t>
    </r>
    <r>
      <rPr>
        <sz val="11"/>
        <color indexed="8"/>
        <rFont val="ＭＳ Ｐゴシック"/>
        <family val="3"/>
        <charset val="128"/>
      </rPr>
      <t>。　　　ポジションサイズを決める計算についてですが、資金の２％をロスカットとするにして、この私のデモチャートにあてはめるには、</t>
    </r>
    <rPh sb="0" eb="3">
      <t>ササキ</t>
    </rPh>
    <rPh sb="3" eb="5">
      <t>センセイ</t>
    </rPh>
    <rPh sb="12" eb="14">
      <t>シツモン</t>
    </rPh>
    <rPh sb="32" eb="33">
      <t>キ</t>
    </rPh>
    <rPh sb="35" eb="37">
      <t>ケイサン</t>
    </rPh>
    <rPh sb="45" eb="47">
      <t>シキン</t>
    </rPh>
    <rPh sb="65" eb="66">
      <t>ワタシ</t>
    </rPh>
    <phoneticPr fontId="13"/>
  </si>
  <si>
    <r>
      <t>　　　　　　　　</t>
    </r>
    <r>
      <rPr>
        <sz val="11"/>
        <rFont val="ＭＳ Ｐゴシック"/>
        <family val="3"/>
        <charset val="128"/>
      </rPr>
      <t>　1，000，000</t>
    </r>
    <r>
      <rPr>
        <sz val="11"/>
        <color indexed="8"/>
        <rFont val="ＭＳ Ｐゴシック"/>
        <family val="3"/>
        <charset val="128"/>
      </rPr>
      <t>×0.02　÷</t>
    </r>
    <r>
      <rPr>
        <sz val="11"/>
        <color theme="5" tint="0.39997558519241921"/>
        <rFont val="ＭＳ Ｐゴシック"/>
        <family val="3"/>
        <charset val="128"/>
      </rPr>
      <t>0.00476</t>
    </r>
    <r>
      <rPr>
        <sz val="11"/>
        <color indexed="8"/>
        <rFont val="ＭＳ Ｐゴシック"/>
        <family val="3"/>
        <charset val="128"/>
      </rPr>
      <t>（ＰＢの１ピップ上から下ヒゲの１ピップ下を引いた数）÷</t>
    </r>
    <r>
      <rPr>
        <sz val="11"/>
        <color rgb="FFFF0000"/>
        <rFont val="ＭＳ Ｐゴシック"/>
        <family val="3"/>
        <charset val="128"/>
      </rPr>
      <t>108</t>
    </r>
    <r>
      <rPr>
        <sz val="11"/>
        <color indexed="8"/>
        <rFont val="ＭＳ Ｐゴシック"/>
        <family val="3"/>
        <charset val="128"/>
      </rPr>
      <t>＝3８，904であっているのでしょうか？</t>
    </r>
    <rPh sb="40" eb="41">
      <t>ウエ</t>
    </rPh>
    <rPh sb="43" eb="44">
      <t>シタ</t>
    </rPh>
    <rPh sb="51" eb="52">
      <t>シタ</t>
    </rPh>
    <rPh sb="53" eb="54">
      <t>ヒ</t>
    </rPh>
    <rPh sb="56" eb="57">
      <t>カズ</t>
    </rPh>
    <phoneticPr fontId="13"/>
  </si>
  <si>
    <r>
      <t>カリキュラムの式→</t>
    </r>
    <r>
      <rPr>
        <sz val="11"/>
        <rFont val="ＭＳ Ｐゴシック"/>
        <family val="3"/>
        <charset val="128"/>
      </rPr>
      <t>資金</t>
    </r>
    <r>
      <rPr>
        <sz val="11"/>
        <color indexed="8"/>
        <rFont val="ＭＳ Ｐゴシック"/>
        <family val="3"/>
        <charset val="128"/>
      </rPr>
      <t>×ロスカット％÷</t>
    </r>
    <r>
      <rPr>
        <sz val="11"/>
        <color theme="5" tint="0.39997558519241921"/>
        <rFont val="ＭＳ Ｐゴシック"/>
        <family val="3"/>
        <charset val="128"/>
      </rPr>
      <t>ロスカット幅</t>
    </r>
    <r>
      <rPr>
        <sz val="11"/>
        <color indexed="8"/>
        <rFont val="ＭＳ Ｐゴシック"/>
        <family val="3"/>
        <charset val="128"/>
      </rPr>
      <t>÷</t>
    </r>
    <r>
      <rPr>
        <sz val="11"/>
        <color rgb="FFFF0000"/>
        <rFont val="ＭＳ Ｐゴシック"/>
        <family val="3"/>
        <charset val="128"/>
      </rPr>
      <t>１ピップあたりの損益</t>
    </r>
    <r>
      <rPr>
        <sz val="11"/>
        <color indexed="8"/>
        <rFont val="ＭＳ Ｐゴシック"/>
        <family val="3"/>
        <charset val="128"/>
      </rPr>
      <t>　（１ドル108円として）　となっているので、</t>
    </r>
    <rPh sb="7" eb="8">
      <t>シキ</t>
    </rPh>
    <rPh sb="9" eb="11">
      <t>シキン</t>
    </rPh>
    <rPh sb="24" eb="25">
      <t>ハバ</t>
    </rPh>
    <rPh sb="34" eb="36">
      <t>ソンエキ</t>
    </rPh>
    <rPh sb="44" eb="45">
      <t>エン</t>
    </rPh>
    <phoneticPr fontId="13"/>
  </si>
  <si>
    <t>　　　　　　　　丸２日ほど色々調べてみたりしたのですが、わかりません（涙）またこの出た数字をロットにいれるのでしょうか？？0.389ロット(・・?</t>
    <rPh sb="8" eb="9">
      <t>マル</t>
    </rPh>
    <rPh sb="10" eb="11">
      <t>ヒ</t>
    </rPh>
    <rPh sb="13" eb="15">
      <t>イロイロ</t>
    </rPh>
    <rPh sb="15" eb="16">
      <t>シラ</t>
    </rPh>
    <rPh sb="35" eb="36">
      <t>ナミダ</t>
    </rPh>
    <rPh sb="41" eb="42">
      <t>デ</t>
    </rPh>
    <rPh sb="43" eb="45">
      <t>スウジ</t>
    </rPh>
    <phoneticPr fontId="13"/>
  </si>
  <si>
    <t>　　　　　　　質問の場所が違いましたら、すみません。</t>
    <rPh sb="7" eb="9">
      <t>シツモン</t>
    </rPh>
    <rPh sb="10" eb="12">
      <t>バショ</t>
    </rPh>
    <rPh sb="13" eb="14">
      <t>チガ</t>
    </rPh>
    <phoneticPr fontId="13"/>
  </si>
  <si>
    <t>ＰＢデモ②　　5/30　　同じルールでエントリー　　　　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</si>
</sst>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8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rgb="FF222222"/>
      <name val="Arial"/>
      <family val="2"/>
    </font>
    <font>
      <sz val="11"/>
      <color theme="4"/>
      <name val="ＭＳ Ｐゴシック"/>
      <family val="3"/>
      <charset val="128"/>
    </font>
    <font>
      <sz val="11"/>
      <color theme="5" tint="0.3999755851924192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1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0" fillId="0" borderId="0" xfId="0" applyAlignment="1">
      <alignment vertical="center"/>
    </xf>
    <xf numFmtId="0" fontId="14" fillId="0" borderId="0" xfId="0" applyFont="1">
      <alignment vertical="center"/>
    </xf>
    <xf numFmtId="56" fontId="0" fillId="0" borderId="0" xfId="0" applyNumberFormat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85725</xdr:rowOff>
    </xdr:from>
    <xdr:to>
      <xdr:col>23</xdr:col>
      <xdr:colOff>102818</xdr:colOff>
      <xdr:row>43</xdr:row>
      <xdr:rowOff>123049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9734838-D397-4774-81FF-CAC01E8C4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85875"/>
          <a:ext cx="15657143" cy="62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39</xdr:row>
      <xdr:rowOff>9525</xdr:rowOff>
    </xdr:from>
    <xdr:to>
      <xdr:col>27</xdr:col>
      <xdr:colOff>35814</xdr:colOff>
      <xdr:row>50</xdr:row>
      <xdr:rowOff>56908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C45EB0A-15F9-4625-A30D-30C78E0AF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6696075"/>
          <a:ext cx="18285714" cy="1933333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58</xdr:row>
      <xdr:rowOff>57150</xdr:rowOff>
    </xdr:from>
    <xdr:to>
      <xdr:col>27</xdr:col>
      <xdr:colOff>206357</xdr:colOff>
      <xdr:row>94</xdr:row>
      <xdr:rowOff>97761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C7FEF1A-944F-4B4C-885E-E735F4A92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00350" y="10001250"/>
          <a:ext cx="15665432" cy="6212811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</xdr:colOff>
      <xdr:row>90</xdr:row>
      <xdr:rowOff>142875</xdr:rowOff>
    </xdr:from>
    <xdr:to>
      <xdr:col>23</xdr:col>
      <xdr:colOff>371475</xdr:colOff>
      <xdr:row>102</xdr:row>
      <xdr:rowOff>19832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A621AC9-9FFD-4D58-B727-03642E029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33675" y="15573375"/>
          <a:ext cx="13192125" cy="19343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142875</xdr:rowOff>
    </xdr:from>
    <xdr:to>
      <xdr:col>11</xdr:col>
      <xdr:colOff>381000</xdr:colOff>
      <xdr:row>26</xdr:row>
      <xdr:rowOff>139259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5E11C2C-0385-4203-B105-0A1143341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514475"/>
          <a:ext cx="7772400" cy="30824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104775</xdr:rowOff>
    </xdr:from>
    <xdr:to>
      <xdr:col>12</xdr:col>
      <xdr:colOff>403875</xdr:colOff>
      <xdr:row>55</xdr:row>
      <xdr:rowOff>123825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B243A25-96A5-4172-875A-5002AC3820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-674" t="632" r="23754" b="1699"/>
        <a:stretch/>
      </xdr:blipFill>
      <xdr:spPr>
        <a:xfrm>
          <a:off x="0" y="5267325"/>
          <a:ext cx="8519175" cy="4305300"/>
        </a:xfrm>
        <a:prstGeom prst="rect">
          <a:avLst/>
        </a:prstGeom>
      </xdr:spPr>
    </xdr:pic>
    <xdr:clientData/>
  </xdr:twoCellAnchor>
  <xdr:twoCellAnchor>
    <xdr:from>
      <xdr:col>8</xdr:col>
      <xdr:colOff>47625</xdr:colOff>
      <xdr:row>37</xdr:row>
      <xdr:rowOff>28575</xdr:rowOff>
    </xdr:from>
    <xdr:to>
      <xdr:col>8</xdr:col>
      <xdr:colOff>361950</xdr:colOff>
      <xdr:row>38</xdr:row>
      <xdr:rowOff>142875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D813305-5342-4051-A189-532F224F2C0F}"/>
            </a:ext>
          </a:extLst>
        </xdr:cNvPr>
        <xdr:cNvSpPr txBox="1"/>
      </xdr:nvSpPr>
      <xdr:spPr>
        <a:xfrm>
          <a:off x="5457825" y="6391275"/>
          <a:ext cx="3143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9</xdr:col>
      <xdr:colOff>571500</xdr:colOff>
      <xdr:row>40</xdr:row>
      <xdr:rowOff>9525</xdr:rowOff>
    </xdr:from>
    <xdr:to>
      <xdr:col>10</xdr:col>
      <xdr:colOff>295275</xdr:colOff>
      <xdr:row>41</xdr:row>
      <xdr:rowOff>152400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BCC1360-7ECB-4029-9C3D-995C61955852}"/>
            </a:ext>
          </a:extLst>
        </xdr:cNvPr>
        <xdr:cNvSpPr txBox="1"/>
      </xdr:nvSpPr>
      <xdr:spPr>
        <a:xfrm>
          <a:off x="6657975" y="6886575"/>
          <a:ext cx="40005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zoomScaleSheetLayoutView="100" workbookViewId="0">
      <selection activeCell="D4" sqref="D4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21"/>
      <c r="B1" s="136" t="s">
        <v>0</v>
      </c>
      <c r="C1" s="137"/>
      <c r="D1" s="138"/>
      <c r="E1" s="120"/>
      <c r="F1" s="139" t="s">
        <v>0</v>
      </c>
      <c r="G1" s="140"/>
      <c r="H1" s="122"/>
    </row>
    <row r="2" spans="1:12" ht="25.5" customHeight="1">
      <c r="A2" s="123" t="s">
        <v>1</v>
      </c>
      <c r="B2" s="141">
        <v>3000000</v>
      </c>
      <c r="C2" s="141"/>
      <c r="D2" s="141"/>
      <c r="E2" s="64" t="s">
        <v>2</v>
      </c>
      <c r="F2" s="142">
        <v>41609</v>
      </c>
      <c r="G2" s="143"/>
      <c r="H2" s="46"/>
      <c r="I2" s="46"/>
    </row>
    <row r="3" spans="1:12" ht="27" customHeight="1">
      <c r="A3" s="47" t="s">
        <v>3</v>
      </c>
      <c r="B3" s="144">
        <f>SUM(B2+D17)</f>
        <v>3020000</v>
      </c>
      <c r="C3" s="144"/>
      <c r="D3" s="145"/>
      <c r="E3" s="48" t="s">
        <v>4</v>
      </c>
      <c r="F3" s="49">
        <v>0.02</v>
      </c>
      <c r="G3" s="50">
        <f>B3*F3</f>
        <v>60400</v>
      </c>
      <c r="H3" s="52" t="s">
        <v>5</v>
      </c>
      <c r="I3" s="53">
        <f>(B3-B2)</f>
        <v>20000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28.5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>
      <c r="A8" s="55">
        <v>42095</v>
      </c>
      <c r="B8" s="66">
        <v>20000</v>
      </c>
      <c r="C8" s="67"/>
      <c r="D8" s="85">
        <f t="shared" ref="D8:D16" si="0">SUM(B8-C8)</f>
        <v>20000</v>
      </c>
      <c r="E8" s="68"/>
      <c r="F8" s="69"/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>
      <c r="A9" s="56">
        <v>42125</v>
      </c>
      <c r="B9" s="74"/>
      <c r="C9" s="75"/>
      <c r="D9" s="85">
        <f t="shared" si="0"/>
        <v>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4.95" customHeight="1">
      <c r="A10" s="55">
        <v>42156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>
      <c r="A17" s="87" t="s">
        <v>19</v>
      </c>
      <c r="B17" s="88">
        <f t="shared" ref="B17:G17" si="7">SUM(B8:B16)</f>
        <v>20000</v>
      </c>
      <c r="C17" s="89">
        <f t="shared" si="7"/>
        <v>0</v>
      </c>
      <c r="D17" s="90">
        <f t="shared" si="7"/>
        <v>20000</v>
      </c>
      <c r="E17" s="91">
        <f t="shared" si="7"/>
        <v>0</v>
      </c>
      <c r="F17" s="92">
        <f t="shared" si="7"/>
        <v>0</v>
      </c>
      <c r="G17" s="91">
        <f t="shared" si="7"/>
        <v>0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>
      <c r="A18" s="54"/>
      <c r="J18" s="96"/>
      <c r="K18" s="97" t="s">
        <v>20</v>
      </c>
      <c r="L18" s="97" t="s">
        <v>21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3"/>
  <sheetViews>
    <sheetView zoomScaleSheetLayoutView="100" workbookViewId="0">
      <pane ySplit="1" topLeftCell="A2" activePane="bottomLeft" state="frozen"/>
      <selection pane="bottomLeft" activeCell="C3" sqref="C3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A3" t="s">
        <v>77</v>
      </c>
      <c r="B3" t="s">
        <v>78</v>
      </c>
      <c r="C3" t="s">
        <v>85</v>
      </c>
      <c r="D3" t="s">
        <v>79</v>
      </c>
      <c r="E3" t="s">
        <v>80</v>
      </c>
      <c r="F3" t="s">
        <v>81</v>
      </c>
      <c r="G3">
        <v>1.14714</v>
      </c>
      <c r="H3" t="s">
        <v>80</v>
      </c>
      <c r="I3" t="s">
        <v>84</v>
      </c>
      <c r="J3">
        <v>1.1393899999999999</v>
      </c>
      <c r="L3" t="s">
        <v>83</v>
      </c>
      <c r="M3" s="10">
        <v>0</v>
      </c>
      <c r="N3" s="10">
        <v>-78.099999999999994</v>
      </c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6" t="s">
        <v>47</v>
      </c>
      <c r="D34" s="147"/>
      <c r="F34" s="148" t="s">
        <v>48</v>
      </c>
      <c r="G34" s="149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8" t="s">
        <v>65</v>
      </c>
      <c r="G57" s="149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zoomScaleSheetLayoutView="100" workbookViewId="0">
      <pane activePane="bottomRight" state="frozen"/>
      <selection activeCell="D21" sqref="D21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6" t="s">
        <v>47</v>
      </c>
      <c r="D34" s="147"/>
      <c r="F34" s="148" t="s">
        <v>48</v>
      </c>
      <c r="G34" s="149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8" t="s">
        <v>65</v>
      </c>
      <c r="G57" s="149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V58"/>
  <sheetViews>
    <sheetView tabSelected="1" topLeftCell="E50" zoomScaleSheetLayoutView="100" workbookViewId="0">
      <selection activeCell="E52" sqref="E52:S52"/>
    </sheetView>
  </sheetViews>
  <sheetFormatPr defaultColWidth="8.875" defaultRowHeight="13.5"/>
  <sheetData>
    <row r="1" spans="2:19">
      <c r="B1" s="150" t="s">
        <v>75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</row>
    <row r="2" spans="2:19"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2:19">
      <c r="B3" s="150" t="s">
        <v>82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</row>
    <row r="4" spans="2:19"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</row>
    <row r="5" spans="2:19"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</row>
    <row r="6" spans="2:19">
      <c r="B6" s="150" t="s">
        <v>76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2:19"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</row>
    <row r="52" spans="5:22">
      <c r="E52" s="150" t="s">
        <v>96</v>
      </c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</row>
    <row r="54" spans="5:22">
      <c r="F54" s="150" t="s">
        <v>91</v>
      </c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</row>
    <row r="55" spans="5:22">
      <c r="F55" s="150" t="s">
        <v>93</v>
      </c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</row>
    <row r="56" spans="5:22">
      <c r="F56" s="150" t="s">
        <v>92</v>
      </c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</row>
    <row r="57" spans="5:22">
      <c r="F57" s="150" t="s">
        <v>94</v>
      </c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</row>
    <row r="58" spans="5:22">
      <c r="F58" s="150" t="s">
        <v>95</v>
      </c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</row>
  </sheetData>
  <mergeCells count="9">
    <mergeCell ref="F55:V55"/>
    <mergeCell ref="F56:V56"/>
    <mergeCell ref="F57:V57"/>
    <mergeCell ref="F58:V58"/>
    <mergeCell ref="B1:S2"/>
    <mergeCell ref="B3:S5"/>
    <mergeCell ref="B6:S7"/>
    <mergeCell ref="E52:S52"/>
    <mergeCell ref="F54:V54"/>
  </mergeCells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0"/>
  <sheetViews>
    <sheetView topLeftCell="A19" zoomScaleSheetLayoutView="100" workbookViewId="0">
      <selection activeCell="B30" sqref="B30:L30"/>
    </sheetView>
  </sheetViews>
  <sheetFormatPr defaultColWidth="8.875" defaultRowHeight="13.5"/>
  <sheetData>
    <row r="1" spans="1:13">
      <c r="A1" s="128" t="s">
        <v>72</v>
      </c>
      <c r="B1" s="129"/>
      <c r="C1" s="129"/>
      <c r="D1" s="129"/>
      <c r="E1" s="129"/>
      <c r="F1" s="129"/>
      <c r="G1" s="129"/>
      <c r="H1" s="129"/>
      <c r="I1" s="132"/>
    </row>
    <row r="2" spans="1:13">
      <c r="A2" s="130" t="s">
        <v>73</v>
      </c>
      <c r="B2" s="131"/>
      <c r="C2" s="131"/>
      <c r="D2" s="131"/>
      <c r="E2" s="131"/>
      <c r="F2" s="131"/>
      <c r="G2" s="131"/>
      <c r="H2" s="131"/>
      <c r="I2" s="132"/>
    </row>
    <row r="3" spans="1:13">
      <c r="A3" s="127"/>
      <c r="D3" s="127"/>
    </row>
    <row r="4" spans="1:13">
      <c r="A4" s="135">
        <v>44343</v>
      </c>
    </row>
    <row r="5" spans="1:13" ht="15">
      <c r="A5" s="150" t="s">
        <v>87</v>
      </c>
      <c r="B5" s="150"/>
      <c r="C5" s="134" t="s">
        <v>86</v>
      </c>
      <c r="D5" s="133"/>
      <c r="E5" s="133"/>
      <c r="F5" s="133"/>
      <c r="G5" s="133"/>
      <c r="H5" s="133"/>
    </row>
    <row r="6" spans="1:13">
      <c r="B6" s="150" t="s">
        <v>88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</row>
    <row r="7" spans="1:13">
      <c r="A7" t="s">
        <v>74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</row>
    <row r="8" spans="1:13"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</row>
    <row r="9" spans="1:13"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</row>
    <row r="29" spans="1:14">
      <c r="A29" s="150" t="s">
        <v>89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</row>
    <row r="30" spans="1:14">
      <c r="B30" s="150" t="s">
        <v>90</v>
      </c>
      <c r="C30" s="150"/>
      <c r="D30" s="150"/>
      <c r="E30" s="150"/>
      <c r="F30" s="150"/>
      <c r="G30" s="150"/>
      <c r="H30" s="150"/>
      <c r="I30" s="150"/>
      <c r="J30" s="150"/>
      <c r="K30" s="150"/>
      <c r="L30" s="150"/>
    </row>
  </sheetData>
  <mergeCells count="4">
    <mergeCell ref="A5:B5"/>
    <mergeCell ref="B6:M9"/>
    <mergeCell ref="A29:N29"/>
    <mergeCell ref="B30:L30"/>
  </mergeCells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2015年7月</vt:lpstr>
      <vt:lpstr>2015年8月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newne</cp:lastModifiedBy>
  <cp:revision/>
  <cp:lastPrinted>1899-12-30T00:00:00Z</cp:lastPrinted>
  <dcterms:created xsi:type="dcterms:W3CDTF">2013-10-09T23:04:08Z</dcterms:created>
  <dcterms:modified xsi:type="dcterms:W3CDTF">2021-05-31T08:38:05Z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