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冨澤　武\Desktop\検証\"/>
    </mc:Choice>
  </mc:AlternateContent>
  <bookViews>
    <workbookView xWindow="0" yWindow="0" windowWidth="20490" windowHeight="7770"/>
  </bookViews>
  <sheets>
    <sheet name="ルール＆合計" sheetId="1" r:id="rId1"/>
    <sheet name="2021年4月" sheetId="6" r:id="rId2"/>
    <sheet name="2021年5月" sheetId="10" r:id="rId3"/>
    <sheet name="画像" sheetId="7" r:id="rId4"/>
    <sheet name="気づき" sheetId="9" r:id="rId5"/>
  </sheets>
  <calcPr calcId="152511"/>
</workbook>
</file>

<file path=xl/calcChain.xml><?xml version="1.0" encoding="utf-8"?>
<calcChain xmlns="http://schemas.openxmlformats.org/spreadsheetml/2006/main">
  <c r="O26" i="6" l="1"/>
  <c r="P26" i="6"/>
  <c r="N26" i="6"/>
  <c r="H53" i="6" l="1"/>
  <c r="I53" i="6"/>
  <c r="J53" i="6"/>
  <c r="K62" i="6"/>
  <c r="G54" i="10"/>
  <c r="H54" i="10"/>
  <c r="I54" i="10"/>
  <c r="J63" i="10"/>
  <c r="D8" i="1"/>
  <c r="G8" i="1"/>
  <c r="H8" i="1" s="1"/>
  <c r="H17" i="1" s="1"/>
  <c r="I8" i="1"/>
  <c r="J8" i="1"/>
  <c r="J17" i="1" s="1"/>
  <c r="L8" i="1"/>
  <c r="L17" i="1" s="1"/>
  <c r="D9" i="1"/>
  <c r="G9" i="1"/>
  <c r="H9" i="1" s="1"/>
  <c r="I9" i="1"/>
  <c r="J9" i="1"/>
  <c r="K9" i="1" s="1"/>
  <c r="L9" i="1"/>
  <c r="D10" i="1"/>
  <c r="G10" i="1"/>
  <c r="H10" i="1" s="1"/>
  <c r="I10" i="1"/>
  <c r="J10" i="1"/>
  <c r="K10" i="1"/>
  <c r="L10" i="1"/>
  <c r="D11" i="1"/>
  <c r="G11" i="1"/>
  <c r="H11" i="1"/>
  <c r="I11" i="1"/>
  <c r="J11" i="1"/>
  <c r="K11" i="1"/>
  <c r="L11" i="1"/>
  <c r="D12" i="1"/>
  <c r="G12" i="1"/>
  <c r="H12" i="1"/>
  <c r="I12" i="1"/>
  <c r="K12" i="1" s="1"/>
  <c r="J12" i="1"/>
  <c r="L12" i="1"/>
  <c r="D13" i="1"/>
  <c r="G13" i="1"/>
  <c r="H13" i="1"/>
  <c r="I13" i="1"/>
  <c r="K13" i="1"/>
  <c r="J13" i="1"/>
  <c r="L13" i="1"/>
  <c r="D14" i="1"/>
  <c r="G14" i="1"/>
  <c r="H14" i="1" s="1"/>
  <c r="I14" i="1"/>
  <c r="J14" i="1"/>
  <c r="K14" i="1"/>
  <c r="L14" i="1"/>
  <c r="D15" i="1"/>
  <c r="G15" i="1"/>
  <c r="H15" i="1"/>
  <c r="I15" i="1"/>
  <c r="J15" i="1"/>
  <c r="K15" i="1"/>
  <c r="L15" i="1"/>
  <c r="D16" i="1"/>
  <c r="G16" i="1"/>
  <c r="H16" i="1"/>
  <c r="I16" i="1"/>
  <c r="K16" i="1" s="1"/>
  <c r="J16" i="1"/>
  <c r="L16" i="1"/>
  <c r="B17" i="1"/>
  <c r="C17" i="1"/>
  <c r="E17" i="1"/>
  <c r="F17" i="1"/>
  <c r="I17" i="1"/>
  <c r="G17" i="1"/>
  <c r="K8" i="1" l="1"/>
  <c r="K17" i="1" s="1"/>
  <c r="D17" i="1"/>
  <c r="B3" i="1" s="1"/>
  <c r="G3" i="1" s="1"/>
  <c r="I3" i="1" l="1"/>
</calcChain>
</file>

<file path=xl/sharedStrings.xml><?xml version="1.0" encoding="utf-8"?>
<sst xmlns="http://schemas.openxmlformats.org/spreadsheetml/2006/main" count="197" uniqueCount="115">
  <si>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</si>
  <si>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</si>
  <si>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</si>
  <si>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</si>
  <si>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</si>
  <si>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</si>
  <si>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</si>
  <si>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</si>
  <si>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</si>
  <si>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</si>
  <si>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</si>
  <si>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</si>
  <si>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</si>
  <si>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</si>
  <si>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</si>
  <si>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</si>
  <si>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</si>
  <si>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</si>
  <si>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</si>
  <si>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</si>
  <si>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</si>
  <si>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</si>
  <si>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</si>
  <si>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</si>
  <si>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</si>
  <si>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</si>
  <si>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</si>
  <si>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</si>
  <si>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</si>
  <si>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</si>
  <si>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</si>
  <si>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</si>
  <si>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</si>
  <si>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</si>
  <si>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</si>
  <si>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</si>
  <si>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</si>
  <si>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</si>
  <si>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</si>
  <si>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</si>
  <si>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</si>
  <si>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</si>
  <si>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</si>
  <si>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</si>
  <si>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</si>
  <si>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</si>
  <si>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</si>
  <si>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</si>
  <si>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</si>
  <si>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</si>
  <si>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</si>
  <si>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</si>
  <si>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</si>
  <si>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</si>
  <si>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</si>
  <si>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</si>
  <si>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</si>
  <si>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</si>
  <si>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</si>
  <si>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</si>
  <si>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</si>
  <si>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</si>
  <si>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</si>
  <si>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</si>
  <si>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</si>
  <si>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</si>
  <si>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</si>
  <si>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</si>
  <si>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</si>
  <si>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</si>
  <si>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</si>
  <si>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</si>
  <si>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</si>
  <si>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</si>
  <si>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2021年　　合計</t>
    <phoneticPr fontId="13"/>
  </si>
  <si>
    <t>1万通貨</t>
    <phoneticPr fontId="13"/>
  </si>
  <si>
    <t>60分</t>
    <phoneticPr fontId="13"/>
  </si>
  <si>
    <t>EB</t>
    <phoneticPr fontId="13"/>
  </si>
  <si>
    <t>CAD/JPY</t>
    <phoneticPr fontId="13"/>
  </si>
  <si>
    <t>売り</t>
    <rPh sb="0" eb="1">
      <t>ウ</t>
    </rPh>
    <phoneticPr fontId="13"/>
  </si>
  <si>
    <t>2021.04.19.17.48</t>
    <phoneticPr fontId="13"/>
  </si>
  <si>
    <t>USD/JPY</t>
    <phoneticPr fontId="13"/>
  </si>
  <si>
    <t>2021.04.19.17.58</t>
    <phoneticPr fontId="13"/>
  </si>
  <si>
    <t>2021.04.20.08:34</t>
    <phoneticPr fontId="13"/>
  </si>
  <si>
    <t>逆指値決済</t>
    <rPh sb="0" eb="1">
      <t>ギャク</t>
    </rPh>
    <rPh sb="1" eb="3">
      <t>サシネ</t>
    </rPh>
    <rPh sb="3" eb="5">
      <t>ケッサイ</t>
    </rPh>
    <phoneticPr fontId="13"/>
  </si>
  <si>
    <t>負け</t>
    <rPh sb="0" eb="1">
      <t>マ</t>
    </rPh>
    <phoneticPr fontId="13"/>
  </si>
  <si>
    <t>2021.04.20.04:52</t>
    <phoneticPr fontId="13"/>
  </si>
  <si>
    <t>NZD/JPY</t>
    <phoneticPr fontId="13"/>
  </si>
  <si>
    <t>買い</t>
    <phoneticPr fontId="13"/>
  </si>
  <si>
    <t>1万通貨</t>
    <phoneticPr fontId="13"/>
  </si>
  <si>
    <t>PB</t>
    <phoneticPr fontId="13"/>
  </si>
  <si>
    <t>2021/04/21/17:11</t>
    <phoneticPr fontId="13"/>
  </si>
  <si>
    <t>2021/04/22/4:30</t>
    <phoneticPr fontId="13"/>
  </si>
  <si>
    <t>AUD/JPY</t>
    <phoneticPr fontId="13"/>
  </si>
  <si>
    <t>買い</t>
    <phoneticPr fontId="13"/>
  </si>
  <si>
    <t>1万通貨</t>
    <phoneticPr fontId="13"/>
  </si>
  <si>
    <t>60分</t>
    <phoneticPr fontId="13"/>
  </si>
  <si>
    <t>2021/04/26/16:00</t>
    <phoneticPr fontId="13"/>
  </si>
  <si>
    <t>USD/JPY</t>
    <phoneticPr fontId="13"/>
  </si>
  <si>
    <t>2021/04/26/18:05</t>
    <phoneticPr fontId="13"/>
  </si>
  <si>
    <t>2021/04/27 /21:07</t>
    <phoneticPr fontId="13"/>
  </si>
  <si>
    <t>指値決済</t>
    <rPh sb="0" eb="2">
      <t>サシネ</t>
    </rPh>
    <rPh sb="2" eb="4">
      <t>ケッサイ</t>
    </rPh>
    <phoneticPr fontId="13"/>
  </si>
  <si>
    <t>勝ち</t>
    <phoneticPr fontId="13"/>
  </si>
  <si>
    <t>60分</t>
    <phoneticPr fontId="13"/>
  </si>
  <si>
    <t>2021/04/28 /15:27</t>
    <phoneticPr fontId="13"/>
  </si>
  <si>
    <t>勝ち</t>
    <phoneticPr fontId="13"/>
  </si>
  <si>
    <t>エントリー</t>
    <phoneticPr fontId="13"/>
  </si>
  <si>
    <t>決済</t>
    <rPh sb="0" eb="2">
      <t>ケッサイ</t>
    </rPh>
    <phoneticPr fontId="13"/>
  </si>
  <si>
    <t>エントリー</t>
    <phoneticPr fontId="13"/>
  </si>
  <si>
    <t>まったく勉強せずに、その時々に感覚でエントリー。決済にも理論なし。</t>
    <rPh sb="4" eb="6">
      <t>ベンキョウ</t>
    </rPh>
    <rPh sb="12" eb="14">
      <t>トキドキ</t>
    </rPh>
    <rPh sb="15" eb="17">
      <t>カンカク</t>
    </rPh>
    <rPh sb="24" eb="26">
      <t>ケッサイ</t>
    </rPh>
    <rPh sb="28" eb="30">
      <t>リロン</t>
    </rPh>
    <phoneticPr fontId="13"/>
  </si>
  <si>
    <t>大負けしている。2009年結婚後、小額に切り替え、最近では大きくは負けなくなったが、負け続けていることは変わりない。</t>
    <rPh sb="0" eb="1">
      <t>オオ</t>
    </rPh>
    <rPh sb="1" eb="2">
      <t>マ</t>
    </rPh>
    <rPh sb="12" eb="13">
      <t>ネン</t>
    </rPh>
    <rPh sb="13" eb="16">
      <t>ケッコンゴ</t>
    </rPh>
    <rPh sb="17" eb="19">
      <t>ショウガク</t>
    </rPh>
    <rPh sb="20" eb="21">
      <t>キ</t>
    </rPh>
    <rPh sb="22" eb="23">
      <t>カ</t>
    </rPh>
    <rPh sb="25" eb="27">
      <t>サイキン</t>
    </rPh>
    <rPh sb="29" eb="30">
      <t>オオ</t>
    </rPh>
    <rPh sb="33" eb="34">
      <t>マ</t>
    </rPh>
    <rPh sb="42" eb="43">
      <t>マ</t>
    </rPh>
    <rPh sb="44" eb="45">
      <t>ツヅ</t>
    </rPh>
    <rPh sb="52" eb="53">
      <t>カ</t>
    </rPh>
    <phoneticPr fontId="13"/>
  </si>
  <si>
    <t>投資暦：2004年～株から始め、2007年位からFXを始める。</t>
    <rPh sb="0" eb="2">
      <t>トウシ</t>
    </rPh>
    <rPh sb="2" eb="3">
      <t>レキ</t>
    </rPh>
    <rPh sb="8" eb="9">
      <t>ネン</t>
    </rPh>
    <rPh sb="10" eb="11">
      <t>カブ</t>
    </rPh>
    <rPh sb="13" eb="14">
      <t>ハジ</t>
    </rPh>
    <rPh sb="20" eb="21">
      <t>ネン</t>
    </rPh>
    <rPh sb="21" eb="22">
      <t>クライ</t>
    </rPh>
    <rPh sb="27" eb="28">
      <t>ハジ</t>
    </rPh>
    <phoneticPr fontId="13"/>
  </si>
  <si>
    <t>ここ最近5年間くらいは毎年10万円程度の負け。</t>
    <rPh sb="2" eb="4">
      <t>サイキン</t>
    </rPh>
    <rPh sb="5" eb="7">
      <t>ネンカン</t>
    </rPh>
    <rPh sb="11" eb="13">
      <t>マイトシ</t>
    </rPh>
    <rPh sb="15" eb="17">
      <t>マンエン</t>
    </rPh>
    <rPh sb="17" eb="19">
      <t>テイド</t>
    </rPh>
    <rPh sb="20" eb="21">
      <t>マ</t>
    </rPh>
    <phoneticPr fontId="13"/>
  </si>
  <si>
    <t>画像3：決済指値を欲張りすぎた。ウォッチが甘く、利益が出ているうちに決済しなかった。</t>
    <rPh sb="0" eb="2">
      <t>ガゾウ</t>
    </rPh>
    <rPh sb="4" eb="6">
      <t>ケッサイ</t>
    </rPh>
    <rPh sb="6" eb="8">
      <t>サシネ</t>
    </rPh>
    <rPh sb="9" eb="11">
      <t>ヨクバ</t>
    </rPh>
    <rPh sb="21" eb="22">
      <t>アマ</t>
    </rPh>
    <rPh sb="24" eb="26">
      <t>リエキ</t>
    </rPh>
    <rPh sb="27" eb="28">
      <t>デ</t>
    </rPh>
    <rPh sb="34" eb="36">
      <t>ケッサイ</t>
    </rPh>
    <phoneticPr fontId="13"/>
  </si>
  <si>
    <t>画像4と５：EBが見れるようになってきたが、決済はー200程度にしておくほうが無難。</t>
    <rPh sb="0" eb="2">
      <t>ガゾウ</t>
    </rPh>
    <rPh sb="9" eb="10">
      <t>ミ</t>
    </rPh>
    <rPh sb="22" eb="24">
      <t>ケッサイ</t>
    </rPh>
    <rPh sb="29" eb="31">
      <t>テイド</t>
    </rPh>
    <rPh sb="39" eb="41">
      <t>ブナン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</si>
</sst>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</numFmts>
  <fonts count="14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</cellStyleXfs>
  <cellXfs count="150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6" fontId="0" fillId="0" borderId="1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3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4" borderId="29" xfId="2" applyNumberFormat="1" applyFont="1" applyFill="1" applyBorder="1" applyAlignment="1" applyProtection="1">
      <alignment vertical="center"/>
    </xf>
    <xf numFmtId="178" fontId="6" fillId="4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4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55" fontId="7" fillId="0" borderId="32" xfId="2" applyNumberFormat="1" applyFont="1" applyFill="1" applyBorder="1" applyAlignment="1" applyProtection="1">
      <alignment horizontal="center" vertical="center"/>
    </xf>
    <xf numFmtId="0" fontId="6" fillId="4" borderId="33" xfId="2" applyNumberFormat="1" applyFont="1" applyFill="1" applyBorder="1" applyAlignment="1" applyProtection="1">
      <alignment horizontal="center" vertical="center"/>
    </xf>
    <xf numFmtId="0" fontId="6" fillId="4" borderId="34" xfId="2" applyNumberFormat="1" applyFont="1" applyFill="1" applyBorder="1" applyAlignment="1" applyProtection="1">
      <alignment horizontal="center" vertical="center" wrapText="1"/>
    </xf>
    <xf numFmtId="0" fontId="6" fillId="4" borderId="35" xfId="2" applyNumberFormat="1" applyFont="1" applyFill="1" applyBorder="1" applyAlignment="1" applyProtection="1">
      <alignment horizontal="center" vertical="center"/>
    </xf>
    <xf numFmtId="178" fontId="6" fillId="4" borderId="34" xfId="2" applyNumberFormat="1" applyFont="1" applyFill="1" applyBorder="1" applyAlignment="1" applyProtection="1">
      <alignment horizontal="center" vertical="center" wrapText="1"/>
    </xf>
    <xf numFmtId="179" fontId="6" fillId="4" borderId="34" xfId="2" applyNumberFormat="1" applyFont="1" applyFill="1" applyBorder="1" applyAlignment="1" applyProtection="1">
      <alignment horizontal="center" vertical="center"/>
    </xf>
    <xf numFmtId="0" fontId="6" fillId="4" borderId="36" xfId="2" applyNumberFormat="1" applyFont="1" applyFill="1" applyBorder="1" applyAlignment="1" applyProtection="1">
      <alignment horizontal="center" vertical="center" wrapText="1"/>
    </xf>
    <xf numFmtId="178" fontId="6" fillId="4" borderId="37" xfId="2" applyNumberFormat="1" applyFont="1" applyFill="1" applyBorder="1" applyAlignment="1" applyProtection="1">
      <alignment vertical="center"/>
    </xf>
    <xf numFmtId="180" fontId="6" fillId="4" borderId="38" xfId="2" applyNumberFormat="1" applyFont="1" applyFill="1" applyBorder="1" applyAlignment="1" applyProtection="1">
      <alignment horizontal="center" vertical="center"/>
    </xf>
    <xf numFmtId="180" fontId="7" fillId="0" borderId="39" xfId="2" applyNumberFormat="1" applyFont="1" applyFill="1" applyBorder="1" applyAlignment="1" applyProtection="1">
      <alignment horizontal="right" vertical="center"/>
    </xf>
    <xf numFmtId="180" fontId="7" fillId="0" borderId="40" xfId="2" applyNumberFormat="1" applyFont="1" applyFill="1" applyBorder="1" applyAlignment="1" applyProtection="1">
      <alignment horizontal="right" vertical="center"/>
    </xf>
    <xf numFmtId="181" fontId="7" fillId="0" borderId="40" xfId="2" applyNumberFormat="1" applyFont="1" applyFill="1" applyBorder="1" applyAlignment="1" applyProtection="1">
      <alignment horizontal="right" vertical="center"/>
    </xf>
    <xf numFmtId="182" fontId="7" fillId="0" borderId="40" xfId="2" applyNumberFormat="1" applyFont="1" applyFill="1" applyBorder="1" applyAlignment="1" applyProtection="1">
      <alignment horizontal="right" vertical="center"/>
    </xf>
    <xf numFmtId="183" fontId="7" fillId="0" borderId="40" xfId="2" applyNumberFormat="1" applyFont="1" applyFill="1" applyBorder="1" applyAlignment="1" applyProtection="1">
      <alignment vertical="center"/>
    </xf>
    <xf numFmtId="180" fontId="7" fillId="0" borderId="40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77" fontId="7" fillId="0" borderId="41" xfId="2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180" fontId="0" fillId="0" borderId="40" xfId="0" applyNumberFormat="1" applyFont="1" applyFill="1" applyBorder="1" applyAlignment="1" applyProtection="1">
      <alignment vertical="center"/>
    </xf>
    <xf numFmtId="0" fontId="0" fillId="0" borderId="40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180" fontId="0" fillId="0" borderId="43" xfId="0" applyNumberFormat="1" applyFont="1" applyFill="1" applyBorder="1" applyAlignment="1" applyProtection="1">
      <alignment vertical="center"/>
    </xf>
    <xf numFmtId="0" fontId="0" fillId="0" borderId="43" xfId="0" applyNumberFormat="1" applyFont="1" applyFill="1" applyBorder="1" applyAlignment="1" applyProtection="1">
      <alignment vertical="center"/>
    </xf>
    <xf numFmtId="181" fontId="7" fillId="0" borderId="43" xfId="2" applyNumberFormat="1" applyFont="1" applyFill="1" applyBorder="1" applyAlignment="1" applyProtection="1">
      <alignment horizontal="right" vertical="center"/>
    </xf>
    <xf numFmtId="183" fontId="7" fillId="0" borderId="43" xfId="2" applyNumberFormat="1" applyFont="1" applyFill="1" applyBorder="1" applyAlignment="1" applyProtection="1">
      <alignment vertical="center"/>
    </xf>
    <xf numFmtId="180" fontId="7" fillId="0" borderId="43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177" fontId="7" fillId="0" borderId="44" xfId="2" applyNumberFormat="1" applyFont="1" applyFill="1" applyBorder="1" applyAlignment="1" applyProtection="1">
      <alignment vertical="center"/>
    </xf>
    <xf numFmtId="6" fontId="7" fillId="0" borderId="40" xfId="2" applyNumberFormat="1" applyFont="1" applyFill="1" applyBorder="1" applyAlignment="1" applyProtection="1">
      <alignment horizontal="right" vertical="center"/>
    </xf>
    <xf numFmtId="6" fontId="7" fillId="0" borderId="43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5" xfId="0" applyNumberFormat="1" applyFont="1" applyFill="1" applyBorder="1" applyAlignment="1" applyProtection="1">
      <alignment vertical="center"/>
    </xf>
    <xf numFmtId="180" fontId="1" fillId="0" borderId="46" xfId="0" applyNumberFormat="1" applyFont="1" applyFill="1" applyBorder="1" applyAlignment="1" applyProtection="1">
      <alignment vertical="center"/>
    </xf>
    <xf numFmtId="6" fontId="1" fillId="0" borderId="46" xfId="0" applyNumberFormat="1" applyFont="1" applyFill="1" applyBorder="1" applyAlignment="1" applyProtection="1">
      <alignment vertical="center"/>
    </xf>
    <xf numFmtId="182" fontId="1" fillId="0" borderId="46" xfId="0" applyNumberFormat="1" applyFont="1" applyFill="1" applyBorder="1" applyAlignment="1" applyProtection="1">
      <alignment vertical="center"/>
    </xf>
    <xf numFmtId="181" fontId="1" fillId="0" borderId="46" xfId="0" applyNumberFormat="1" applyFont="1" applyFill="1" applyBorder="1" applyAlignment="1" applyProtection="1">
      <alignment vertical="center"/>
    </xf>
    <xf numFmtId="183" fontId="8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177" fontId="1" fillId="0" borderId="48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9" fillId="0" borderId="41" xfId="0" applyNumberFormat="1" applyFont="1" applyFill="1" applyBorder="1" applyAlignment="1" applyProtection="1">
      <alignment vertical="center"/>
    </xf>
    <xf numFmtId="0" fontId="6" fillId="5" borderId="0" xfId="2" applyNumberFormat="1" applyFont="1" applyFill="1" applyBorder="1" applyAlignment="1" applyProtection="1">
      <alignment vertical="center"/>
    </xf>
    <xf numFmtId="5" fontId="6" fillId="5" borderId="0" xfId="2" applyNumberFormat="1" applyFont="1" applyFill="1" applyBorder="1" applyAlignment="1" applyProtection="1">
      <alignment horizontal="center" vertical="center"/>
    </xf>
    <xf numFmtId="178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50" xfId="2" applyNumberFormat="1" applyFont="1" applyFill="1" applyBorder="1" applyAlignment="1" applyProtection="1">
      <alignment vertical="center"/>
    </xf>
    <xf numFmtId="5" fontId="6" fillId="5" borderId="50" xfId="2" applyNumberFormat="1" applyFont="1" applyFill="1" applyBorder="1" applyAlignment="1" applyProtection="1">
      <alignment horizontal="center" vertical="center"/>
    </xf>
    <xf numFmtId="178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horizontal="center" vertical="center"/>
    </xf>
    <xf numFmtId="0" fontId="0" fillId="5" borderId="50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0" fontId="0" fillId="0" borderId="51" xfId="0" applyNumberFormat="1" applyFont="1" applyFill="1" applyBorder="1" applyAlignment="1" applyProtection="1">
      <alignment vertical="center"/>
    </xf>
    <xf numFmtId="5" fontId="7" fillId="6" borderId="51" xfId="2" applyNumberFormat="1" applyFont="1" applyFill="1" applyBorder="1" applyAlignment="1" applyProtection="1">
      <alignment horizontal="center"/>
    </xf>
    <xf numFmtId="5" fontId="6" fillId="0" borderId="51" xfId="2" applyNumberFormat="1" applyFont="1" applyFill="1" applyBorder="1" applyAlignment="1" applyProtection="1">
      <alignment horizontal="center" vertical="center"/>
    </xf>
    <xf numFmtId="0" fontId="6" fillId="0" borderId="51" xfId="2" applyNumberFormat="1" applyFont="1" applyFill="1" applyBorder="1" applyAlignment="1" applyProtection="1"/>
    <xf numFmtId="5" fontId="7" fillId="6" borderId="11" xfId="2" applyNumberFormat="1" applyFont="1" applyFill="1" applyBorder="1" applyAlignment="1" applyProtection="1">
      <alignment horizontal="center"/>
    </xf>
    <xf numFmtId="0" fontId="10" fillId="4" borderId="52" xfId="2" applyNumberFormat="1" applyFont="1" applyFill="1" applyBorder="1" applyAlignment="1" applyProtection="1">
      <alignment horizontal="center" vertical="center"/>
    </xf>
    <xf numFmtId="5" fontId="10" fillId="5" borderId="50" xfId="2" applyNumberFormat="1" applyFont="1" applyFill="1" applyBorder="1" applyAlignment="1" applyProtection="1">
      <alignment horizontal="center" vertical="center"/>
    </xf>
    <xf numFmtId="9" fontId="6" fillId="5" borderId="53" xfId="2" applyNumberFormat="1" applyFont="1" applyFill="1" applyBorder="1" applyAlignment="1" applyProtection="1">
      <alignment horizontal="center" vertical="center"/>
    </xf>
    <xf numFmtId="5" fontId="7" fillId="6" borderId="54" xfId="2" applyNumberFormat="1" applyFont="1" applyFill="1" applyBorder="1" applyAlignment="1" applyProtection="1">
      <alignment horizont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6" fillId="4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58" xfId="0" applyNumberFormat="1" applyFont="1" applyFill="1" applyBorder="1" applyAlignment="1" applyProtection="1">
      <alignment vertical="center"/>
    </xf>
    <xf numFmtId="0" fontId="0" fillId="3" borderId="31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59" xfId="3" applyBorder="1">
      <alignment vertical="center"/>
    </xf>
    <xf numFmtId="0" fontId="1" fillId="0" borderId="60" xfId="3" applyBorder="1">
      <alignment vertical="center"/>
    </xf>
    <xf numFmtId="0" fontId="1" fillId="0" borderId="61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Fill="1" applyBorder="1">
      <alignment vertical="center"/>
    </xf>
    <xf numFmtId="182" fontId="0" fillId="0" borderId="0" xfId="0" applyNumberFormat="1" applyFont="1" applyFill="1" applyBorder="1" applyAlignment="1" applyProtection="1">
      <alignment vertical="center"/>
    </xf>
    <xf numFmtId="5" fontId="7" fillId="6" borderId="13" xfId="2" applyNumberFormat="1" applyFont="1" applyFill="1" applyBorder="1" applyAlignment="1" applyProtection="1">
      <alignment horizontal="center"/>
    </xf>
    <xf numFmtId="5" fontId="7" fillId="6" borderId="53" xfId="2" applyNumberFormat="1" applyFont="1" applyFill="1" applyBorder="1" applyAlignment="1" applyProtection="1">
      <alignment horizontal="center"/>
    </xf>
    <xf numFmtId="5" fontId="7" fillId="6" borderId="41" xfId="2" applyNumberFormat="1" applyFont="1" applyFill="1" applyBorder="1" applyAlignment="1" applyProtection="1">
      <alignment horizontal="center"/>
    </xf>
    <xf numFmtId="5" fontId="7" fillId="6" borderId="55" xfId="2" applyNumberFormat="1" applyFont="1" applyFill="1" applyBorder="1" applyAlignment="1" applyProtection="1">
      <alignment horizontal="center"/>
    </xf>
    <xf numFmtId="5" fontId="7" fillId="6" borderId="62" xfId="2" applyNumberFormat="1" applyFont="1" applyFill="1" applyBorder="1" applyAlignment="1" applyProtection="1">
      <alignment horizont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5" fontId="6" fillId="0" borderId="63" xfId="2" applyNumberFormat="1" applyFont="1" applyFill="1" applyBorder="1" applyAlignment="1" applyProtection="1">
      <alignment horizontal="center" vertical="center"/>
    </xf>
    <xf numFmtId="0" fontId="4" fillId="2" borderId="64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1" fillId="0" borderId="0" xfId="3" applyFill="1" applyBorder="1">
      <alignment vertical="center"/>
    </xf>
  </cellXfs>
  <cellStyles count="4">
    <cellStyle name="標準" xfId="0" builtinId="0"/>
    <cellStyle name="標準 2" xfId="1"/>
    <cellStyle name="標準 3" xfId="2"/>
    <cellStyle name="標準_気づき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133350</xdr:rowOff>
    </xdr:from>
    <xdr:to>
      <xdr:col>20</xdr:col>
      <xdr:colOff>186690</xdr:colOff>
      <xdr:row>43</xdr:row>
      <xdr:rowOff>76200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33350"/>
          <a:ext cx="13007340" cy="7315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46</xdr:row>
      <xdr:rowOff>47625</xdr:rowOff>
    </xdr:from>
    <xdr:to>
      <xdr:col>20</xdr:col>
      <xdr:colOff>215265</xdr:colOff>
      <xdr:row>88</xdr:row>
      <xdr:rowOff>161925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" y="7934325"/>
          <a:ext cx="13188315" cy="731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91</xdr:row>
      <xdr:rowOff>152400</xdr:rowOff>
    </xdr:from>
    <xdr:to>
      <xdr:col>20</xdr:col>
      <xdr:colOff>139065</xdr:colOff>
      <xdr:row>134</xdr:row>
      <xdr:rowOff>87630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" y="15754350"/>
          <a:ext cx="13197840" cy="7307580"/>
        </a:xfrm>
        <a:prstGeom prst="rect">
          <a:avLst/>
        </a:prstGeom>
      </xdr:spPr>
    </xdr:pic>
    <xdr:clientData/>
  </xdr:twoCellAnchor>
  <xdr:twoCellAnchor editAs="oneCell">
    <xdr:from>
      <xdr:col>20</xdr:col>
      <xdr:colOff>666750</xdr:colOff>
      <xdr:row>92</xdr:row>
      <xdr:rowOff>0</xdr:rowOff>
    </xdr:from>
    <xdr:to>
      <xdr:col>39</xdr:col>
      <xdr:colOff>643890</xdr:colOff>
      <xdr:row>134</xdr:row>
      <xdr:rowOff>114300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82750" y="15773400"/>
          <a:ext cx="13007340" cy="73152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</xdr:colOff>
      <xdr:row>46</xdr:row>
      <xdr:rowOff>95250</xdr:rowOff>
    </xdr:from>
    <xdr:to>
      <xdr:col>39</xdr:col>
      <xdr:colOff>681990</xdr:colOff>
      <xdr:row>89</xdr:row>
      <xdr:rowOff>38100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20850" y="7981950"/>
          <a:ext cx="13007340" cy="731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tabSelected="1" zoomScaleSheetLayoutView="100" workbookViewId="0">
      <selection activeCell="B9" sqref="B9"/>
    </sheetView>
  </sheetViews>
  <sheetFormatPr defaultColWidth="10" defaultRowHeight="13.5" customHeight="1"/>
  <cols>
    <col min="1" max="1" width="22.75" customWidth="1"/>
    <col min="2" max="2" width="13.625" customWidth="1"/>
    <col min="3" max="3" width="13.875" customWidth="1"/>
    <col min="4" max="4" width="15.625" customWidth="1"/>
    <col min="5" max="5" width="12.375" customWidth="1"/>
    <col min="6" max="6" width="12.25" customWidth="1"/>
    <col min="7" max="7" width="13.25" customWidth="1"/>
    <col min="9" max="9" width="15.75" customWidth="1"/>
    <col min="10" max="10" width="13.125" customWidth="1"/>
    <col min="11" max="11" width="15.5" customWidth="1"/>
    <col min="12" max="12" width="17.625" customWidth="1"/>
  </cols>
  <sheetData>
    <row r="1" spans="1:12" ht="19.5" customHeight="1">
      <c r="A1" s="120"/>
      <c r="B1" s="135" t="s">
        <v>0</v>
      </c>
      <c r="C1" s="136"/>
      <c r="D1" s="137"/>
      <c r="E1" s="119"/>
      <c r="F1" s="138" t="s">
        <v>0</v>
      </c>
      <c r="G1" s="139"/>
      <c r="H1" s="121"/>
    </row>
    <row r="2" spans="1:12" ht="25.5" customHeight="1">
      <c r="A2" s="122" t="s">
        <v>1</v>
      </c>
      <c r="B2" s="140">
        <v>1000000</v>
      </c>
      <c r="C2" s="140"/>
      <c r="D2" s="140"/>
      <c r="E2" s="63" t="s">
        <v>2</v>
      </c>
      <c r="F2" s="141">
        <v>44305</v>
      </c>
      <c r="G2" s="142"/>
      <c r="H2" s="46"/>
      <c r="I2" s="46"/>
    </row>
    <row r="3" spans="1:12" ht="27" customHeight="1">
      <c r="A3" s="47" t="s">
        <v>3</v>
      </c>
      <c r="B3" s="143">
        <f>SUM(B2+D17)</f>
        <v>984300</v>
      </c>
      <c r="C3" s="143"/>
      <c r="D3" s="144"/>
      <c r="E3" s="48" t="s">
        <v>4</v>
      </c>
      <c r="F3" s="49">
        <v>0.05</v>
      </c>
      <c r="G3" s="50">
        <f>B3*F3</f>
        <v>49215</v>
      </c>
      <c r="H3" s="52" t="s">
        <v>5</v>
      </c>
      <c r="I3" s="53">
        <f>(B3-B2)</f>
        <v>-15700</v>
      </c>
      <c r="K3" s="123"/>
    </row>
    <row r="4" spans="1:12" s="102" customFormat="1" ht="17.25" customHeight="1">
      <c r="A4" s="97"/>
      <c r="B4" s="98"/>
      <c r="C4" s="98"/>
      <c r="D4" s="98"/>
      <c r="E4" s="99"/>
      <c r="F4" s="118" t="s">
        <v>0</v>
      </c>
      <c r="G4" s="98"/>
      <c r="H4" s="100"/>
      <c r="I4" s="101"/>
    </row>
    <row r="5" spans="1:12" ht="39" customHeight="1">
      <c r="A5" s="103"/>
      <c r="B5" s="104"/>
      <c r="C5" s="104"/>
      <c r="D5" s="116"/>
      <c r="E5" s="105"/>
      <c r="F5" s="117"/>
      <c r="G5" s="104"/>
      <c r="H5" s="106"/>
      <c r="I5" s="107"/>
      <c r="J5" s="108"/>
      <c r="K5" s="109"/>
      <c r="L5" s="109"/>
    </row>
    <row r="6" spans="1:12" ht="21" customHeight="1">
      <c r="A6" s="113" t="s">
        <v>6</v>
      </c>
      <c r="B6" s="111" t="s">
        <v>0</v>
      </c>
      <c r="C6" s="111" t="s">
        <v>0</v>
      </c>
      <c r="D6" s="112"/>
      <c r="E6" s="111" t="s">
        <v>0</v>
      </c>
      <c r="F6" s="114" t="s">
        <v>0</v>
      </c>
      <c r="G6" s="51"/>
      <c r="H6" s="46"/>
      <c r="I6" s="46"/>
      <c r="L6" s="110"/>
    </row>
    <row r="7" spans="1:12" ht="28.5">
      <c r="A7" s="115" t="s">
        <v>7</v>
      </c>
      <c r="B7" s="57" t="s">
        <v>8</v>
      </c>
      <c r="C7" s="58" t="s">
        <v>9</v>
      </c>
      <c r="D7" s="59" t="s">
        <v>10</v>
      </c>
      <c r="E7" s="60" t="s">
        <v>11</v>
      </c>
      <c r="F7" s="58" t="s">
        <v>12</v>
      </c>
      <c r="G7" s="60" t="s">
        <v>13</v>
      </c>
      <c r="H7" s="59" t="s">
        <v>14</v>
      </c>
      <c r="I7" s="61" t="s">
        <v>15</v>
      </c>
      <c r="J7" s="64" t="s">
        <v>16</v>
      </c>
      <c r="K7" s="58" t="s">
        <v>17</v>
      </c>
      <c r="L7" s="62" t="s">
        <v>18</v>
      </c>
    </row>
    <row r="8" spans="1:12" ht="24.95" customHeight="1">
      <c r="A8" s="55">
        <v>44287</v>
      </c>
      <c r="B8" s="65">
        <v>0</v>
      </c>
      <c r="C8" s="66">
        <v>15700</v>
      </c>
      <c r="D8" s="84">
        <f t="shared" ref="D8:D16" si="0">SUM(B8-C8)</f>
        <v>-15700</v>
      </c>
      <c r="E8" s="67">
        <v>2</v>
      </c>
      <c r="F8" s="68">
        <v>3</v>
      </c>
      <c r="G8" s="67">
        <f t="shared" ref="G8:G16" si="1">SUM(E8+F8)</f>
        <v>5</v>
      </c>
      <c r="H8" s="69">
        <f t="shared" ref="H8:H16" si="2">E8/G8</f>
        <v>0.4</v>
      </c>
      <c r="I8" s="70">
        <f t="shared" ref="I8:I16" si="3">B8/E8</f>
        <v>0</v>
      </c>
      <c r="J8" s="70">
        <f t="shared" ref="J8:J16" si="4">C8/F8</f>
        <v>5233.333333333333</v>
      </c>
      <c r="K8" s="71">
        <f t="shared" ref="K8:K16" si="5">I8/J8</f>
        <v>0</v>
      </c>
      <c r="L8" s="72">
        <f t="shared" ref="L8:L16" si="6">B8/C8</f>
        <v>0</v>
      </c>
    </row>
    <row r="9" spans="1:12" ht="24.95" customHeight="1">
      <c r="A9" s="55">
        <v>44317</v>
      </c>
      <c r="B9" s="73"/>
      <c r="C9" s="74"/>
      <c r="D9" s="84">
        <f t="shared" si="0"/>
        <v>0</v>
      </c>
      <c r="E9" s="75"/>
      <c r="F9" s="75"/>
      <c r="G9" s="67">
        <f t="shared" si="1"/>
        <v>0</v>
      </c>
      <c r="H9" s="69" t="e">
        <f t="shared" si="2"/>
        <v>#DIV/0!</v>
      </c>
      <c r="I9" s="70" t="e">
        <f t="shared" si="3"/>
        <v>#DIV/0!</v>
      </c>
      <c r="J9" s="70" t="e">
        <f t="shared" si="4"/>
        <v>#DIV/0!</v>
      </c>
      <c r="K9" s="71" t="e">
        <f t="shared" si="5"/>
        <v>#DIV/0!</v>
      </c>
      <c r="L9" s="72" t="e">
        <f t="shared" si="6"/>
        <v>#DIV/0!</v>
      </c>
    </row>
    <row r="10" spans="1:12" ht="24.95" customHeight="1">
      <c r="A10" s="55">
        <v>44348</v>
      </c>
      <c r="B10" s="73"/>
      <c r="C10" s="74"/>
      <c r="D10" s="84">
        <f t="shared" si="0"/>
        <v>0</v>
      </c>
      <c r="E10" s="75"/>
      <c r="F10" s="75"/>
      <c r="G10" s="67">
        <f t="shared" si="1"/>
        <v>0</v>
      </c>
      <c r="H10" s="69" t="e">
        <f t="shared" si="2"/>
        <v>#DIV/0!</v>
      </c>
      <c r="I10" s="70" t="e">
        <f t="shared" si="3"/>
        <v>#DIV/0!</v>
      </c>
      <c r="J10" s="70" t="e">
        <f t="shared" si="4"/>
        <v>#DIV/0!</v>
      </c>
      <c r="K10" s="71" t="e">
        <f t="shared" si="5"/>
        <v>#DIV/0!</v>
      </c>
      <c r="L10" s="72" t="e">
        <f t="shared" si="6"/>
        <v>#DIV/0!</v>
      </c>
    </row>
    <row r="11" spans="1:12" ht="24.95" customHeight="1">
      <c r="A11" s="55">
        <v>44378</v>
      </c>
      <c r="B11" s="73"/>
      <c r="C11" s="74"/>
      <c r="D11" s="84">
        <f t="shared" si="0"/>
        <v>0</v>
      </c>
      <c r="E11" s="75"/>
      <c r="F11" s="75"/>
      <c r="G11" s="67">
        <f t="shared" si="1"/>
        <v>0</v>
      </c>
      <c r="H11" s="69" t="e">
        <f t="shared" si="2"/>
        <v>#DIV/0!</v>
      </c>
      <c r="I11" s="70" t="e">
        <f t="shared" si="3"/>
        <v>#DIV/0!</v>
      </c>
      <c r="J11" s="70" t="e">
        <f t="shared" si="4"/>
        <v>#DIV/0!</v>
      </c>
      <c r="K11" s="71" t="e">
        <f t="shared" si="5"/>
        <v>#DIV/0!</v>
      </c>
      <c r="L11" s="72" t="e">
        <f t="shared" si="6"/>
        <v>#DIV/0!</v>
      </c>
    </row>
    <row r="12" spans="1:12" ht="24.95" customHeight="1">
      <c r="A12" s="55">
        <v>44409</v>
      </c>
      <c r="B12" s="73"/>
      <c r="C12" s="66"/>
      <c r="D12" s="84">
        <f t="shared" si="0"/>
        <v>0</v>
      </c>
      <c r="E12" s="75"/>
      <c r="F12" s="75"/>
      <c r="G12" s="67">
        <f t="shared" si="1"/>
        <v>0</v>
      </c>
      <c r="H12" s="69" t="e">
        <f t="shared" si="2"/>
        <v>#DIV/0!</v>
      </c>
      <c r="I12" s="70" t="e">
        <f t="shared" si="3"/>
        <v>#DIV/0!</v>
      </c>
      <c r="J12" s="70" t="e">
        <f t="shared" si="4"/>
        <v>#DIV/0!</v>
      </c>
      <c r="K12" s="71" t="e">
        <f t="shared" si="5"/>
        <v>#DIV/0!</v>
      </c>
      <c r="L12" s="72" t="e">
        <f t="shared" si="6"/>
        <v>#DIV/0!</v>
      </c>
    </row>
    <row r="13" spans="1:12" ht="24.95" customHeight="1">
      <c r="A13" s="55">
        <v>44440</v>
      </c>
      <c r="B13" s="73"/>
      <c r="C13" s="74"/>
      <c r="D13" s="84">
        <f t="shared" si="0"/>
        <v>0</v>
      </c>
      <c r="E13" s="75"/>
      <c r="F13" s="75"/>
      <c r="G13" s="67">
        <f t="shared" si="1"/>
        <v>0</v>
      </c>
      <c r="H13" s="69" t="e">
        <f t="shared" si="2"/>
        <v>#DIV/0!</v>
      </c>
      <c r="I13" s="70" t="e">
        <f t="shared" si="3"/>
        <v>#DIV/0!</v>
      </c>
      <c r="J13" s="70" t="e">
        <f t="shared" si="4"/>
        <v>#DIV/0!</v>
      </c>
      <c r="K13" s="71" t="e">
        <f t="shared" si="5"/>
        <v>#DIV/0!</v>
      </c>
      <c r="L13" s="72" t="e">
        <f t="shared" si="6"/>
        <v>#DIV/0!</v>
      </c>
    </row>
    <row r="14" spans="1:12" ht="24.95" customHeight="1">
      <c r="A14" s="55">
        <v>44470</v>
      </c>
      <c r="B14" s="73"/>
      <c r="C14" s="66"/>
      <c r="D14" s="84">
        <f t="shared" si="0"/>
        <v>0</v>
      </c>
      <c r="E14" s="75"/>
      <c r="F14" s="75"/>
      <c r="G14" s="67">
        <f t="shared" si="1"/>
        <v>0</v>
      </c>
      <c r="H14" s="69" t="e">
        <f t="shared" si="2"/>
        <v>#DIV/0!</v>
      </c>
      <c r="I14" s="70" t="e">
        <f t="shared" si="3"/>
        <v>#DIV/0!</v>
      </c>
      <c r="J14" s="70" t="e">
        <f t="shared" si="4"/>
        <v>#DIV/0!</v>
      </c>
      <c r="K14" s="71" t="e">
        <f t="shared" si="5"/>
        <v>#DIV/0!</v>
      </c>
      <c r="L14" s="72" t="e">
        <f t="shared" si="6"/>
        <v>#DIV/0!</v>
      </c>
    </row>
    <row r="15" spans="1:12" ht="24.95" customHeight="1">
      <c r="A15" s="55">
        <v>44501</v>
      </c>
      <c r="B15" s="73"/>
      <c r="C15" s="66"/>
      <c r="D15" s="84">
        <f t="shared" si="0"/>
        <v>0</v>
      </c>
      <c r="E15" s="75"/>
      <c r="F15" s="75"/>
      <c r="G15" s="67">
        <f t="shared" si="1"/>
        <v>0</v>
      </c>
      <c r="H15" s="69" t="e">
        <f t="shared" si="2"/>
        <v>#DIV/0!</v>
      </c>
      <c r="I15" s="70" t="e">
        <f t="shared" si="3"/>
        <v>#DIV/0!</v>
      </c>
      <c r="J15" s="70" t="e">
        <f t="shared" si="4"/>
        <v>#DIV/0!</v>
      </c>
      <c r="K15" s="71" t="e">
        <f t="shared" si="5"/>
        <v>#DIV/0!</v>
      </c>
      <c r="L15" s="72" t="e">
        <f t="shared" si="6"/>
        <v>#DIV/0!</v>
      </c>
    </row>
    <row r="16" spans="1:12" ht="24.95" customHeight="1" thickBot="1">
      <c r="A16" s="56">
        <v>44531</v>
      </c>
      <c r="B16" s="76"/>
      <c r="C16" s="77"/>
      <c r="D16" s="85">
        <f t="shared" si="0"/>
        <v>0</v>
      </c>
      <c r="E16" s="78"/>
      <c r="F16" s="78"/>
      <c r="G16" s="79">
        <f t="shared" si="1"/>
        <v>0</v>
      </c>
      <c r="H16" s="80" t="e">
        <f t="shared" si="2"/>
        <v>#DIV/0!</v>
      </c>
      <c r="I16" s="81" t="e">
        <f t="shared" si="3"/>
        <v>#DIV/0!</v>
      </c>
      <c r="J16" s="81" t="e">
        <f t="shared" si="4"/>
        <v>#DIV/0!</v>
      </c>
      <c r="K16" s="82" t="e">
        <f t="shared" si="5"/>
        <v>#DIV/0!</v>
      </c>
      <c r="L16" s="83" t="e">
        <f t="shared" si="6"/>
        <v>#DIV/0!</v>
      </c>
    </row>
    <row r="17" spans="1:12" ht="24.95" customHeight="1" thickTop="1">
      <c r="A17" s="86" t="s">
        <v>74</v>
      </c>
      <c r="B17" s="87">
        <f t="shared" ref="B17:G17" si="7">SUM(B8:B16)</f>
        <v>0</v>
      </c>
      <c r="C17" s="88">
        <f t="shared" si="7"/>
        <v>15700</v>
      </c>
      <c r="D17" s="89">
        <f t="shared" si="7"/>
        <v>-15700</v>
      </c>
      <c r="E17" s="90">
        <f t="shared" si="7"/>
        <v>2</v>
      </c>
      <c r="F17" s="91">
        <f t="shared" si="7"/>
        <v>3</v>
      </c>
      <c r="G17" s="90">
        <f t="shared" si="7"/>
        <v>5</v>
      </c>
      <c r="H17" s="92" t="e">
        <f>AVERAGE(H8:H16)</f>
        <v>#DIV/0!</v>
      </c>
      <c r="I17" s="88" t="e">
        <f>AVERAGE(I8:I16)</f>
        <v>#DIV/0!</v>
      </c>
      <c r="J17" s="88" t="e">
        <f>AVERAGE(J8:J16)</f>
        <v>#DIV/0!</v>
      </c>
      <c r="K17" s="93" t="e">
        <f>AVERAGE(K8:K16)</f>
        <v>#DIV/0!</v>
      </c>
      <c r="L17" s="94" t="e">
        <f>AVERAGE(L8:L16)</f>
        <v>#DIV/0!</v>
      </c>
    </row>
    <row r="18" spans="1:12">
      <c r="A18" s="54"/>
      <c r="J18" s="95"/>
      <c r="K18" s="96" t="s">
        <v>19</v>
      </c>
      <c r="L18" s="96" t="s">
        <v>20</v>
      </c>
    </row>
    <row r="19" spans="1:12">
      <c r="A19" s="54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zoomScaleSheetLayoutView="100" workbookViewId="0">
      <pane ySplit="1" topLeftCell="A2" activePane="bottomLeft" state="frozen"/>
      <selection pane="bottomLeft" activeCell="P2" sqref="P2:P6"/>
    </sheetView>
  </sheetViews>
  <sheetFormatPr defaultColWidth="10" defaultRowHeight="13.5" customHeight="1"/>
  <cols>
    <col min="1" max="1" width="2.5" bestFit="1" customWidth="1"/>
    <col min="2" max="2" width="9.625" customWidth="1"/>
    <col min="4" max="4" width="17.25" customWidth="1"/>
    <col min="5" max="5" width="32.75" customWidth="1"/>
    <col min="6" max="6" width="6.875" customWidth="1"/>
    <col min="7" max="7" width="15.875" customWidth="1"/>
    <col min="8" max="8" width="13.125" customWidth="1"/>
    <col min="9" max="9" width="11.25" customWidth="1"/>
    <col min="10" max="10" width="15.875" customWidth="1"/>
    <col min="12" max="12" width="18.375" customWidth="1"/>
    <col min="13" max="13" width="9" customWidth="1"/>
    <col min="16" max="16" width="15.875" customWidth="1"/>
  </cols>
  <sheetData>
    <row r="1" spans="1:16" ht="14.25" thickBot="1">
      <c r="B1" s="39" t="s">
        <v>21</v>
      </c>
      <c r="C1" s="40" t="s">
        <v>22</v>
      </c>
      <c r="D1" s="40" t="s">
        <v>23</v>
      </c>
      <c r="E1" s="40" t="s">
        <v>24</v>
      </c>
      <c r="F1" s="40" t="s">
        <v>25</v>
      </c>
      <c r="G1" s="40" t="s">
        <v>26</v>
      </c>
      <c r="H1" s="40" t="s">
        <v>27</v>
      </c>
      <c r="I1" s="40" t="s">
        <v>28</v>
      </c>
      <c r="J1" s="40" t="s">
        <v>29</v>
      </c>
      <c r="K1" s="40" t="s">
        <v>30</v>
      </c>
      <c r="L1" s="40" t="s">
        <v>31</v>
      </c>
      <c r="M1" s="40" t="s">
        <v>32</v>
      </c>
      <c r="N1" s="40" t="s">
        <v>33</v>
      </c>
      <c r="O1" s="125" t="s">
        <v>34</v>
      </c>
      <c r="P1" s="41" t="s">
        <v>35</v>
      </c>
    </row>
    <row r="2" spans="1:16">
      <c r="A2">
        <v>1</v>
      </c>
      <c r="B2" t="s">
        <v>78</v>
      </c>
      <c r="C2" t="s">
        <v>79</v>
      </c>
      <c r="D2" t="s">
        <v>75</v>
      </c>
      <c r="E2" t="s">
        <v>77</v>
      </c>
      <c r="F2" t="s">
        <v>76</v>
      </c>
      <c r="G2" t="s">
        <v>80</v>
      </c>
      <c r="H2">
        <v>86.278999999999996</v>
      </c>
      <c r="I2" t="s">
        <v>76</v>
      </c>
      <c r="J2" t="s">
        <v>83</v>
      </c>
      <c r="K2">
        <v>86.66</v>
      </c>
      <c r="L2" t="s">
        <v>84</v>
      </c>
      <c r="M2" t="s">
        <v>85</v>
      </c>
      <c r="N2" s="10"/>
      <c r="O2" s="10">
        <v>38.5</v>
      </c>
      <c r="P2" s="132">
        <v>-38500</v>
      </c>
    </row>
    <row r="3" spans="1:16">
      <c r="A3">
        <v>2</v>
      </c>
      <c r="B3" t="s">
        <v>81</v>
      </c>
      <c r="C3" t="s">
        <v>79</v>
      </c>
      <c r="D3" t="s">
        <v>75</v>
      </c>
      <c r="E3" t="s">
        <v>77</v>
      </c>
      <c r="F3" t="s">
        <v>76</v>
      </c>
      <c r="G3" t="s">
        <v>82</v>
      </c>
      <c r="H3">
        <v>108.42</v>
      </c>
      <c r="I3" t="s">
        <v>76</v>
      </c>
      <c r="J3" t="s">
        <v>86</v>
      </c>
      <c r="K3">
        <v>108.3</v>
      </c>
      <c r="L3" t="s">
        <v>84</v>
      </c>
      <c r="M3" t="s">
        <v>85</v>
      </c>
      <c r="N3" s="10"/>
      <c r="O3" s="10">
        <v>26.3</v>
      </c>
      <c r="P3" s="132">
        <v>-26800</v>
      </c>
    </row>
    <row r="4" spans="1:16">
      <c r="A4">
        <v>3</v>
      </c>
      <c r="B4" t="s">
        <v>87</v>
      </c>
      <c r="C4" t="s">
        <v>88</v>
      </c>
      <c r="D4" t="s">
        <v>89</v>
      </c>
      <c r="E4" t="s">
        <v>90</v>
      </c>
      <c r="F4" t="s">
        <v>76</v>
      </c>
      <c r="G4" t="s">
        <v>91</v>
      </c>
      <c r="H4">
        <v>77.783000000000001</v>
      </c>
      <c r="I4" t="s">
        <v>76</v>
      </c>
      <c r="J4" t="s">
        <v>92</v>
      </c>
      <c r="K4">
        <v>77.468999999999994</v>
      </c>
      <c r="L4" t="s">
        <v>84</v>
      </c>
      <c r="M4" t="s">
        <v>85</v>
      </c>
      <c r="N4" s="10"/>
      <c r="O4" s="10">
        <v>31.4</v>
      </c>
      <c r="P4" s="132">
        <v>-31400</v>
      </c>
    </row>
    <row r="5" spans="1:16">
      <c r="A5">
        <v>4</v>
      </c>
      <c r="B5" t="s">
        <v>93</v>
      </c>
      <c r="C5" t="s">
        <v>94</v>
      </c>
      <c r="D5" t="s">
        <v>95</v>
      </c>
      <c r="E5" t="s">
        <v>77</v>
      </c>
      <c r="F5" t="s">
        <v>96</v>
      </c>
      <c r="G5" t="s">
        <v>97</v>
      </c>
      <c r="H5">
        <v>84.218000000000004</v>
      </c>
      <c r="I5" t="s">
        <v>103</v>
      </c>
      <c r="J5" t="s">
        <v>104</v>
      </c>
      <c r="K5">
        <v>84.43</v>
      </c>
      <c r="L5" t="s">
        <v>101</v>
      </c>
      <c r="M5" t="s">
        <v>105</v>
      </c>
      <c r="N5">
        <v>21.2</v>
      </c>
      <c r="O5" s="10"/>
      <c r="P5" s="133">
        <v>21200</v>
      </c>
    </row>
    <row r="6" spans="1:16">
      <c r="A6">
        <v>5</v>
      </c>
      <c r="B6" t="s">
        <v>98</v>
      </c>
      <c r="C6" t="s">
        <v>94</v>
      </c>
      <c r="D6" t="s">
        <v>95</v>
      </c>
      <c r="E6" t="s">
        <v>77</v>
      </c>
      <c r="F6" t="s">
        <v>96</v>
      </c>
      <c r="G6" t="s">
        <v>99</v>
      </c>
      <c r="H6">
        <v>108.113</v>
      </c>
      <c r="I6" t="s">
        <v>76</v>
      </c>
      <c r="J6" t="s">
        <v>100</v>
      </c>
      <c r="K6">
        <v>108.71</v>
      </c>
      <c r="L6" t="s">
        <v>101</v>
      </c>
      <c r="M6" t="s">
        <v>102</v>
      </c>
      <c r="N6">
        <v>59.8</v>
      </c>
      <c r="O6" s="10"/>
      <c r="P6" s="132">
        <v>59800</v>
      </c>
    </row>
    <row r="7" spans="1:16">
      <c r="N7" s="10"/>
      <c r="O7" s="10"/>
    </row>
    <row r="8" spans="1:16">
      <c r="N8" s="10"/>
      <c r="O8" s="10"/>
    </row>
    <row r="9" spans="1:16">
      <c r="N9" s="10"/>
      <c r="O9" s="10"/>
    </row>
    <row r="10" spans="1:16">
      <c r="N10" s="10"/>
      <c r="O10" s="10"/>
    </row>
    <row r="11" spans="1:16">
      <c r="N11" s="10"/>
      <c r="O11" s="10"/>
    </row>
    <row r="12" spans="1:16">
      <c r="N12" s="10"/>
      <c r="O12" s="10"/>
    </row>
    <row r="13" spans="1:16">
      <c r="N13" s="10"/>
      <c r="O13" s="10"/>
    </row>
    <row r="14" spans="1:16">
      <c r="N14" s="10"/>
      <c r="O14" s="10"/>
    </row>
    <row r="15" spans="1:16">
      <c r="N15" s="10"/>
      <c r="O15" s="10"/>
    </row>
    <row r="16" spans="1:16">
      <c r="N16" s="10"/>
      <c r="O16" s="10"/>
    </row>
    <row r="17" spans="2:16">
      <c r="N17" s="10"/>
      <c r="O17" s="10"/>
    </row>
    <row r="18" spans="2:16">
      <c r="N18" s="10"/>
      <c r="O18" s="10"/>
    </row>
    <row r="19" spans="2:16">
      <c r="N19" s="10"/>
      <c r="O19" s="10"/>
    </row>
    <row r="20" spans="2:16">
      <c r="N20" s="10"/>
      <c r="O20" s="10"/>
    </row>
    <row r="21" spans="2:16">
      <c r="N21" s="10"/>
      <c r="O21" s="10"/>
    </row>
    <row r="22" spans="2:16">
      <c r="N22" s="10"/>
      <c r="O22" s="10"/>
    </row>
    <row r="23" spans="2:16">
      <c r="N23" s="10"/>
      <c r="O23" s="10"/>
    </row>
    <row r="24" spans="2:16">
      <c r="N24" s="10"/>
      <c r="O24" s="10"/>
    </row>
    <row r="25" spans="2:16" ht="14.25" thickBot="1"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3"/>
      <c r="O25" s="43"/>
      <c r="P25" s="42"/>
    </row>
    <row r="26" spans="2:16" ht="14.25" thickTop="1">
      <c r="M26" s="44" t="s">
        <v>45</v>
      </c>
      <c r="N26" s="10">
        <f>SUM(N2:N25)</f>
        <v>81</v>
      </c>
      <c r="O26" s="10">
        <f t="shared" ref="O26:P26" si="0">SUM(O2:O25)</f>
        <v>96.199999999999989</v>
      </c>
      <c r="P26" s="134">
        <f t="shared" si="0"/>
        <v>-15700</v>
      </c>
    </row>
    <row r="27" spans="2:16">
      <c r="N27" s="10"/>
      <c r="O27" s="10"/>
    </row>
    <row r="28" spans="2:16">
      <c r="N28" s="10"/>
      <c r="O28" s="10"/>
    </row>
    <row r="30" spans="2:16">
      <c r="M30" s="11"/>
      <c r="N30" s="12"/>
      <c r="O30" s="12"/>
    </row>
    <row r="33" spans="4:10" ht="14.25" thickBot="1">
      <c r="D33" s="145" t="s">
        <v>46</v>
      </c>
      <c r="E33" s="146"/>
      <c r="G33" s="147" t="s">
        <v>47</v>
      </c>
      <c r="H33" s="148"/>
      <c r="I33" s="28" t="s">
        <v>48</v>
      </c>
      <c r="J33" s="31" t="s">
        <v>49</v>
      </c>
    </row>
    <row r="34" spans="4:10">
      <c r="D34" s="5" t="s">
        <v>50</v>
      </c>
      <c r="E34" s="6"/>
      <c r="G34" s="5"/>
      <c r="H34" s="15"/>
      <c r="I34" s="21"/>
      <c r="J34" s="24"/>
    </row>
    <row r="35" spans="4:10">
      <c r="D35" s="2" t="s">
        <v>51</v>
      </c>
      <c r="E35" s="1"/>
      <c r="G35" s="2"/>
      <c r="H35" s="17"/>
      <c r="I35" s="22"/>
      <c r="J35" s="18"/>
    </row>
    <row r="36" spans="4:10">
      <c r="D36" s="2" t="s">
        <v>52</v>
      </c>
      <c r="E36" s="1"/>
      <c r="G36" s="2"/>
      <c r="H36" s="17"/>
      <c r="I36" s="22"/>
      <c r="J36" s="18"/>
    </row>
    <row r="37" spans="4:10">
      <c r="D37" s="2" t="s">
        <v>53</v>
      </c>
      <c r="E37" s="1"/>
      <c r="G37" s="2"/>
      <c r="H37" s="17"/>
      <c r="I37" s="22"/>
      <c r="J37" s="18"/>
    </row>
    <row r="38" spans="4:10">
      <c r="D38" s="2" t="s">
        <v>54</v>
      </c>
      <c r="E38" s="1"/>
      <c r="G38" s="2"/>
      <c r="H38" s="17"/>
      <c r="I38" s="22"/>
      <c r="J38" s="18"/>
    </row>
    <row r="39" spans="4:10">
      <c r="D39" s="2" t="s">
        <v>55</v>
      </c>
      <c r="E39" s="4"/>
      <c r="G39" s="2"/>
      <c r="H39" s="17"/>
      <c r="I39" s="22"/>
      <c r="J39" s="18"/>
    </row>
    <row r="40" spans="4:10">
      <c r="D40" s="2" t="s">
        <v>56</v>
      </c>
      <c r="E40" s="1"/>
      <c r="G40" s="2"/>
      <c r="H40" s="17"/>
      <c r="I40" s="22"/>
      <c r="J40" s="18"/>
    </row>
    <row r="41" spans="4:10">
      <c r="D41" s="8" t="s">
        <v>57</v>
      </c>
      <c r="E41" s="9"/>
      <c r="G41" s="2"/>
      <c r="H41" s="17"/>
      <c r="I41" s="22"/>
      <c r="J41" s="18"/>
    </row>
    <row r="42" spans="4:10">
      <c r="D42" s="2" t="s">
        <v>58</v>
      </c>
      <c r="E42" s="1"/>
      <c r="G42" s="2"/>
      <c r="H42" s="17"/>
      <c r="I42" s="22"/>
      <c r="J42" s="18"/>
    </row>
    <row r="43" spans="4:10">
      <c r="D43" s="2" t="s">
        <v>59</v>
      </c>
      <c r="E43" s="4"/>
      <c r="G43" s="2"/>
      <c r="H43" s="17"/>
      <c r="I43" s="22"/>
      <c r="J43" s="18"/>
    </row>
    <row r="44" spans="4:10">
      <c r="D44" s="2" t="s">
        <v>60</v>
      </c>
      <c r="E44" s="1"/>
      <c r="G44" s="5"/>
      <c r="H44" s="15"/>
      <c r="I44" s="21"/>
      <c r="J44" s="16"/>
    </row>
    <row r="45" spans="4:10">
      <c r="D45" s="2" t="s">
        <v>15</v>
      </c>
      <c r="E45" s="13"/>
      <c r="G45" s="2"/>
      <c r="H45" s="17"/>
      <c r="I45" s="22"/>
      <c r="J45" s="18"/>
    </row>
    <row r="46" spans="4:10">
      <c r="D46" s="2" t="s">
        <v>16</v>
      </c>
      <c r="E46" s="13"/>
      <c r="G46" s="2"/>
      <c r="H46" s="17"/>
      <c r="I46" s="22"/>
      <c r="J46" s="18"/>
    </row>
    <row r="47" spans="4:10">
      <c r="D47" s="2" t="s">
        <v>61</v>
      </c>
      <c r="E47" s="1"/>
      <c r="G47" s="2"/>
      <c r="H47" s="17"/>
      <c r="I47" s="22"/>
      <c r="J47" s="18"/>
    </row>
    <row r="48" spans="4:10">
      <c r="D48" s="2" t="s">
        <v>62</v>
      </c>
      <c r="E48" s="1"/>
      <c r="G48" s="2"/>
      <c r="H48" s="17"/>
      <c r="I48" s="22"/>
      <c r="J48" s="18"/>
    </row>
    <row r="49" spans="4:11">
      <c r="D49" s="2" t="s">
        <v>63</v>
      </c>
      <c r="E49" s="14"/>
      <c r="G49" s="2"/>
      <c r="H49" s="17"/>
      <c r="I49" s="22"/>
      <c r="J49" s="18"/>
    </row>
    <row r="50" spans="4:11" ht="14.25" thickBot="1">
      <c r="D50" s="3" t="s">
        <v>14</v>
      </c>
      <c r="E50" s="7"/>
      <c r="G50" s="2"/>
      <c r="H50" s="17"/>
      <c r="I50" s="22"/>
      <c r="J50" s="18"/>
    </row>
    <row r="51" spans="4:11">
      <c r="G51" s="2"/>
      <c r="H51" s="17"/>
      <c r="I51" s="22"/>
      <c r="J51" s="18"/>
    </row>
    <row r="52" spans="4:11" ht="14.25" thickBot="1">
      <c r="G52" s="3"/>
      <c r="H52" s="19"/>
      <c r="I52" s="23"/>
      <c r="J52" s="20"/>
    </row>
    <row r="53" spans="4:11" ht="14.25" thickBot="1">
      <c r="G53" s="38" t="s">
        <v>45</v>
      </c>
      <c r="H53" s="45">
        <f>SUM(H34:H52)</f>
        <v>0</v>
      </c>
      <c r="I53" s="45">
        <f>SUM(I34:I52)</f>
        <v>0</v>
      </c>
      <c r="J53" s="45">
        <f>SUM(J34:J52)</f>
        <v>0</v>
      </c>
    </row>
    <row r="56" spans="4:11" ht="14.25" thickBot="1">
      <c r="G56" s="147" t="s">
        <v>64</v>
      </c>
      <c r="H56" s="148"/>
      <c r="I56" s="28" t="s">
        <v>48</v>
      </c>
      <c r="J56" s="29" t="s">
        <v>49</v>
      </c>
      <c r="K56" s="30" t="s">
        <v>65</v>
      </c>
    </row>
    <row r="57" spans="4:11">
      <c r="G57" s="5" t="s">
        <v>66</v>
      </c>
      <c r="H57" s="15">
        <v>0</v>
      </c>
      <c r="I57" s="21">
        <v>0</v>
      </c>
      <c r="J57" s="25">
        <v>0</v>
      </c>
      <c r="K57" s="26">
        <v>0</v>
      </c>
    </row>
    <row r="58" spans="4:11">
      <c r="G58" s="2" t="s">
        <v>67</v>
      </c>
      <c r="H58" s="17">
        <v>0</v>
      </c>
      <c r="I58" s="17">
        <v>0</v>
      </c>
      <c r="J58" s="22">
        <v>0</v>
      </c>
      <c r="K58" s="27">
        <v>0</v>
      </c>
    </row>
    <row r="59" spans="4:11">
      <c r="G59" s="2" t="s">
        <v>68</v>
      </c>
      <c r="H59" s="17">
        <v>0</v>
      </c>
      <c r="I59" s="17">
        <v>0</v>
      </c>
      <c r="J59" s="22">
        <v>0</v>
      </c>
      <c r="K59" s="27">
        <v>0</v>
      </c>
    </row>
    <row r="60" spans="4:11">
      <c r="G60" s="2" t="s">
        <v>69</v>
      </c>
      <c r="H60" s="17">
        <v>0</v>
      </c>
      <c r="I60" s="17">
        <v>0</v>
      </c>
      <c r="J60" s="22">
        <v>0</v>
      </c>
      <c r="K60" s="27">
        <v>0</v>
      </c>
    </row>
    <row r="61" spans="4:11" ht="14.25" thickBot="1">
      <c r="G61" s="33" t="s">
        <v>70</v>
      </c>
      <c r="H61" s="34">
        <v>0</v>
      </c>
      <c r="I61" s="34">
        <v>0</v>
      </c>
      <c r="J61" s="35">
        <v>0</v>
      </c>
      <c r="K61" s="36">
        <v>0</v>
      </c>
    </row>
    <row r="62" spans="4:11" ht="14.25" thickBot="1">
      <c r="G62" s="32" t="s">
        <v>45</v>
      </c>
      <c r="H62" s="32"/>
      <c r="I62" s="32"/>
      <c r="J62" s="37"/>
      <c r="K62" s="124">
        <f>SUM(K57:K61)</f>
        <v>0</v>
      </c>
    </row>
  </sheetData>
  <mergeCells count="3">
    <mergeCell ref="D33:E33"/>
    <mergeCell ref="G33:H33"/>
    <mergeCell ref="G56:H56"/>
  </mergeCells>
  <phoneticPr fontId="13"/>
  <pageMargins left="0.69861111111111107" right="0.69861111111111107" top="0.75" bottom="0.75" header="0.3" footer="0.3"/>
  <pageSetup paperSize="9" firstPageNumber="4294963191" orientation="portrait" horizont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SheetLayoutView="100" workbookViewId="0">
      <selection activeCell="D22" sqref="D22"/>
    </sheetView>
  </sheetViews>
  <sheetFormatPr defaultColWidth="10" defaultRowHeight="13.5" customHeight="1"/>
  <cols>
    <col min="1" max="1" width="9.625" customWidth="1"/>
    <col min="3" max="3" width="17.25" customWidth="1"/>
    <col min="4" max="4" width="32.75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8.375" customWidth="1"/>
    <col min="12" max="12" width="9" customWidth="1"/>
    <col min="15" max="15" width="15.875" customWidth="1"/>
  </cols>
  <sheetData>
    <row r="1" spans="1:15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5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>
      <c r="M3" s="10"/>
      <c r="N3" s="10"/>
    </row>
    <row r="4" spans="1:15">
      <c r="M4" s="10"/>
      <c r="N4" s="10"/>
    </row>
    <row r="5" spans="1:15"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>
      <c r="L27" s="44" t="s">
        <v>45</v>
      </c>
      <c r="M27" s="10">
        <v>75</v>
      </c>
      <c r="N27" s="10"/>
      <c r="O27">
        <v>7500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>
      <c r="C34" s="145" t="s">
        <v>46</v>
      </c>
      <c r="D34" s="146"/>
      <c r="F34" s="147" t="s">
        <v>47</v>
      </c>
      <c r="G34" s="148"/>
      <c r="H34" s="28" t="s">
        <v>48</v>
      </c>
      <c r="I34" s="31" t="s">
        <v>49</v>
      </c>
    </row>
    <row r="35" spans="3:9">
      <c r="C35" s="5" t="s">
        <v>50</v>
      </c>
      <c r="D35" s="6"/>
      <c r="F35" s="5"/>
      <c r="G35" s="15"/>
      <c r="H35" s="21"/>
      <c r="I35" s="24"/>
    </row>
    <row r="36" spans="3:9">
      <c r="C36" s="2" t="s">
        <v>51</v>
      </c>
      <c r="D36" s="1"/>
      <c r="F36" s="2"/>
      <c r="G36" s="17"/>
      <c r="H36" s="22"/>
      <c r="I36" s="18"/>
    </row>
    <row r="37" spans="3:9">
      <c r="C37" s="2" t="s">
        <v>52</v>
      </c>
      <c r="D37" s="1"/>
      <c r="F37" s="2"/>
      <c r="G37" s="17"/>
      <c r="H37" s="22"/>
      <c r="I37" s="18"/>
    </row>
    <row r="38" spans="3:9">
      <c r="C38" s="2" t="s">
        <v>53</v>
      </c>
      <c r="D38" s="1"/>
      <c r="F38" s="2"/>
      <c r="G38" s="17"/>
      <c r="H38" s="22"/>
      <c r="I38" s="18"/>
    </row>
    <row r="39" spans="3:9">
      <c r="C39" s="2" t="s">
        <v>54</v>
      </c>
      <c r="D39" s="1"/>
      <c r="F39" s="2"/>
      <c r="G39" s="17"/>
      <c r="H39" s="22"/>
      <c r="I39" s="18"/>
    </row>
    <row r="40" spans="3:9">
      <c r="C40" s="2" t="s">
        <v>55</v>
      </c>
      <c r="D40" s="4"/>
      <c r="F40" s="2"/>
      <c r="G40" s="17"/>
      <c r="H40" s="22"/>
      <c r="I40" s="18"/>
    </row>
    <row r="41" spans="3:9">
      <c r="C41" s="2" t="s">
        <v>56</v>
      </c>
      <c r="D41" s="1"/>
      <c r="F41" s="2"/>
      <c r="G41" s="17"/>
      <c r="H41" s="22"/>
      <c r="I41" s="18"/>
    </row>
    <row r="42" spans="3:9">
      <c r="C42" s="8" t="s">
        <v>57</v>
      </c>
      <c r="D42" s="9"/>
      <c r="F42" s="2"/>
      <c r="G42" s="17"/>
      <c r="H42" s="22"/>
      <c r="I42" s="18"/>
    </row>
    <row r="43" spans="3:9">
      <c r="C43" s="2" t="s">
        <v>58</v>
      </c>
      <c r="D43" s="1"/>
      <c r="F43" s="2"/>
      <c r="G43" s="17"/>
      <c r="H43" s="22"/>
      <c r="I43" s="18"/>
    </row>
    <row r="44" spans="3:9">
      <c r="C44" s="2" t="s">
        <v>59</v>
      </c>
      <c r="D44" s="4"/>
      <c r="F44" s="2"/>
      <c r="G44" s="17"/>
      <c r="H44" s="22"/>
      <c r="I44" s="18"/>
    </row>
    <row r="45" spans="3:9">
      <c r="C45" s="2" t="s">
        <v>60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61</v>
      </c>
      <c r="D48" s="1"/>
      <c r="F48" s="2"/>
      <c r="G48" s="17"/>
      <c r="H48" s="22"/>
      <c r="I48" s="18"/>
    </row>
    <row r="49" spans="3:10">
      <c r="C49" s="2" t="s">
        <v>62</v>
      </c>
      <c r="D49" s="1"/>
      <c r="F49" s="2"/>
      <c r="G49" s="17"/>
      <c r="H49" s="22"/>
      <c r="I49" s="18"/>
    </row>
    <row r="50" spans="3:10">
      <c r="C50" s="2" t="s">
        <v>63</v>
      </c>
      <c r="D50" s="14"/>
      <c r="F50" s="2"/>
      <c r="G50" s="17"/>
      <c r="H50" s="22"/>
      <c r="I50" s="18"/>
    </row>
    <row r="51" spans="3:10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>
      <c r="F53" s="3"/>
      <c r="G53" s="19"/>
      <c r="H53" s="23"/>
      <c r="I53" s="20"/>
    </row>
    <row r="54" spans="3:10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>
      <c r="F57" s="147" t="s">
        <v>64</v>
      </c>
      <c r="G57" s="148"/>
      <c r="H57" s="28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>
      <c r="F63" s="32" t="s">
        <v>45</v>
      </c>
      <c r="G63" s="32"/>
      <c r="H63" s="32"/>
      <c r="I63" s="37"/>
      <c r="J63" s="124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V91"/>
  <sheetViews>
    <sheetView zoomScale="95" zoomScaleNormal="95" zoomScaleSheetLayoutView="100" workbookViewId="0">
      <selection activeCell="X30" sqref="X30"/>
    </sheetView>
  </sheetViews>
  <sheetFormatPr defaultColWidth="8.875" defaultRowHeight="13.5"/>
  <sheetData>
    <row r="46" spans="1:22">
      <c r="A46">
        <v>4</v>
      </c>
      <c r="B46" t="s">
        <v>106</v>
      </c>
      <c r="V46" t="s">
        <v>107</v>
      </c>
    </row>
    <row r="91" spans="1:22">
      <c r="A91">
        <v>5</v>
      </c>
      <c r="B91" t="s">
        <v>108</v>
      </c>
      <c r="V91" t="s">
        <v>107</v>
      </c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zoomScaleSheetLayoutView="100" workbookViewId="0">
      <selection activeCell="F16" sqref="F16"/>
    </sheetView>
  </sheetViews>
  <sheetFormatPr defaultColWidth="8.875" defaultRowHeight="13.5"/>
  <sheetData>
    <row r="1" spans="1:9">
      <c r="A1" s="127" t="s">
        <v>71</v>
      </c>
      <c r="B1" s="128"/>
      <c r="C1" s="128"/>
      <c r="D1" s="128"/>
      <c r="E1" s="128"/>
      <c r="F1" s="128"/>
      <c r="G1" s="128"/>
      <c r="H1" s="128"/>
      <c r="I1" s="131"/>
    </row>
    <row r="2" spans="1:9">
      <c r="A2" s="129" t="s">
        <v>72</v>
      </c>
      <c r="B2" s="130"/>
      <c r="C2" s="130"/>
      <c r="D2" s="130"/>
      <c r="E2" s="130"/>
      <c r="F2" s="130"/>
      <c r="G2" s="130"/>
      <c r="H2" s="130"/>
      <c r="I2" s="131"/>
    </row>
    <row r="3" spans="1:9">
      <c r="A3" s="126" t="s">
        <v>111</v>
      </c>
      <c r="D3" s="126"/>
    </row>
    <row r="4" spans="1:9">
      <c r="A4" s="149" t="s">
        <v>109</v>
      </c>
    </row>
    <row r="5" spans="1:9">
      <c r="A5" s="149" t="s">
        <v>110</v>
      </c>
    </row>
    <row r="6" spans="1:9">
      <c r="A6" s="149" t="s">
        <v>112</v>
      </c>
    </row>
    <row r="10" spans="1:9">
      <c r="A10" t="s">
        <v>73</v>
      </c>
      <c r="B10" t="s">
        <v>113</v>
      </c>
    </row>
    <row r="11" spans="1:9">
      <c r="B11" t="s">
        <v>114</v>
      </c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ルール＆合計</vt:lpstr>
      <vt:lpstr>2021年4月</vt:lpstr>
      <vt:lpstr>2021年5月</vt:lpstr>
      <vt:lpstr>画像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冨澤　武</cp:lastModifiedBy>
  <cp:revision/>
  <cp:lastPrinted>1899-12-30T00:00:00Z</cp:lastPrinted>
  <dcterms:created xsi:type="dcterms:W3CDTF">2013-10-09T23:04:08Z</dcterms:created>
  <dcterms:modified xsi:type="dcterms:W3CDTF">2021-05-05T15:45:40Z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